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E:\Study\Speciality\DATA\article\我的文章\2024 卢龙39亿年岩石\Oldest rock in NCC-for Wan\26.03.26 改回后修改\"/>
    </mc:Choice>
  </mc:AlternateContent>
  <xr:revisionPtr revIDLastSave="0" documentId="13_ncr:1_{9C258EA0-C723-403B-9410-266EBD6E6311}" xr6:coauthVersionLast="47" xr6:coauthVersionMax="47" xr10:uidLastSave="{00000000-0000-0000-0000-000000000000}"/>
  <bookViews>
    <workbookView xWindow="-120" yWindow="-120" windowWidth="25440" windowHeight="15390" firstSheet="1" activeTab="2" xr2:uid="{00000000-000D-0000-FFFF-FFFF00000000}"/>
  </bookViews>
  <sheets>
    <sheet name="Table S1" sheetId="3" r:id="rId1"/>
    <sheet name="Table S2" sheetId="21" r:id="rId2"/>
    <sheet name="Table S3" sheetId="26" r:id="rId3"/>
    <sheet name="Table S4" sheetId="2" r:id="rId4"/>
    <sheet name="Table S5" sheetId="20" r:id="rId5"/>
    <sheet name="Table S6" sheetId="5" r:id="rId6"/>
    <sheet name="Table S7" sheetId="19" r:id="rId7"/>
    <sheet name="Table S8" sheetId="28" r:id="rId8"/>
    <sheet name="Table S9" sheetId="25" r:id="rId9"/>
    <sheet name="Table S10" sheetId="24"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42" i="28" l="1"/>
  <c r="T4" i="20"/>
  <c r="T5" i="20" l="1"/>
  <c r="T6" i="20"/>
  <c r="M4" i="28" l="1"/>
  <c r="O1550" i="28"/>
  <c r="M1550" i="28"/>
  <c r="O1535" i="28"/>
  <c r="M1535" i="28"/>
  <c r="O1525" i="28"/>
  <c r="M1525" i="28"/>
  <c r="O1504" i="28"/>
  <c r="M1504" i="28"/>
  <c r="O1479" i="28"/>
  <c r="M1479" i="28"/>
  <c r="O1462" i="28"/>
  <c r="M1462" i="28"/>
  <c r="O1374" i="28"/>
  <c r="M1374" i="28"/>
  <c r="O1368" i="28"/>
  <c r="M1368" i="28"/>
  <c r="O1359" i="28"/>
  <c r="M1359" i="28"/>
  <c r="O1349" i="28"/>
  <c r="M1349" i="28"/>
  <c r="O1337" i="28"/>
  <c r="M1337" i="28"/>
  <c r="O1325" i="28"/>
  <c r="M1325" i="28"/>
  <c r="O1275" i="28"/>
  <c r="M1275" i="28"/>
  <c r="O1264" i="28"/>
  <c r="M1264" i="28"/>
  <c r="O1251" i="28"/>
  <c r="M1251" i="28"/>
  <c r="O1236" i="28"/>
  <c r="M1236" i="28"/>
  <c r="O1232" i="28"/>
  <c r="M1232" i="28"/>
  <c r="O1225" i="28"/>
  <c r="M1225" i="28"/>
  <c r="O1221" i="28"/>
  <c r="M1221" i="28"/>
  <c r="O1214" i="28"/>
  <c r="M1214" i="28"/>
  <c r="O1209" i="28"/>
  <c r="M1209" i="28"/>
  <c r="O1204" i="28"/>
  <c r="M1204" i="28"/>
  <c r="O1199" i="28"/>
  <c r="M1199" i="28"/>
  <c r="O1197" i="28"/>
  <c r="O1194" i="28"/>
  <c r="M1194" i="28"/>
  <c r="O1191" i="28"/>
  <c r="M1191" i="28"/>
  <c r="O1183" i="28"/>
  <c r="M1183" i="28"/>
  <c r="O1172" i="28"/>
  <c r="M1172" i="28"/>
  <c r="O1145" i="28"/>
  <c r="M1145" i="28"/>
  <c r="O1135" i="28"/>
  <c r="M1135" i="28"/>
  <c r="O1126" i="28"/>
  <c r="M1126" i="28"/>
  <c r="O1102" i="28"/>
  <c r="M1102" i="28"/>
  <c r="O1089" i="28"/>
  <c r="M1089" i="28"/>
  <c r="O1086" i="28"/>
  <c r="M1086" i="28"/>
  <c r="O1082" i="28"/>
  <c r="M1082" i="28"/>
  <c r="O1077" i="28"/>
  <c r="M1077" i="28"/>
  <c r="O1074" i="28"/>
  <c r="M1074" i="28"/>
  <c r="O1061" i="28"/>
  <c r="M1061" i="28"/>
  <c r="O1054" i="28"/>
  <c r="M1054" i="28"/>
  <c r="O1044" i="28"/>
  <c r="M1044" i="28"/>
  <c r="O1031" i="28"/>
  <c r="M1031" i="28"/>
  <c r="O1018" i="28"/>
  <c r="M1018" i="28"/>
  <c r="O1003" i="28"/>
  <c r="M1003" i="28"/>
  <c r="O990" i="28"/>
  <c r="M990" i="28"/>
  <c r="O976" i="28"/>
  <c r="M976" i="28"/>
  <c r="O967" i="28"/>
  <c r="M967" i="28"/>
  <c r="O959" i="28"/>
  <c r="M959" i="28"/>
  <c r="O952" i="28"/>
  <c r="M952" i="28"/>
  <c r="O942" i="28"/>
  <c r="O934" i="28"/>
  <c r="M934" i="28"/>
  <c r="O929" i="28"/>
  <c r="M929" i="28"/>
  <c r="O916" i="28"/>
  <c r="M916" i="28"/>
  <c r="O899" i="28"/>
  <c r="M899" i="28"/>
  <c r="O882" i="28"/>
  <c r="M882" i="28"/>
  <c r="O879" i="28"/>
  <c r="O874" i="28"/>
  <c r="M874" i="28"/>
  <c r="O855" i="28"/>
  <c r="M855" i="28"/>
  <c r="O852" i="28"/>
  <c r="M852" i="28"/>
  <c r="O850" i="28"/>
  <c r="M850" i="28"/>
  <c r="O811" i="28"/>
  <c r="M811" i="28"/>
  <c r="O784" i="28"/>
  <c r="M784" i="28"/>
  <c r="O759" i="28"/>
  <c r="M759" i="28"/>
  <c r="O727" i="28"/>
  <c r="M727" i="28"/>
  <c r="O691" i="28"/>
  <c r="M691" i="28"/>
  <c r="O661" i="28"/>
  <c r="M661" i="28"/>
  <c r="O572" i="28"/>
  <c r="M572" i="28"/>
  <c r="O564" i="28"/>
  <c r="M564" i="28"/>
  <c r="O551" i="28"/>
  <c r="M551" i="28"/>
  <c r="O545" i="28"/>
  <c r="M545" i="28"/>
  <c r="O532" i="28"/>
  <c r="M532" i="28"/>
  <c r="O527" i="28"/>
  <c r="M527" i="28"/>
  <c r="O522" i="28"/>
  <c r="M522" i="28"/>
  <c r="O482" i="28"/>
  <c r="M482" i="28"/>
  <c r="O457" i="28"/>
  <c r="M457" i="28"/>
  <c r="O447" i="28"/>
  <c r="M447" i="28"/>
  <c r="O440" i="28"/>
  <c r="M440" i="28"/>
  <c r="O431" i="28"/>
  <c r="M431" i="28"/>
  <c r="O421" i="28"/>
  <c r="M421" i="28"/>
  <c r="O409" i="28"/>
  <c r="M409" i="28"/>
  <c r="O395" i="28"/>
  <c r="M395" i="28"/>
  <c r="O385" i="28"/>
  <c r="M385" i="28"/>
  <c r="O378" i="28"/>
  <c r="M378" i="28"/>
  <c r="O374" i="28"/>
  <c r="M374" i="28"/>
  <c r="O370" i="28"/>
  <c r="M370" i="28"/>
  <c r="O351" i="28"/>
  <c r="M351" i="28"/>
  <c r="O346" i="28"/>
  <c r="M346" i="28"/>
  <c r="O338" i="28"/>
  <c r="M338" i="28"/>
  <c r="O314" i="28"/>
  <c r="M314" i="28"/>
  <c r="O309" i="28"/>
  <c r="M309" i="28"/>
  <c r="O305" i="28"/>
  <c r="M305" i="28"/>
  <c r="O299" i="28"/>
  <c r="M299" i="28"/>
  <c r="O290" i="28"/>
  <c r="M290" i="28"/>
  <c r="O264" i="28"/>
  <c r="M264" i="28"/>
  <c r="O258" i="28"/>
  <c r="M258" i="28"/>
  <c r="O254" i="28"/>
  <c r="M254" i="28"/>
  <c r="O247" i="28"/>
  <c r="M247" i="28"/>
  <c r="O242" i="28"/>
  <c r="M242" i="28"/>
  <c r="O220" i="28"/>
  <c r="M220" i="28"/>
  <c r="O198" i="28"/>
  <c r="M198" i="28"/>
  <c r="O187" i="28"/>
  <c r="M187" i="28"/>
  <c r="O151" i="28"/>
  <c r="M151" i="28"/>
  <c r="O113" i="28"/>
  <c r="M113" i="28"/>
  <c r="O68" i="28"/>
  <c r="M68" i="28"/>
  <c r="O24" i="28"/>
  <c r="M24" i="28"/>
  <c r="O4" i="28"/>
  <c r="J150" i="26"/>
  <c r="J149" i="26"/>
  <c r="J148" i="26"/>
  <c r="J147" i="26"/>
  <c r="J146" i="26"/>
  <c r="J145" i="26"/>
  <c r="J144" i="26"/>
  <c r="J143" i="26"/>
  <c r="J142" i="26"/>
  <c r="J141" i="26"/>
  <c r="J140" i="26"/>
  <c r="J139" i="26"/>
  <c r="J138" i="26"/>
  <c r="J137" i="26"/>
  <c r="J135" i="26"/>
  <c r="J134" i="26"/>
  <c r="J133" i="26"/>
  <c r="J132" i="26"/>
  <c r="J131" i="26"/>
  <c r="J130" i="26"/>
  <c r="O128" i="26"/>
  <c r="M128" i="26"/>
  <c r="N128" i="26" s="1"/>
  <c r="J128" i="26"/>
  <c r="O127" i="26"/>
  <c r="M127" i="26"/>
  <c r="N127" i="26" s="1"/>
  <c r="J127" i="26"/>
  <c r="O126" i="26"/>
  <c r="M126" i="26"/>
  <c r="J126" i="26"/>
  <c r="O125" i="26"/>
  <c r="N125" i="26" s="1"/>
  <c r="M125" i="26"/>
  <c r="J125" i="26"/>
  <c r="O124" i="26"/>
  <c r="M124" i="26"/>
  <c r="N124" i="26" s="1"/>
  <c r="J124" i="26"/>
  <c r="O123" i="26"/>
  <c r="M123" i="26"/>
  <c r="N123" i="26" s="1"/>
  <c r="J123" i="26"/>
  <c r="O122" i="26"/>
  <c r="M122" i="26"/>
  <c r="N122" i="26" s="1"/>
  <c r="J122" i="26"/>
  <c r="O121" i="26"/>
  <c r="M121" i="26"/>
  <c r="J121" i="26"/>
  <c r="O120" i="26"/>
  <c r="M120" i="26"/>
  <c r="N120" i="26" s="1"/>
  <c r="J120" i="26"/>
  <c r="O119" i="26"/>
  <c r="M119" i="26"/>
  <c r="J119" i="26"/>
  <c r="O118" i="26"/>
  <c r="M118" i="26"/>
  <c r="N118" i="26" s="1"/>
  <c r="J118" i="26"/>
  <c r="O117" i="26"/>
  <c r="N117" i="26" s="1"/>
  <c r="M117" i="26"/>
  <c r="J117" i="26"/>
  <c r="O116" i="26"/>
  <c r="M116" i="26"/>
  <c r="N116" i="26" s="1"/>
  <c r="J116" i="26"/>
  <c r="O115" i="26"/>
  <c r="M115" i="26"/>
  <c r="J115" i="26"/>
  <c r="O114" i="26"/>
  <c r="M114" i="26"/>
  <c r="J114" i="26"/>
  <c r="J110" i="26"/>
  <c r="J109" i="26"/>
  <c r="J108" i="26"/>
  <c r="J107" i="26"/>
  <c r="J106" i="26"/>
  <c r="J105" i="26"/>
  <c r="J104" i="26"/>
  <c r="J103" i="26"/>
  <c r="J102" i="26"/>
  <c r="J101" i="26"/>
  <c r="J100" i="26"/>
  <c r="J99" i="26"/>
  <c r="J98" i="26"/>
  <c r="J97" i="26"/>
  <c r="J96" i="26"/>
  <c r="J95" i="26"/>
  <c r="J94" i="26"/>
  <c r="J93" i="26"/>
  <c r="J92" i="26"/>
  <c r="J90" i="26"/>
  <c r="J89" i="26"/>
  <c r="J88" i="26"/>
  <c r="J87" i="26"/>
  <c r="J86" i="26"/>
  <c r="J85" i="26"/>
  <c r="J84" i="26"/>
  <c r="J83" i="26"/>
  <c r="J82" i="26"/>
  <c r="J81" i="26"/>
  <c r="J80" i="26"/>
  <c r="J79" i="26"/>
  <c r="J78" i="26"/>
  <c r="J77" i="26"/>
  <c r="J76" i="26"/>
  <c r="J75" i="26"/>
  <c r="J74" i="26"/>
  <c r="J73" i="26"/>
  <c r="J72" i="26"/>
  <c r="J71" i="26"/>
  <c r="O69" i="26"/>
  <c r="M69" i="26"/>
  <c r="N69" i="26" s="1"/>
  <c r="J69" i="26"/>
  <c r="O68" i="26"/>
  <c r="N68" i="26"/>
  <c r="M68" i="26"/>
  <c r="J68" i="26"/>
  <c r="O67" i="26"/>
  <c r="M67" i="26"/>
  <c r="J67" i="26"/>
  <c r="O66" i="26"/>
  <c r="M66" i="26"/>
  <c r="J66" i="26"/>
  <c r="O65" i="26"/>
  <c r="M65" i="26"/>
  <c r="N65" i="26" s="1"/>
  <c r="J65" i="26"/>
  <c r="O64" i="26"/>
  <c r="M64" i="26"/>
  <c r="N64" i="26" s="1"/>
  <c r="J64" i="26"/>
  <c r="O63" i="26"/>
  <c r="M63" i="26"/>
  <c r="J63" i="26"/>
  <c r="O62" i="26"/>
  <c r="M62" i="26"/>
  <c r="J62" i="26"/>
  <c r="O61" i="26"/>
  <c r="M61" i="26"/>
  <c r="J61" i="26"/>
  <c r="O60" i="26"/>
  <c r="N60" i="26"/>
  <c r="M60" i="26"/>
  <c r="J60" i="26"/>
  <c r="O59" i="26"/>
  <c r="M59" i="26"/>
  <c r="N59" i="26" s="1"/>
  <c r="J59" i="26"/>
  <c r="O58" i="26"/>
  <c r="M58" i="26"/>
  <c r="J58" i="26"/>
  <c r="O57" i="26"/>
  <c r="M57" i="26"/>
  <c r="J57" i="26"/>
  <c r="O56" i="26"/>
  <c r="M56" i="26"/>
  <c r="N56" i="26" s="1"/>
  <c r="J56" i="26"/>
  <c r="O55" i="26"/>
  <c r="M55" i="26"/>
  <c r="J55" i="26"/>
  <c r="O54" i="26"/>
  <c r="M54" i="26"/>
  <c r="N54" i="26" s="1"/>
  <c r="J54" i="26"/>
  <c r="O53" i="26"/>
  <c r="M53" i="26"/>
  <c r="J53" i="26"/>
  <c r="O52" i="26"/>
  <c r="M52" i="26"/>
  <c r="N52" i="26" s="1"/>
  <c r="J52" i="26"/>
  <c r="O51" i="26"/>
  <c r="M51" i="26"/>
  <c r="N51" i="26" s="1"/>
  <c r="J51" i="26"/>
  <c r="O48" i="26"/>
  <c r="M48" i="26"/>
  <c r="J48" i="26"/>
  <c r="O47" i="26"/>
  <c r="M47" i="26"/>
  <c r="N47" i="26" s="1"/>
  <c r="J47" i="26"/>
  <c r="O46" i="26"/>
  <c r="M46" i="26"/>
  <c r="N46" i="26" s="1"/>
  <c r="J46" i="26"/>
  <c r="O45" i="26"/>
  <c r="M45" i="26"/>
  <c r="N45" i="26" s="1"/>
  <c r="J45" i="26"/>
  <c r="O44" i="26"/>
  <c r="M44" i="26"/>
  <c r="N44" i="26" s="1"/>
  <c r="J44" i="26"/>
  <c r="O43" i="26"/>
  <c r="M43" i="26"/>
  <c r="J43" i="26"/>
  <c r="O42" i="26"/>
  <c r="N42" i="26"/>
  <c r="M42" i="26"/>
  <c r="J42" i="26"/>
  <c r="O41" i="26"/>
  <c r="M41" i="26"/>
  <c r="N41" i="26" s="1"/>
  <c r="J41" i="26"/>
  <c r="O40" i="26"/>
  <c r="M40" i="26"/>
  <c r="N40" i="26" s="1"/>
  <c r="J40" i="26"/>
  <c r="O39" i="26"/>
  <c r="M39" i="26"/>
  <c r="N39" i="26" s="1"/>
  <c r="J39" i="26"/>
  <c r="O38" i="26"/>
  <c r="N38" i="26" s="1"/>
  <c r="M38" i="26"/>
  <c r="J38" i="26"/>
  <c r="O37" i="26"/>
  <c r="M37" i="26"/>
  <c r="J37" i="26"/>
  <c r="O36" i="26"/>
  <c r="M36" i="26"/>
  <c r="N36" i="26" s="1"/>
  <c r="J36" i="26"/>
  <c r="O35" i="26"/>
  <c r="M35" i="26"/>
  <c r="N35" i="26" s="1"/>
  <c r="J35" i="26"/>
  <c r="O34" i="26"/>
  <c r="N34" i="26"/>
  <c r="M34" i="26"/>
  <c r="J34" i="26"/>
  <c r="O33" i="26"/>
  <c r="M33" i="26"/>
  <c r="J33" i="26"/>
  <c r="O32" i="26"/>
  <c r="M32" i="26"/>
  <c r="J32" i="26"/>
  <c r="O31" i="26"/>
  <c r="M31" i="26"/>
  <c r="N31" i="26" s="1"/>
  <c r="J31" i="26"/>
  <c r="O30" i="26"/>
  <c r="M30" i="26"/>
  <c r="N30" i="26" s="1"/>
  <c r="J30" i="26"/>
  <c r="O29" i="26"/>
  <c r="M29" i="26"/>
  <c r="J29" i="26"/>
  <c r="O26" i="26"/>
  <c r="M26" i="26"/>
  <c r="J26" i="26"/>
  <c r="O25" i="26"/>
  <c r="M25" i="26"/>
  <c r="J25" i="26"/>
  <c r="O24" i="26"/>
  <c r="N24" i="26"/>
  <c r="M24" i="26"/>
  <c r="J24" i="26"/>
  <c r="O23" i="26"/>
  <c r="M23" i="26"/>
  <c r="N23" i="26" s="1"/>
  <c r="J23" i="26"/>
  <c r="O22" i="26"/>
  <c r="M22" i="26"/>
  <c r="J22" i="26"/>
  <c r="O21" i="26"/>
  <c r="M21" i="26"/>
  <c r="J21" i="26"/>
  <c r="O20" i="26"/>
  <c r="M20" i="26"/>
  <c r="N20" i="26" s="1"/>
  <c r="J20" i="26"/>
  <c r="O19" i="26"/>
  <c r="M19" i="26"/>
  <c r="J19" i="26"/>
  <c r="O18" i="26"/>
  <c r="M18" i="26"/>
  <c r="N18" i="26" s="1"/>
  <c r="J18" i="26"/>
  <c r="O17" i="26"/>
  <c r="M17" i="26"/>
  <c r="J17" i="26"/>
  <c r="O16" i="26"/>
  <c r="M16" i="26"/>
  <c r="N16" i="26" s="1"/>
  <c r="J16" i="26"/>
  <c r="O15" i="26"/>
  <c r="M15" i="26"/>
  <c r="N15" i="26" s="1"/>
  <c r="J15" i="26"/>
  <c r="O14" i="26"/>
  <c r="M14" i="26"/>
  <c r="J14" i="26"/>
  <c r="O13" i="26"/>
  <c r="M13" i="26"/>
  <c r="N13" i="26" s="1"/>
  <c r="J13" i="26"/>
  <c r="O12" i="26"/>
  <c r="M12" i="26"/>
  <c r="N12" i="26" s="1"/>
  <c r="J12" i="26"/>
  <c r="O11" i="26"/>
  <c r="M11" i="26"/>
  <c r="N11" i="26" s="1"/>
  <c r="J11" i="26"/>
  <c r="O10" i="26"/>
  <c r="M10" i="26"/>
  <c r="N10" i="26" s="1"/>
  <c r="J10" i="26"/>
  <c r="O9" i="26"/>
  <c r="M9" i="26"/>
  <c r="J9" i="26"/>
  <c r="O8" i="26"/>
  <c r="N8" i="26"/>
  <c r="M8" i="26"/>
  <c r="J8" i="26"/>
  <c r="O7" i="26"/>
  <c r="M7" i="26"/>
  <c r="N7" i="26" s="1"/>
  <c r="J7" i="26"/>
  <c r="O6" i="26"/>
  <c r="M6" i="26"/>
  <c r="N6" i="26" s="1"/>
  <c r="J6" i="26"/>
  <c r="O5" i="26"/>
  <c r="M5" i="26"/>
  <c r="N5" i="26" s="1"/>
  <c r="J5" i="26"/>
  <c r="N9" i="26" l="1"/>
  <c r="N14" i="26"/>
  <c r="N19" i="26"/>
  <c r="N43" i="26"/>
  <c r="N48" i="26"/>
  <c r="N55" i="26"/>
  <c r="N114" i="26"/>
  <c r="N119" i="26"/>
  <c r="N121" i="26"/>
  <c r="N17" i="26"/>
  <c r="N22" i="26"/>
  <c r="N29" i="26"/>
  <c r="N53" i="26"/>
  <c r="N58" i="26"/>
  <c r="N63" i="26"/>
  <c r="N115" i="26"/>
  <c r="N25" i="26"/>
  <c r="N32" i="26"/>
  <c r="N37" i="26"/>
  <c r="N61" i="26"/>
  <c r="N66" i="26"/>
  <c r="N21" i="26"/>
  <c r="N26" i="26"/>
  <c r="N33" i="26"/>
  <c r="N57" i="26"/>
  <c r="N62" i="26"/>
  <c r="N67" i="26"/>
  <c r="N126" i="26"/>
  <c r="B73" i="5"/>
  <c r="C73" i="5"/>
  <c r="F73" i="5"/>
  <c r="G73" i="5"/>
  <c r="H73" i="5"/>
  <c r="I73" i="5"/>
  <c r="J73" i="5"/>
  <c r="K73" i="5"/>
  <c r="L73" i="5"/>
  <c r="M73" i="5"/>
  <c r="N73" i="5"/>
  <c r="O73" i="5"/>
  <c r="P73" i="5"/>
  <c r="R73" i="5"/>
  <c r="S73" i="5"/>
  <c r="T73" i="5"/>
  <c r="U73" i="5"/>
  <c r="V73" i="5"/>
  <c r="W73" i="5"/>
  <c r="X73" i="5"/>
  <c r="Y73" i="5"/>
  <c r="Z73" i="5"/>
  <c r="AA73" i="5"/>
  <c r="AB73" i="5"/>
  <c r="AC73" i="5"/>
  <c r="AD73" i="5"/>
  <c r="AE73" i="5"/>
  <c r="AF73" i="5"/>
  <c r="AG73" i="5"/>
  <c r="AH73" i="5"/>
  <c r="AI73" i="5"/>
  <c r="AJ73" i="5"/>
  <c r="AK73" i="5"/>
  <c r="AL73" i="5"/>
  <c r="AM73" i="5"/>
  <c r="AN73" i="5"/>
  <c r="AO73" i="5"/>
  <c r="AP73" i="5"/>
  <c r="AQ73" i="5"/>
  <c r="AR73" i="5"/>
  <c r="AT73" i="5"/>
  <c r="AU73" i="5"/>
  <c r="AV73" i="5"/>
  <c r="AW73" i="5"/>
  <c r="AX73" i="5"/>
  <c r="AY73" i="5"/>
  <c r="AZ73" i="5"/>
  <c r="BA73" i="5"/>
  <c r="BB73" i="5"/>
  <c r="BC73" i="5"/>
  <c r="BD73" i="5"/>
  <c r="BE73" i="5"/>
  <c r="BF73" i="5"/>
  <c r="BH73" i="5"/>
  <c r="BI73" i="5"/>
  <c r="BJ73" i="5"/>
  <c r="BK73" i="5"/>
  <c r="BL73" i="5"/>
  <c r="BM73" i="5"/>
  <c r="BN73" i="5"/>
  <c r="BO73" i="5"/>
  <c r="BP73" i="5"/>
  <c r="BQ73" i="5"/>
  <c r="BS73" i="5"/>
  <c r="BT73" i="5"/>
  <c r="BU73" i="5"/>
  <c r="BV73" i="5"/>
  <c r="BW73" i="5"/>
  <c r="BX73" i="5"/>
  <c r="BY73" i="5"/>
  <c r="BZ73" i="5"/>
  <c r="CA73" i="5"/>
  <c r="CB73" i="5"/>
  <c r="CC73" i="5"/>
  <c r="CD73" i="5"/>
  <c r="CE73" i="5"/>
  <c r="CF73" i="5"/>
  <c r="CG73" i="5"/>
  <c r="CH73" i="5"/>
  <c r="CI73" i="5"/>
  <c r="CJ73" i="5"/>
  <c r="CK73" i="5"/>
  <c r="CL73" i="5"/>
  <c r="CM73" i="5"/>
  <c r="CN73" i="5"/>
  <c r="CP73" i="5"/>
  <c r="CQ73" i="5"/>
  <c r="CR73" i="5"/>
  <c r="CS73" i="5"/>
  <c r="CT73" i="5"/>
  <c r="CU73" i="5"/>
  <c r="CV73" i="5"/>
  <c r="CW73" i="5"/>
  <c r="CX73" i="5"/>
  <c r="CY73" i="5"/>
  <c r="CZ73" i="5"/>
  <c r="DA73" i="5"/>
  <c r="DB73" i="5"/>
  <c r="DC73" i="5"/>
  <c r="DD73" i="5"/>
  <c r="DE73" i="5"/>
  <c r="DF73" i="5"/>
  <c r="DG73" i="5"/>
  <c r="DH73" i="5"/>
  <c r="DI73" i="5"/>
  <c r="DJ73" i="5"/>
  <c r="DK73" i="5"/>
  <c r="DL73" i="5"/>
  <c r="DM73" i="5"/>
  <c r="DN73" i="5"/>
  <c r="DO73" i="5"/>
  <c r="DP73" i="5"/>
  <c r="DQ73" i="5"/>
  <c r="DR73" i="5"/>
  <c r="DS73" i="5"/>
  <c r="DT73" i="5"/>
  <c r="DY73" i="5"/>
  <c r="DZ73" i="5"/>
  <c r="EA73" i="5"/>
  <c r="EB73" i="5"/>
  <c r="EC73" i="5"/>
  <c r="ED73" i="5"/>
  <c r="EE73" i="5"/>
  <c r="EF73" i="5"/>
  <c r="EG73" i="5"/>
  <c r="EH73" i="5"/>
  <c r="EI73" i="5"/>
  <c r="EJ73" i="5"/>
  <c r="EK73" i="5"/>
  <c r="EL73" i="5"/>
  <c r="D73" i="5"/>
  <c r="B74" i="5"/>
  <c r="C74" i="5"/>
  <c r="F74" i="5"/>
  <c r="G74" i="5"/>
  <c r="H74" i="5"/>
  <c r="I74" i="5"/>
  <c r="J74" i="5"/>
  <c r="K74" i="5"/>
  <c r="L74" i="5"/>
  <c r="M74" i="5"/>
  <c r="N74" i="5"/>
  <c r="O74" i="5"/>
  <c r="P74" i="5"/>
  <c r="R74" i="5"/>
  <c r="S74" i="5"/>
  <c r="T74" i="5"/>
  <c r="U74" i="5"/>
  <c r="V74" i="5"/>
  <c r="W74" i="5"/>
  <c r="X74" i="5"/>
  <c r="Y74" i="5"/>
  <c r="Z74" i="5"/>
  <c r="AA74" i="5"/>
  <c r="AB74" i="5"/>
  <c r="AC74" i="5"/>
  <c r="AD74" i="5"/>
  <c r="AE74" i="5"/>
  <c r="AF74" i="5"/>
  <c r="AG74" i="5"/>
  <c r="AH74" i="5"/>
  <c r="AI74" i="5"/>
  <c r="AJ74" i="5"/>
  <c r="AK74" i="5"/>
  <c r="AL74" i="5"/>
  <c r="AM74" i="5"/>
  <c r="AN74" i="5"/>
  <c r="AO74" i="5"/>
  <c r="AP74" i="5"/>
  <c r="AQ74" i="5"/>
  <c r="AR74" i="5"/>
  <c r="AT74" i="5"/>
  <c r="AU74" i="5"/>
  <c r="AV74" i="5"/>
  <c r="AW74" i="5"/>
  <c r="AX74" i="5"/>
  <c r="AY74" i="5"/>
  <c r="AZ74" i="5"/>
  <c r="BA74" i="5"/>
  <c r="BB74" i="5"/>
  <c r="BC74" i="5"/>
  <c r="BD74" i="5"/>
  <c r="BE74" i="5"/>
  <c r="BF74" i="5"/>
  <c r="BH74" i="5"/>
  <c r="BI74" i="5"/>
  <c r="BJ74" i="5"/>
  <c r="BK74" i="5"/>
  <c r="BL74" i="5"/>
  <c r="BM74" i="5"/>
  <c r="BN74" i="5"/>
  <c r="BO74" i="5"/>
  <c r="BP74" i="5"/>
  <c r="BQ74" i="5"/>
  <c r="BS74" i="5"/>
  <c r="BT74" i="5"/>
  <c r="BU74" i="5"/>
  <c r="BV74" i="5"/>
  <c r="BW74" i="5"/>
  <c r="BX74" i="5"/>
  <c r="BY74" i="5"/>
  <c r="BZ74" i="5"/>
  <c r="CA74" i="5"/>
  <c r="CB74" i="5"/>
  <c r="CC74" i="5"/>
  <c r="CD74" i="5"/>
  <c r="CE74" i="5"/>
  <c r="CF74" i="5"/>
  <c r="CG74" i="5"/>
  <c r="CH74" i="5"/>
  <c r="CI74" i="5"/>
  <c r="CJ74" i="5"/>
  <c r="CK74" i="5"/>
  <c r="CL74" i="5"/>
  <c r="CM74" i="5"/>
  <c r="CN74" i="5"/>
  <c r="CP74" i="5"/>
  <c r="CQ74" i="5"/>
  <c r="CR74" i="5"/>
  <c r="CS74" i="5"/>
  <c r="CT74" i="5"/>
  <c r="CU74" i="5"/>
  <c r="CV74" i="5"/>
  <c r="CW74" i="5"/>
  <c r="CX74" i="5"/>
  <c r="CY74" i="5"/>
  <c r="CZ74" i="5"/>
  <c r="DA74" i="5"/>
  <c r="DB74" i="5"/>
  <c r="DC74" i="5"/>
  <c r="DD74" i="5"/>
  <c r="DE74" i="5"/>
  <c r="DF74" i="5"/>
  <c r="DG74" i="5"/>
  <c r="DH74" i="5"/>
  <c r="DI74" i="5"/>
  <c r="DJ74" i="5"/>
  <c r="DK74" i="5"/>
  <c r="DL74" i="5"/>
  <c r="DM74" i="5"/>
  <c r="DN74" i="5"/>
  <c r="DO74" i="5"/>
  <c r="DP74" i="5"/>
  <c r="DQ74" i="5"/>
  <c r="DR74" i="5"/>
  <c r="DS74" i="5"/>
  <c r="DT74" i="5"/>
  <c r="DY74" i="5"/>
  <c r="DZ74" i="5"/>
  <c r="EA74" i="5"/>
  <c r="EB74" i="5"/>
  <c r="EC74" i="5"/>
  <c r="ED74" i="5"/>
  <c r="EE74" i="5"/>
  <c r="EF74" i="5"/>
  <c r="EH74" i="5"/>
  <c r="EI74" i="5"/>
  <c r="EJ74" i="5"/>
  <c r="EK74" i="5"/>
  <c r="EL74" i="5"/>
  <c r="B72" i="5"/>
  <c r="C72" i="5"/>
  <c r="F72" i="5"/>
  <c r="G72" i="5"/>
  <c r="H72" i="5"/>
  <c r="I72" i="5"/>
  <c r="J72" i="5"/>
  <c r="K72" i="5"/>
  <c r="L72" i="5"/>
  <c r="M72" i="5"/>
  <c r="N72" i="5"/>
  <c r="O72" i="5"/>
  <c r="P72" i="5"/>
  <c r="R72" i="5"/>
  <c r="S72" i="5"/>
  <c r="T72" i="5"/>
  <c r="U72" i="5"/>
  <c r="V72" i="5"/>
  <c r="W72" i="5"/>
  <c r="X72" i="5"/>
  <c r="Y72" i="5"/>
  <c r="Z72" i="5"/>
  <c r="AA72" i="5"/>
  <c r="AB72" i="5"/>
  <c r="AC72" i="5"/>
  <c r="AD72" i="5"/>
  <c r="AE72" i="5"/>
  <c r="AF72" i="5"/>
  <c r="AG72" i="5"/>
  <c r="AH72" i="5"/>
  <c r="AI72" i="5"/>
  <c r="AJ72" i="5"/>
  <c r="AK72" i="5"/>
  <c r="AL72" i="5"/>
  <c r="AM72" i="5"/>
  <c r="AN72" i="5"/>
  <c r="AO72" i="5"/>
  <c r="AP72" i="5"/>
  <c r="AQ72" i="5"/>
  <c r="AR72" i="5"/>
  <c r="AT72" i="5"/>
  <c r="AU72" i="5"/>
  <c r="AV72" i="5"/>
  <c r="AW72" i="5"/>
  <c r="AX72" i="5"/>
  <c r="AY72" i="5"/>
  <c r="AZ72" i="5"/>
  <c r="BA72" i="5"/>
  <c r="BB72" i="5"/>
  <c r="BC72" i="5"/>
  <c r="BD72" i="5"/>
  <c r="BE72" i="5"/>
  <c r="BF72" i="5"/>
  <c r="BH72" i="5"/>
  <c r="BI72" i="5"/>
  <c r="BJ72" i="5"/>
  <c r="BK72" i="5"/>
  <c r="BL72" i="5"/>
  <c r="BM72" i="5"/>
  <c r="BN72" i="5"/>
  <c r="BO72" i="5"/>
  <c r="BP72" i="5"/>
  <c r="BQ72" i="5"/>
  <c r="BS72" i="5"/>
  <c r="BT72" i="5"/>
  <c r="BU72" i="5"/>
  <c r="BV72" i="5"/>
  <c r="BW72" i="5"/>
  <c r="BX72" i="5"/>
  <c r="BY72" i="5"/>
  <c r="BZ72" i="5"/>
  <c r="CA72" i="5"/>
  <c r="CB72" i="5"/>
  <c r="CC72" i="5"/>
  <c r="CD72" i="5"/>
  <c r="CE72" i="5"/>
  <c r="CF72" i="5"/>
  <c r="CG72" i="5"/>
  <c r="CH72" i="5"/>
  <c r="CI72" i="5"/>
  <c r="CJ72" i="5"/>
  <c r="CK72" i="5"/>
  <c r="CL72" i="5"/>
  <c r="CM72" i="5"/>
  <c r="CN72" i="5"/>
  <c r="CP72" i="5"/>
  <c r="CQ72" i="5"/>
  <c r="CR72" i="5"/>
  <c r="CS72" i="5"/>
  <c r="CT72" i="5"/>
  <c r="CU72" i="5"/>
  <c r="CV72" i="5"/>
  <c r="CW72" i="5"/>
  <c r="CX72" i="5"/>
  <c r="CY72" i="5"/>
  <c r="CZ72" i="5"/>
  <c r="DA72" i="5"/>
  <c r="DB72" i="5"/>
  <c r="DC72" i="5"/>
  <c r="DD72" i="5"/>
  <c r="DE72" i="5"/>
  <c r="DF72" i="5"/>
  <c r="DG72" i="5"/>
  <c r="DH72" i="5"/>
  <c r="DI72" i="5"/>
  <c r="DJ72" i="5"/>
  <c r="DK72" i="5"/>
  <c r="DL72" i="5"/>
  <c r="DM72" i="5"/>
  <c r="DN72" i="5"/>
  <c r="DO72" i="5"/>
  <c r="DP72" i="5"/>
  <c r="DQ72" i="5"/>
  <c r="DR72" i="5"/>
  <c r="DS72" i="5"/>
  <c r="DT72" i="5"/>
  <c r="DX72" i="5"/>
  <c r="DY72" i="5"/>
  <c r="DZ72" i="5"/>
  <c r="EA72" i="5"/>
  <c r="EB72" i="5"/>
  <c r="EC72" i="5"/>
  <c r="ED72" i="5"/>
  <c r="EE72" i="5"/>
  <c r="EF72" i="5"/>
  <c r="EH72" i="5"/>
  <c r="EI72" i="5"/>
  <c r="EJ72" i="5"/>
  <c r="EK72" i="5"/>
  <c r="EL72" i="5"/>
  <c r="B71" i="5"/>
  <c r="C71" i="5"/>
  <c r="F71" i="5"/>
  <c r="G71" i="5"/>
  <c r="H71" i="5"/>
  <c r="I71" i="5"/>
  <c r="J71" i="5"/>
  <c r="K71" i="5"/>
  <c r="L71" i="5"/>
  <c r="M71" i="5"/>
  <c r="N71" i="5"/>
  <c r="O71" i="5"/>
  <c r="P71" i="5"/>
  <c r="R71" i="5"/>
  <c r="S71" i="5"/>
  <c r="T71" i="5"/>
  <c r="U71" i="5"/>
  <c r="V71" i="5"/>
  <c r="W71" i="5"/>
  <c r="X71" i="5"/>
  <c r="Y71" i="5"/>
  <c r="Z71" i="5"/>
  <c r="AA71" i="5"/>
  <c r="AB71" i="5"/>
  <c r="AC71" i="5"/>
  <c r="AD71" i="5"/>
  <c r="AE71" i="5"/>
  <c r="AF71" i="5"/>
  <c r="AG71" i="5"/>
  <c r="AH71" i="5"/>
  <c r="AI71" i="5"/>
  <c r="AJ71" i="5"/>
  <c r="AK71" i="5"/>
  <c r="AL71" i="5"/>
  <c r="AM71" i="5"/>
  <c r="AN71" i="5"/>
  <c r="AO71" i="5"/>
  <c r="AP71" i="5"/>
  <c r="AQ71" i="5"/>
  <c r="AR71" i="5"/>
  <c r="AT71" i="5"/>
  <c r="AU71" i="5"/>
  <c r="AV71" i="5"/>
  <c r="AW71" i="5"/>
  <c r="AX71" i="5"/>
  <c r="AY71" i="5"/>
  <c r="AZ71" i="5"/>
  <c r="BA71" i="5"/>
  <c r="BB71" i="5"/>
  <c r="BC71" i="5"/>
  <c r="BD71" i="5"/>
  <c r="BE71" i="5"/>
  <c r="BF71" i="5"/>
  <c r="BH71" i="5"/>
  <c r="BI71" i="5"/>
  <c r="BJ71" i="5"/>
  <c r="BK71" i="5"/>
  <c r="BL71" i="5"/>
  <c r="BM71" i="5"/>
  <c r="BN71" i="5"/>
  <c r="BO71" i="5"/>
  <c r="BP71" i="5"/>
  <c r="BQ71" i="5"/>
  <c r="BS71" i="5"/>
  <c r="BT71" i="5"/>
  <c r="BU71" i="5"/>
  <c r="BV71" i="5"/>
  <c r="BW71" i="5"/>
  <c r="BX71" i="5"/>
  <c r="BY71" i="5"/>
  <c r="BZ71" i="5"/>
  <c r="CA71" i="5"/>
  <c r="CB71" i="5"/>
  <c r="CC71" i="5"/>
  <c r="CD71" i="5"/>
  <c r="CE71" i="5"/>
  <c r="CF71" i="5"/>
  <c r="CG71" i="5"/>
  <c r="CH71" i="5"/>
  <c r="CI71" i="5"/>
  <c r="CJ71" i="5"/>
  <c r="CK71" i="5"/>
  <c r="CL71" i="5"/>
  <c r="CM71" i="5"/>
  <c r="CN71" i="5"/>
  <c r="CP71" i="5"/>
  <c r="CQ71" i="5"/>
  <c r="CR71" i="5"/>
  <c r="CS71" i="5"/>
  <c r="CT71" i="5"/>
  <c r="CU71" i="5"/>
  <c r="CV71" i="5"/>
  <c r="CW71" i="5"/>
  <c r="CX71" i="5"/>
  <c r="CY71" i="5"/>
  <c r="CZ71" i="5"/>
  <c r="DA71" i="5"/>
  <c r="DB71" i="5"/>
  <c r="DC71" i="5"/>
  <c r="DD71" i="5"/>
  <c r="DE71" i="5"/>
  <c r="DF71" i="5"/>
  <c r="DG71" i="5"/>
  <c r="DH71" i="5"/>
  <c r="DI71" i="5"/>
  <c r="DJ71" i="5"/>
  <c r="DK71" i="5"/>
  <c r="DL71" i="5"/>
  <c r="DM71" i="5"/>
  <c r="DN71" i="5"/>
  <c r="DO71" i="5"/>
  <c r="DP71" i="5"/>
  <c r="DQ71" i="5"/>
  <c r="DR71" i="5"/>
  <c r="DS71" i="5"/>
  <c r="DT71" i="5"/>
  <c r="DX71" i="5"/>
  <c r="DY71" i="5"/>
  <c r="DZ71" i="5"/>
  <c r="EA71" i="5"/>
  <c r="EB71" i="5"/>
  <c r="EC71" i="5"/>
  <c r="ED71" i="5"/>
  <c r="EE71" i="5"/>
  <c r="EF71" i="5"/>
  <c r="EG71" i="5"/>
  <c r="EH71" i="5"/>
  <c r="EI71" i="5"/>
  <c r="EJ71" i="5"/>
  <c r="EK71" i="5"/>
  <c r="EL71" i="5"/>
  <c r="D74" i="5"/>
  <c r="D72" i="5"/>
  <c r="D71" i="5"/>
  <c r="AJ53" i="2" l="1"/>
  <c r="AK53" i="2" s="1"/>
  <c r="BE334" i="19" l="1"/>
  <c r="BD334" i="19"/>
  <c r="BC334" i="19"/>
  <c r="BB334" i="19"/>
  <c r="BA334" i="19"/>
  <c r="AY334" i="19"/>
  <c r="AX334" i="19"/>
  <c r="AW334" i="19"/>
  <c r="AV334" i="19"/>
  <c r="AU334" i="19"/>
  <c r="AT334" i="19"/>
  <c r="AS334" i="19"/>
  <c r="AR334" i="19"/>
  <c r="AQ334" i="19"/>
  <c r="AP334" i="19"/>
  <c r="AO334" i="19"/>
  <c r="AN334" i="19"/>
  <c r="AM334" i="19"/>
  <c r="AL334" i="19"/>
  <c r="AK334" i="19"/>
  <c r="AJ334" i="19"/>
  <c r="AI334" i="19"/>
  <c r="AH334" i="19"/>
  <c r="AG334" i="19"/>
  <c r="AF334" i="19"/>
  <c r="AE334" i="19"/>
  <c r="AD334" i="19"/>
  <c r="AC334" i="19"/>
  <c r="AB334" i="19"/>
  <c r="AA334" i="19"/>
  <c r="Z334" i="19"/>
  <c r="Y334" i="19"/>
  <c r="X334" i="19"/>
  <c r="W334" i="19"/>
  <c r="V334" i="19"/>
  <c r="U334" i="19"/>
  <c r="T334" i="19"/>
  <c r="S334" i="19"/>
  <c r="R334" i="19"/>
  <c r="Q334" i="19"/>
  <c r="P334" i="19"/>
  <c r="O334" i="19"/>
  <c r="M334" i="19"/>
  <c r="L334" i="19"/>
  <c r="K334" i="19"/>
  <c r="J334" i="19"/>
  <c r="I334" i="19"/>
  <c r="H334" i="19"/>
  <c r="G334" i="19"/>
  <c r="F334" i="19"/>
  <c r="E334" i="19"/>
  <c r="D334" i="19"/>
  <c r="C334" i="19"/>
  <c r="AY309" i="19"/>
  <c r="AX309" i="19"/>
  <c r="AT309" i="19"/>
  <c r="AS309" i="19"/>
  <c r="AR309" i="19"/>
  <c r="AQ309" i="19"/>
  <c r="AP309" i="19"/>
  <c r="AO309" i="19"/>
  <c r="AN309" i="19"/>
  <c r="AM309" i="19"/>
  <c r="AL309" i="19"/>
  <c r="AK309" i="19"/>
  <c r="AJ309" i="19"/>
  <c r="AI309" i="19"/>
  <c r="AH309" i="19"/>
  <c r="AG309" i="19"/>
  <c r="AF309" i="19"/>
  <c r="AE309" i="19"/>
  <c r="AD309" i="19"/>
  <c r="AC309" i="19"/>
  <c r="AB309" i="19"/>
  <c r="AA309" i="19"/>
  <c r="Z309" i="19"/>
  <c r="Y309" i="19"/>
  <c r="X309" i="19"/>
  <c r="W309" i="19"/>
  <c r="V309" i="19"/>
  <c r="U309" i="19"/>
  <c r="T309" i="19"/>
  <c r="S309" i="19"/>
  <c r="R309" i="19"/>
  <c r="Q309" i="19"/>
  <c r="P309" i="19"/>
  <c r="O309" i="19"/>
  <c r="M309" i="19"/>
  <c r="L309" i="19"/>
  <c r="K309" i="19"/>
  <c r="J309" i="19"/>
  <c r="I309" i="19"/>
  <c r="H309" i="19"/>
  <c r="G309" i="19"/>
  <c r="F309" i="19"/>
  <c r="E309" i="19"/>
  <c r="D309" i="19"/>
  <c r="C309" i="19"/>
  <c r="AY269" i="19"/>
  <c r="AX269" i="19"/>
  <c r="AT269" i="19"/>
  <c r="AS269" i="19"/>
  <c r="AR269" i="19"/>
  <c r="AQ269" i="19"/>
  <c r="AP269" i="19"/>
  <c r="AO269" i="19"/>
  <c r="AN269" i="19"/>
  <c r="AM269" i="19"/>
  <c r="AL269" i="19"/>
  <c r="AK269" i="19"/>
  <c r="AJ269" i="19"/>
  <c r="AI269" i="19"/>
  <c r="AH269" i="19"/>
  <c r="AG269" i="19"/>
  <c r="AF269" i="19"/>
  <c r="AE269" i="19"/>
  <c r="AD269" i="19"/>
  <c r="AC269" i="19"/>
  <c r="AB269" i="19"/>
  <c r="AA269" i="19"/>
  <c r="Z269" i="19"/>
  <c r="Y269" i="19"/>
  <c r="X269" i="19"/>
  <c r="W269" i="19"/>
  <c r="V269" i="19"/>
  <c r="U269" i="19"/>
  <c r="T269" i="19"/>
  <c r="S269" i="19"/>
  <c r="R269" i="19"/>
  <c r="Q269" i="19"/>
  <c r="P269" i="19"/>
  <c r="O269" i="19"/>
  <c r="M269" i="19"/>
  <c r="L269" i="19"/>
  <c r="K269" i="19"/>
  <c r="J269" i="19"/>
  <c r="I269" i="19"/>
  <c r="H269" i="19"/>
  <c r="G269" i="19"/>
  <c r="F269" i="19"/>
  <c r="E269" i="19"/>
  <c r="D269" i="19"/>
  <c r="C269" i="19"/>
  <c r="AY225" i="19"/>
  <c r="AX225" i="19"/>
  <c r="AT225" i="19"/>
  <c r="AS225" i="19"/>
  <c r="AR225" i="19"/>
  <c r="AQ225" i="19"/>
  <c r="AP225" i="19"/>
  <c r="AO225" i="19"/>
  <c r="AN225" i="19"/>
  <c r="AM225" i="19"/>
  <c r="AL225" i="19"/>
  <c r="AK225" i="19"/>
  <c r="AJ225" i="19"/>
  <c r="AI225" i="19"/>
  <c r="AH225" i="19"/>
  <c r="AG225" i="19"/>
  <c r="AF225" i="19"/>
  <c r="AE225" i="19"/>
  <c r="AD225" i="19"/>
  <c r="AC225" i="19"/>
  <c r="AB225" i="19"/>
  <c r="AA225" i="19"/>
  <c r="Z225" i="19"/>
  <c r="Y225" i="19"/>
  <c r="X225" i="19"/>
  <c r="W225" i="19"/>
  <c r="V225" i="19"/>
  <c r="U225" i="19"/>
  <c r="T225" i="19"/>
  <c r="S225" i="19"/>
  <c r="R225" i="19"/>
  <c r="Q225" i="19"/>
  <c r="P225" i="19"/>
  <c r="O225" i="19"/>
  <c r="M225" i="19"/>
  <c r="L225" i="19"/>
  <c r="K225" i="19"/>
  <c r="J225" i="19"/>
  <c r="I225" i="19"/>
  <c r="H225" i="19"/>
  <c r="G225" i="19"/>
  <c r="F225" i="19"/>
  <c r="E225" i="19"/>
  <c r="D225" i="19"/>
  <c r="C225" i="19"/>
  <c r="AY194" i="19"/>
  <c r="AX194" i="19"/>
  <c r="AW194" i="19"/>
  <c r="AT194" i="19"/>
  <c r="AS194" i="19"/>
  <c r="AQ194" i="19"/>
  <c r="AP194" i="19"/>
  <c r="AO194" i="19"/>
  <c r="AN194" i="19"/>
  <c r="AM194" i="19"/>
  <c r="AL194" i="19"/>
  <c r="AK194" i="19"/>
  <c r="AJ194" i="19"/>
  <c r="AI194" i="19"/>
  <c r="AH194" i="19"/>
  <c r="AG194" i="19"/>
  <c r="AF194" i="19"/>
  <c r="AE194" i="19"/>
  <c r="AD194" i="19"/>
  <c r="AC194" i="19"/>
  <c r="AB194" i="19"/>
  <c r="AA194" i="19"/>
  <c r="Z194" i="19"/>
  <c r="Y194" i="19"/>
  <c r="X194" i="19"/>
  <c r="W194" i="19"/>
  <c r="V194" i="19"/>
  <c r="U194" i="19"/>
  <c r="T194" i="19"/>
  <c r="S194" i="19"/>
  <c r="R194" i="19"/>
  <c r="Q194" i="19"/>
  <c r="P194" i="19"/>
  <c r="O194" i="19"/>
  <c r="M194" i="19"/>
  <c r="L194" i="19"/>
  <c r="K194" i="19"/>
  <c r="J194" i="19"/>
  <c r="I194" i="19"/>
  <c r="H194" i="19"/>
  <c r="G194" i="19"/>
  <c r="F194" i="19"/>
  <c r="E194" i="19"/>
  <c r="D194" i="19"/>
  <c r="C194" i="19"/>
  <c r="AY179" i="19"/>
  <c r="AX179" i="19"/>
  <c r="AW179" i="19"/>
  <c r="AT179" i="19"/>
  <c r="AS179" i="19"/>
  <c r="AQ179" i="19"/>
  <c r="AP179" i="19"/>
  <c r="AO179" i="19"/>
  <c r="AN179" i="19"/>
  <c r="AM179" i="19"/>
  <c r="AL179" i="19"/>
  <c r="AK179" i="19"/>
  <c r="AJ179" i="19"/>
  <c r="AI179" i="19"/>
  <c r="AH179" i="19"/>
  <c r="AG179" i="19"/>
  <c r="AF179" i="19"/>
  <c r="AE179" i="19"/>
  <c r="AD179" i="19"/>
  <c r="AC179" i="19"/>
  <c r="AB179" i="19"/>
  <c r="AA179" i="19"/>
  <c r="Z179" i="19"/>
  <c r="Y179" i="19"/>
  <c r="X179" i="19"/>
  <c r="W179" i="19"/>
  <c r="V179" i="19"/>
  <c r="U179" i="19"/>
  <c r="T179" i="19"/>
  <c r="S179" i="19"/>
  <c r="R179" i="19"/>
  <c r="Q179" i="19"/>
  <c r="P179" i="19"/>
  <c r="O179" i="19"/>
  <c r="M179" i="19"/>
  <c r="L179" i="19"/>
  <c r="K179" i="19"/>
  <c r="J179" i="19"/>
  <c r="I179" i="19"/>
  <c r="H179" i="19"/>
  <c r="G179" i="19"/>
  <c r="F179" i="19"/>
  <c r="E179" i="19"/>
  <c r="D179" i="19"/>
  <c r="C179" i="19"/>
  <c r="AX133" i="19"/>
  <c r="AW133" i="19"/>
  <c r="AT133" i="19"/>
  <c r="AS133" i="19"/>
  <c r="AR133" i="19"/>
  <c r="AQ133" i="19"/>
  <c r="AP133" i="19"/>
  <c r="AO133" i="19"/>
  <c r="AN133" i="19"/>
  <c r="AM133" i="19"/>
  <c r="AL133" i="19"/>
  <c r="AK133" i="19"/>
  <c r="AJ133" i="19"/>
  <c r="AI133" i="19"/>
  <c r="AH133" i="19"/>
  <c r="AG133" i="19"/>
  <c r="AF133" i="19"/>
  <c r="AE133" i="19"/>
  <c r="AD133" i="19"/>
  <c r="AC133" i="19"/>
  <c r="AB133" i="19"/>
  <c r="AA133" i="19"/>
  <c r="Z133" i="19"/>
  <c r="Y133" i="19"/>
  <c r="X133" i="19"/>
  <c r="W133" i="19"/>
  <c r="V133" i="19"/>
  <c r="U133" i="19"/>
  <c r="T133" i="19"/>
  <c r="S133" i="19"/>
  <c r="R133" i="19"/>
  <c r="Q133" i="19"/>
  <c r="P133" i="19"/>
  <c r="O133" i="19"/>
  <c r="M133" i="19"/>
  <c r="L133" i="19"/>
  <c r="K133" i="19"/>
  <c r="J133" i="19"/>
  <c r="I133" i="19"/>
  <c r="H133" i="19"/>
  <c r="G133" i="19"/>
  <c r="F133" i="19"/>
  <c r="E133" i="19"/>
  <c r="D133" i="19"/>
  <c r="C133" i="19"/>
  <c r="BF68" i="19"/>
  <c r="BE68" i="19"/>
  <c r="BD68" i="19"/>
  <c r="BC68" i="19"/>
  <c r="BB68" i="19"/>
  <c r="BA68" i="19"/>
  <c r="AZ68" i="19"/>
  <c r="AY68" i="19"/>
  <c r="AX68" i="19"/>
  <c r="AW68" i="19"/>
  <c r="AV68" i="19"/>
  <c r="AU68" i="19"/>
  <c r="AT68" i="19"/>
  <c r="AS68" i="19"/>
  <c r="AR68" i="19"/>
  <c r="AQ68" i="19"/>
  <c r="AP68" i="19"/>
  <c r="AO68" i="19"/>
  <c r="AN68" i="19"/>
  <c r="AM68" i="19"/>
  <c r="AL68" i="19"/>
  <c r="AK68" i="19"/>
  <c r="AJ68" i="19"/>
  <c r="AI68" i="19"/>
  <c r="AH68" i="19"/>
  <c r="AG68" i="19"/>
  <c r="AF68" i="19"/>
  <c r="AE68" i="19"/>
  <c r="AD68" i="19"/>
  <c r="AC68" i="19"/>
  <c r="AB68" i="19"/>
  <c r="AA68" i="19"/>
  <c r="Z68" i="19"/>
  <c r="Y68" i="19"/>
  <c r="X68" i="19"/>
  <c r="W68" i="19"/>
  <c r="V68" i="19"/>
  <c r="U68" i="19"/>
  <c r="T68" i="19"/>
  <c r="S68" i="19"/>
  <c r="R68" i="19"/>
  <c r="Q68" i="19"/>
  <c r="P68" i="19"/>
  <c r="O68" i="19"/>
  <c r="M68" i="19"/>
  <c r="L68" i="19"/>
  <c r="K68" i="19"/>
  <c r="J68" i="19"/>
  <c r="I68" i="19"/>
  <c r="H68" i="19"/>
  <c r="G68" i="19"/>
  <c r="F68" i="19"/>
  <c r="E68" i="19"/>
  <c r="D68" i="19"/>
  <c r="C68" i="19"/>
  <c r="AJ26" i="2" l="1"/>
  <c r="AJ31" i="2"/>
  <c r="AJ32" i="2"/>
  <c r="AJ33" i="2"/>
  <c r="AJ34" i="2"/>
  <c r="AJ35" i="2"/>
  <c r="AJ36" i="2"/>
  <c r="AJ37" i="2"/>
  <c r="AJ38" i="2"/>
  <c r="AJ39" i="2"/>
  <c r="AJ40" i="2"/>
  <c r="AJ41" i="2"/>
  <c r="AJ42" i="2"/>
  <c r="AJ43" i="2"/>
  <c r="AJ44" i="2"/>
  <c r="AJ45" i="2"/>
  <c r="AJ46" i="2"/>
  <c r="AJ47" i="2"/>
  <c r="AJ48" i="2"/>
  <c r="AJ4" i="2"/>
  <c r="AJ5" i="2"/>
  <c r="AJ6" i="2"/>
  <c r="AJ7" i="2"/>
  <c r="AJ8" i="2"/>
  <c r="AJ9" i="2"/>
  <c r="AJ10" i="2"/>
  <c r="AJ11" i="2"/>
  <c r="AJ12" i="2"/>
  <c r="AJ13" i="2"/>
  <c r="AJ14" i="2"/>
  <c r="AJ15" i="2"/>
  <c r="AJ16" i="2"/>
  <c r="AJ17" i="2"/>
  <c r="AJ18" i="2"/>
  <c r="AJ19" i="2"/>
  <c r="AJ20" i="2"/>
  <c r="AJ21" i="2"/>
  <c r="AJ22" i="2"/>
  <c r="AJ23" i="2"/>
  <c r="AJ24" i="2"/>
  <c r="AJ25" i="2"/>
  <c r="AJ62" i="2"/>
  <c r="EL20" i="5"/>
  <c r="EK20" i="5"/>
  <c r="EJ20" i="5"/>
  <c r="CF20" i="5"/>
  <c r="CE20" i="5"/>
  <c r="CD20" i="5"/>
  <c r="CC20" i="5"/>
  <c r="CB20" i="5"/>
  <c r="CA20" i="5"/>
  <c r="BY20" i="5"/>
  <c r="CI20" i="5"/>
  <c r="BP20" i="5"/>
  <c r="BO20" i="5"/>
  <c r="BN20" i="5"/>
  <c r="BM20" i="5"/>
  <c r="BL20" i="5"/>
  <c r="BK20" i="5"/>
  <c r="BJ20" i="5"/>
  <c r="BI20" i="5"/>
  <c r="BH20" i="5"/>
  <c r="AO20" i="5"/>
  <c r="AN20" i="5"/>
  <c r="Y20" i="5"/>
  <c r="U20" i="5"/>
  <c r="T20" i="5"/>
  <c r="S20" i="5"/>
  <c r="R20" i="5"/>
  <c r="AL48" i="2" l="1"/>
  <c r="AK48" i="2"/>
  <c r="AI48" i="2"/>
  <c r="AH48" i="2"/>
  <c r="AG48" i="2"/>
  <c r="AF48" i="2"/>
  <c r="AE48" i="2"/>
  <c r="AD48" i="2"/>
  <c r="AL47" i="2"/>
  <c r="AI47" i="2"/>
  <c r="AH47" i="2"/>
  <c r="AF47" i="2"/>
  <c r="AE47" i="2"/>
  <c r="AD47" i="2"/>
  <c r="AL46" i="2"/>
  <c r="AK46" i="2"/>
  <c r="AI46" i="2"/>
  <c r="AH46" i="2"/>
  <c r="AG46" i="2"/>
  <c r="AF46" i="2"/>
  <c r="AE46" i="2"/>
  <c r="AD46" i="2"/>
  <c r="AL45" i="2"/>
  <c r="AK45" i="2"/>
  <c r="AI45" i="2"/>
  <c r="AH45" i="2"/>
  <c r="AG45" i="2"/>
  <c r="AF45" i="2"/>
  <c r="AE45" i="2"/>
  <c r="AD45" i="2"/>
  <c r="AL44" i="2"/>
  <c r="AI44" i="2"/>
  <c r="AH44" i="2"/>
  <c r="AF44" i="2"/>
  <c r="AE44" i="2"/>
  <c r="AD44" i="2"/>
  <c r="AL43" i="2"/>
  <c r="AI43" i="2"/>
  <c r="AH43" i="2"/>
  <c r="AF43" i="2"/>
  <c r="AE43" i="2"/>
  <c r="AD43" i="2"/>
  <c r="AL42" i="2"/>
  <c r="AI42" i="2"/>
  <c r="AH42" i="2"/>
  <c r="AF42" i="2"/>
  <c r="AE42" i="2"/>
  <c r="AD42" i="2"/>
  <c r="AL41" i="2"/>
  <c r="AI41" i="2"/>
  <c r="AH41" i="2"/>
  <c r="AF41" i="2"/>
  <c r="AE41" i="2"/>
  <c r="AD41" i="2"/>
  <c r="AL40" i="2"/>
  <c r="AI40" i="2"/>
  <c r="AH40" i="2"/>
  <c r="AF40" i="2"/>
  <c r="AE40" i="2"/>
  <c r="AD40" i="2"/>
  <c r="AL39" i="2"/>
  <c r="AK39" i="2"/>
  <c r="AI39" i="2"/>
  <c r="AH39" i="2"/>
  <c r="AG39" i="2"/>
  <c r="AF39" i="2"/>
  <c r="AE39" i="2"/>
  <c r="AD39" i="2"/>
  <c r="AL38" i="2"/>
  <c r="AK38" i="2"/>
  <c r="AI38" i="2"/>
  <c r="AH38" i="2"/>
  <c r="AG38" i="2"/>
  <c r="AF38" i="2"/>
  <c r="AE38" i="2"/>
  <c r="AD38" i="2"/>
  <c r="AL37" i="2"/>
  <c r="AK37" i="2"/>
  <c r="AI37" i="2"/>
  <c r="AH37" i="2"/>
  <c r="AG37" i="2"/>
  <c r="AF37" i="2"/>
  <c r="AE37" i="2"/>
  <c r="AD37" i="2"/>
  <c r="AL36" i="2"/>
  <c r="AK36" i="2"/>
  <c r="AI36" i="2"/>
  <c r="AH36" i="2"/>
  <c r="AG36" i="2"/>
  <c r="AF36" i="2"/>
  <c r="AE36" i="2"/>
  <c r="AD36" i="2"/>
  <c r="AL35" i="2"/>
  <c r="AK35" i="2"/>
  <c r="AI35" i="2"/>
  <c r="AH35" i="2"/>
  <c r="AG35" i="2"/>
  <c r="AF35" i="2"/>
  <c r="AE35" i="2"/>
  <c r="AD35" i="2"/>
  <c r="AL34" i="2"/>
  <c r="AK34" i="2"/>
  <c r="AI34" i="2"/>
  <c r="AH34" i="2"/>
  <c r="AG34" i="2"/>
  <c r="AF34" i="2"/>
  <c r="AE34" i="2"/>
  <c r="AD34" i="2"/>
  <c r="AL33" i="2"/>
  <c r="AK33" i="2"/>
  <c r="AI33" i="2"/>
  <c r="AH33" i="2"/>
  <c r="AG33" i="2"/>
  <c r="AF33" i="2"/>
  <c r="AE33" i="2"/>
  <c r="AD33" i="2"/>
  <c r="AL32" i="2"/>
  <c r="AK32" i="2"/>
  <c r="AI32" i="2"/>
  <c r="AH32" i="2"/>
  <c r="AG32" i="2"/>
  <c r="AF32" i="2"/>
  <c r="AE32" i="2"/>
  <c r="AD32" i="2"/>
  <c r="AL31" i="2"/>
  <c r="AK31" i="2"/>
  <c r="AI31" i="2"/>
  <c r="AH31" i="2"/>
  <c r="AG31" i="2"/>
  <c r="AF31" i="2"/>
  <c r="AE31" i="2"/>
  <c r="AD31" i="2"/>
  <c r="AL26" i="2"/>
  <c r="AK26" i="2"/>
  <c r="AI26" i="2"/>
  <c r="AH26" i="2"/>
  <c r="AG26" i="2"/>
  <c r="AF26" i="2"/>
  <c r="AE26" i="2"/>
  <c r="AD26" i="2"/>
  <c r="AL25" i="2"/>
  <c r="AK25" i="2"/>
  <c r="AI25" i="2"/>
  <c r="AH25" i="2"/>
  <c r="AG25" i="2"/>
  <c r="AF25" i="2"/>
  <c r="AE25" i="2"/>
  <c r="AD25" i="2"/>
  <c r="AL24" i="2"/>
  <c r="AK24" i="2"/>
  <c r="AI24" i="2"/>
  <c r="AH24" i="2"/>
  <c r="AG24" i="2"/>
  <c r="AF24" i="2"/>
  <c r="AE24" i="2"/>
  <c r="AD24" i="2"/>
  <c r="AL23" i="2"/>
  <c r="AK23" i="2"/>
  <c r="AI23" i="2"/>
  <c r="AH23" i="2"/>
  <c r="AG23" i="2"/>
  <c r="AF23" i="2"/>
  <c r="AE23" i="2"/>
  <c r="AD23" i="2"/>
  <c r="AL22" i="2"/>
  <c r="AK22" i="2"/>
  <c r="AI22" i="2"/>
  <c r="AH22" i="2"/>
  <c r="AG22" i="2"/>
  <c r="AF22" i="2"/>
  <c r="AE22" i="2"/>
  <c r="AD22" i="2"/>
  <c r="AL21" i="2"/>
  <c r="AK21" i="2"/>
  <c r="AI21" i="2"/>
  <c r="AH21" i="2"/>
  <c r="AG21" i="2"/>
  <c r="AF21" i="2"/>
  <c r="AE21" i="2"/>
  <c r="AD21" i="2"/>
  <c r="AL20" i="2"/>
  <c r="AK20" i="2"/>
  <c r="AI20" i="2"/>
  <c r="AH20" i="2"/>
  <c r="AG20" i="2"/>
  <c r="AF20" i="2"/>
  <c r="AE20" i="2"/>
  <c r="AD20" i="2"/>
  <c r="AL19" i="2"/>
  <c r="AK19" i="2"/>
  <c r="AI19" i="2"/>
  <c r="AH19" i="2"/>
  <c r="AG19" i="2"/>
  <c r="AF19" i="2"/>
  <c r="AE19" i="2"/>
  <c r="AD19" i="2"/>
  <c r="AL18" i="2"/>
  <c r="AK18" i="2"/>
  <c r="AI18" i="2"/>
  <c r="AH18" i="2"/>
  <c r="AG18" i="2"/>
  <c r="AF18" i="2"/>
  <c r="AE18" i="2"/>
  <c r="AD18" i="2"/>
  <c r="AL17" i="2"/>
  <c r="AK17" i="2"/>
  <c r="AI17" i="2"/>
  <c r="AH17" i="2"/>
  <c r="AG17" i="2"/>
  <c r="AF17" i="2"/>
  <c r="AE17" i="2"/>
  <c r="AD17" i="2"/>
  <c r="AL16" i="2"/>
  <c r="AK16" i="2"/>
  <c r="AI16" i="2"/>
  <c r="AH16" i="2"/>
  <c r="AG16" i="2"/>
  <c r="AF16" i="2"/>
  <c r="AE16" i="2"/>
  <c r="AD16" i="2"/>
  <c r="AL15" i="2"/>
  <c r="AK15" i="2"/>
  <c r="AI15" i="2"/>
  <c r="AH15" i="2"/>
  <c r="AG15" i="2"/>
  <c r="AF15" i="2"/>
  <c r="AE15" i="2"/>
  <c r="AD15" i="2"/>
  <c r="AL14" i="2"/>
  <c r="AK14" i="2"/>
  <c r="AI14" i="2"/>
  <c r="AH14" i="2"/>
  <c r="AG14" i="2"/>
  <c r="AF14" i="2"/>
  <c r="AE14" i="2"/>
  <c r="AD14" i="2"/>
  <c r="AL13" i="2"/>
  <c r="AK13" i="2"/>
  <c r="AI13" i="2"/>
  <c r="AH13" i="2"/>
  <c r="AG13" i="2"/>
  <c r="AF13" i="2"/>
  <c r="AE13" i="2"/>
  <c r="AD13" i="2"/>
  <c r="AL12" i="2"/>
  <c r="AK12" i="2"/>
  <c r="AI12" i="2"/>
  <c r="AH12" i="2"/>
  <c r="AG12" i="2"/>
  <c r="AF12" i="2"/>
  <c r="AE12" i="2"/>
  <c r="AD12" i="2"/>
  <c r="AL11" i="2"/>
  <c r="AK11" i="2"/>
  <c r="AI11" i="2"/>
  <c r="AH11" i="2"/>
  <c r="AG11" i="2"/>
  <c r="AF11" i="2"/>
  <c r="AE11" i="2"/>
  <c r="AD11" i="2"/>
  <c r="AL10" i="2"/>
  <c r="AK10" i="2"/>
  <c r="AI10" i="2"/>
  <c r="AH10" i="2"/>
  <c r="AG10" i="2"/>
  <c r="AF10" i="2"/>
  <c r="AE10" i="2"/>
  <c r="AD10" i="2"/>
  <c r="AL9" i="2"/>
  <c r="AK9" i="2"/>
  <c r="AI9" i="2"/>
  <c r="AH9" i="2"/>
  <c r="AG9" i="2"/>
  <c r="AF9" i="2"/>
  <c r="AE9" i="2"/>
  <c r="AD9" i="2"/>
  <c r="AL8" i="2"/>
  <c r="AK8" i="2"/>
  <c r="AI8" i="2"/>
  <c r="AH8" i="2"/>
  <c r="AG8" i="2"/>
  <c r="AF8" i="2"/>
  <c r="AE8" i="2"/>
  <c r="AD8" i="2"/>
  <c r="AL7" i="2"/>
  <c r="AK7" i="2"/>
  <c r="AI7" i="2"/>
  <c r="AH7" i="2"/>
  <c r="AG7" i="2"/>
  <c r="AF7" i="2"/>
  <c r="AE7" i="2"/>
  <c r="AD7" i="2"/>
  <c r="AL6" i="2"/>
  <c r="AK6" i="2"/>
  <c r="AI6" i="2"/>
  <c r="AH6" i="2"/>
  <c r="AG6" i="2"/>
  <c r="AF6" i="2"/>
  <c r="AE6" i="2"/>
  <c r="AD6" i="2"/>
  <c r="AL5" i="2"/>
  <c r="AK5" i="2"/>
  <c r="AI5" i="2"/>
  <c r="AH5" i="2"/>
  <c r="AG5" i="2"/>
  <c r="AF5" i="2"/>
  <c r="AE5" i="2"/>
  <c r="AD5" i="2"/>
  <c r="AL4" i="2"/>
  <c r="AK4" i="2"/>
  <c r="AI4" i="2"/>
  <c r="AH4" i="2"/>
  <c r="AG4" i="2"/>
  <c r="AF4" i="2"/>
  <c r="AE4" i="2"/>
  <c r="AD4" i="2"/>
  <c r="AL78" i="2"/>
  <c r="AJ78" i="2"/>
  <c r="AK78" i="2" s="1"/>
  <c r="AI78" i="2"/>
  <c r="AH78" i="2"/>
  <c r="AG78" i="2"/>
  <c r="AF78" i="2"/>
  <c r="AE78" i="2"/>
  <c r="AD78" i="2"/>
  <c r="AL77" i="2"/>
  <c r="AJ77" i="2"/>
  <c r="AK77" i="2" s="1"/>
  <c r="AI77" i="2"/>
  <c r="AH77" i="2"/>
  <c r="AG77" i="2"/>
  <c r="AF77" i="2"/>
  <c r="AE77" i="2"/>
  <c r="AD77" i="2"/>
  <c r="AL76" i="2"/>
  <c r="AJ76" i="2"/>
  <c r="AK76" i="2" s="1"/>
  <c r="AI76" i="2"/>
  <c r="AH76" i="2"/>
  <c r="AG76" i="2"/>
  <c r="AF76" i="2"/>
  <c r="AE76" i="2"/>
  <c r="AD76" i="2"/>
  <c r="AL75" i="2"/>
  <c r="AJ75" i="2"/>
  <c r="AK75" i="2" s="1"/>
  <c r="AI75" i="2"/>
  <c r="AH75" i="2"/>
  <c r="AG75" i="2"/>
  <c r="AF75" i="2"/>
  <c r="AE75" i="2"/>
  <c r="AD75" i="2"/>
  <c r="AL74" i="2"/>
  <c r="AJ74" i="2"/>
  <c r="AK74" i="2" s="1"/>
  <c r="AI74" i="2"/>
  <c r="AH74" i="2"/>
  <c r="AG74" i="2"/>
  <c r="AF74" i="2"/>
  <c r="AE74" i="2"/>
  <c r="AD74" i="2"/>
  <c r="AL73" i="2"/>
  <c r="AJ73" i="2"/>
  <c r="AK73" i="2" s="1"/>
  <c r="AI73" i="2"/>
  <c r="AH73" i="2"/>
  <c r="AG73" i="2"/>
  <c r="AF73" i="2"/>
  <c r="AE73" i="2"/>
  <c r="AD73" i="2"/>
  <c r="AL72" i="2"/>
  <c r="AJ72" i="2"/>
  <c r="AK72" i="2" s="1"/>
  <c r="AI72" i="2"/>
  <c r="AH72" i="2"/>
  <c r="AG72" i="2"/>
  <c r="AF72" i="2"/>
  <c r="AE72" i="2"/>
  <c r="AD72" i="2"/>
  <c r="AL71" i="2"/>
  <c r="AJ71" i="2"/>
  <c r="AK71" i="2" s="1"/>
  <c r="AI71" i="2"/>
  <c r="AH71" i="2"/>
  <c r="AG71" i="2"/>
  <c r="AF71" i="2"/>
  <c r="AE71" i="2"/>
  <c r="AD71" i="2"/>
  <c r="AL70" i="2"/>
  <c r="AJ70" i="2"/>
  <c r="AK70" i="2" s="1"/>
  <c r="AI70" i="2"/>
  <c r="AH70" i="2"/>
  <c r="AG70" i="2"/>
  <c r="AF70" i="2"/>
  <c r="AE70" i="2"/>
  <c r="AD70" i="2"/>
  <c r="AL69" i="2"/>
  <c r="AJ69" i="2"/>
  <c r="AK69" i="2" s="1"/>
  <c r="AI69" i="2"/>
  <c r="AH69" i="2"/>
  <c r="AG69" i="2"/>
  <c r="AF69" i="2"/>
  <c r="AE69" i="2"/>
  <c r="AD69" i="2"/>
  <c r="AL68" i="2"/>
  <c r="AJ68" i="2"/>
  <c r="AK68" i="2" s="1"/>
  <c r="AI68" i="2"/>
  <c r="AH68" i="2"/>
  <c r="AG68" i="2"/>
  <c r="AF68" i="2"/>
  <c r="AE68" i="2"/>
  <c r="AD68" i="2"/>
  <c r="AL67" i="2"/>
  <c r="AJ67" i="2"/>
  <c r="AK67" i="2" s="1"/>
  <c r="AI67" i="2"/>
  <c r="AH67" i="2"/>
  <c r="AG67" i="2"/>
  <c r="AF67" i="2"/>
  <c r="AE67" i="2"/>
  <c r="AD67" i="2"/>
  <c r="AL66" i="2"/>
  <c r="AJ66" i="2"/>
  <c r="AK66" i="2" s="1"/>
  <c r="AI66" i="2"/>
  <c r="AH66" i="2"/>
  <c r="AG66" i="2"/>
  <c r="AF66" i="2"/>
  <c r="AE66" i="2"/>
  <c r="AD66" i="2"/>
  <c r="AL65" i="2"/>
  <c r="AJ65" i="2"/>
  <c r="AK65" i="2" s="1"/>
  <c r="AI65" i="2"/>
  <c r="AH65" i="2"/>
  <c r="AG65" i="2"/>
  <c r="AF65" i="2"/>
  <c r="AE65" i="2"/>
  <c r="AD65" i="2"/>
  <c r="AL64" i="2"/>
  <c r="AJ64" i="2"/>
  <c r="AK64" i="2" s="1"/>
  <c r="AI64" i="2"/>
  <c r="AH64" i="2"/>
  <c r="AG64" i="2"/>
  <c r="AF64" i="2"/>
  <c r="AE64" i="2"/>
  <c r="AD64" i="2"/>
  <c r="AL63" i="2"/>
  <c r="AJ63" i="2"/>
  <c r="AK63" i="2" s="1"/>
  <c r="AI63" i="2"/>
  <c r="AH63" i="2"/>
  <c r="AG63" i="2"/>
  <c r="AF63" i="2"/>
  <c r="AE63" i="2"/>
  <c r="AD63" i="2"/>
  <c r="AL62" i="2"/>
  <c r="AK62" i="2"/>
  <c r="AI62" i="2"/>
  <c r="AH62" i="2"/>
  <c r="AG62" i="2"/>
  <c r="AF62" i="2"/>
  <c r="AE62" i="2"/>
  <c r="AD62" i="2"/>
  <c r="AL61" i="2"/>
  <c r="AJ61" i="2"/>
  <c r="AK61" i="2" s="1"/>
  <c r="AI61" i="2"/>
  <c r="AH61" i="2"/>
  <c r="AG61" i="2"/>
  <c r="AF61" i="2"/>
  <c r="AE61" i="2"/>
  <c r="AD61" i="2"/>
  <c r="AL60" i="2"/>
  <c r="AJ60" i="2"/>
  <c r="AK60" i="2" s="1"/>
  <c r="AI60" i="2"/>
  <c r="AH60" i="2"/>
  <c r="AG60" i="2"/>
  <c r="AF60" i="2"/>
  <c r="AE60" i="2"/>
  <c r="AD60" i="2"/>
  <c r="AL59" i="2"/>
  <c r="AJ59" i="2"/>
  <c r="AK59" i="2" s="1"/>
  <c r="AI59" i="2"/>
  <c r="AH59" i="2"/>
  <c r="AG59" i="2"/>
  <c r="AF59" i="2"/>
  <c r="AE59" i="2"/>
  <c r="AD59" i="2"/>
  <c r="AL58" i="2"/>
  <c r="AJ58" i="2"/>
  <c r="AK58" i="2" s="1"/>
  <c r="AI58" i="2"/>
  <c r="AH58" i="2"/>
  <c r="AG58" i="2"/>
  <c r="AF58" i="2"/>
  <c r="AE58" i="2"/>
  <c r="AD58" i="2"/>
  <c r="AL57" i="2"/>
  <c r="AJ57" i="2"/>
  <c r="AK57" i="2" s="1"/>
  <c r="AI57" i="2"/>
  <c r="AH57" i="2"/>
  <c r="AG57" i="2"/>
  <c r="AF57" i="2"/>
  <c r="AE57" i="2"/>
  <c r="AD57" i="2"/>
  <c r="AL56" i="2"/>
  <c r="AJ56" i="2"/>
  <c r="AK56" i="2" s="1"/>
  <c r="AI56" i="2"/>
  <c r="AH56" i="2"/>
  <c r="AG56" i="2"/>
  <c r="AF56" i="2"/>
  <c r="AE56" i="2"/>
  <c r="AD56" i="2"/>
  <c r="AL55" i="2"/>
  <c r="AJ55" i="2"/>
  <c r="AK55" i="2" s="1"/>
  <c r="AI55" i="2"/>
  <c r="AH55" i="2"/>
  <c r="AG55" i="2"/>
  <c r="AF55" i="2"/>
  <c r="AE55" i="2"/>
  <c r="AD55" i="2"/>
  <c r="AL54" i="2"/>
  <c r="AJ54" i="2"/>
  <c r="AK54" i="2" s="1"/>
  <c r="AI54" i="2"/>
  <c r="AH54" i="2"/>
  <c r="AG54" i="2"/>
  <c r="AF54" i="2"/>
  <c r="AE54" i="2"/>
  <c r="AD54" i="2"/>
  <c r="AL53" i="2"/>
  <c r="AI53" i="2"/>
  <c r="AH53" i="2"/>
  <c r="AG53" i="2"/>
  <c r="AF53" i="2"/>
  <c r="AE53" i="2"/>
  <c r="AD53" i="2"/>
</calcChain>
</file>

<file path=xl/sharedStrings.xml><?xml version="1.0" encoding="utf-8"?>
<sst xmlns="http://schemas.openxmlformats.org/spreadsheetml/2006/main" count="10038" uniqueCount="3087">
  <si>
    <t>Instrument</t>
    <phoneticPr fontId="9" type="noConversion"/>
  </si>
  <si>
    <t>2σ
(Ma)</t>
    <phoneticPr fontId="9" type="noConversion"/>
  </si>
  <si>
    <t>P (ppm)</t>
  </si>
  <si>
    <t>Ti (ppm)</t>
  </si>
  <si>
    <t>Fe (ppm)</t>
  </si>
  <si>
    <t>Y (ppm)</t>
  </si>
  <si>
    <t>Nb (ppm)</t>
  </si>
  <si>
    <t>La (ppm)</t>
  </si>
  <si>
    <t>Ce (ppm)</t>
  </si>
  <si>
    <t>Pr (ppm)</t>
  </si>
  <si>
    <t>Nd (ppm)</t>
  </si>
  <si>
    <t>Sm (ppm)</t>
  </si>
  <si>
    <t>Eu (ppm)</t>
  </si>
  <si>
    <t>Gd (ppm)</t>
  </si>
  <si>
    <t>Tb (ppm)</t>
  </si>
  <si>
    <t>Dy (ppm)</t>
  </si>
  <si>
    <t>Ho (ppm)</t>
  </si>
  <si>
    <t>Er (ppm)</t>
  </si>
  <si>
    <t>Tm (ppm)</t>
  </si>
  <si>
    <t>Yb (ppm)</t>
  </si>
  <si>
    <t>Lu (ppm)</t>
  </si>
  <si>
    <t>Hf (ppm)</t>
  </si>
  <si>
    <t>Th (ppm)</t>
  </si>
  <si>
    <t>U (ppm)</t>
  </si>
  <si>
    <t>Th/U</t>
    <phoneticPr fontId="9" type="noConversion"/>
  </si>
  <si>
    <t>Yb/Gd</t>
    <phoneticPr fontId="9" type="noConversion"/>
  </si>
  <si>
    <t>Dy/Yb</t>
    <phoneticPr fontId="9" type="noConversion"/>
  </si>
  <si>
    <t>J2212A-2.1MA</t>
    <phoneticPr fontId="9" type="noConversion"/>
  </si>
  <si>
    <t>N</t>
    <phoneticPr fontId="9" type="noConversion"/>
  </si>
  <si>
    <t>J2212A-3.1MA</t>
    <phoneticPr fontId="9" type="noConversion"/>
  </si>
  <si>
    <t>J2212A-5.1MA</t>
    <phoneticPr fontId="9" type="noConversion"/>
  </si>
  <si>
    <t>J2212A-9.1RC</t>
    <phoneticPr fontId="9" type="noConversion"/>
  </si>
  <si>
    <t>J2212A-12.1MA</t>
    <phoneticPr fontId="9" type="noConversion"/>
  </si>
  <si>
    <t>Y</t>
    <phoneticPr fontId="9" type="noConversion"/>
  </si>
  <si>
    <t>J2212A-12.4RC</t>
    <phoneticPr fontId="9" type="noConversion"/>
  </si>
  <si>
    <t>J2212A-15.1MA</t>
    <phoneticPr fontId="9" type="noConversion"/>
  </si>
  <si>
    <t>J2212A-27.1MA</t>
    <phoneticPr fontId="9" type="noConversion"/>
  </si>
  <si>
    <t>J2212A-29.1MA</t>
    <phoneticPr fontId="9" type="noConversion"/>
  </si>
  <si>
    <t>J2212B-1.1RC</t>
    <phoneticPr fontId="9" type="noConversion"/>
  </si>
  <si>
    <t>J2212B-5.1MA</t>
    <phoneticPr fontId="9" type="noConversion"/>
  </si>
  <si>
    <t>J2212B-6.1RC</t>
    <phoneticPr fontId="9" type="noConversion"/>
  </si>
  <si>
    <t>J2212B-12.2MA</t>
    <phoneticPr fontId="9" type="noConversion"/>
  </si>
  <si>
    <t>J2212B-19.1RC</t>
    <phoneticPr fontId="9" type="noConversion"/>
  </si>
  <si>
    <t>J2212B-34.1MA</t>
    <phoneticPr fontId="9" type="noConversion"/>
  </si>
  <si>
    <t>J2212B-36.1RC</t>
    <phoneticPr fontId="9" type="noConversion"/>
  </si>
  <si>
    <t>J2212B-38.1RC</t>
    <phoneticPr fontId="9" type="noConversion"/>
  </si>
  <si>
    <t>J2212B-51.1RC</t>
    <phoneticPr fontId="9" type="noConversion"/>
  </si>
  <si>
    <t>J2212B-53.1R</t>
    <phoneticPr fontId="9" type="noConversion"/>
  </si>
  <si>
    <t>J2212B-63.1MA</t>
    <phoneticPr fontId="9" type="noConversion"/>
  </si>
  <si>
    <t>J2212B-84.2MA</t>
    <phoneticPr fontId="9" type="noConversion"/>
  </si>
  <si>
    <t>J2212B-87.2MA</t>
    <phoneticPr fontId="9" type="noConversion"/>
  </si>
  <si>
    <t>J2212B-100.1RC</t>
    <phoneticPr fontId="9" type="noConversion"/>
  </si>
  <si>
    <t>J2212B-101.1RC</t>
    <phoneticPr fontId="9" type="noConversion"/>
  </si>
  <si>
    <t>J2212B-102.1RC</t>
    <phoneticPr fontId="9" type="noConversion"/>
  </si>
  <si>
    <t>J2212B-109.1RC</t>
    <phoneticPr fontId="9" type="noConversion"/>
  </si>
  <si>
    <t>J2302-1.1MA</t>
    <phoneticPr fontId="9" type="noConversion"/>
  </si>
  <si>
    <t>J2302-2.1MA</t>
    <phoneticPr fontId="9" type="noConversion"/>
  </si>
  <si>
    <t>J2302-3.1RC</t>
    <phoneticPr fontId="9" type="noConversion"/>
  </si>
  <si>
    <t>J2302-4.1RC</t>
    <phoneticPr fontId="9" type="noConversion"/>
  </si>
  <si>
    <t>J2302-5.1MA</t>
    <phoneticPr fontId="9" type="noConversion"/>
  </si>
  <si>
    <t>J2302-7.1MA</t>
    <phoneticPr fontId="9" type="noConversion"/>
  </si>
  <si>
    <t>J2302-10.1R</t>
    <phoneticPr fontId="9" type="noConversion"/>
  </si>
  <si>
    <t>J2302-13.1MA</t>
    <phoneticPr fontId="9" type="noConversion"/>
  </si>
  <si>
    <t>J2302-20.1R</t>
    <phoneticPr fontId="9" type="noConversion"/>
  </si>
  <si>
    <t>J2302-24.1R</t>
    <phoneticPr fontId="9" type="noConversion"/>
  </si>
  <si>
    <t>J2302-25.1MA</t>
    <phoneticPr fontId="9" type="noConversion"/>
  </si>
  <si>
    <t>J2302-29.1MA</t>
    <phoneticPr fontId="9" type="noConversion"/>
  </si>
  <si>
    <t>J2302-30.1MA</t>
    <phoneticPr fontId="9" type="noConversion"/>
  </si>
  <si>
    <t>J2302-49.1R</t>
    <phoneticPr fontId="9" type="noConversion"/>
  </si>
  <si>
    <t>J2302-50.1RC</t>
    <phoneticPr fontId="9" type="noConversion"/>
  </si>
  <si>
    <t>J2302-51.1R</t>
    <phoneticPr fontId="9" type="noConversion"/>
  </si>
  <si>
    <t>J2302-52.1RC</t>
    <phoneticPr fontId="9" type="noConversion"/>
  </si>
  <si>
    <t>J2302-53.1R</t>
    <phoneticPr fontId="9" type="noConversion"/>
  </si>
  <si>
    <t>J2302-54.1R</t>
    <phoneticPr fontId="9" type="noConversion"/>
  </si>
  <si>
    <t>J2302-55.1R</t>
    <phoneticPr fontId="9" type="noConversion"/>
  </si>
  <si>
    <t>J2302-57.1RC</t>
    <phoneticPr fontId="9" type="noConversion"/>
  </si>
  <si>
    <t>J2302-61.1R</t>
    <phoneticPr fontId="9" type="noConversion"/>
  </si>
  <si>
    <t>J2302-62.1R</t>
    <phoneticPr fontId="9" type="noConversion"/>
  </si>
  <si>
    <t>J2303-1.1RC</t>
    <phoneticPr fontId="9" type="noConversion"/>
  </si>
  <si>
    <t>J2303-2.1MA</t>
    <phoneticPr fontId="9" type="noConversion"/>
  </si>
  <si>
    <t>J2303-3.1MA</t>
    <phoneticPr fontId="9" type="noConversion"/>
  </si>
  <si>
    <t>J2303-4.1MA</t>
    <phoneticPr fontId="9" type="noConversion"/>
  </si>
  <si>
    <t>J2303-5.1MA</t>
    <phoneticPr fontId="9" type="noConversion"/>
  </si>
  <si>
    <t>J2303-6.1MA</t>
    <phoneticPr fontId="9" type="noConversion"/>
  </si>
  <si>
    <t>J2303-7.1MA</t>
    <phoneticPr fontId="9" type="noConversion"/>
  </si>
  <si>
    <t>J2303-8.1MA</t>
    <phoneticPr fontId="9" type="noConversion"/>
  </si>
  <si>
    <t>J2303-10.1MA</t>
    <phoneticPr fontId="9" type="noConversion"/>
  </si>
  <si>
    <t>J2303-34.1MA</t>
    <phoneticPr fontId="9" type="noConversion"/>
  </si>
  <si>
    <t>J2303-36.1MA</t>
    <phoneticPr fontId="9" type="noConversion"/>
  </si>
  <si>
    <t>J2303-67.1MA</t>
    <phoneticPr fontId="9" type="noConversion"/>
  </si>
  <si>
    <t>Age (Ma)</t>
    <phoneticPr fontId="9" type="noConversion"/>
  </si>
  <si>
    <t>Th/U</t>
  </si>
  <si>
    <t>%</t>
  </si>
  <si>
    <t>err</t>
  </si>
  <si>
    <t>1σ</t>
    <phoneticPr fontId="8" type="noConversion"/>
  </si>
  <si>
    <t>Discordance</t>
    <phoneticPr fontId="8" type="noConversion"/>
  </si>
  <si>
    <t>corr</t>
  </si>
  <si>
    <t>age (Ma)</t>
    <phoneticPr fontId="8" type="noConversion"/>
  </si>
  <si>
    <t xml:space="preserve">-- </t>
  </si>
  <si>
    <t>Area</t>
    <phoneticPr fontId="8" type="noConversion"/>
  </si>
  <si>
    <t>Nuvvuagittuq</t>
    <phoneticPr fontId="8" type="noConversion"/>
  </si>
  <si>
    <t>Acasta</t>
  </si>
  <si>
    <t>Anshan, NCC</t>
    <phoneticPr fontId="8" type="noConversion"/>
  </si>
  <si>
    <t>Tarim</t>
    <phoneticPr fontId="8" type="noConversion"/>
  </si>
  <si>
    <t>Greenland</t>
    <phoneticPr fontId="8" type="noConversion"/>
  </si>
  <si>
    <t>IN05003</t>
  </si>
  <si>
    <t>IN05011</t>
  </si>
  <si>
    <t>IN05012</t>
  </si>
  <si>
    <t>IN05015</t>
  </si>
  <si>
    <t>IN05016</t>
  </si>
  <si>
    <t>IN05017</t>
  </si>
  <si>
    <t>IN05018</t>
  </si>
  <si>
    <t>IN05022</t>
  </si>
  <si>
    <t>IN05023</t>
  </si>
  <si>
    <t>IN05028</t>
    <phoneticPr fontId="8" type="noConversion"/>
  </si>
  <si>
    <t>BNB99-191B-Lith1-A</t>
  </si>
  <si>
    <t>BNB99-191B-Lith2-A</t>
  </si>
  <si>
    <t>BNB99-191B-Lith3</t>
    <phoneticPr fontId="8" type="noConversion"/>
  </si>
  <si>
    <t>AG09008</t>
  </si>
  <si>
    <t>AG09014</t>
  </si>
  <si>
    <t>AG09015</t>
  </si>
  <si>
    <t>AG09016</t>
  </si>
  <si>
    <t>AG09017</t>
  </si>
  <si>
    <t>TC3-A</t>
    <phoneticPr fontId="9" type="noConversion"/>
  </si>
  <si>
    <t>TC3-B</t>
    <phoneticPr fontId="9" type="noConversion"/>
  </si>
  <si>
    <t>AC2I</t>
  </si>
  <si>
    <t>AC2C</t>
  </si>
  <si>
    <t>JR12-141</t>
  </si>
  <si>
    <t>JR12-145</t>
  </si>
  <si>
    <t>JR13-108</t>
  </si>
  <si>
    <t>JR13-207</t>
  </si>
  <si>
    <t>JR12-137</t>
  </si>
  <si>
    <t xml:space="preserve"> JR12-146</t>
  </si>
  <si>
    <t>JR12-119</t>
  </si>
  <si>
    <t>JR13-206</t>
  </si>
  <si>
    <t>JR13-101</t>
  </si>
  <si>
    <t xml:space="preserve"> JS-1</t>
  </si>
  <si>
    <t>A9011</t>
  </si>
  <si>
    <t>A0518</t>
  </si>
  <si>
    <t>Ch28</t>
  </si>
  <si>
    <t>A0507</t>
  </si>
  <si>
    <t>A9303</t>
  </si>
  <si>
    <t>A9505-3</t>
  </si>
  <si>
    <t>A9604</t>
    <phoneticPr fontId="8" type="noConversion"/>
  </si>
  <si>
    <t>A9915</t>
    <phoneticPr fontId="8" type="noConversion"/>
  </si>
  <si>
    <t>A9917</t>
    <phoneticPr fontId="8" type="noConversion"/>
  </si>
  <si>
    <t>A9158</t>
    <phoneticPr fontId="8" type="noConversion"/>
  </si>
  <si>
    <t>A9160</t>
    <phoneticPr fontId="8" type="noConversion"/>
  </si>
  <si>
    <t>A9505-2</t>
    <phoneticPr fontId="8" type="noConversion"/>
  </si>
  <si>
    <t>A9208-2</t>
    <phoneticPr fontId="8" type="noConversion"/>
  </si>
  <si>
    <t>A9606</t>
    <phoneticPr fontId="8" type="noConversion"/>
  </si>
  <si>
    <t>A9921</t>
    <phoneticPr fontId="8" type="noConversion"/>
  </si>
  <si>
    <t>A0008</t>
    <phoneticPr fontId="8" type="noConversion"/>
  </si>
  <si>
    <t>A9616c</t>
    <phoneticPr fontId="8" type="noConversion"/>
  </si>
  <si>
    <t>A9616f</t>
    <phoneticPr fontId="8" type="noConversion"/>
  </si>
  <si>
    <t>A9616</t>
    <phoneticPr fontId="8" type="noConversion"/>
  </si>
  <si>
    <t>A0022</t>
    <phoneticPr fontId="8" type="noConversion"/>
  </si>
  <si>
    <t>A0512</t>
    <phoneticPr fontId="8" type="noConversion"/>
  </si>
  <si>
    <t>A0514(1)</t>
    <phoneticPr fontId="8" type="noConversion"/>
  </si>
  <si>
    <t>A1613</t>
  </si>
  <si>
    <t>A1710</t>
  </si>
  <si>
    <t>C209-8(1)-A</t>
    <phoneticPr fontId="8" type="noConversion"/>
  </si>
  <si>
    <t>C209-8(2)-A</t>
    <phoneticPr fontId="8" type="noConversion"/>
  </si>
  <si>
    <t>C209-8(3)-A</t>
    <phoneticPr fontId="8" type="noConversion"/>
  </si>
  <si>
    <t>J2117</t>
  </si>
  <si>
    <t>J2006</t>
  </si>
  <si>
    <t>J2120</t>
  </si>
  <si>
    <t>J2206</t>
  </si>
  <si>
    <t>J2115</t>
  </si>
  <si>
    <t>J2215</t>
  </si>
  <si>
    <t>J2012</t>
  </si>
  <si>
    <t>J2013</t>
  </si>
  <si>
    <t>J2111</t>
  </si>
  <si>
    <t>J2231</t>
  </si>
  <si>
    <t>J2216</t>
    <phoneticPr fontId="9" type="noConversion"/>
  </si>
  <si>
    <t>15ALT10-A</t>
    <phoneticPr fontId="9" type="noConversion"/>
  </si>
  <si>
    <t>16ALT01-1-A</t>
    <phoneticPr fontId="9" type="noConversion"/>
  </si>
  <si>
    <t>16ALT01-2-A</t>
    <phoneticPr fontId="9" type="noConversion"/>
  </si>
  <si>
    <t>16ALT01-3-A</t>
    <phoneticPr fontId="9" type="noConversion"/>
  </si>
  <si>
    <t>16ALT04-1-A</t>
    <phoneticPr fontId="9" type="noConversion"/>
  </si>
  <si>
    <t>16ALT04-2-A</t>
    <phoneticPr fontId="9" type="noConversion"/>
  </si>
  <si>
    <t>16ALT04-3-A</t>
    <phoneticPr fontId="9" type="noConversion"/>
  </si>
  <si>
    <t>16ALT05-1-A</t>
    <phoneticPr fontId="9" type="noConversion"/>
  </si>
  <si>
    <t>16ALT05-2-A</t>
    <phoneticPr fontId="9" type="noConversion"/>
  </si>
  <si>
    <t>16ALT05-3-A</t>
    <phoneticPr fontId="9" type="noConversion"/>
  </si>
  <si>
    <t>16ALT08-1-A</t>
    <phoneticPr fontId="9" type="noConversion"/>
  </si>
  <si>
    <t>16ALT08-2-A</t>
    <phoneticPr fontId="9" type="noConversion"/>
  </si>
  <si>
    <t>16ALT08-3-A</t>
    <phoneticPr fontId="9" type="noConversion"/>
  </si>
  <si>
    <t>SM/GR/98/1</t>
  </si>
  <si>
    <t>SM/GR/98/2</t>
  </si>
  <si>
    <t>SM/GR/98/3</t>
  </si>
  <si>
    <t>SM/GR/98/4</t>
  </si>
  <si>
    <t>SM/GR/98/34</t>
  </si>
  <si>
    <t>060011</t>
    <phoneticPr fontId="8" type="noConversion"/>
  </si>
  <si>
    <t>070026</t>
    <phoneticPr fontId="8" type="noConversion"/>
  </si>
  <si>
    <t>070027</t>
    <phoneticPr fontId="8" type="noConversion"/>
  </si>
  <si>
    <t>jeh-SG-01</t>
    <phoneticPr fontId="9" type="noConversion"/>
  </si>
  <si>
    <t>jeh-SG-04</t>
    <phoneticPr fontId="9" type="noConversion"/>
  </si>
  <si>
    <t>jeh-SG-05</t>
    <phoneticPr fontId="9" type="noConversion"/>
  </si>
  <si>
    <t>jeh-SG-07</t>
  </si>
  <si>
    <t>jeh-SG-09</t>
    <phoneticPr fontId="9" type="noConversion"/>
  </si>
  <si>
    <t>jeh-SG-10</t>
    <phoneticPr fontId="9" type="noConversion"/>
  </si>
  <si>
    <t>JEH 10–18</t>
  </si>
  <si>
    <t>JEH 10–19</t>
  </si>
  <si>
    <t>JEH 10–24</t>
  </si>
  <si>
    <t>JEH 10–25</t>
  </si>
  <si>
    <t>JEH 10–38</t>
  </si>
  <si>
    <t>JEH 10–39</t>
  </si>
  <si>
    <t>G91-89</t>
  </si>
  <si>
    <t>G93-44</t>
  </si>
  <si>
    <t>VM90-2</t>
  </si>
  <si>
    <t>VM90-7</t>
  </si>
  <si>
    <t>G97/18</t>
  </si>
  <si>
    <t>G97/39-A</t>
    <phoneticPr fontId="8" type="noConversion"/>
  </si>
  <si>
    <t>G97/38-A</t>
    <phoneticPr fontId="8" type="noConversion"/>
  </si>
  <si>
    <t>G97/31-A</t>
    <phoneticPr fontId="8" type="noConversion"/>
  </si>
  <si>
    <t>G93/44</t>
  </si>
  <si>
    <t>G97/97</t>
  </si>
  <si>
    <t>G97/98</t>
  </si>
  <si>
    <t>G99/22</t>
  </si>
  <si>
    <t>G01/113-A</t>
    <phoneticPr fontId="8" type="noConversion"/>
  </si>
  <si>
    <t>G93/05-A</t>
    <phoneticPr fontId="8" type="noConversion"/>
  </si>
  <si>
    <t>G93/07</t>
  </si>
  <si>
    <t>G07/28</t>
  </si>
  <si>
    <t>G07/25</t>
  </si>
  <si>
    <t>Lithology</t>
  </si>
  <si>
    <t>Granodioritic gneiss</t>
    <phoneticPr fontId="8" type="noConversion"/>
  </si>
  <si>
    <t>Si-poor tonalite gneiss</t>
    <phoneticPr fontId="9" type="noConversion"/>
  </si>
  <si>
    <t>banded trondhjemite</t>
    <phoneticPr fontId="9" type="noConversion"/>
  </si>
  <si>
    <t>quartz dioritic gneiss</t>
    <phoneticPr fontId="8" type="noConversion"/>
  </si>
  <si>
    <t>Banded trondhjemitic gneiss</t>
  </si>
  <si>
    <t>Banded granodioritic gneiss</t>
  </si>
  <si>
    <t>Granodioritic gneiss</t>
  </si>
  <si>
    <t>Quartz monzonite gneiss</t>
  </si>
  <si>
    <t>Banded monzogranitic gneiss</t>
  </si>
  <si>
    <t>Syenogranitic gneiss</t>
  </si>
  <si>
    <t>TTG gneiss</t>
  </si>
  <si>
    <t>Orthogneiss</t>
  </si>
  <si>
    <t>tonalitic gneiss</t>
  </si>
  <si>
    <t>3818?</t>
    <phoneticPr fontId="8" type="noConversion"/>
  </si>
  <si>
    <t>3920?</t>
    <phoneticPr fontId="9" type="noConversion"/>
  </si>
  <si>
    <t>&gt;=3997</t>
  </si>
  <si>
    <t>&gt;=3958</t>
  </si>
  <si>
    <t>&gt;=3996</t>
  </si>
  <si>
    <t>&gt;=4000</t>
  </si>
  <si>
    <t>3.94 Ga</t>
  </si>
  <si>
    <t>~3.75 Ga</t>
    <phoneticPr fontId="8" type="noConversion"/>
  </si>
  <si>
    <t>~3.8 Ga</t>
    <phoneticPr fontId="8" type="noConversion"/>
  </si>
  <si>
    <t>3710 Ma</t>
  </si>
  <si>
    <t>3712 Ma</t>
  </si>
  <si>
    <t>3700 Ma</t>
  </si>
  <si>
    <t>Location</t>
    <phoneticPr fontId="8" type="noConversion"/>
  </si>
  <si>
    <t>Baijiafeng</t>
    <phoneticPr fontId="8" type="noConversion"/>
  </si>
  <si>
    <t>Dongshan</t>
    <phoneticPr fontId="8" type="noConversion"/>
  </si>
  <si>
    <t>Dongshan</t>
  </si>
  <si>
    <t>Eryijiu Garden</t>
  </si>
  <si>
    <t>Shengousi</t>
  </si>
  <si>
    <t>Hujiamiao</t>
    <phoneticPr fontId="8" type="noConversion"/>
  </si>
  <si>
    <t>Guodishan</t>
    <phoneticPr fontId="8" type="noConversion"/>
  </si>
  <si>
    <t>Labashan</t>
    <phoneticPr fontId="8" type="noConversion"/>
  </si>
  <si>
    <t>Aktash Complex</t>
  </si>
  <si>
    <t>Godthabsfjord</t>
    <phoneticPr fontId="9" type="noConversion"/>
  </si>
  <si>
    <t>southern Isua</t>
    <phoneticPr fontId="9" type="noConversion"/>
  </si>
  <si>
    <t>Isua</t>
  </si>
  <si>
    <t>N of ISB</t>
  </si>
  <si>
    <t>ISB-IAG</t>
  </si>
  <si>
    <t>Reimink et al., 2014</t>
    <phoneticPr fontId="8" type="noConversion"/>
  </si>
  <si>
    <t>Reimink et al., 2016</t>
    <phoneticPr fontId="8" type="noConversion"/>
  </si>
  <si>
    <t>Song et al., 1996</t>
  </si>
  <si>
    <t>unpublished data</t>
    <phoneticPr fontId="8" type="noConversion"/>
  </si>
  <si>
    <t>Wan et al., 2005</t>
    <phoneticPr fontId="8" type="noConversion"/>
  </si>
  <si>
    <t>Wan et al., 2012</t>
    <phoneticPr fontId="8" type="noConversion"/>
  </si>
  <si>
    <t>Wang et al., 2015</t>
    <phoneticPr fontId="8" type="noConversion"/>
  </si>
  <si>
    <t>Dong CY et al., 2024</t>
    <phoneticPr fontId="8" type="noConversion"/>
  </si>
  <si>
    <t>Ge RF 2018</t>
    <phoneticPr fontId="8" type="noConversion"/>
  </si>
  <si>
    <t>Kamber et al., 2002</t>
    <phoneticPr fontId="8" type="noConversion"/>
  </si>
  <si>
    <t>Naeraa et al., 2012</t>
    <phoneticPr fontId="8" type="noConversion"/>
  </si>
  <si>
    <t>Hoffmann et al., 2011</t>
    <phoneticPr fontId="8" type="noConversion"/>
  </si>
  <si>
    <t>Hoffmann et al 2014</t>
    <phoneticPr fontId="8" type="noConversion"/>
  </si>
  <si>
    <t>Nutman et al., 1996</t>
    <phoneticPr fontId="8" type="noConversion"/>
  </si>
  <si>
    <t>Nutman et al., 1999</t>
    <phoneticPr fontId="8" type="noConversion"/>
  </si>
  <si>
    <t>Nutman et al., 2007</t>
    <phoneticPr fontId="8" type="noConversion"/>
  </si>
  <si>
    <t>FeO</t>
  </si>
  <si>
    <t>MnO</t>
    <phoneticPr fontId="8" type="noConversion"/>
  </si>
  <si>
    <t>MgO</t>
  </si>
  <si>
    <t>CaO</t>
  </si>
  <si>
    <t xml:space="preserve">LOI </t>
    <phoneticPr fontId="8" type="noConversion"/>
  </si>
  <si>
    <t>Total</t>
  </si>
  <si>
    <t>Cr</t>
  </si>
  <si>
    <t>Ni</t>
  </si>
  <si>
    <t>Sc</t>
  </si>
  <si>
    <t>Rb</t>
  </si>
  <si>
    <t>Ba</t>
  </si>
  <si>
    <t>Sr</t>
  </si>
  <si>
    <t>Nb</t>
  </si>
  <si>
    <t>Ta</t>
  </si>
  <si>
    <t>Hf</t>
  </si>
  <si>
    <t>Zr</t>
  </si>
  <si>
    <t>Y</t>
  </si>
  <si>
    <t>Th</t>
  </si>
  <si>
    <t>U</t>
  </si>
  <si>
    <t>La</t>
  </si>
  <si>
    <t>Ce</t>
  </si>
  <si>
    <t>Pr</t>
  </si>
  <si>
    <t>Nd</t>
  </si>
  <si>
    <t>Sm</t>
  </si>
  <si>
    <t>Eu</t>
  </si>
  <si>
    <t>Gd</t>
  </si>
  <si>
    <t>Tb</t>
  </si>
  <si>
    <t>&lt;0.30</t>
  </si>
  <si>
    <t>Dy</t>
  </si>
  <si>
    <t>Ho</t>
  </si>
  <si>
    <t>Er</t>
  </si>
  <si>
    <t>Tm</t>
  </si>
  <si>
    <t>&lt;0.05</t>
  </si>
  <si>
    <t>Yb</t>
  </si>
  <si>
    <t>Lu</t>
  </si>
  <si>
    <t>&lt;0.10</t>
  </si>
  <si>
    <t>Li</t>
  </si>
  <si>
    <t>Be</t>
  </si>
  <si>
    <t>V</t>
  </si>
  <si>
    <t>Co</t>
  </si>
  <si>
    <t>Cu</t>
  </si>
  <si>
    <t>Zn</t>
  </si>
  <si>
    <t>Ga</t>
  </si>
  <si>
    <t>Mo</t>
  </si>
  <si>
    <t>Cd</t>
  </si>
  <si>
    <t>Cs</t>
  </si>
  <si>
    <t>Tl</t>
  </si>
  <si>
    <t>Mn</t>
  </si>
  <si>
    <t>Sn</t>
  </si>
  <si>
    <t>Sb</t>
  </si>
  <si>
    <t>W</t>
  </si>
  <si>
    <t>Ge</t>
  </si>
  <si>
    <t>Ti</t>
  </si>
  <si>
    <t xml:space="preserve"> As  </t>
  </si>
  <si>
    <t>Se</t>
  </si>
  <si>
    <t>Pb</t>
  </si>
  <si>
    <t>Bi</t>
  </si>
  <si>
    <t>S</t>
  </si>
  <si>
    <t>J2302</t>
  </si>
  <si>
    <t>J2303</t>
  </si>
  <si>
    <t>J2212</t>
  </si>
  <si>
    <t>Cameca 1300</t>
    <phoneticPr fontId="9" type="noConversion"/>
  </si>
  <si>
    <t>SIMS</t>
    <phoneticPr fontId="9" type="noConversion"/>
  </si>
  <si>
    <t>SHRIMP II</t>
    <phoneticPr fontId="9" type="noConversion"/>
  </si>
  <si>
    <t>f: LREE - I = Dy/Sm + Dy/Nd, according to Bell et al (2016).</t>
    <phoneticPr fontId="9" type="noConversion"/>
  </si>
  <si>
    <t>J2212B-5.1MA</t>
    <phoneticPr fontId="29" type="noConversion"/>
  </si>
  <si>
    <t>J2212B-12.1MA</t>
    <phoneticPr fontId="29" type="noConversion"/>
  </si>
  <si>
    <t>J2212B-32.1MA</t>
    <phoneticPr fontId="29" type="noConversion"/>
  </si>
  <si>
    <t>J2212B-34.1MA</t>
    <phoneticPr fontId="29" type="noConversion"/>
  </si>
  <si>
    <t>J2212B-87.2MA</t>
    <phoneticPr fontId="29" type="noConversion"/>
  </si>
  <si>
    <t>J2302-2.1MA</t>
    <phoneticPr fontId="27" type="noConversion"/>
  </si>
  <si>
    <t>J2302-7.1MA</t>
    <phoneticPr fontId="27" type="noConversion"/>
  </si>
  <si>
    <t>J2302-22.1MA</t>
    <phoneticPr fontId="27" type="noConversion"/>
  </si>
  <si>
    <t>J2302-23.1MA</t>
    <phoneticPr fontId="27" type="noConversion"/>
  </si>
  <si>
    <t>J2302-34.1MA</t>
    <phoneticPr fontId="27" type="noConversion"/>
  </si>
  <si>
    <t>J2302-37.1MA</t>
    <phoneticPr fontId="27" type="noConversion"/>
  </si>
  <si>
    <t>J2302-45.1MA</t>
    <phoneticPr fontId="27" type="noConversion"/>
  </si>
  <si>
    <t>J2303-7.1MA</t>
    <phoneticPr fontId="30" type="noConversion"/>
  </si>
  <si>
    <t>J2303-9.1MA</t>
    <phoneticPr fontId="30" type="noConversion"/>
  </si>
  <si>
    <t>J2303-10.1MA</t>
    <phoneticPr fontId="30" type="noConversion"/>
  </si>
  <si>
    <t>J2303-11.1MA</t>
    <phoneticPr fontId="30" type="noConversion"/>
  </si>
  <si>
    <t>J2303-13.1MA</t>
    <phoneticPr fontId="30" type="noConversion"/>
  </si>
  <si>
    <t>J2303-14.1MA</t>
    <phoneticPr fontId="30" type="noConversion"/>
  </si>
  <si>
    <t>J2303-15.1MA</t>
    <phoneticPr fontId="30" type="noConversion"/>
  </si>
  <si>
    <t>J2303-23.1MA</t>
    <phoneticPr fontId="30" type="noConversion"/>
  </si>
  <si>
    <t>J2303-31.1MA</t>
    <phoneticPr fontId="30" type="noConversion"/>
  </si>
  <si>
    <t>J2303-36.1MA</t>
    <phoneticPr fontId="30" type="noConversion"/>
  </si>
  <si>
    <t>J2303-38.1MA</t>
    <phoneticPr fontId="30" type="noConversion"/>
  </si>
  <si>
    <t>J2303-46.1MA</t>
    <phoneticPr fontId="30" type="noConversion"/>
  </si>
  <si>
    <t>J2303-48.1MA</t>
    <phoneticPr fontId="30" type="noConversion"/>
  </si>
  <si>
    <t>J2303-50.1MA</t>
    <phoneticPr fontId="30" type="noConversion"/>
  </si>
  <si>
    <t>J2303-65.1MA</t>
    <phoneticPr fontId="30" type="noConversion"/>
  </si>
  <si>
    <t>J2212B-1.1RC</t>
    <phoneticPr fontId="29" type="noConversion"/>
  </si>
  <si>
    <t>J2212B-2.1RC</t>
    <phoneticPr fontId="29" type="noConversion"/>
  </si>
  <si>
    <t>J2212B-6.1RC</t>
    <phoneticPr fontId="29" type="noConversion"/>
  </si>
  <si>
    <t>J2212B-19.1RC</t>
    <phoneticPr fontId="29" type="noConversion"/>
  </si>
  <si>
    <t>J2212B-27.1RC</t>
    <phoneticPr fontId="29" type="noConversion"/>
  </si>
  <si>
    <t>J2212B-30.2RC</t>
    <phoneticPr fontId="29" type="noConversion"/>
  </si>
  <si>
    <t>J2212B-51.1RC</t>
    <phoneticPr fontId="29" type="noConversion"/>
  </si>
  <si>
    <t>J2212B-54.1RC</t>
    <phoneticPr fontId="29" type="noConversion"/>
  </si>
  <si>
    <t>J2212B-84.1RC</t>
    <phoneticPr fontId="29" type="noConversion"/>
  </si>
  <si>
    <t>J2212B-102.1RC</t>
    <phoneticPr fontId="29" type="noConversion"/>
  </si>
  <si>
    <t>J2212B-108.1RC</t>
    <phoneticPr fontId="29" type="noConversion"/>
  </si>
  <si>
    <t>J2212B-109.1RC</t>
    <phoneticPr fontId="29" type="noConversion"/>
  </si>
  <si>
    <t>J2302-33.1RC</t>
    <phoneticPr fontId="27" type="noConversion"/>
  </si>
  <si>
    <t>J2302-43.1RC</t>
    <phoneticPr fontId="27" type="noConversion"/>
  </si>
  <si>
    <t>J2302-52.1RC</t>
    <phoneticPr fontId="27" type="noConversion"/>
  </si>
  <si>
    <t>J2302-59.1RC</t>
    <phoneticPr fontId="27" type="noConversion"/>
  </si>
  <si>
    <t>J2302-60.1RC</t>
    <phoneticPr fontId="27" type="noConversion"/>
  </si>
  <si>
    <t>J2302-61.2RC</t>
    <phoneticPr fontId="27" type="noConversion"/>
  </si>
  <si>
    <t>J2302-66.1RC</t>
    <phoneticPr fontId="27" type="noConversion"/>
  </si>
  <si>
    <t>J2303-1.1RC</t>
    <phoneticPr fontId="30" type="noConversion"/>
  </si>
  <si>
    <t>J2303-32.1RC</t>
    <phoneticPr fontId="30" type="noConversion"/>
  </si>
  <si>
    <t>J2303-37.1RC</t>
    <phoneticPr fontId="30" type="noConversion"/>
  </si>
  <si>
    <t>J2212B-2.2R</t>
    <phoneticPr fontId="29" type="noConversion"/>
  </si>
  <si>
    <t>J2302-10.1R</t>
    <phoneticPr fontId="27" type="noConversion"/>
  </si>
  <si>
    <t>J2302-12.1R</t>
    <phoneticPr fontId="27" type="noConversion"/>
  </si>
  <si>
    <t>J2302-51.1R</t>
    <phoneticPr fontId="27" type="noConversion"/>
  </si>
  <si>
    <t>J2302-55.1R</t>
    <phoneticPr fontId="27" type="noConversion"/>
  </si>
  <si>
    <t>J2302-58.1R</t>
    <phoneticPr fontId="27" type="noConversion"/>
  </si>
  <si>
    <t>J2302-61.1R</t>
    <phoneticPr fontId="27" type="noConversion"/>
  </si>
  <si>
    <t>J2302-62.1R</t>
    <phoneticPr fontId="27" type="noConversion"/>
  </si>
  <si>
    <t>J2302-64.1R</t>
    <phoneticPr fontId="27" type="noConversion"/>
  </si>
  <si>
    <t>J2303-26.1R</t>
    <phoneticPr fontId="30" type="noConversion"/>
  </si>
  <si>
    <t>J2212B-5.2RC</t>
    <phoneticPr fontId="29" type="noConversion"/>
  </si>
  <si>
    <t>trondhjemitic gneiss</t>
  </si>
  <si>
    <t xml:space="preserve">trondhjemite gneiss </t>
  </si>
  <si>
    <t>271-a372</t>
    <phoneticPr fontId="8" type="noConversion"/>
  </si>
  <si>
    <t>272-a373</t>
  </si>
  <si>
    <t>273-a374</t>
  </si>
  <si>
    <t>273-a375</t>
  </si>
  <si>
    <t>274-a376</t>
  </si>
  <si>
    <t>275-a377</t>
  </si>
  <si>
    <t>277-a379</t>
  </si>
  <si>
    <t>278-a380</t>
  </si>
  <si>
    <t>279-a381</t>
  </si>
  <si>
    <t>280-a382</t>
  </si>
  <si>
    <t>281-a388</t>
  </si>
  <si>
    <t>281-a389</t>
  </si>
  <si>
    <t>282-a390</t>
  </si>
  <si>
    <t>283-a391</t>
  </si>
  <si>
    <t>284-a392</t>
  </si>
  <si>
    <t>285-a393</t>
  </si>
  <si>
    <t>286-a394</t>
  </si>
  <si>
    <t>287-a395</t>
  </si>
  <si>
    <t>288-a396</t>
  </si>
  <si>
    <t>Nuvvuagittuq</t>
  </si>
  <si>
    <t>Trond. Band</t>
  </si>
  <si>
    <t>PC-287-2</t>
  </si>
  <si>
    <t>PC-287-3</t>
  </si>
  <si>
    <t>PC-287-4</t>
  </si>
  <si>
    <t>PC-287-6</t>
  </si>
  <si>
    <t>PC-287-7</t>
  </si>
  <si>
    <t>PC-287-8</t>
  </si>
  <si>
    <t>PC-287-10</t>
  </si>
  <si>
    <t>PC-287-11</t>
  </si>
  <si>
    <t>PC-287-13</t>
  </si>
  <si>
    <t>PC-287-14</t>
  </si>
  <si>
    <t>PC-287-17</t>
  </si>
  <si>
    <t>PC-287-18</t>
  </si>
  <si>
    <t>PC-287-20</t>
  </si>
  <si>
    <t>PC-287-21</t>
  </si>
  <si>
    <t>PC-287-22</t>
  </si>
  <si>
    <t>PC-287-36</t>
  </si>
  <si>
    <t>PC-287-37</t>
  </si>
  <si>
    <t>PC-287-38</t>
  </si>
  <si>
    <t>PC-287-39</t>
  </si>
  <si>
    <t>PC-287-42</t>
  </si>
  <si>
    <t>PC-287-45</t>
  </si>
  <si>
    <t>PC-287-47</t>
  </si>
  <si>
    <t>PC-287-49</t>
  </si>
  <si>
    <t>PC-287-50</t>
  </si>
  <si>
    <t>PC-287-53</t>
  </si>
  <si>
    <t>PC-287-54</t>
  </si>
  <si>
    <t>PC-287-59</t>
  </si>
  <si>
    <t>PC-287-69</t>
  </si>
  <si>
    <t>PC-287-70</t>
  </si>
  <si>
    <t>PC-287-71</t>
  </si>
  <si>
    <t>PC-287-78</t>
  </si>
  <si>
    <t>PC-287-79</t>
  </si>
  <si>
    <t>PC-287-84</t>
  </si>
  <si>
    <t>PC-287-85</t>
  </si>
  <si>
    <t>PC-287-86</t>
  </si>
  <si>
    <t>PC-287-87</t>
  </si>
  <si>
    <t>PC-287-88</t>
  </si>
  <si>
    <t>PC-287-93</t>
  </si>
  <si>
    <t>PC-287-97</t>
  </si>
  <si>
    <t>PC-287-18D</t>
  </si>
  <si>
    <t>PC-287-2D</t>
  </si>
  <si>
    <t>PC-287-39D</t>
  </si>
  <si>
    <t>PC-287-47D</t>
  </si>
  <si>
    <t>PC-287-50D</t>
  </si>
  <si>
    <t>TTG</t>
  </si>
  <si>
    <t>PC-286-1</t>
  </si>
  <si>
    <t>PC-286-2</t>
  </si>
  <si>
    <t>PC-286-4</t>
  </si>
  <si>
    <t>PC-286-7</t>
  </si>
  <si>
    <t>PC-286-10</t>
  </si>
  <si>
    <t>PC-286-18</t>
  </si>
  <si>
    <t>PC-286-20</t>
  </si>
  <si>
    <t>PC-286-23</t>
  </si>
  <si>
    <t>PC-286-37</t>
  </si>
  <si>
    <t>PC-286-39</t>
  </si>
  <si>
    <t>PC-286-40</t>
  </si>
  <si>
    <t>PC-286-41</t>
  </si>
  <si>
    <t>PC-286-45</t>
  </si>
  <si>
    <t>PC-286-46</t>
  </si>
  <si>
    <t>PC-286-58</t>
  </si>
  <si>
    <t>PC-286-56</t>
  </si>
  <si>
    <t>PC-286-59</t>
  </si>
  <si>
    <t>PC-286-60</t>
  </si>
  <si>
    <t>PC-286-62</t>
  </si>
  <si>
    <t>PC-286-66</t>
  </si>
  <si>
    <t>PC-286-69</t>
  </si>
  <si>
    <t>PC-286-70</t>
  </si>
  <si>
    <t>PC-286-76</t>
  </si>
  <si>
    <t>PC-286-78</t>
  </si>
  <si>
    <t>PC-286-81</t>
  </si>
  <si>
    <t>PC-286-71</t>
  </si>
  <si>
    <t>PC-286-82</t>
  </si>
  <si>
    <t>PC-286-90</t>
  </si>
  <si>
    <t>PC-286-92</t>
  </si>
  <si>
    <t>PC-286-96</t>
  </si>
  <si>
    <t>PC-286-98</t>
  </si>
  <si>
    <t>PC-286-101</t>
  </si>
  <si>
    <t>PC-286-103</t>
  </si>
  <si>
    <t>PC-286-106</t>
  </si>
  <si>
    <t>PC-286-108</t>
  </si>
  <si>
    <t>PC-286-111</t>
  </si>
  <si>
    <t>PC-286-113</t>
  </si>
  <si>
    <t>PC-286-116</t>
  </si>
  <si>
    <t>PC-286-118</t>
  </si>
  <si>
    <t>PC-286-119</t>
  </si>
  <si>
    <t>PC-286-113D</t>
  </si>
  <si>
    <t>PC-286-4D</t>
  </si>
  <si>
    <t>PC-286-58D</t>
  </si>
  <si>
    <t>PC-286-59D</t>
  </si>
  <si>
    <t>PC-286-60D</t>
  </si>
  <si>
    <t>PC-284-17D</t>
  </si>
  <si>
    <t>PC-284-83</t>
  </si>
  <si>
    <t>PC-284-84</t>
  </si>
  <si>
    <t>PC-284-87</t>
  </si>
  <si>
    <t>PC-284-89</t>
  </si>
  <si>
    <t>PC-284-90</t>
  </si>
  <si>
    <t>PC-284-71</t>
  </si>
  <si>
    <t>PC-284-80</t>
  </si>
  <si>
    <t>PC-284-81</t>
  </si>
  <si>
    <t>PC-284-63</t>
  </si>
  <si>
    <t>PC-284-64</t>
  </si>
  <si>
    <t>PC-284-60</t>
  </si>
  <si>
    <t>PC-284-61</t>
  </si>
  <si>
    <t>PC-284-47</t>
  </si>
  <si>
    <t>PC-284-41</t>
  </si>
  <si>
    <t>PC-284-3</t>
  </si>
  <si>
    <t>PC-284-4</t>
  </si>
  <si>
    <t>PC-284-5</t>
  </si>
  <si>
    <t>PC-284-7</t>
  </si>
  <si>
    <t>PC-284-8</t>
  </si>
  <si>
    <t>PC-284-9</t>
  </si>
  <si>
    <t>PC-284-12</t>
  </si>
  <si>
    <t>PC-284-16</t>
  </si>
  <si>
    <t>PC-284-17</t>
  </si>
  <si>
    <t>PC-284-19</t>
  </si>
  <si>
    <t>PC-284-20</t>
  </si>
  <si>
    <t>PC-284-23</t>
  </si>
  <si>
    <t>PC-284-24</t>
  </si>
  <si>
    <t>PC-284-26</t>
  </si>
  <si>
    <t>PC-284-27</t>
  </si>
  <si>
    <t>PC-284-29</t>
  </si>
  <si>
    <t>PC-284-31</t>
  </si>
  <si>
    <t>PC-284-32</t>
  </si>
  <si>
    <t>PC-284-56</t>
  </si>
  <si>
    <t>PC-284-57</t>
  </si>
  <si>
    <t>PC-284-58</t>
  </si>
  <si>
    <t>PC-284-100</t>
  </si>
  <si>
    <t>PC-284-24D</t>
  </si>
  <si>
    <t>PC-285-4</t>
  </si>
  <si>
    <t>PC-285-10</t>
  </si>
  <si>
    <t>PC-285-11</t>
  </si>
  <si>
    <t>PC-285-17</t>
  </si>
  <si>
    <t>PC-285-18</t>
  </si>
  <si>
    <t>PC-285-20</t>
  </si>
  <si>
    <t>PC-285-21</t>
  </si>
  <si>
    <t>PC-285-22</t>
  </si>
  <si>
    <t>PC-285-30</t>
  </si>
  <si>
    <t>PC-285-31</t>
  </si>
  <si>
    <t>PC-285-37</t>
  </si>
  <si>
    <t>PC-285-39</t>
  </si>
  <si>
    <t>PC-285-42</t>
  </si>
  <si>
    <t>PC-285-45</t>
  </si>
  <si>
    <t>PC-285-47</t>
  </si>
  <si>
    <t>PC-285-48</t>
  </si>
  <si>
    <t>PC-285-52</t>
  </si>
  <si>
    <t>PC-285-54</t>
  </si>
  <si>
    <t>PC-285-55</t>
  </si>
  <si>
    <t>PC-285-56</t>
  </si>
  <si>
    <t>PC-285-58</t>
  </si>
  <si>
    <t>PC-285-61</t>
  </si>
  <si>
    <t>PC-285-65</t>
  </si>
  <si>
    <t>PC-285-68</t>
  </si>
  <si>
    <t>PC-285-70</t>
  </si>
  <si>
    <t>PC-285-74</t>
  </si>
  <si>
    <t>PC-285-81</t>
  </si>
  <si>
    <t>PC-285-82</t>
  </si>
  <si>
    <t>PC-285-96</t>
  </si>
  <si>
    <t>PC-285-99</t>
  </si>
  <si>
    <t>PC-285-102</t>
  </si>
  <si>
    <t>PC-285-104</t>
  </si>
  <si>
    <t>PC-285-10D</t>
  </si>
  <si>
    <t>PC-285-18D</t>
  </si>
  <si>
    <t>PC-285-37D</t>
  </si>
  <si>
    <t>PC-285-39D</t>
  </si>
  <si>
    <t>Mylonitic tonalite</t>
  </si>
  <si>
    <t>POR23-2</t>
  </si>
  <si>
    <t>POR23-3</t>
  </si>
  <si>
    <t>POR23-4</t>
  </si>
  <si>
    <t>POR23-5</t>
  </si>
  <si>
    <t>POR23-6</t>
  </si>
  <si>
    <t>POR23-7</t>
  </si>
  <si>
    <t>POR23-8</t>
  </si>
  <si>
    <t>POR23-9</t>
  </si>
  <si>
    <t>POR23-10</t>
  </si>
  <si>
    <t>POR23-1</t>
    <phoneticPr fontId="8" type="noConversion"/>
  </si>
  <si>
    <t xml:space="preserve">dark foliated gneiss </t>
  </si>
  <si>
    <t>AG09017_1</t>
    <phoneticPr fontId="8" type="noConversion"/>
  </si>
  <si>
    <t>AG09017_1</t>
  </si>
  <si>
    <t>AG09017_10</t>
  </si>
  <si>
    <t>AG09017_11</t>
  </si>
  <si>
    <t>AG09017_14</t>
  </si>
  <si>
    <t>AG09017_15</t>
  </si>
  <si>
    <t>AG09017_16</t>
  </si>
  <si>
    <t>AG09017_2</t>
  </si>
  <si>
    <t>AG09017_3</t>
  </si>
  <si>
    <t>AG09017_4</t>
  </si>
  <si>
    <t>AG09017_5</t>
  </si>
  <si>
    <t>AG09017_8</t>
  </si>
  <si>
    <t>AG09017_8a</t>
  </si>
  <si>
    <t>AG09017_8b</t>
  </si>
  <si>
    <t xml:space="preserve">finely foliated melanocratic garnet-bearing tonalitic gneiss </t>
  </si>
  <si>
    <t>AG09008gt_1</t>
  </si>
  <si>
    <t>AG09008gt_11</t>
  </si>
  <si>
    <t>AG09008gt_12</t>
  </si>
  <si>
    <t>AG09008gt_13</t>
  </si>
  <si>
    <t>AG09008gt_15</t>
  </si>
  <si>
    <t>AG09008gt_2</t>
  </si>
  <si>
    <t>AG09008gt_3</t>
  </si>
  <si>
    <t>AG09008gt_4</t>
  </si>
  <si>
    <t>AG09008gt_5</t>
  </si>
  <si>
    <t>AG09008gt_6</t>
  </si>
  <si>
    <t>AG09008gt_7</t>
  </si>
  <si>
    <t>AG09008gt_8</t>
  </si>
  <si>
    <t>finely foliated melanocratic gneiss</t>
  </si>
  <si>
    <t>AG09014_1</t>
  </si>
  <si>
    <t>AG09014_2</t>
  </si>
  <si>
    <t>AG09014_3</t>
  </si>
  <si>
    <t>AG09014_4</t>
  </si>
  <si>
    <t>AG09014_8</t>
  </si>
  <si>
    <t>finely foliated tonalitic gneiss</t>
  </si>
  <si>
    <t>AG09001_1</t>
  </si>
  <si>
    <t>AG09001_2</t>
  </si>
  <si>
    <t>AG09001_5</t>
  </si>
  <si>
    <t>AG09001_6</t>
  </si>
  <si>
    <t>AG09001_8</t>
  </si>
  <si>
    <t>AG09001_9</t>
  </si>
  <si>
    <t>AG09009_1</t>
  </si>
  <si>
    <t>AG09009_3</t>
  </si>
  <si>
    <t>AG09009_4</t>
  </si>
  <si>
    <t>AG09009_5</t>
  </si>
  <si>
    <t>AG09032_1</t>
  </si>
  <si>
    <t>AG09032_2</t>
  </si>
  <si>
    <t>AG09032_3</t>
  </si>
  <si>
    <t>AG09032_4</t>
  </si>
  <si>
    <t>AG09032_5</t>
  </si>
  <si>
    <t>foliated leucocratic tonalitic gneiss</t>
  </si>
  <si>
    <t>AG09016_1</t>
  </si>
  <si>
    <t>AG09016_12</t>
  </si>
  <si>
    <t>AG09016_13</t>
  </si>
  <si>
    <t>AG09016_14</t>
  </si>
  <si>
    <t>AG09016_15</t>
  </si>
  <si>
    <t>AG09016_16</t>
  </si>
  <si>
    <t>AG09016_18</t>
  </si>
  <si>
    <t>AG09016_2</t>
  </si>
  <si>
    <t>AG09016_21</t>
  </si>
  <si>
    <t>AG09016_3</t>
  </si>
  <si>
    <t>AG09016_4</t>
  </si>
  <si>
    <t>AG09016_5</t>
  </si>
  <si>
    <t>AG09016_6</t>
  </si>
  <si>
    <t>AG09016_7</t>
  </si>
  <si>
    <t>AG09016_8</t>
  </si>
  <si>
    <t>AG09016_9</t>
  </si>
  <si>
    <t xml:space="preserve">melanocratic tonalitic gneiss </t>
  </si>
  <si>
    <t>AG09008_1</t>
  </si>
  <si>
    <t>AG09008_2</t>
  </si>
  <si>
    <t>AG09008_3</t>
  </si>
  <si>
    <t>AG09008_4</t>
  </si>
  <si>
    <t>AG09008_5</t>
  </si>
  <si>
    <t>AG09008_6</t>
  </si>
  <si>
    <t>TTG</t>
    <phoneticPr fontId="8" type="noConversion"/>
  </si>
  <si>
    <t>Acasta Big</t>
    <phoneticPr fontId="8" type="noConversion"/>
  </si>
  <si>
    <t xml:space="preserve"> leucocratic gneiss</t>
  </si>
  <si>
    <t>AGOL2</t>
    <phoneticPr fontId="8" type="noConversion"/>
  </si>
  <si>
    <t>AGOL3</t>
    <phoneticPr fontId="8" type="noConversion"/>
  </si>
  <si>
    <t>AGOL4</t>
    <phoneticPr fontId="8" type="noConversion"/>
  </si>
  <si>
    <t>AGOL5</t>
    <phoneticPr fontId="8" type="noConversion"/>
  </si>
  <si>
    <t>AGOL6</t>
    <phoneticPr fontId="8" type="noConversion"/>
  </si>
  <si>
    <t>AGOL7</t>
    <phoneticPr fontId="8" type="noConversion"/>
  </si>
  <si>
    <t>banded gneiss-tonalitic portion</t>
    <phoneticPr fontId="8" type="noConversion"/>
  </si>
  <si>
    <t>SAB95-88-22</t>
    <phoneticPr fontId="8" type="noConversion"/>
  </si>
  <si>
    <t>SAB95-88-23</t>
    <phoneticPr fontId="8" type="noConversion"/>
  </si>
  <si>
    <t>SAB95-88-24</t>
    <phoneticPr fontId="8" type="noConversion"/>
  </si>
  <si>
    <t>SAB95-88-26</t>
    <phoneticPr fontId="8" type="noConversion"/>
  </si>
  <si>
    <t>AT10</t>
    <phoneticPr fontId="8" type="noConversion"/>
  </si>
  <si>
    <t>AT11</t>
    <phoneticPr fontId="8" type="noConversion"/>
  </si>
  <si>
    <t>AT12</t>
    <phoneticPr fontId="8" type="noConversion"/>
  </si>
  <si>
    <t>AT9</t>
    <phoneticPr fontId="8" type="noConversion"/>
  </si>
  <si>
    <t>Australia</t>
  </si>
  <si>
    <t>Meeberrie Gneiss</t>
  </si>
  <si>
    <t>biotite tonalitic gneiss</t>
  </si>
  <si>
    <t>88-28-2.1</t>
  </si>
  <si>
    <t>88-28-2.2</t>
  </si>
  <si>
    <t>88-28-3.1</t>
  </si>
  <si>
    <t>88-28-3.2</t>
  </si>
  <si>
    <t>88-28-6.1</t>
  </si>
  <si>
    <t>88-28-7.1</t>
  </si>
  <si>
    <t>88-28-8.1</t>
  </si>
  <si>
    <t>88-28-9.1</t>
  </si>
  <si>
    <t>88-28-10.1</t>
  </si>
  <si>
    <t>88-28-10.2</t>
  </si>
  <si>
    <t>88-28-11.1</t>
  </si>
  <si>
    <t>88-28-14.1</t>
  </si>
  <si>
    <t>88-28-17.2</t>
  </si>
  <si>
    <t>88-28-19.1</t>
  </si>
  <si>
    <t>88-28-23.1</t>
  </si>
  <si>
    <t>88-28-23.2</t>
  </si>
  <si>
    <t>88-28-30.1</t>
  </si>
  <si>
    <t>88-28-31.1</t>
  </si>
  <si>
    <t>88-28-31.2</t>
  </si>
  <si>
    <t>88-28-B-10.1</t>
  </si>
  <si>
    <t>88-28-B-18.1</t>
  </si>
  <si>
    <t>88-28-B-18.2</t>
  </si>
  <si>
    <t>88-28-B-8.1</t>
  </si>
  <si>
    <t>Meeberrie Gneiss</t>
    <phoneticPr fontId="8" type="noConversion"/>
  </si>
  <si>
    <t>88-28-B-8.2</t>
  </si>
  <si>
    <t xml:space="preserve"> Tonalite</t>
  </si>
  <si>
    <t>W29-1.1</t>
  </si>
  <si>
    <t>W29-2.1</t>
  </si>
  <si>
    <t>W29-2.3</t>
  </si>
  <si>
    <t>W29-3.1</t>
  </si>
  <si>
    <t>W29-6.1</t>
  </si>
  <si>
    <t>W29-7.2</t>
  </si>
  <si>
    <t>W29-9.1</t>
  </si>
  <si>
    <t>W29-9.1b</t>
  </si>
  <si>
    <t xml:space="preserve"> Granodiorite </t>
  </si>
  <si>
    <t>W35-1.1</t>
  </si>
  <si>
    <t>W35-3.1</t>
  </si>
  <si>
    <t>W35-6.1</t>
  </si>
  <si>
    <t>W35-7.1</t>
  </si>
  <si>
    <t>W35-8.1</t>
  </si>
  <si>
    <t xml:space="preserve"> Trondjemite</t>
  </si>
  <si>
    <t>W63-1.1</t>
  </si>
  <si>
    <t>W63-2.1</t>
  </si>
  <si>
    <t>W63-3.1</t>
  </si>
  <si>
    <t>W63-4.1</t>
  </si>
  <si>
    <t>W63-5.1</t>
  </si>
  <si>
    <t>W63-5.5</t>
  </si>
  <si>
    <t>W63-6.2</t>
  </si>
  <si>
    <t>W63-7.1</t>
  </si>
  <si>
    <t>W63-7.2</t>
  </si>
  <si>
    <t>W63-9.1</t>
  </si>
  <si>
    <t>W63-10.1</t>
  </si>
  <si>
    <t>W63-12.1</t>
  </si>
  <si>
    <t>W63-14.1</t>
  </si>
  <si>
    <t>W63-15.1</t>
  </si>
  <si>
    <t>W63-15.4</t>
  </si>
  <si>
    <t>W63-16.1</t>
  </si>
  <si>
    <t>W63-16.3</t>
  </si>
  <si>
    <t>W63-3.1r</t>
  </si>
  <si>
    <t>W63-5.1b</t>
  </si>
  <si>
    <t>Porphyritic granodiorite</t>
    <phoneticPr fontId="8" type="noConversion"/>
  </si>
  <si>
    <t>W65-3.1</t>
    <phoneticPr fontId="8" type="noConversion"/>
  </si>
  <si>
    <t>W65-4.1</t>
    <phoneticPr fontId="8" type="noConversion"/>
  </si>
  <si>
    <t>W65-11.1</t>
    <phoneticPr fontId="8" type="noConversion"/>
  </si>
  <si>
    <t>South Africa</t>
  </si>
  <si>
    <t>Steynsdorp</t>
  </si>
  <si>
    <t>Stey1408_1</t>
    <phoneticPr fontId="8" type="noConversion"/>
  </si>
  <si>
    <t>Stey1408_2</t>
  </si>
  <si>
    <t>Stey1408_3</t>
  </si>
  <si>
    <t>Stey1408_4</t>
  </si>
  <si>
    <t>Stp_1</t>
  </si>
  <si>
    <t>Stp_3</t>
  </si>
  <si>
    <t>Stp_4</t>
  </si>
  <si>
    <t>Stp_5</t>
  </si>
  <si>
    <t>Stp_8</t>
  </si>
  <si>
    <t>Stp_9</t>
  </si>
  <si>
    <t>Heterogeneous layered grey gneiss</t>
  </si>
  <si>
    <t>AGC150 01</t>
  </si>
  <si>
    <t>AGC150 02</t>
  </si>
  <si>
    <t>AGC150 03</t>
  </si>
  <si>
    <t>AGC150 04</t>
  </si>
  <si>
    <t>AGC150 05</t>
  </si>
  <si>
    <t>AGC150 06</t>
  </si>
  <si>
    <t>AGC150 07</t>
  </si>
  <si>
    <t>AGC150 08</t>
  </si>
  <si>
    <t>AGC150 09</t>
  </si>
  <si>
    <t>AGC150 10</t>
  </si>
  <si>
    <t>Homogeneous part of layered grey gneiss</t>
  </si>
  <si>
    <t>AGC150b 01</t>
  </si>
  <si>
    <t>AGC150b 02</t>
  </si>
  <si>
    <t>AGC150b 04</t>
  </si>
  <si>
    <t>AGC150b 05</t>
  </si>
  <si>
    <t>AGC150b 06</t>
  </si>
  <si>
    <t>AGC150b 07</t>
  </si>
  <si>
    <t>AGC150b 08</t>
  </si>
  <si>
    <t>AGC150b 09</t>
  </si>
  <si>
    <t>AGC150b 10</t>
  </si>
  <si>
    <t>AGC150b 11</t>
  </si>
  <si>
    <t>AGC150b 12</t>
  </si>
  <si>
    <t>AGC150b 13</t>
  </si>
  <si>
    <t>AGC150b 14</t>
  </si>
  <si>
    <t>AGC15bb 03</t>
  </si>
  <si>
    <t>homogeneous tonalitic gneiss</t>
  </si>
  <si>
    <t>AGC216 01</t>
  </si>
  <si>
    <t>AGC216 02</t>
  </si>
  <si>
    <t>AGC216 03</t>
  </si>
  <si>
    <t>AGC216 04</t>
  </si>
  <si>
    <t>AGC216 05</t>
  </si>
  <si>
    <t>AGC216 06</t>
  </si>
  <si>
    <t>AGC216 07</t>
  </si>
  <si>
    <t>AGC216 08</t>
  </si>
  <si>
    <t>AGC216 09</t>
  </si>
  <si>
    <t>AGC216 10</t>
  </si>
  <si>
    <t>AGC216 11</t>
  </si>
  <si>
    <t>AGC216 12</t>
  </si>
  <si>
    <t>Homogneous tonalitic gneiss</t>
  </si>
  <si>
    <t>AGC370 01</t>
  </si>
  <si>
    <t>AGC370 02</t>
  </si>
  <si>
    <t>AGC370 03</t>
  </si>
  <si>
    <t>AGC370 04</t>
  </si>
  <si>
    <t>AGC370 05</t>
  </si>
  <si>
    <t>AGC370 06</t>
  </si>
  <si>
    <t>AGC370 07</t>
  </si>
  <si>
    <t>AGC370 08</t>
  </si>
  <si>
    <t>AGC370 09</t>
  </si>
  <si>
    <t>AGC370 10</t>
  </si>
  <si>
    <t>Layered homogeneous tonalitic gneiss</t>
  </si>
  <si>
    <t>AGC138 01</t>
  </si>
  <si>
    <t>AGC138 02</t>
  </si>
  <si>
    <t>AGC138 03</t>
  </si>
  <si>
    <t>AGC138 04</t>
  </si>
  <si>
    <t>AGC138 05</t>
  </si>
  <si>
    <t>AGC138 06</t>
  </si>
  <si>
    <t>AGC138 07</t>
  </si>
  <si>
    <t>AGC138 08</t>
  </si>
  <si>
    <t>AGC138 09</t>
  </si>
  <si>
    <t>AGC185 01</t>
  </si>
  <si>
    <t>AGC185 02</t>
  </si>
  <si>
    <t>AGC185 03</t>
  </si>
  <si>
    <t>AGC185 05</t>
  </si>
  <si>
    <t>AGC185 07</t>
  </si>
  <si>
    <t>AGC185 08</t>
  </si>
  <si>
    <t>AGC185 09</t>
  </si>
  <si>
    <t>Mylonitic tonalitic gneiss</t>
    <phoneticPr fontId="8" type="noConversion"/>
  </si>
  <si>
    <t>AGC207 01</t>
  </si>
  <si>
    <t>Mylonitic tonalitic gneiss</t>
  </si>
  <si>
    <t>AGC207 02</t>
  </si>
  <si>
    <t>AGC207 03</t>
  </si>
  <si>
    <t>AGC207 04</t>
  </si>
  <si>
    <t>AGC207 05</t>
  </si>
  <si>
    <t>AGC207 06</t>
  </si>
  <si>
    <t>AGC207 07</t>
  </si>
  <si>
    <t>AGC207 08</t>
  </si>
  <si>
    <t>AGC207 09</t>
  </si>
  <si>
    <t>AGC207 10</t>
  </si>
  <si>
    <t>Non-layered tonalitic gneiss</t>
  </si>
  <si>
    <t>AGC200 01</t>
  </si>
  <si>
    <t>AGC200 02</t>
  </si>
  <si>
    <t>AGC200 03</t>
  </si>
  <si>
    <t>AGC200 04</t>
  </si>
  <si>
    <t>AGC200 05</t>
  </si>
  <si>
    <t>AGC200 06</t>
  </si>
  <si>
    <t>AGC200 07</t>
  </si>
  <si>
    <t>AGC200 08</t>
  </si>
  <si>
    <t>AGC200 09</t>
  </si>
  <si>
    <t>AGC200 10</t>
  </si>
  <si>
    <t>AGC200 11</t>
  </si>
  <si>
    <t>AGC200 12</t>
  </si>
  <si>
    <t>AGC200 13</t>
  </si>
  <si>
    <t>AGC200 14</t>
  </si>
  <si>
    <t>AGC200 15</t>
  </si>
  <si>
    <t>AGC200 16</t>
  </si>
  <si>
    <t>AGC200 17</t>
  </si>
  <si>
    <t>AGC200 18</t>
  </si>
  <si>
    <t>AGC200 19</t>
  </si>
  <si>
    <t>AGC200 20</t>
  </si>
  <si>
    <t>AGC200 21</t>
  </si>
  <si>
    <t>AGC200 22</t>
  </si>
  <si>
    <t>AGC200 23</t>
  </si>
  <si>
    <t>AGC200 24</t>
  </si>
  <si>
    <t>AGC200 25</t>
  </si>
  <si>
    <t>Porphyritic tonalitic gneiss</t>
  </si>
  <si>
    <t>AGC01-55D 12</t>
    <phoneticPr fontId="8" type="noConversion"/>
  </si>
  <si>
    <t>AGC01-55L 10</t>
  </si>
  <si>
    <t>AGC-01-5D 01</t>
  </si>
  <si>
    <t>AGC-01-5D 02</t>
  </si>
  <si>
    <t>AGC-01-5D 03</t>
  </si>
  <si>
    <t>AGC-01-5D 04</t>
  </si>
  <si>
    <t>AGC-01-5D 05</t>
  </si>
  <si>
    <t>AGC-01-5D 06</t>
  </si>
  <si>
    <t>AGC-01-5D 07</t>
  </si>
  <si>
    <t>AGC-01-5D 08</t>
  </si>
  <si>
    <t>AGC-01-5D 09</t>
  </si>
  <si>
    <t>AGC-01-5D 10</t>
  </si>
  <si>
    <t>AGC-01-5D 11</t>
  </si>
  <si>
    <t>AGC-01-5D 13</t>
  </si>
  <si>
    <t>AGC-01-5D 14</t>
  </si>
  <si>
    <t>AGC-01-5D 15</t>
  </si>
  <si>
    <t>AGC-01-5D 16</t>
  </si>
  <si>
    <t>AGC-01-5D 17</t>
  </si>
  <si>
    <t>AGC-01-5D 18</t>
  </si>
  <si>
    <t>AGC-01-5D 19</t>
  </si>
  <si>
    <t>AGC-01-5D 20</t>
  </si>
  <si>
    <t>AGC-01-5D 21</t>
  </si>
  <si>
    <t>AGC-01-5D 22</t>
  </si>
  <si>
    <t>AGC-01-5D 23</t>
  </si>
  <si>
    <t>AGC-01-5D 24</t>
  </si>
  <si>
    <t>AGC-01-5D 25</t>
  </si>
  <si>
    <t>AGC-01-5D 26</t>
  </si>
  <si>
    <t>AGC-01-5D 27</t>
  </si>
  <si>
    <t>AGC-01-5D 28</t>
  </si>
  <si>
    <t>AGC-01-5D 29</t>
  </si>
  <si>
    <t>AGC-01-5D 30</t>
  </si>
  <si>
    <t>AGC-01-5L 01</t>
  </si>
  <si>
    <t>AGC-01-5L 02</t>
  </si>
  <si>
    <t>AGC-01-5L 03</t>
  </si>
  <si>
    <t>AGC-01-5L 04</t>
  </si>
  <si>
    <t>AGC-01-5L 05</t>
  </si>
  <si>
    <t>AGC-01-5L 06</t>
  </si>
  <si>
    <t>AGC-01-5L 07</t>
  </si>
  <si>
    <t>AGC-01-5L 08</t>
  </si>
  <si>
    <t>AGC-01-5L 09</t>
  </si>
  <si>
    <t>tonalite gneiss</t>
  </si>
  <si>
    <t>B87-5-50</t>
    <phoneticPr fontId="8" type="noConversion"/>
  </si>
  <si>
    <t>B87-5-51</t>
    <phoneticPr fontId="8" type="noConversion"/>
  </si>
  <si>
    <t>B87-5-52</t>
    <phoneticPr fontId="8" type="noConversion"/>
  </si>
  <si>
    <t>B87-5-53</t>
    <phoneticPr fontId="8" type="noConversion"/>
  </si>
  <si>
    <t>tonalite gneiss</t>
    <phoneticPr fontId="8" type="noConversion"/>
  </si>
  <si>
    <t>B87-5-49</t>
    <phoneticPr fontId="8" type="noConversion"/>
  </si>
  <si>
    <t>trondhjeimite gneiss</t>
  </si>
  <si>
    <t>B87-24-55</t>
    <phoneticPr fontId="8" type="noConversion"/>
  </si>
  <si>
    <t>trondhjeimite gneiss</t>
    <phoneticPr fontId="8" type="noConversion"/>
  </si>
  <si>
    <t>B87-24-54</t>
    <phoneticPr fontId="8" type="noConversion"/>
  </si>
  <si>
    <t>B87-24-56</t>
    <phoneticPr fontId="8" type="noConversion"/>
  </si>
  <si>
    <t>B87-24-57</t>
    <phoneticPr fontId="8" type="noConversion"/>
  </si>
  <si>
    <t>São Francisco</t>
  </si>
  <si>
    <t>CSD23B - 7</t>
  </si>
  <si>
    <t>CSD23B - 8</t>
  </si>
  <si>
    <t>CSD23B - 9</t>
  </si>
  <si>
    <t>CSD23B - 14</t>
  </si>
  <si>
    <t>CSD23B - 15</t>
  </si>
  <si>
    <t>CSD23B - 27</t>
  </si>
  <si>
    <t>CSD23B - 29</t>
  </si>
  <si>
    <t>CSD23B - 32</t>
  </si>
  <si>
    <t>CSD23B - 34</t>
  </si>
  <si>
    <t>CSD23B - 35</t>
  </si>
  <si>
    <t>CSD23B - 36</t>
  </si>
  <si>
    <t>CSD23B - 39</t>
  </si>
  <si>
    <t>CSD23B - 40</t>
  </si>
  <si>
    <t>São Francisco</t>
    <phoneticPr fontId="8" type="noConversion"/>
  </si>
  <si>
    <t>Mairi gneiss</t>
  </si>
  <si>
    <t>granodioritic gneiss</t>
  </si>
  <si>
    <t>17ED-14-1-z12c</t>
    <phoneticPr fontId="8" type="noConversion"/>
  </si>
  <si>
    <t>17ED-14-1-z17c</t>
    <phoneticPr fontId="8" type="noConversion"/>
  </si>
  <si>
    <t>17ED-14-1-z27c</t>
    <phoneticPr fontId="8" type="noConversion"/>
  </si>
  <si>
    <t>17ED-14-1-z29</t>
    <phoneticPr fontId="8" type="noConversion"/>
  </si>
  <si>
    <t>17ED-14-1-z31c</t>
    <phoneticPr fontId="8" type="noConversion"/>
  </si>
  <si>
    <t>17ED-14-1-z8c</t>
    <phoneticPr fontId="8" type="noConversion"/>
  </si>
  <si>
    <t xml:space="preserve">	18DE-17a-z16c</t>
    <phoneticPr fontId="8" type="noConversion"/>
  </si>
  <si>
    <t>18DE-17a-z1c</t>
    <phoneticPr fontId="8" type="noConversion"/>
  </si>
  <si>
    <t>18DE-17a-z26c</t>
    <phoneticPr fontId="8" type="noConversion"/>
  </si>
  <si>
    <t>18DE-17a-z29c</t>
    <phoneticPr fontId="8" type="noConversion"/>
  </si>
  <si>
    <t>18DE-17a-z2c</t>
    <phoneticPr fontId="8" type="noConversion"/>
  </si>
  <si>
    <t>18DE-17a-z31c</t>
    <phoneticPr fontId="8" type="noConversion"/>
  </si>
  <si>
    <t>18DE-17a-z33c</t>
    <phoneticPr fontId="8" type="noConversion"/>
  </si>
  <si>
    <t>18DE-17a-z36c</t>
    <phoneticPr fontId="8" type="noConversion"/>
  </si>
  <si>
    <t>18DE-17a-z39c</t>
    <phoneticPr fontId="8" type="noConversion"/>
  </si>
  <si>
    <t>18DE-17a-z3c</t>
    <phoneticPr fontId="8" type="noConversion"/>
  </si>
  <si>
    <t>18DE-17a-z43c</t>
    <phoneticPr fontId="8" type="noConversion"/>
  </si>
  <si>
    <t>18DE-17a-z44c</t>
    <phoneticPr fontId="8" type="noConversion"/>
  </si>
  <si>
    <t xml:space="preserve"> layered migmatite</t>
    <phoneticPr fontId="8" type="noConversion"/>
  </si>
  <si>
    <t>C209-1-@11-1</t>
  </si>
  <si>
    <t xml:space="preserve"> layered migmatite</t>
  </si>
  <si>
    <t>C209-1-@24</t>
  </si>
  <si>
    <t>C209-1-@27</t>
  </si>
  <si>
    <t>C209-1-@31</t>
  </si>
  <si>
    <t>C209-1-@34-1</t>
  </si>
  <si>
    <t>C209-1-@41</t>
  </si>
  <si>
    <t>C209-1-@43</t>
  </si>
  <si>
    <t>C209-1-@46</t>
  </si>
  <si>
    <t xml:space="preserve"> Liu  et al., 2008</t>
    <phoneticPr fontId="29" type="noConversion"/>
  </si>
  <si>
    <t>massive to weakly-banded trondhjemitic gneiss</t>
    <phoneticPr fontId="29" type="noConversion"/>
  </si>
  <si>
    <t>C209-8(1)-@1</t>
  </si>
  <si>
    <t>C209-8(1)-@10</t>
  </si>
  <si>
    <t>C209-8(1)-@11</t>
  </si>
  <si>
    <t>C209-8(1)-@12</t>
  </si>
  <si>
    <t>C209-8(1)-@13</t>
  </si>
  <si>
    <t>C209-8(1)-@14</t>
  </si>
  <si>
    <t>C209-8(1)-@15</t>
  </si>
  <si>
    <t>C209-8(1)-@17</t>
  </si>
  <si>
    <t>C209-8(1)-@18</t>
  </si>
  <si>
    <t>C209-8(1)-@19</t>
  </si>
  <si>
    <t>C209-8(1)-@1e</t>
  </si>
  <si>
    <t>C209-8(1)-@2</t>
  </si>
  <si>
    <t>C209-8(1)-@20</t>
  </si>
  <si>
    <t>C209-8(1)-@21</t>
  </si>
  <si>
    <t>C209-8(1)-@22</t>
  </si>
  <si>
    <t>C209-8(1)-@23</t>
  </si>
  <si>
    <t>C209-8(1)-@25</t>
  </si>
  <si>
    <t>C209-8(1)-@27</t>
  </si>
  <si>
    <t>C209-8(1)-@28</t>
  </si>
  <si>
    <t>C209-8(1)-@30</t>
  </si>
  <si>
    <t>C209-8(1)-@31-1</t>
  </si>
  <si>
    <t>C209-8(1)-@31-2</t>
  </si>
  <si>
    <t>C209-8(1)-@31-3</t>
  </si>
  <si>
    <t>C209-8(1)-@33</t>
  </si>
  <si>
    <t>C209-8(1)-@34-1</t>
  </si>
  <si>
    <t>C209-8(1)-@34-2</t>
  </si>
  <si>
    <t>C209-8(1)-@35</t>
  </si>
  <si>
    <t>C209-8(1)-@37-1</t>
  </si>
  <si>
    <t>C209-8(1)-@37-2</t>
  </si>
  <si>
    <t>C209-8(1)-@38</t>
  </si>
  <si>
    <t>C209-8(1)-@39-1</t>
  </si>
  <si>
    <t>C209-8(1)-@39-2</t>
  </si>
  <si>
    <t>C209-8(1)-@4</t>
  </si>
  <si>
    <t>C209-8(1)-@41</t>
  </si>
  <si>
    <t>C209-8(1)-@42</t>
  </si>
  <si>
    <t>C209-8(1)-@43</t>
  </si>
  <si>
    <t>C209-8(1)-@45</t>
  </si>
  <si>
    <t>C209-8(1)-@46</t>
  </si>
  <si>
    <t>C209-8(1)-@49</t>
  </si>
  <si>
    <t>C209-8(1)-@5</t>
  </si>
  <si>
    <t>C209-8(1)-@50-1</t>
  </si>
  <si>
    <t>C209-8(1)-@51</t>
  </si>
  <si>
    <t>C209-8(1)-@52</t>
  </si>
  <si>
    <t>C209-8(1)-@53</t>
  </si>
  <si>
    <t>C209-8(1)-@54-1</t>
  </si>
  <si>
    <t>C209-8(1)-@55</t>
  </si>
  <si>
    <t>C209-8(1)-@56</t>
  </si>
  <si>
    <t>C209-8(1)-@57</t>
  </si>
  <si>
    <t>C209-8(1)-@59</t>
  </si>
  <si>
    <t>C209-8(1)-@6</t>
  </si>
  <si>
    <t>C209-8(1)-@60-1</t>
  </si>
  <si>
    <t>C209-8(1)-@60-2</t>
  </si>
  <si>
    <t>C209-8(1)-@61</t>
  </si>
  <si>
    <t>C209-8(1)-@62</t>
  </si>
  <si>
    <t>C209-8(1)-@63</t>
  </si>
  <si>
    <t>C209-8(1)-@64</t>
  </si>
  <si>
    <t>C209-8(1)-@65</t>
  </si>
  <si>
    <t>C209-8(1)-@66</t>
  </si>
  <si>
    <t>C209-8(1)-@68</t>
  </si>
  <si>
    <t>C209-8(1)-@69</t>
  </si>
  <si>
    <t>C209-8(1)-@7</t>
  </si>
  <si>
    <t>C209-8(1)-@9</t>
  </si>
  <si>
    <t>massive trondhjemitic gneiss</t>
    <phoneticPr fontId="29" type="noConversion"/>
  </si>
  <si>
    <t>C209-8(3)-@1e</t>
  </si>
  <si>
    <t>massive trondhjemitic gneiss</t>
    <phoneticPr fontId="8" type="noConversion"/>
  </si>
  <si>
    <t>C209-8(3)-@11</t>
  </si>
  <si>
    <t>C209-8(3)-@12</t>
  </si>
  <si>
    <t>C209-8(3)-@14</t>
  </si>
  <si>
    <t>C209-8(3)-@16</t>
  </si>
  <si>
    <t>C209-8(3)-@18</t>
  </si>
  <si>
    <t>C209-8(3)-@19</t>
  </si>
  <si>
    <t>C209-8(3)-@3</t>
  </si>
  <si>
    <t>C209-8(3)-@5</t>
  </si>
  <si>
    <t>C209-8(3)-@7</t>
  </si>
  <si>
    <t>C209-8(3)-@8</t>
  </si>
  <si>
    <t>C209-8(3)-@9</t>
  </si>
  <si>
    <t>05FW030-02.2</t>
  </si>
  <si>
    <t>05FW030-05</t>
  </si>
  <si>
    <t>05FW031-05</t>
  </si>
  <si>
    <t>05FW031-10</t>
  </si>
  <si>
    <t>05FW031-11</t>
  </si>
  <si>
    <t>05FW032-03.1</t>
  </si>
  <si>
    <t>05FW032-04</t>
  </si>
  <si>
    <t>05FW032-05</t>
  </si>
  <si>
    <t>05FW032-07</t>
  </si>
  <si>
    <t>05FW032-09</t>
  </si>
  <si>
    <t>05FW032-10</t>
  </si>
  <si>
    <t>05FW032-11</t>
  </si>
  <si>
    <t>05FW032-14</t>
  </si>
  <si>
    <t>05FW032-15</t>
  </si>
  <si>
    <t>05FW032-16</t>
  </si>
  <si>
    <t>05FW032-17</t>
  </si>
  <si>
    <t>05FW032-18</t>
  </si>
  <si>
    <t>05FW032-20</t>
  </si>
  <si>
    <t>05FW032-21.1</t>
  </si>
  <si>
    <t>05FW032-21.2</t>
  </si>
  <si>
    <t>05FW032-22</t>
  </si>
  <si>
    <t>05FW032-23</t>
  </si>
  <si>
    <t>05FW032-24</t>
  </si>
  <si>
    <t>05FW032-25</t>
  </si>
  <si>
    <t>05FW035-03.2</t>
  </si>
  <si>
    <t>05FW035-04</t>
  </si>
  <si>
    <t>05FW035-07</t>
  </si>
  <si>
    <t>05FW035-12</t>
  </si>
  <si>
    <t>05FW035-15</t>
  </si>
  <si>
    <t>05FW040-16</t>
  </si>
  <si>
    <t>05FW040-20</t>
  </si>
  <si>
    <t>Xinyang, NCC</t>
    <phoneticPr fontId="8" type="noConversion"/>
  </si>
  <si>
    <t>16XY02-1</t>
  </si>
  <si>
    <t>16XY02-2</t>
  </si>
  <si>
    <t>16XY02-3</t>
  </si>
  <si>
    <t>16XY02-4</t>
  </si>
  <si>
    <t>16XY02-5</t>
  </si>
  <si>
    <t>16XY02-7</t>
  </si>
  <si>
    <t>16XY02-8</t>
  </si>
  <si>
    <t>16XY02-10</t>
  </si>
  <si>
    <t>16XY02-11</t>
  </si>
  <si>
    <t>16XY02-12</t>
  </si>
  <si>
    <t>16XY02-13</t>
  </si>
  <si>
    <t>16XY02-14</t>
  </si>
  <si>
    <t>16XY02-15</t>
  </si>
  <si>
    <t>16XY02-16</t>
  </si>
  <si>
    <t>16XY02-17</t>
  </si>
  <si>
    <t>16XY02-18</t>
  </si>
  <si>
    <t>16XY02-19</t>
  </si>
  <si>
    <t>XY9928-1</t>
  </si>
  <si>
    <t>XY9928-2</t>
  </si>
  <si>
    <t>XY9928-3</t>
  </si>
  <si>
    <t>XY9928-4</t>
  </si>
  <si>
    <t>XY9928-5</t>
  </si>
  <si>
    <t>XY9928-6</t>
  </si>
  <si>
    <t>XY9928-7</t>
  </si>
  <si>
    <t>XY9928-8</t>
  </si>
  <si>
    <t>XY9928-9</t>
  </si>
  <si>
    <t>XY9928-10</t>
  </si>
  <si>
    <t>XY9928-11</t>
  </si>
  <si>
    <t>XY9928-12</t>
  </si>
  <si>
    <t>XY9928-13</t>
  </si>
  <si>
    <t>XY9928-14</t>
  </si>
  <si>
    <t>XY9928-15</t>
  </si>
  <si>
    <t>XY9928-16</t>
  </si>
  <si>
    <t>XY9928-18</t>
  </si>
  <si>
    <t>XY9951-1</t>
  </si>
  <si>
    <t>XY9951-2</t>
  </si>
  <si>
    <t>XY9951-3</t>
  </si>
  <si>
    <t>XY9951-4</t>
  </si>
  <si>
    <t>XY9951-6</t>
  </si>
  <si>
    <t>XY9951-7</t>
  </si>
  <si>
    <t>XY9951-10</t>
  </si>
  <si>
    <t>XY9951-11</t>
  </si>
  <si>
    <t>XY9951-14</t>
  </si>
  <si>
    <t>XY9951-17</t>
  </si>
  <si>
    <t>XY9951-18</t>
  </si>
  <si>
    <t>XY9951-19</t>
  </si>
  <si>
    <t>XY9951-20</t>
  </si>
  <si>
    <t xml:space="preserve">garnet-free felsic granulite </t>
  </si>
  <si>
    <t>XY11-33-15c1</t>
  </si>
  <si>
    <t>XY11-33-16c1</t>
  </si>
  <si>
    <t>XY11-33-33c1</t>
  </si>
  <si>
    <t>XY11-33-34c1</t>
  </si>
  <si>
    <t>XY11-33-6c1</t>
  </si>
  <si>
    <t>XY11-28-13c</t>
  </si>
  <si>
    <t>XY11-28-14c</t>
  </si>
  <si>
    <t>XY11-28-24c</t>
  </si>
  <si>
    <t>XY11-28-32c</t>
  </si>
  <si>
    <t>XY11-28-4c</t>
  </si>
  <si>
    <t>XY11-28-6c</t>
  </si>
  <si>
    <t>XY11-28-9c</t>
  </si>
  <si>
    <t>Eastern Hebei, NCC</t>
    <phoneticPr fontId="8" type="noConversion"/>
  </si>
  <si>
    <t>Shimen Complex</t>
    <phoneticPr fontId="8" type="noConversion"/>
  </si>
  <si>
    <t>J2006-3-1MA</t>
    <phoneticPr fontId="8" type="noConversion"/>
  </si>
  <si>
    <t>J2006-4-1MA</t>
    <phoneticPr fontId="8" type="noConversion"/>
  </si>
  <si>
    <t>J2006-7-1MA</t>
    <phoneticPr fontId="8" type="noConversion"/>
  </si>
  <si>
    <t>J2006-22-1MA</t>
    <phoneticPr fontId="8" type="noConversion"/>
  </si>
  <si>
    <t>J2006-31-1MA</t>
    <phoneticPr fontId="8" type="noConversion"/>
  </si>
  <si>
    <t>J2006-59-1MA</t>
    <phoneticPr fontId="8" type="noConversion"/>
  </si>
  <si>
    <t>J2006-60-1MA</t>
    <phoneticPr fontId="8" type="noConversion"/>
  </si>
  <si>
    <t>J2006-72-1MA</t>
    <phoneticPr fontId="8" type="noConversion"/>
  </si>
  <si>
    <t>J2006-77-1MA</t>
    <phoneticPr fontId="8" type="noConversion"/>
  </si>
  <si>
    <t>J2006-78-1MA</t>
    <phoneticPr fontId="8" type="noConversion"/>
  </si>
  <si>
    <t xml:space="preserve">Banded trondhjemitic gneiss </t>
  </si>
  <si>
    <t>J2117-30-1MA</t>
    <phoneticPr fontId="8" type="noConversion"/>
  </si>
  <si>
    <t>J2117-43-1MA</t>
    <phoneticPr fontId="8" type="noConversion"/>
  </si>
  <si>
    <t>J2117-7-1RC</t>
    <phoneticPr fontId="8" type="noConversion"/>
  </si>
  <si>
    <t>J2117-13-1RC</t>
    <phoneticPr fontId="8" type="noConversion"/>
  </si>
  <si>
    <t>J2117-21-1RC</t>
    <phoneticPr fontId="8" type="noConversion"/>
  </si>
  <si>
    <t>J2117-23-1RC</t>
    <phoneticPr fontId="8" type="noConversion"/>
  </si>
  <si>
    <t>J2117-38-1RC</t>
    <phoneticPr fontId="8" type="noConversion"/>
  </si>
  <si>
    <t>J2120-13-1MA</t>
    <phoneticPr fontId="8" type="noConversion"/>
  </si>
  <si>
    <t>J2120-21-1MA</t>
    <phoneticPr fontId="8" type="noConversion"/>
  </si>
  <si>
    <t>J2120-25-1MA</t>
    <phoneticPr fontId="8" type="noConversion"/>
  </si>
  <si>
    <t>J2120-30-1MA</t>
    <phoneticPr fontId="8" type="noConversion"/>
  </si>
  <si>
    <t>J2120-34-1MA</t>
    <phoneticPr fontId="8" type="noConversion"/>
  </si>
  <si>
    <t>J2120-14-1RC</t>
    <phoneticPr fontId="8" type="noConversion"/>
  </si>
  <si>
    <t>J2120-24-1RC</t>
    <phoneticPr fontId="8" type="noConversion"/>
  </si>
  <si>
    <t>J2120-28-1RC</t>
    <phoneticPr fontId="8" type="noConversion"/>
  </si>
  <si>
    <t>J2206-6-1MA</t>
  </si>
  <si>
    <t>J2206-7-1MA</t>
  </si>
  <si>
    <t>J2206-10-1MA</t>
  </si>
  <si>
    <t>J2206-16-1MA</t>
  </si>
  <si>
    <t>J2206-19-1MA</t>
  </si>
  <si>
    <t>J2206-20-1MA</t>
  </si>
  <si>
    <t>J2206-22-1MA</t>
  </si>
  <si>
    <t>J2206-24-1MA</t>
  </si>
  <si>
    <t>J2206-25-1RC</t>
  </si>
  <si>
    <t xml:space="preserve">Banded granodioritic gneiss </t>
  </si>
  <si>
    <t>J2115-26-1MA</t>
  </si>
  <si>
    <t>J2115-32-1MA</t>
  </si>
  <si>
    <t>J2115-33-1MA</t>
  </si>
  <si>
    <t>J2115-41-1MA</t>
  </si>
  <si>
    <t>J2115-44-1MA</t>
  </si>
  <si>
    <t>J2115-1-1RC</t>
  </si>
  <si>
    <t>J2115-2-1RC</t>
  </si>
  <si>
    <t>J2115-3-1RC</t>
  </si>
  <si>
    <t>J2115-9-1RC</t>
  </si>
  <si>
    <t>J2115-10-1RC</t>
  </si>
  <si>
    <t>J2115-19-1RC</t>
  </si>
  <si>
    <t>J2115-20-1RC</t>
  </si>
  <si>
    <t>J2115-27-1RC</t>
  </si>
  <si>
    <t>J2115-38-1RC</t>
  </si>
  <si>
    <t xml:space="preserve">Granodioritic gneiss </t>
  </si>
  <si>
    <t>J2215-1-1MA</t>
  </si>
  <si>
    <t>J2215-4-1MA</t>
  </si>
  <si>
    <t>J2215-7-1MA</t>
  </si>
  <si>
    <t>J2215-8-1MA</t>
  </si>
  <si>
    <t>J2215-9-1MA</t>
  </si>
  <si>
    <t>J2215-11-1MA</t>
  </si>
  <si>
    <t>J2215-12-1MA</t>
  </si>
  <si>
    <t>J2215-14-1MA</t>
  </si>
  <si>
    <t>J2215-15-1MA</t>
  </si>
  <si>
    <t>J2215-17-1MA</t>
  </si>
  <si>
    <t>J2215-18-1MA</t>
  </si>
  <si>
    <t>J2215-21-1RC</t>
  </si>
  <si>
    <t>J2215-23-1RC</t>
  </si>
  <si>
    <t>J2012-4-1MA</t>
  </si>
  <si>
    <t>J2012-5-1MA</t>
  </si>
  <si>
    <t>J2012-6-1MA</t>
  </si>
  <si>
    <t>J2012-7-1MA</t>
  </si>
  <si>
    <t>J2012-8-1MA</t>
  </si>
  <si>
    <t>J2012-13-1MA</t>
  </si>
  <si>
    <t>J2012-15-1MA</t>
  </si>
  <si>
    <t>J2012-17-1MA</t>
  </si>
  <si>
    <t>J2012-18-1MA</t>
  </si>
  <si>
    <t>J2012-19-1MA</t>
  </si>
  <si>
    <t>J2012-21-1MA</t>
  </si>
  <si>
    <t>J2012-28-1MA</t>
  </si>
  <si>
    <t>J2012-36-1MA</t>
  </si>
  <si>
    <t>J2012-45-1MA</t>
  </si>
  <si>
    <t>J2012-47-1MA</t>
  </si>
  <si>
    <t>J2013-1-1MA</t>
  </si>
  <si>
    <t>J2013-2-1MA</t>
  </si>
  <si>
    <t>J2013-3-1MA</t>
  </si>
  <si>
    <t>J2013-4-1MA</t>
  </si>
  <si>
    <t>J2013-5-2MA</t>
  </si>
  <si>
    <t>J2013-10-1MA</t>
  </si>
  <si>
    <t>J2013-14-1MA</t>
  </si>
  <si>
    <t>J2013-16-1MA</t>
  </si>
  <si>
    <t>J2013-17-1MA</t>
  </si>
  <si>
    <t>J2013-18-1MA</t>
  </si>
  <si>
    <t>J2013-19-1MA</t>
  </si>
  <si>
    <t>J2013-22-1MA</t>
  </si>
  <si>
    <t>J2013-23-1MA</t>
  </si>
  <si>
    <t xml:space="preserve">Quartz monzonite gneiss </t>
  </si>
  <si>
    <t>J2111-1-1MA</t>
  </si>
  <si>
    <t>J2111-4-1MA</t>
  </si>
  <si>
    <t>J2111-8-1MA</t>
  </si>
  <si>
    <t>J2111-16-1MA</t>
  </si>
  <si>
    <t>J2111-20-1MA</t>
  </si>
  <si>
    <t>J2111-21-1MA</t>
  </si>
  <si>
    <t>J2111-22-1MA</t>
  </si>
  <si>
    <t>J2111-6-1RC</t>
  </si>
  <si>
    <t>J2111-7-1RC</t>
  </si>
  <si>
    <t>J2111-9-1RC</t>
  </si>
  <si>
    <t>J2111-10-1RC</t>
  </si>
  <si>
    <t>J2111-12-1RC</t>
  </si>
  <si>
    <t>J2111-15-1RC</t>
  </si>
  <si>
    <t xml:space="preserve">Monzonitic gneiss </t>
  </si>
  <si>
    <t>J2231-1-1MA</t>
  </si>
  <si>
    <t>J2231-4-2MA</t>
  </si>
  <si>
    <t>J2231-7-1MA</t>
  </si>
  <si>
    <t>J2231-8-1MA</t>
  </si>
  <si>
    <t>J2231-24-1MA</t>
  </si>
  <si>
    <t>J2231-12-1RC</t>
  </si>
  <si>
    <t>J2231-15-1RC</t>
  </si>
  <si>
    <t>J2231-19-1RC</t>
  </si>
  <si>
    <t>J2231-23-1RC</t>
  </si>
  <si>
    <t>J2231-26-1RC</t>
  </si>
  <si>
    <t>J2230-5-1MA</t>
  </si>
  <si>
    <t>J2230-8-1MA</t>
  </si>
  <si>
    <t>J2230-13-1MA</t>
  </si>
  <si>
    <t>J2230-18-1MA</t>
  </si>
  <si>
    <t>J2230-9-1RC</t>
  </si>
  <si>
    <t>J2230-14-1RC</t>
  </si>
  <si>
    <t>J2230-15-1RC</t>
  </si>
  <si>
    <t xml:space="preserve">Syenogranitic gneiss </t>
  </si>
  <si>
    <t>J2216-3-1MA</t>
  </si>
  <si>
    <t>J2216-4-1MA</t>
  </si>
  <si>
    <t>J2216-7-1MA</t>
  </si>
  <si>
    <t>J2216-8-1MA</t>
  </si>
  <si>
    <t>J2216-11-1MA</t>
  </si>
  <si>
    <t>J2216-12-1MA</t>
  </si>
  <si>
    <t>J2216-13-1MA</t>
  </si>
  <si>
    <t>J2216-17-1MA</t>
  </si>
  <si>
    <t>J2216-18-1MA</t>
  </si>
  <si>
    <t>J2216-21-1MA</t>
  </si>
  <si>
    <t>J2216-24-1MA</t>
  </si>
  <si>
    <t>J2216-19-1RC</t>
  </si>
  <si>
    <t>Greenland</t>
  </si>
  <si>
    <t>augen gneiss</t>
    <phoneticPr fontId="8" type="noConversion"/>
  </si>
  <si>
    <t>163290-45</t>
    <phoneticPr fontId="8" type="noConversion"/>
  </si>
  <si>
    <t>augen gneiss</t>
  </si>
  <si>
    <t>163290-46</t>
    <phoneticPr fontId="8" type="noConversion"/>
  </si>
  <si>
    <t>163290-47</t>
    <phoneticPr fontId="8" type="noConversion"/>
  </si>
  <si>
    <t>dark “early” phase of a polyphase gneiss</t>
  </si>
  <si>
    <t>163263-40</t>
    <phoneticPr fontId="8" type="noConversion"/>
  </si>
  <si>
    <t>163263-41</t>
    <phoneticPr fontId="8" type="noConversion"/>
  </si>
  <si>
    <t>163263-42</t>
    <phoneticPr fontId="8" type="noConversion"/>
  </si>
  <si>
    <t>163263-43</t>
    <phoneticPr fontId="8" type="noConversion"/>
  </si>
  <si>
    <t>163263-44</t>
    <phoneticPr fontId="8" type="noConversion"/>
  </si>
  <si>
    <t>leucocratic foliated gneiss</t>
    <phoneticPr fontId="8" type="noConversion"/>
  </si>
  <si>
    <t>16260-36</t>
    <phoneticPr fontId="8" type="noConversion"/>
  </si>
  <si>
    <t>16260-37</t>
    <phoneticPr fontId="8" type="noConversion"/>
  </si>
  <si>
    <t>16260-38</t>
    <phoneticPr fontId="8" type="noConversion"/>
  </si>
  <si>
    <t>16260-39</t>
    <phoneticPr fontId="8" type="noConversion"/>
  </si>
  <si>
    <t>typical massive grey gneiss</t>
    <phoneticPr fontId="8" type="noConversion"/>
  </si>
  <si>
    <t>163254-33</t>
    <phoneticPr fontId="8" type="noConversion"/>
  </si>
  <si>
    <t>163254-34</t>
    <phoneticPr fontId="8" type="noConversion"/>
  </si>
  <si>
    <t>163254-35</t>
    <phoneticPr fontId="8" type="noConversion"/>
  </si>
  <si>
    <t>Migmatite</t>
  </si>
  <si>
    <t>468633-2</t>
    <phoneticPr fontId="8" type="noConversion"/>
  </si>
  <si>
    <t>468633-3</t>
    <phoneticPr fontId="8" type="noConversion"/>
  </si>
  <si>
    <t>468633-4</t>
    <phoneticPr fontId="8" type="noConversion"/>
  </si>
  <si>
    <t>468633-5</t>
    <phoneticPr fontId="8" type="noConversion"/>
  </si>
  <si>
    <t>468633-6</t>
    <phoneticPr fontId="8" type="noConversion"/>
  </si>
  <si>
    <t>468633-7</t>
    <phoneticPr fontId="8" type="noConversion"/>
  </si>
  <si>
    <t>468633-8</t>
    <phoneticPr fontId="8" type="noConversion"/>
  </si>
  <si>
    <t>468633-10</t>
    <phoneticPr fontId="8" type="noConversion"/>
  </si>
  <si>
    <t>468633-11</t>
    <phoneticPr fontId="8" type="noConversion"/>
  </si>
  <si>
    <t>468633-12</t>
    <phoneticPr fontId="8" type="noConversion"/>
  </si>
  <si>
    <t>468633-14</t>
    <phoneticPr fontId="8" type="noConversion"/>
  </si>
  <si>
    <t>468633-15</t>
    <phoneticPr fontId="8" type="noConversion"/>
  </si>
  <si>
    <t xml:space="preserve"> 468633-16</t>
    <phoneticPr fontId="8" type="noConversion"/>
  </si>
  <si>
    <t>498027-2</t>
    <phoneticPr fontId="8" type="noConversion"/>
  </si>
  <si>
    <t>498028-2</t>
    <phoneticPr fontId="8" type="noConversion"/>
  </si>
  <si>
    <t>498027-3</t>
    <phoneticPr fontId="8" type="noConversion"/>
  </si>
  <si>
    <t>498028-3</t>
    <phoneticPr fontId="8" type="noConversion"/>
  </si>
  <si>
    <t>498027-4</t>
    <phoneticPr fontId="8" type="noConversion"/>
  </si>
  <si>
    <t>498028-4</t>
    <phoneticPr fontId="8" type="noConversion"/>
  </si>
  <si>
    <t>498027-5</t>
    <phoneticPr fontId="8" type="noConversion"/>
  </si>
  <si>
    <t>498028-5</t>
    <phoneticPr fontId="8" type="noConversion"/>
  </si>
  <si>
    <t>498027-6</t>
    <phoneticPr fontId="8" type="noConversion"/>
  </si>
  <si>
    <t>498027-7</t>
    <phoneticPr fontId="8" type="noConversion"/>
  </si>
  <si>
    <t>498028-7</t>
    <phoneticPr fontId="8" type="noConversion"/>
  </si>
  <si>
    <t>498027-8</t>
    <phoneticPr fontId="8" type="noConversion"/>
  </si>
  <si>
    <t>498028-8</t>
    <phoneticPr fontId="8" type="noConversion"/>
  </si>
  <si>
    <t>498027-9</t>
    <phoneticPr fontId="8" type="noConversion"/>
  </si>
  <si>
    <t>498028-9</t>
    <phoneticPr fontId="8" type="noConversion"/>
  </si>
  <si>
    <t>498027-10</t>
    <phoneticPr fontId="8" type="noConversion"/>
  </si>
  <si>
    <t>498028-10</t>
    <phoneticPr fontId="8" type="noConversion"/>
  </si>
  <si>
    <t>498028-11</t>
    <phoneticPr fontId="8" type="noConversion"/>
  </si>
  <si>
    <t>498027-12</t>
    <phoneticPr fontId="8" type="noConversion"/>
  </si>
  <si>
    <t>498028-12</t>
    <phoneticPr fontId="8" type="noConversion"/>
  </si>
  <si>
    <t>498027-13</t>
    <phoneticPr fontId="8" type="noConversion"/>
  </si>
  <si>
    <t>498028-13</t>
    <phoneticPr fontId="8" type="noConversion"/>
  </si>
  <si>
    <t>498027-14</t>
    <phoneticPr fontId="8" type="noConversion"/>
  </si>
  <si>
    <t xml:space="preserve"> 498028-14</t>
    <phoneticPr fontId="8" type="noConversion"/>
  </si>
  <si>
    <t>Nuuk area</t>
  </si>
  <si>
    <t>Augen gneiss</t>
    <phoneticPr fontId="8" type="noConversion"/>
  </si>
  <si>
    <t>Augen gneiss</t>
  </si>
  <si>
    <t>Tonalitic gneiss</t>
  </si>
  <si>
    <t>TK99-26</t>
  </si>
  <si>
    <t>070026-2</t>
    <phoneticPr fontId="8" type="noConversion"/>
  </si>
  <si>
    <t>070026-4</t>
    <phoneticPr fontId="8" type="noConversion"/>
  </si>
  <si>
    <t>070026-5</t>
    <phoneticPr fontId="8" type="noConversion"/>
  </si>
  <si>
    <t>070026-6</t>
    <phoneticPr fontId="8" type="noConversion"/>
  </si>
  <si>
    <t>070026-7</t>
    <phoneticPr fontId="8" type="noConversion"/>
  </si>
  <si>
    <t>070026-8</t>
    <phoneticPr fontId="8" type="noConversion"/>
  </si>
  <si>
    <t>070026-9</t>
    <phoneticPr fontId="8" type="noConversion"/>
  </si>
  <si>
    <t>070026-10</t>
    <phoneticPr fontId="8" type="noConversion"/>
  </si>
  <si>
    <t>070026-11</t>
    <phoneticPr fontId="8" type="noConversion"/>
  </si>
  <si>
    <t>070027-3</t>
    <phoneticPr fontId="8" type="noConversion"/>
  </si>
  <si>
    <t>070027-4</t>
    <phoneticPr fontId="8" type="noConversion"/>
  </si>
  <si>
    <t>070027-5</t>
    <phoneticPr fontId="8" type="noConversion"/>
  </si>
  <si>
    <t>070027-6</t>
    <phoneticPr fontId="8" type="noConversion"/>
  </si>
  <si>
    <t>070027-7</t>
    <phoneticPr fontId="8" type="noConversion"/>
  </si>
  <si>
    <t>070027-8</t>
    <phoneticPr fontId="8" type="noConversion"/>
  </si>
  <si>
    <t>070027-9</t>
    <phoneticPr fontId="8" type="noConversion"/>
  </si>
  <si>
    <t>070027-10</t>
    <phoneticPr fontId="8" type="noConversion"/>
  </si>
  <si>
    <t>070027-11</t>
    <phoneticPr fontId="8" type="noConversion"/>
  </si>
  <si>
    <t>070027-12</t>
    <phoneticPr fontId="8" type="noConversion"/>
  </si>
  <si>
    <t xml:space="preserve"> jeg-sg-10-2</t>
    <phoneticPr fontId="8" type="noConversion"/>
  </si>
  <si>
    <t>060011-2</t>
    <phoneticPr fontId="8" type="noConversion"/>
  </si>
  <si>
    <t xml:space="preserve"> jeg-sg-10-3</t>
    <phoneticPr fontId="8" type="noConversion"/>
  </si>
  <si>
    <t>060011-3</t>
    <phoneticPr fontId="8" type="noConversion"/>
  </si>
  <si>
    <t xml:space="preserve"> jeg-sg-10-4</t>
    <phoneticPr fontId="8" type="noConversion"/>
  </si>
  <si>
    <t>060011-4</t>
    <phoneticPr fontId="8" type="noConversion"/>
  </si>
  <si>
    <t xml:space="preserve"> jeg-sg-10-5</t>
    <phoneticPr fontId="8" type="noConversion"/>
  </si>
  <si>
    <t>060011-5</t>
    <phoneticPr fontId="8" type="noConversion"/>
  </si>
  <si>
    <t xml:space="preserve"> jeg-sg-10-6</t>
    <phoneticPr fontId="8" type="noConversion"/>
  </si>
  <si>
    <t>060011-6</t>
    <phoneticPr fontId="8" type="noConversion"/>
  </si>
  <si>
    <t xml:space="preserve"> jeg-sg-10-7</t>
    <phoneticPr fontId="8" type="noConversion"/>
  </si>
  <si>
    <t>060011-7</t>
    <phoneticPr fontId="8" type="noConversion"/>
  </si>
  <si>
    <t xml:space="preserve"> jeg-sg-10-8</t>
    <phoneticPr fontId="8" type="noConversion"/>
  </si>
  <si>
    <t>060011-8</t>
    <phoneticPr fontId="8" type="noConversion"/>
  </si>
  <si>
    <t>jeg-sg-10-9</t>
    <phoneticPr fontId="8" type="noConversion"/>
  </si>
  <si>
    <t>060011-9</t>
    <phoneticPr fontId="8" type="noConversion"/>
  </si>
  <si>
    <t>jeg-sg-10-10</t>
    <phoneticPr fontId="8" type="noConversion"/>
  </si>
  <si>
    <t>jeg-sg-10-11</t>
    <phoneticPr fontId="8" type="noConversion"/>
  </si>
  <si>
    <t>060011-11</t>
    <phoneticPr fontId="8" type="noConversion"/>
  </si>
  <si>
    <t>jeg-sg-10-12</t>
    <phoneticPr fontId="8" type="noConversion"/>
  </si>
  <si>
    <t>060011-12</t>
    <phoneticPr fontId="8" type="noConversion"/>
  </si>
  <si>
    <t>jeg-sg-10-13</t>
    <phoneticPr fontId="8" type="noConversion"/>
  </si>
  <si>
    <t>060011-13</t>
    <phoneticPr fontId="8" type="noConversion"/>
  </si>
  <si>
    <t>jeg-sg-10-14</t>
    <phoneticPr fontId="8" type="noConversion"/>
  </si>
  <si>
    <t>060011-14</t>
    <phoneticPr fontId="8" type="noConversion"/>
  </si>
  <si>
    <t>jeg-sg-10-15</t>
    <phoneticPr fontId="8" type="noConversion"/>
  </si>
  <si>
    <t>060011-15</t>
    <phoneticPr fontId="8" type="noConversion"/>
  </si>
  <si>
    <t>jeh-sg-05-2</t>
    <phoneticPr fontId="8" type="noConversion"/>
  </si>
  <si>
    <t>jeh-sg-05-3</t>
    <phoneticPr fontId="8" type="noConversion"/>
  </si>
  <si>
    <t>jeh-sg-05-4</t>
    <phoneticPr fontId="8" type="noConversion"/>
  </si>
  <si>
    <t>jeh-sg-05-5</t>
    <phoneticPr fontId="8" type="noConversion"/>
  </si>
  <si>
    <t>jeh-sg-05-6</t>
    <phoneticPr fontId="8" type="noConversion"/>
  </si>
  <si>
    <t>jeh-sg-05-7</t>
    <phoneticPr fontId="8" type="noConversion"/>
  </si>
  <si>
    <t>jeh-sg-05-8</t>
    <phoneticPr fontId="8" type="noConversion"/>
  </si>
  <si>
    <t>jeh-sg-05-9</t>
    <phoneticPr fontId="8" type="noConversion"/>
  </si>
  <si>
    <t>jeh-sg-05-10</t>
    <phoneticPr fontId="8" type="noConversion"/>
  </si>
  <si>
    <t>jeh-sg-05-11</t>
    <phoneticPr fontId="8" type="noConversion"/>
  </si>
  <si>
    <t>jeh-sg-05-12</t>
    <phoneticPr fontId="8" type="noConversion"/>
  </si>
  <si>
    <t>jeh-sg-07-2</t>
    <phoneticPr fontId="8" type="noConversion"/>
  </si>
  <si>
    <t>jeh-sg-07-4</t>
    <phoneticPr fontId="8" type="noConversion"/>
  </si>
  <si>
    <t>jeh-sg-07-5</t>
    <phoneticPr fontId="8" type="noConversion"/>
  </si>
  <si>
    <t>jeh-sg-07-6</t>
    <phoneticPr fontId="8" type="noConversion"/>
  </si>
  <si>
    <t>jeh-sg-07-7</t>
    <phoneticPr fontId="8" type="noConversion"/>
  </si>
  <si>
    <t>jeh-sg-07-8</t>
    <phoneticPr fontId="8" type="noConversion"/>
  </si>
  <si>
    <t>jeh-sg-07-9</t>
    <phoneticPr fontId="8" type="noConversion"/>
  </si>
  <si>
    <t>jeh-sg-07-10</t>
    <phoneticPr fontId="8" type="noConversion"/>
  </si>
  <si>
    <t>SOI gneiss</t>
    <phoneticPr fontId="8" type="noConversion"/>
  </si>
  <si>
    <t>Dark ‘‘early’’ phase of a polyphase gneiss</t>
  </si>
  <si>
    <t>Leucocratic foliated gneiss</t>
  </si>
  <si>
    <t>Massive tonalitic gneiss</t>
    <phoneticPr fontId="8" type="noConversion"/>
  </si>
  <si>
    <t>SK00-1</t>
  </si>
  <si>
    <t>SK00-11</t>
  </si>
  <si>
    <t>SK00-4</t>
  </si>
  <si>
    <t>SK00-7</t>
  </si>
  <si>
    <t> Itsaq Gneiss Complex</t>
  </si>
  <si>
    <t xml:space="preserve"> Granitic augen gneiss </t>
    <phoneticPr fontId="8" type="noConversion"/>
  </si>
  <si>
    <t>G97/111-1.1d</t>
  </si>
  <si>
    <t>Granitic augen gneiss</t>
    <phoneticPr fontId="8" type="noConversion"/>
  </si>
  <si>
    <t>G97/111-2.1d</t>
  </si>
  <si>
    <t>Granitic augen gneiss</t>
  </si>
  <si>
    <t>G97/111-3.1d</t>
  </si>
  <si>
    <t>G97/111-4.1d</t>
  </si>
  <si>
    <t>G97/111-B-1.1d</t>
  </si>
  <si>
    <t>G97/111-B-2.1d</t>
  </si>
  <si>
    <t>G97/111-B-3.1d</t>
  </si>
  <si>
    <t>G97/111-B-4.1</t>
  </si>
  <si>
    <t>G97/111-B-5.1d</t>
  </si>
  <si>
    <t>G97/111-B-6.1</t>
  </si>
  <si>
    <t>G97/111-B-7.1</t>
  </si>
  <si>
    <t>G97/111-B-8.1</t>
  </si>
  <si>
    <t>Granitic gneiss</t>
  </si>
  <si>
    <t>248251-12.1</t>
    <phoneticPr fontId="8" type="noConversion"/>
  </si>
  <si>
    <t>248251-20.1</t>
    <phoneticPr fontId="8" type="noConversion"/>
  </si>
  <si>
    <t>248251-10.1d</t>
    <phoneticPr fontId="8" type="noConversion"/>
  </si>
  <si>
    <t>248251-10.2d</t>
    <phoneticPr fontId="8" type="noConversion"/>
  </si>
  <si>
    <t>248251-13.1d</t>
    <phoneticPr fontId="8" type="noConversion"/>
  </si>
  <si>
    <t>248251-14.1d</t>
    <phoneticPr fontId="8" type="noConversion"/>
  </si>
  <si>
    <t>248251-18.1d</t>
    <phoneticPr fontId="8" type="noConversion"/>
  </si>
  <si>
    <t>248251-22.1d</t>
    <phoneticPr fontId="8" type="noConversion"/>
  </si>
  <si>
    <t>248251-23.1d</t>
    <phoneticPr fontId="8" type="noConversion"/>
  </si>
  <si>
    <t>248251-3.1d</t>
    <phoneticPr fontId="8" type="noConversion"/>
  </si>
  <si>
    <t>248251-4.1d</t>
    <phoneticPr fontId="8" type="noConversion"/>
  </si>
  <si>
    <t>248251-8.2d</t>
    <phoneticPr fontId="8" type="noConversion"/>
  </si>
  <si>
    <t>Meta-tonalite</t>
  </si>
  <si>
    <t>G97/18-2.1</t>
    <phoneticPr fontId="8" type="noConversion"/>
  </si>
  <si>
    <t>Meta-tonalite</t>
    <phoneticPr fontId="8" type="noConversion"/>
  </si>
  <si>
    <t>G97/18-1.1b</t>
    <phoneticPr fontId="8" type="noConversion"/>
  </si>
  <si>
    <t>G97/18-4.1</t>
    <phoneticPr fontId="8" type="noConversion"/>
  </si>
  <si>
    <t>G97/18-10.1</t>
    <phoneticPr fontId="8" type="noConversion"/>
  </si>
  <si>
    <t>G97/18-11.1b</t>
    <phoneticPr fontId="8" type="noConversion"/>
  </si>
  <si>
    <t>G97/18-12.1b</t>
    <phoneticPr fontId="8" type="noConversion"/>
  </si>
  <si>
    <t>G97/18-13.1b</t>
    <phoneticPr fontId="8" type="noConversion"/>
  </si>
  <si>
    <t>G97/18-14.1b</t>
    <phoneticPr fontId="8" type="noConversion"/>
  </si>
  <si>
    <t>G97/18-15.1b</t>
    <phoneticPr fontId="8" type="noConversion"/>
  </si>
  <si>
    <t>G97/18-3.1b</t>
    <phoneticPr fontId="8" type="noConversion"/>
  </si>
  <si>
    <t>G97/18-6.1b</t>
    <phoneticPr fontId="8" type="noConversion"/>
  </si>
  <si>
    <t>G97/18-7.1b</t>
    <phoneticPr fontId="8" type="noConversion"/>
  </si>
  <si>
    <t>G97/18-5.1b</t>
    <phoneticPr fontId="8" type="noConversion"/>
  </si>
  <si>
    <t>G97/18-8.1b</t>
    <phoneticPr fontId="8" type="noConversion"/>
  </si>
  <si>
    <t>G97/18-9.1b</t>
    <phoneticPr fontId="8" type="noConversion"/>
  </si>
  <si>
    <t>G01/113-3.2</t>
    <phoneticPr fontId="8" type="noConversion"/>
  </si>
  <si>
    <t>G01/113-12.1</t>
    <phoneticPr fontId="8" type="noConversion"/>
  </si>
  <si>
    <t>G01/113-10.1b</t>
    <phoneticPr fontId="8" type="noConversion"/>
  </si>
  <si>
    <t>G01/113-11.1b</t>
    <phoneticPr fontId="8" type="noConversion"/>
  </si>
  <si>
    <t>G01/113-13.1b</t>
    <phoneticPr fontId="8" type="noConversion"/>
  </si>
  <si>
    <t>G01/113-15.1b</t>
    <phoneticPr fontId="8" type="noConversion"/>
  </si>
  <si>
    <t>G01/113-2.1b</t>
    <phoneticPr fontId="8" type="noConversion"/>
  </si>
  <si>
    <t>G01/113-3.1b</t>
    <phoneticPr fontId="8" type="noConversion"/>
  </si>
  <si>
    <t>G01/113-4.1b</t>
    <phoneticPr fontId="8" type="noConversion"/>
  </si>
  <si>
    <t>G01/113-5.1b</t>
    <phoneticPr fontId="8" type="noConversion"/>
  </si>
  <si>
    <t>G01/113-7.2b</t>
    <phoneticPr fontId="8" type="noConversion"/>
  </si>
  <si>
    <t>G01/113-8.1b</t>
    <phoneticPr fontId="8" type="noConversion"/>
  </si>
  <si>
    <t>G01/113-1.1b</t>
    <phoneticPr fontId="8" type="noConversion"/>
  </si>
  <si>
    <t>248228-16.1b</t>
    <phoneticPr fontId="8" type="noConversion"/>
  </si>
  <si>
    <t>248228-1.1b</t>
    <phoneticPr fontId="8" type="noConversion"/>
  </si>
  <si>
    <t>248228-18.1b</t>
    <phoneticPr fontId="8" type="noConversion"/>
  </si>
  <si>
    <t>248228-18.2b</t>
    <phoneticPr fontId="8" type="noConversion"/>
  </si>
  <si>
    <t>248228-2.1b</t>
    <phoneticPr fontId="8" type="noConversion"/>
  </si>
  <si>
    <t>248228-21.1b</t>
    <phoneticPr fontId="8" type="noConversion"/>
  </si>
  <si>
    <t>248228-22.1b</t>
    <phoneticPr fontId="8" type="noConversion"/>
  </si>
  <si>
    <t>248228-3.1b</t>
    <phoneticPr fontId="8" type="noConversion"/>
  </si>
  <si>
    <t>248228-4.1b</t>
    <phoneticPr fontId="8" type="noConversion"/>
  </si>
  <si>
    <t>248228-5.1b</t>
    <phoneticPr fontId="8" type="noConversion"/>
  </si>
  <si>
    <t>248228-6.1b</t>
    <phoneticPr fontId="8" type="noConversion"/>
  </si>
  <si>
    <t>G01/36-1.2</t>
  </si>
  <si>
    <t>G01/36-2.1</t>
  </si>
  <si>
    <t>G01/36-3.1</t>
  </si>
  <si>
    <t>G01/36-4.1</t>
  </si>
  <si>
    <t>G01/36-4.2</t>
  </si>
  <si>
    <t>G01/36-6.1</t>
  </si>
  <si>
    <t>G01/36-7.1</t>
  </si>
  <si>
    <t>G01/36-9.1</t>
  </si>
  <si>
    <t>G01/36-10.1</t>
  </si>
  <si>
    <t>G01/36-11.1</t>
  </si>
  <si>
    <t>G01/36-12.1b</t>
  </si>
  <si>
    <t>G01/36-5.1b</t>
  </si>
  <si>
    <t>G01/36-8.1b</t>
  </si>
  <si>
    <t>G01/36-R-1.1</t>
  </si>
  <si>
    <t>G01/36-R-1.2</t>
  </si>
  <si>
    <t>G01/36-R-10.1b</t>
  </si>
  <si>
    <t>G01/36-R-10.2b</t>
  </si>
  <si>
    <t>G01/36-R-10.3b</t>
  </si>
  <si>
    <t>G01/36-R-11.1b</t>
  </si>
  <si>
    <t>G01/36-R-12.1</t>
  </si>
  <si>
    <t>G01/36-R-12.2</t>
  </si>
  <si>
    <t>G01/36-R-13.2b</t>
  </si>
  <si>
    <t>G01/36-R-14.1</t>
  </si>
  <si>
    <t>G01/36-R-15.1</t>
  </si>
  <si>
    <t>G01/36-R-16.1</t>
  </si>
  <si>
    <t>G01/36-R-16.2</t>
  </si>
  <si>
    <t>G01/36-R-16.3</t>
  </si>
  <si>
    <t>G01/36-R-18.1b</t>
  </si>
  <si>
    <t>G01/36-R-18.2</t>
  </si>
  <si>
    <t>G01/36-R-19.1</t>
  </si>
  <si>
    <t>G01/36-R-2.1b</t>
  </si>
  <si>
    <t>G01/36-R-2.3b</t>
  </si>
  <si>
    <t>G01/36-R-20.1</t>
  </si>
  <si>
    <t>G01/36-R-21.1</t>
  </si>
  <si>
    <t>G01/36-R-22.1</t>
  </si>
  <si>
    <t>G01/36-R-22.2</t>
  </si>
  <si>
    <t>G01/36-R-3.1</t>
  </si>
  <si>
    <t>G01/36-R-3.3</t>
  </si>
  <si>
    <t>G01/36-R-3.4</t>
  </si>
  <si>
    <t>G01/36-R-4.1b</t>
  </si>
  <si>
    <t>G01/36-R-4.2b</t>
  </si>
  <si>
    <t>G01/36-R-5.1b</t>
  </si>
  <si>
    <t>G01/36-R-5.2b</t>
  </si>
  <si>
    <t>G01/36-R-6.1</t>
  </si>
  <si>
    <t>G01/36-R-7.1</t>
  </si>
  <si>
    <t>G01/36-R-8.1b</t>
  </si>
  <si>
    <t>G01/36-R-8.2b</t>
  </si>
  <si>
    <t>G01/36-R-8.3</t>
  </si>
  <si>
    <t>G01/36-R-9.1b</t>
  </si>
  <si>
    <t>G01/36-1.1b</t>
  </si>
  <si>
    <t>195392-6.1</t>
    <phoneticPr fontId="8" type="noConversion"/>
  </si>
  <si>
    <t>Migmatite</t>
    <phoneticPr fontId="8" type="noConversion"/>
  </si>
  <si>
    <t>195392-1.1d</t>
    <phoneticPr fontId="8" type="noConversion"/>
  </si>
  <si>
    <t>195392-B-1.1d</t>
    <phoneticPr fontId="8" type="noConversion"/>
  </si>
  <si>
    <t>195392-B-1.2d</t>
    <phoneticPr fontId="8" type="noConversion"/>
  </si>
  <si>
    <t>195392-B-11.1d</t>
    <phoneticPr fontId="8" type="noConversion"/>
  </si>
  <si>
    <t>195392-B-12.1d</t>
    <phoneticPr fontId="8" type="noConversion"/>
  </si>
  <si>
    <t>195392-B-4.1d</t>
    <phoneticPr fontId="8" type="noConversion"/>
  </si>
  <si>
    <t>195392-B-6.2d</t>
    <phoneticPr fontId="8" type="noConversion"/>
  </si>
  <si>
    <t>195392-B-8.2d</t>
    <phoneticPr fontId="8" type="noConversion"/>
  </si>
  <si>
    <t>195392-B-8.4d</t>
    <phoneticPr fontId="8" type="noConversion"/>
  </si>
  <si>
    <t xml:space="preserve">Trondhjemitic gneiss </t>
  </si>
  <si>
    <t>248212-4.1</t>
  </si>
  <si>
    <t xml:space="preserve"> Trondhjemitic gneiss </t>
    <phoneticPr fontId="8" type="noConversion"/>
  </si>
  <si>
    <t>248212-1.1d</t>
  </si>
  <si>
    <t>248212-7.1</t>
  </si>
  <si>
    <t>248212-2.1d</t>
  </si>
  <si>
    <t>248212-3.1d</t>
  </si>
  <si>
    <t>248212-5.1d</t>
  </si>
  <si>
    <t>248212-6.1d</t>
  </si>
  <si>
    <t>248212-9.1d</t>
  </si>
  <si>
    <t>Antarctica</t>
  </si>
  <si>
    <t>Napier Complex</t>
  </si>
  <si>
    <t>massive granitic orthogneiss</t>
    <phoneticPr fontId="8" type="noConversion"/>
  </si>
  <si>
    <t>78285013-Zir #18</t>
    <phoneticPr fontId="8" type="noConversion"/>
  </si>
  <si>
    <t>78285013-Zir #28</t>
    <phoneticPr fontId="8" type="noConversion"/>
  </si>
  <si>
    <t>78285013-Zir #34</t>
    <phoneticPr fontId="8" type="noConversion"/>
  </si>
  <si>
    <t>78285013-Zir #5</t>
    <phoneticPr fontId="8" type="noConversion"/>
  </si>
  <si>
    <t>78285013-Zir #5D</t>
    <phoneticPr fontId="8" type="noConversion"/>
  </si>
  <si>
    <t>Aktash gneisses</t>
  </si>
  <si>
    <t>15ALT10-01</t>
  </si>
  <si>
    <t>15ALT10-02</t>
  </si>
  <si>
    <t>15ALT10-03</t>
  </si>
  <si>
    <t>15ALT10-04</t>
  </si>
  <si>
    <t>15ALT10-05</t>
  </si>
  <si>
    <t>15ALT10-06</t>
  </si>
  <si>
    <t>15ALT10-09</t>
  </si>
  <si>
    <t>15ALT10-12</t>
  </si>
  <si>
    <t>15ALT10-14</t>
  </si>
  <si>
    <t>15ALT10-15</t>
  </si>
  <si>
    <t>15ALT10-16</t>
  </si>
  <si>
    <t>15ALT10-18</t>
  </si>
  <si>
    <t>15ALT10-24</t>
  </si>
  <si>
    <t>15ALT10-28</t>
  </si>
  <si>
    <t>15ALT10-31</t>
  </si>
  <si>
    <t>15ALT10-34</t>
  </si>
  <si>
    <t>15ALT10-37</t>
  </si>
  <si>
    <t>15ALT10-38</t>
  </si>
  <si>
    <t>15ALT10-41</t>
  </si>
  <si>
    <t>15ALT10-42</t>
  </si>
  <si>
    <t>15ALT10-46</t>
  </si>
  <si>
    <t>15ALT10-47</t>
  </si>
  <si>
    <t>15ALT10-49</t>
  </si>
  <si>
    <t>15ALT10-51</t>
  </si>
  <si>
    <t>15ALT10-52</t>
  </si>
  <si>
    <t>15ALT10-55</t>
  </si>
  <si>
    <t>15ALT10-58</t>
  </si>
  <si>
    <t>15ALT10-71</t>
  </si>
  <si>
    <t>15ALT10-74</t>
  </si>
  <si>
    <t>15ALT10-77</t>
  </si>
  <si>
    <t>15ALT10-79</t>
  </si>
  <si>
    <t>15ALT10-82</t>
  </si>
  <si>
    <t>15ALT10-83</t>
  </si>
  <si>
    <t>15ALT10-87</t>
  </si>
  <si>
    <t>15ALT10-07</t>
  </si>
  <si>
    <t>15ALT10-08</t>
  </si>
  <si>
    <t>15ALT10-13</t>
  </si>
  <si>
    <t>15ALT10-17</t>
  </si>
  <si>
    <t>15ALT10-19</t>
  </si>
  <si>
    <t>15ALT10-22</t>
  </si>
  <si>
    <t>15ALT10-25</t>
  </si>
  <si>
    <t>15ALT10-27</t>
  </si>
  <si>
    <t>15ALT10-30</t>
  </si>
  <si>
    <t>15ALT10-33</t>
  </si>
  <si>
    <t>15ALT10-35</t>
  </si>
  <si>
    <t>15ALT10-43</t>
  </si>
  <si>
    <t>15ALT10-44</t>
  </si>
  <si>
    <t>15ALT10-53</t>
  </si>
  <si>
    <t>15ALT10-54</t>
  </si>
  <si>
    <t>15ALT10-57</t>
  </si>
  <si>
    <t>15ALT10-59</t>
  </si>
  <si>
    <t>15ALT10-60</t>
  </si>
  <si>
    <t>15ALT10-61</t>
  </si>
  <si>
    <t>15ALT10-62</t>
  </si>
  <si>
    <t>15ALT10-64</t>
  </si>
  <si>
    <t>15ALT10-65</t>
  </si>
  <si>
    <t>15ALT10-66</t>
  </si>
  <si>
    <t>15ALT10-68</t>
  </si>
  <si>
    <t>15ALT10-69</t>
  </si>
  <si>
    <t>15ALT10-73</t>
  </si>
  <si>
    <t>15ALT10-75</t>
  </si>
  <si>
    <t>15ALT10-78</t>
  </si>
  <si>
    <t>15ALT10-80</t>
  </si>
  <si>
    <t>15ALT10-84</t>
  </si>
  <si>
    <t>15ALT10-85</t>
  </si>
  <si>
    <t>15ALT10-86</t>
  </si>
  <si>
    <t>15ALT10-90</t>
  </si>
  <si>
    <t>15ALT10-91</t>
  </si>
  <si>
    <t>15ALT10-1.1</t>
  </si>
  <si>
    <t>15ALT10-1.2</t>
  </si>
  <si>
    <t>15ALT10-4.1</t>
  </si>
  <si>
    <t>15ALT10-6.1</t>
  </si>
  <si>
    <t>15ALT10-7.1</t>
  </si>
  <si>
    <t>15ALT10-8.2</t>
  </si>
  <si>
    <t>15ALT10-9.1</t>
  </si>
  <si>
    <t>15ALT10-17.1</t>
  </si>
  <si>
    <t>15ALT10-17.2</t>
  </si>
  <si>
    <t>15ALT10-20.1</t>
  </si>
  <si>
    <t>15ALT10-23.1</t>
  </si>
  <si>
    <t>15ALT10-21.1</t>
  </si>
  <si>
    <t>15ALT10-3.1</t>
  </si>
  <si>
    <t>15ALT10-10.1</t>
  </si>
  <si>
    <t>15ALT10-12.1</t>
  </si>
  <si>
    <t>15ALT10-12.2</t>
  </si>
  <si>
    <t>15ALT10-13.1</t>
  </si>
  <si>
    <t>15ALT10-24.1</t>
  </si>
  <si>
    <t>15ALT10-25.1</t>
  </si>
  <si>
    <t>15ALT10-26.1</t>
  </si>
  <si>
    <t>opx-bearing tonalitic gneiss</t>
  </si>
  <si>
    <t>16ALT01-1.1</t>
  </si>
  <si>
    <t>16ALT01-2.1</t>
  </si>
  <si>
    <t>16ALT01-2.3</t>
  </si>
  <si>
    <t>16ALT01-3.1</t>
  </si>
  <si>
    <t>16ALT01-4.1</t>
  </si>
  <si>
    <t>16ALT01-5.1</t>
  </si>
  <si>
    <t>16ALT01-6.1</t>
  </si>
  <si>
    <t>16ALT01-8.1</t>
  </si>
  <si>
    <t>16ALT01-9.1</t>
  </si>
  <si>
    <t>16ALT01-10.1</t>
  </si>
  <si>
    <t>16ALT01-11.1</t>
  </si>
  <si>
    <t>16ALT01-12.1</t>
  </si>
  <si>
    <t>16ALT01-13.1</t>
  </si>
  <si>
    <t>16ALT01-15.1</t>
  </si>
  <si>
    <t>16ALT01-16.1</t>
  </si>
  <si>
    <t>16ALT01-2.2</t>
  </si>
  <si>
    <t>16ALT01-7.1</t>
  </si>
  <si>
    <t>16ALT04-1.1</t>
  </si>
  <si>
    <t>16ALT04-5.4</t>
  </si>
  <si>
    <t>16ALT04-5.6</t>
  </si>
  <si>
    <t>16ALT04-2.1</t>
  </si>
  <si>
    <t>16ALT04-4.1</t>
  </si>
  <si>
    <t>16ALT04-7.1</t>
  </si>
  <si>
    <t>16ALT04-8.1</t>
  </si>
  <si>
    <t>16ALT04-16.1</t>
  </si>
  <si>
    <t>16ALT04-16.2</t>
  </si>
  <si>
    <t>16ALT04-18.1</t>
  </si>
  <si>
    <t>16ALT04-19.3</t>
  </si>
  <si>
    <t>16ALT04-19.5</t>
  </si>
  <si>
    <t>16ALT04-20.1</t>
  </si>
  <si>
    <t>16ALT04-21.1</t>
  </si>
  <si>
    <t>16ALT04-9.1</t>
  </si>
  <si>
    <t>16ALT04-10.1</t>
  </si>
  <si>
    <t>16ALT04-11.1</t>
  </si>
  <si>
    <t>16ALT04-13.1</t>
  </si>
  <si>
    <t>16ALT04-14.1</t>
  </si>
  <si>
    <t>16ALT04-15.1</t>
  </si>
  <si>
    <t>16ALT04-15.2</t>
  </si>
  <si>
    <t>16ALT04-17.1</t>
  </si>
  <si>
    <t>16ALT04-19.1</t>
  </si>
  <si>
    <t>16ALT04-22.1</t>
  </si>
  <si>
    <t>16ALT04-23.1</t>
  </si>
  <si>
    <t>opx-bearing tonalitic gneiss</t>
    <phoneticPr fontId="8" type="noConversion"/>
  </si>
  <si>
    <t>16ALT05-1.1</t>
  </si>
  <si>
    <t>16ALT05-2.2</t>
  </si>
  <si>
    <t>16ALT05-3.1</t>
  </si>
  <si>
    <t>16ALT05-4.1</t>
  </si>
  <si>
    <t>16ALT05-5.1</t>
  </si>
  <si>
    <t>16ALT05-6.1</t>
  </si>
  <si>
    <t>16ALT05-6.2</t>
  </si>
  <si>
    <t>16ALT05-7.1</t>
  </si>
  <si>
    <t>altered tonalitic gneiss</t>
  </si>
  <si>
    <t>16ALT08-16.2</t>
  </si>
  <si>
    <t>16ALT08-17.1</t>
  </si>
  <si>
    <t>16ALT08-18.1</t>
  </si>
  <si>
    <t>16ALT08-20.1</t>
  </si>
  <si>
    <t>16ALT67_1_1</t>
  </si>
  <si>
    <t>16ALT67_2_1</t>
  </si>
  <si>
    <t>16ALT67_3_1</t>
  </si>
  <si>
    <t>16ALT67_4_1</t>
    <phoneticPr fontId="9" type="noConversion"/>
  </si>
  <si>
    <t>16ALT67_5_1</t>
  </si>
  <si>
    <t>16ALT67_7</t>
  </si>
  <si>
    <t>16ALT67_8</t>
  </si>
  <si>
    <t>16ALT67_9</t>
  </si>
  <si>
    <t>16ALT67_10_1</t>
  </si>
  <si>
    <t>16ALT67_11</t>
  </si>
  <si>
    <t>16ALT67_12_1</t>
  </si>
  <si>
    <t>16ALT67_13_1</t>
  </si>
  <si>
    <t>16ALT67_15</t>
  </si>
  <si>
    <t>16ALT67_16</t>
  </si>
  <si>
    <t>16ALT67_17</t>
  </si>
  <si>
    <t>16ALT68_1_1</t>
  </si>
  <si>
    <t>16ALT68_2_1</t>
  </si>
  <si>
    <t>16ALT68_2_4</t>
  </si>
  <si>
    <t>16ALT68_3_1</t>
  </si>
  <si>
    <t>16ALT68_3_3</t>
  </si>
  <si>
    <t>16ALT68_4_1</t>
  </si>
  <si>
    <t>16ALT68_5_1</t>
  </si>
  <si>
    <t>16ALT68_6_1</t>
  </si>
  <si>
    <t>16ALT68_6_2</t>
  </si>
  <si>
    <t>16ALT68_8_1</t>
  </si>
  <si>
    <t>16ALT68_8_2</t>
  </si>
  <si>
    <t>16ALT68_9_1</t>
  </si>
  <si>
    <t>16ALT68_10_1</t>
  </si>
  <si>
    <t>16ALT68_10_3</t>
  </si>
  <si>
    <t>16ALT68_11_1</t>
  </si>
  <si>
    <t>16ALT68_12_1</t>
  </si>
  <si>
    <t>16ALT68_13_1</t>
  </si>
  <si>
    <t>16ALT68_14_1</t>
  </si>
  <si>
    <t>16ALT68_15_2</t>
  </si>
  <si>
    <t>16ALT68_15_3</t>
  </si>
  <si>
    <t>16ALT68_17_1</t>
  </si>
  <si>
    <t>Kaur, P., Zeh, A., Chaudhri, N., 2014. Characterisation and U–Pb–Hf isotope record of the 3.55Ga felsic crust from the Bundelkhand Craton, northern India. Precambrian Research 255, 236-244.</t>
    <phoneticPr fontId="8" type="noConversion"/>
  </si>
  <si>
    <t>Kaur et al., 2014</t>
  </si>
  <si>
    <t>OʼNeil, J., Boyet, M., Carlson, R.W., Paquette, J.-L., 2013. Half a billion years of reworking of Hadean mafic crust to produce the Nuvvuagittuq Eoarchean felsic crust. Earth and Planetary Science Letters 379, 13-25.</t>
    <phoneticPr fontId="8" type="noConversion"/>
  </si>
  <si>
    <t>OʼNeil et al., 2013</t>
  </si>
  <si>
    <t>Augland and David, 2015</t>
  </si>
  <si>
    <t>Augland, L.E., David, J., 2015. Protocrustal evolution of the Nuvvuagittuq Supracrustal Belt as determined by high precision zircon Lu–Hf and U–Pb isotope data. Earth and Planetary Science Letters 428, 162-171.</t>
  </si>
  <si>
    <t>Guitreau et al., 2012</t>
  </si>
  <si>
    <t>Amelin et al., 2000</t>
  </si>
  <si>
    <t>Hiess and Bennett, 2016</t>
  </si>
  <si>
    <t>Hiess, J., Bennett, V.C., 2016. Chondritic Lu/Hf in the early crust–mantle system as recorded by zircon populations from the oldest Eoarchean rocks of Yilgarn Craton, West Australia and Enderby Land, Antarctica. Chemical geology 427, 125-143.</t>
    <phoneticPr fontId="8" type="noConversion"/>
  </si>
  <si>
    <t xml:space="preserve">Kemp, A.I.S., Wilde, S.A., Hawkesworth, C.J., Coath, C.D., Nemchin, A., Pidgeon, R.T., Vervoort, J.D., DuFrane, S.A., 2010. Hadean crustal evolution revisited: New constraints from Pb–Hf isotope systematics of the Jack Hills zircons. Earth and Planetary Science Letters 296, 45-56 </t>
  </si>
  <si>
    <t>Kröner, A., Hoffmann, J.E., Xie, H., Münker, C., Hegner, E., Wan, Y., Hofmann, A., Liu, D., Yang, J., 2014. Generation of early Archaean grey gneisses through melting of older crust in the eastern Kaapvaal craton, southern Africa. Precambrian Research 255, 823-846.</t>
  </si>
  <si>
    <t>Amelin, Y., Lee, D.-C., Halliday, A.N., 2000. Early-middle archaean crustal evolution deduced from Lu-Hf and U-Pb isotopic studies of single zircon grains. Geochimica et Cosmochimica Acta 64, 4205-4225.</t>
  </si>
  <si>
    <t>dos Santos, C., Zincone, S.A., Queiroga, G.N., Bersan, S.M., Lana, C.C., Oliveira, E.P., 2022. Evidence for change in crust formation process during the Paleoarchean in the São Francisco Craton (Gavião Block): Coupled zircon Lu-Hf and U-Pb isotopic analyses and tectonic implications. Precambrian Research 368, 106472.</t>
  </si>
  <si>
    <t>Oliveira, E.P., McNaughton, N.J., Zincone, S.A., Talavera, C., 2020. Birthplace of the São Francisco Craton, Brazil: Evidence from 3.60 to 3.64 Ga Gneisses of the Mairi Gneiss Complex. Terra Nova 32, 281-289.</t>
  </si>
  <si>
    <t>Liu, D., Wilde, S.A., Wan, Y., Wu, J., Zhou, H., Dong, C., Yin, X., 2008. New U-Pb and Hf isotopic data confirm Anshan as the oldest preserved segment of the North China Craton. American Journal of Science 308, 200-231.</t>
  </si>
  <si>
    <t>Wang, Y.-F., Li, X.-H., Jin, W., Zhang, J.-H., 2015. Eoarchean ultra-depleted mantle domains inferred from ca. 3.81 Ga Anshan trondhjemitic gneisses, North China Craton. Precambrian Research 263, 88–107.</t>
  </si>
  <si>
    <t>Ma, Q., Xu, Y.-G., Huang, X.-L., Zheng, J.-P., Ping, X., Xia, X.-P., 2020. Eoarchean to Paleoproterozoic crustal evolution in the North China Craton: Evidence from U-Pb and Hf-O isotopes of zircons from deep-crustal xenoliths. Geochimica et Cosmochimica Acta 278, 94-109.</t>
  </si>
  <si>
    <t>Ping, X., Zheng, J., Tang, H., Ma, Q., Griffin, W.L., Xiong, Q., Su, Y., 2018. Hadean continental crust in the southern North China Craton: evidence from the Xinyang felsic granulite xenoliths. Precambrian Research 307, 155-174.</t>
  </si>
  <si>
    <t>Dong, C., Liu, S., Nutman, A.P., Li, P., Xie, H., Li, Y., Liu, D., Wan, Y., 2024. New discovery of 3.84–3.64 Ga diverse granitoids in eastern Hebei, North China Craton: Petrogenesis and significance. GSA Bulletin 136, 5249-5261.</t>
  </si>
  <si>
    <t>Næraa et al., 2012</t>
  </si>
  <si>
    <t>Næraa et al., 2012</t>
    <phoneticPr fontId="8" type="noConversion"/>
  </si>
  <si>
    <t>Næraa, T., Scherstén, A., Rosing, M.T., Kemp, A.I.S., Hoffmann, J.E., Kokfelt, T.F., Whitehouse, M.J., 2012. Hafnium isotope evidence for a transition in the dynamics of continental growth 3.2 Gyr ago. Nature 485, 627–630.</t>
  </si>
  <si>
    <t>Amelin, Y., Kamo, S.L., Lee, D.-C., 2011. Evolution of early crust in chondritic or non-chondritic Earth inferred from U–Pb and Lu–Hf data for chemically abraded zircon from the Itsaq Gneiss Complex, West Greenland. Canadian Journal of Earth Sciences 48, 141-160.</t>
  </si>
  <si>
    <t>Hiess, J., Bennett, V.C., Nutman, A.P., Williams, I.S., 2011. Archaean fluid-assisted crustal cannibalism recorded by low δ18O and negative εHf(T) isotopic signatures of West Greenland granite zircon. Contributions to Mineralogy and Petrology 161, 1027-1050.</t>
    <phoneticPr fontId="8" type="noConversion"/>
  </si>
  <si>
    <t xml:space="preserve">Hiess, J., Bennett, V.C., Nutman, A.P., Williams, I.S., 2009. In situ U–Pb, O and Hf isotopic compositions of zircon and olivine from Eoarchaean rocks, West Greenland: New insights to making old crust Geochimica et Cosmochimica Acta 73, 4489-4516 </t>
    <phoneticPr fontId="8" type="noConversion"/>
  </si>
  <si>
    <t>Choi, S.H., Mukasa, S.B., Andronikov, A.V., Osanai, Y., Harley, S.L., Kelly, N.M., 2006. Lu–Hf systematics of the ultra-high temperature Napier Metamorphic Complex in Antarctica: Evidence for the early Archean differentiation of Earth's mantle. Earth and Planetary Science Letters 246, 305-316.</t>
    <phoneticPr fontId="8" type="noConversion"/>
  </si>
  <si>
    <t>Ge, R., Zhu, W., Wilde, S.A., Wu, H., 2018. Remnants of Eoarchean continental crust derived from a subducted proto-arc. Science Advances 4, eaao3159.</t>
    <phoneticPr fontId="8" type="noConversion"/>
  </si>
  <si>
    <t>Ge, R., Wilde, S.A., Kemp, A.I.S., Jeon, H., Martin, L.A.J., Zhu, W., Wu, H., 2020. Generation of Eoarchean continental crust from altered mafic rocks derived from a chondritic mantle: The ~3.72 Ga Aktash gneisses, Tarim Craton (NW China). Earth and Planetary Science Letters 538, 116225.</t>
    <phoneticPr fontId="8" type="noConversion"/>
  </si>
  <si>
    <t>Kemp et al., 2010</t>
  </si>
  <si>
    <t>Kröner et al., 2014</t>
  </si>
  <si>
    <t>dos Santos et al., 2022</t>
  </si>
  <si>
    <t>Oliveira et al., 2020</t>
  </si>
  <si>
    <t>Wu et al., 2008</t>
  </si>
  <si>
    <t>Ma et al., 2020</t>
  </si>
  <si>
    <t>Ping et al., 2018</t>
  </si>
  <si>
    <t>Dong et al., 2024</t>
  </si>
  <si>
    <t>Amelin et al., 2011</t>
  </si>
  <si>
    <t>Hiess et al., 2009</t>
  </si>
  <si>
    <t>Hiess et al., 2011</t>
  </si>
  <si>
    <t>Choi et al., 2006</t>
  </si>
  <si>
    <t>Ge et al., 2018</t>
  </si>
  <si>
    <t>Ge et al., 2020</t>
  </si>
  <si>
    <t xml:space="preserve"> Felsic Granulite (monzogranite in composition)</t>
    <phoneticPr fontId="8" type="noConversion"/>
  </si>
  <si>
    <t>MnO</t>
  </si>
  <si>
    <t>LOI</t>
  </si>
  <si>
    <t>As</t>
  </si>
  <si>
    <t>In</t>
  </si>
  <si>
    <t>source</t>
    <phoneticPr fontId="27" type="noConversion"/>
  </si>
  <si>
    <t>Isua-depleted</t>
    <phoneticPr fontId="27" type="noConversion"/>
  </si>
  <si>
    <t>Polat et al., 2002</t>
  </si>
  <si>
    <t>462945a</t>
  </si>
  <si>
    <t>462945b</t>
  </si>
  <si>
    <t>462946b</t>
  </si>
  <si>
    <t>462948b</t>
  </si>
  <si>
    <t>462949b</t>
  </si>
  <si>
    <t>242671B</t>
  </si>
  <si>
    <t>242742a</t>
  </si>
  <si>
    <t>242689a</t>
  </si>
  <si>
    <t>242719C</t>
  </si>
  <si>
    <t>242717A</t>
  </si>
  <si>
    <t>242790A</t>
  </si>
  <si>
    <t>810381a</t>
  </si>
  <si>
    <t>Furnes et al., 2009</t>
  </si>
  <si>
    <t>242719c</t>
  </si>
  <si>
    <t>242673b</t>
  </si>
  <si>
    <t>242671b</t>
  </si>
  <si>
    <t>Friend and Nutman, 2010</t>
  </si>
  <si>
    <t>K20</t>
  </si>
  <si>
    <t>Nakamura et al., 2020</t>
  </si>
  <si>
    <t>K23</t>
  </si>
  <si>
    <t>K562</t>
  </si>
  <si>
    <t>K566</t>
  </si>
  <si>
    <t>K585</t>
  </si>
  <si>
    <t>K626</t>
  </si>
  <si>
    <t>K646</t>
  </si>
  <si>
    <t>K694</t>
  </si>
  <si>
    <t>K730</t>
  </si>
  <si>
    <t>K736</t>
  </si>
  <si>
    <t>median</t>
    <phoneticPr fontId="27" type="noConversion"/>
  </si>
  <si>
    <t>Polat and Hofmann, 2003</t>
  </si>
  <si>
    <t>2000-13</t>
  </si>
  <si>
    <t>2000-14</t>
  </si>
  <si>
    <t>2000-19</t>
  </si>
  <si>
    <t>2000-27</t>
  </si>
  <si>
    <t>JG03/41</t>
  </si>
  <si>
    <t>Jenner et al., 2009</t>
  </si>
  <si>
    <t>JG03/43</t>
  </si>
  <si>
    <t>JG03/45</t>
  </si>
  <si>
    <t>JG03/46</t>
  </si>
  <si>
    <t>JG03/48</t>
  </si>
  <si>
    <t>JG03/49</t>
  </si>
  <si>
    <t>JG03/50</t>
  </si>
  <si>
    <t>JG03/52</t>
  </si>
  <si>
    <t>JG03/53</t>
  </si>
  <si>
    <t>JG03/54</t>
  </si>
  <si>
    <t>JG03/55</t>
  </si>
  <si>
    <t>JG03/57</t>
  </si>
  <si>
    <t>JG03/60</t>
  </si>
  <si>
    <t>JG03/62</t>
  </si>
  <si>
    <t>JG03/64</t>
  </si>
  <si>
    <t>13.9g</t>
  </si>
  <si>
    <t>G05/32</t>
  </si>
  <si>
    <t>JEH-2007–23</t>
  </si>
  <si>
    <t>Hoffmann et al., 2011</t>
  </si>
  <si>
    <t>JEH-2007–12</t>
  </si>
  <si>
    <t>JEH-2007–08</t>
  </si>
  <si>
    <t>JEH-2007–19</t>
  </si>
  <si>
    <t>JEH-2007–20</t>
  </si>
  <si>
    <t>JEH-2007–21</t>
  </si>
  <si>
    <t>G04/86</t>
  </si>
  <si>
    <t>Nutman et al., 2019</t>
  </si>
  <si>
    <t>G04/87</t>
  </si>
  <si>
    <t>G17/13</t>
  </si>
  <si>
    <t>K1</t>
  </si>
  <si>
    <t>K48</t>
  </si>
  <si>
    <t>K70</t>
  </si>
  <si>
    <t>K155</t>
  </si>
  <si>
    <t>K179</t>
  </si>
  <si>
    <t>K409</t>
  </si>
  <si>
    <t>K428</t>
  </si>
  <si>
    <t>K457</t>
  </si>
  <si>
    <t>K464</t>
  </si>
  <si>
    <t>K508</t>
  </si>
  <si>
    <t>K672</t>
  </si>
  <si>
    <t>K695</t>
  </si>
  <si>
    <t>Wasilewski et al., 2019</t>
    <phoneticPr fontId="27" type="noConversion"/>
  </si>
  <si>
    <t>Nulliak-enriched</t>
    <phoneticPr fontId="27" type="noConversion"/>
  </si>
  <si>
    <t>SG-002</t>
  </si>
  <si>
    <t>SG-011</t>
  </si>
  <si>
    <t>SG-028A</t>
  </si>
  <si>
    <t>SG-029A</t>
  </si>
  <si>
    <t>SG-029B</t>
  </si>
  <si>
    <t>SG-029D</t>
  </si>
  <si>
    <t>SG-035</t>
  </si>
  <si>
    <t>SG-038A</t>
  </si>
  <si>
    <t>SG-038B</t>
  </si>
  <si>
    <t>SG-039</t>
  </si>
  <si>
    <t>SG-041</t>
  </si>
  <si>
    <t>SG-043</t>
  </si>
  <si>
    <t>SG-044</t>
  </si>
  <si>
    <t>SG-051</t>
  </si>
  <si>
    <t>SG-053</t>
  </si>
  <si>
    <t>SG-081</t>
  </si>
  <si>
    <t>SG-082</t>
  </si>
  <si>
    <t>SG-083</t>
  </si>
  <si>
    <t>SG-088A</t>
  </si>
  <si>
    <t>SG-090</t>
  </si>
  <si>
    <t>SG-091</t>
  </si>
  <si>
    <t>SG-092</t>
  </si>
  <si>
    <t>SG-093</t>
  </si>
  <si>
    <t>SG-095</t>
  </si>
  <si>
    <t>SG-096</t>
  </si>
  <si>
    <t>SG-097</t>
  </si>
  <si>
    <t>SG-102</t>
  </si>
  <si>
    <t>SG-104</t>
  </si>
  <si>
    <t>SG-105</t>
  </si>
  <si>
    <t>SG-106</t>
  </si>
  <si>
    <t>SG-108</t>
  </si>
  <si>
    <t>SG-109B</t>
  </si>
  <si>
    <t>SG-111</t>
  </si>
  <si>
    <t>SG-112</t>
  </si>
  <si>
    <t>SG-113</t>
  </si>
  <si>
    <t>SG-117</t>
  </si>
  <si>
    <t>SG-139</t>
  </si>
  <si>
    <t>SG-141</t>
  </si>
  <si>
    <t>SG-230</t>
  </si>
  <si>
    <t>SG-234</t>
  </si>
  <si>
    <t>SG-281</t>
  </si>
  <si>
    <t>SG-282</t>
  </si>
  <si>
    <t>SG-283</t>
  </si>
  <si>
    <t>SG-284</t>
  </si>
  <si>
    <t>Nulliak-Depleted</t>
    <phoneticPr fontId="27" type="noConversion"/>
  </si>
  <si>
    <t>SG-031</t>
  </si>
  <si>
    <t>Wasilewski et al., 2019</t>
  </si>
  <si>
    <t>SG-033A</t>
  </si>
  <si>
    <t>SG-033B</t>
  </si>
  <si>
    <t>SG-034</t>
  </si>
  <si>
    <t>SG-042</t>
  </si>
  <si>
    <t>SG-046</t>
  </si>
  <si>
    <t>SG-047</t>
  </si>
  <si>
    <t>SG-055</t>
  </si>
  <si>
    <t>SG-056</t>
  </si>
  <si>
    <t>SG-057</t>
  </si>
  <si>
    <t>SG-060</t>
  </si>
  <si>
    <t>SG-109A</t>
  </si>
  <si>
    <t>SG-110</t>
  </si>
  <si>
    <t>Nuvvuagittuq High-Ti unit</t>
  </si>
  <si>
    <t xml:space="preserve">PC-5   </t>
  </si>
  <si>
    <t>O’Neil et al., 2011</t>
    <phoneticPr fontId="27" type="noConversion"/>
  </si>
  <si>
    <t xml:space="preserve">PC-129 </t>
  </si>
  <si>
    <t xml:space="preserve">PC-132 </t>
  </si>
  <si>
    <t xml:space="preserve">PC-171 </t>
  </si>
  <si>
    <t>PC-327</t>
  </si>
  <si>
    <t>PC-328</t>
  </si>
  <si>
    <t>PC-407</t>
  </si>
  <si>
    <t>PC-418</t>
  </si>
  <si>
    <t>PC-419</t>
  </si>
  <si>
    <t>PC-420</t>
  </si>
  <si>
    <t>PC-421</t>
  </si>
  <si>
    <t>PC-422</t>
  </si>
  <si>
    <t>PC-423</t>
  </si>
  <si>
    <t>b.d.</t>
  </si>
  <si>
    <t>PC-425</t>
  </si>
  <si>
    <t>PC-429</t>
  </si>
  <si>
    <t xml:space="preserve">PC-175 </t>
  </si>
  <si>
    <t>PC-408A</t>
  </si>
  <si>
    <t>PC-408B</t>
  </si>
  <si>
    <t>PC-424</t>
  </si>
  <si>
    <t>PC-173A</t>
  </si>
  <si>
    <t>PC-173B</t>
  </si>
  <si>
    <t>PC-427</t>
  </si>
  <si>
    <t>PC-453</t>
  </si>
  <si>
    <t>PC-514</t>
  </si>
  <si>
    <t>O’Neil et al., 2019</t>
    <phoneticPr fontId="27" type="noConversion"/>
  </si>
  <si>
    <t>PC-533</t>
  </si>
  <si>
    <t>PC-534</t>
  </si>
  <si>
    <t>PC-540</t>
  </si>
  <si>
    <t>PC-541</t>
  </si>
  <si>
    <t>PC-542</t>
  </si>
  <si>
    <t>Nuvvuagittuq Depleted Low-Ti unit</t>
  </si>
  <si>
    <t xml:space="preserve">PC-54  </t>
  </si>
  <si>
    <t xml:space="preserve">PC-65  </t>
  </si>
  <si>
    <t xml:space="preserve">PC-66  </t>
  </si>
  <si>
    <t xml:space="preserve">PC-68  </t>
  </si>
  <si>
    <t xml:space="preserve">PC-123 </t>
  </si>
  <si>
    <t xml:space="preserve">PC-131 </t>
  </si>
  <si>
    <t xml:space="preserve">PC-151 </t>
  </si>
  <si>
    <t xml:space="preserve">PC-164 </t>
  </si>
  <si>
    <t>PC-222</t>
  </si>
  <si>
    <t>PC-227</t>
  </si>
  <si>
    <t>PC-304</t>
  </si>
  <si>
    <t>PC-312</t>
  </si>
  <si>
    <t>PC-410</t>
  </si>
  <si>
    <t>PC-428</t>
  </si>
  <si>
    <t>PC-431</t>
  </si>
  <si>
    <t>PC-432</t>
  </si>
  <si>
    <t>PC-433</t>
  </si>
  <si>
    <t>PC-434</t>
  </si>
  <si>
    <t>PC-437</t>
  </si>
  <si>
    <t xml:space="preserve">PC-163 </t>
  </si>
  <si>
    <t xml:space="preserve">PC-165 </t>
  </si>
  <si>
    <t>PC-230</t>
  </si>
  <si>
    <t>PC-313</t>
  </si>
  <si>
    <t>PC-401</t>
  </si>
  <si>
    <t>PC-402</t>
  </si>
  <si>
    <t>PC-405</t>
  </si>
  <si>
    <t>PC-412</t>
  </si>
  <si>
    <t xml:space="preserve">PC-135 </t>
  </si>
  <si>
    <t xml:space="preserve">PC-143 </t>
  </si>
  <si>
    <t>PC-223</t>
  </si>
  <si>
    <t>PC-256</t>
  </si>
  <si>
    <t>PC-404</t>
  </si>
  <si>
    <t>PC-411</t>
  </si>
  <si>
    <t>PC-426</t>
  </si>
  <si>
    <t>PC-430</t>
  </si>
  <si>
    <t>PC-444</t>
  </si>
  <si>
    <t>PC-445</t>
  </si>
  <si>
    <t>PC-520</t>
  </si>
  <si>
    <t>PC-521</t>
  </si>
  <si>
    <t>PC-543</t>
  </si>
  <si>
    <t>PC-544</t>
  </si>
  <si>
    <t>PC-546</t>
  </si>
  <si>
    <t>Nuvvuagittuq Enriched Low-Ti unit</t>
  </si>
  <si>
    <t xml:space="preserve">PC-59  </t>
  </si>
  <si>
    <t xml:space="preserve">PC-149 </t>
  </si>
  <si>
    <t xml:space="preserve">PC-150 </t>
  </si>
  <si>
    <t xml:space="preserve">PC-159 </t>
  </si>
  <si>
    <t xml:space="preserve">PC-162 </t>
  </si>
  <si>
    <t>PC-250</t>
  </si>
  <si>
    <t xml:space="preserve">PC-157 </t>
  </si>
  <si>
    <t xml:space="preserve">PC-160 </t>
  </si>
  <si>
    <t>PC-161A</t>
  </si>
  <si>
    <t>PC-161B</t>
  </si>
  <si>
    <t>PC-225</t>
  </si>
  <si>
    <t>PC-247</t>
  </si>
  <si>
    <t>PC-267</t>
  </si>
  <si>
    <t>PC-275</t>
  </si>
  <si>
    <t>PC-276</t>
  </si>
  <si>
    <t>PC-277</t>
  </si>
  <si>
    <t>PC-278</t>
  </si>
  <si>
    <t>PC-279</t>
  </si>
  <si>
    <t>PC-280</t>
  </si>
  <si>
    <t>PC-281</t>
  </si>
  <si>
    <t>PC-282</t>
  </si>
  <si>
    <t>PC-438</t>
  </si>
  <si>
    <t>PC-447</t>
  </si>
  <si>
    <t>PC-452</t>
  </si>
  <si>
    <t xml:space="preserve">PC-152 </t>
  </si>
  <si>
    <t>PC-251</t>
  </si>
  <si>
    <t>PC-274</t>
  </si>
  <si>
    <t>PC-409</t>
  </si>
  <si>
    <t>PC-439</t>
  </si>
  <si>
    <t>PC-440</t>
  </si>
  <si>
    <t>PC-441</t>
  </si>
  <si>
    <t>PC-442</t>
  </si>
  <si>
    <t>PC-443</t>
  </si>
  <si>
    <t>Nuvvuagittuq Enriched Low-Ti unit</t>
    <phoneticPr fontId="27" type="noConversion"/>
  </si>
  <si>
    <t>PC-515</t>
  </si>
  <si>
    <t>PC-516</t>
  </si>
  <si>
    <t>PC-517</t>
  </si>
  <si>
    <t>PC-532</t>
  </si>
  <si>
    <t>b.d.l.</t>
  </si>
  <si>
    <t>PC-545</t>
  </si>
  <si>
    <t>Caro et al., 2017</t>
    <phoneticPr fontId="27" type="noConversion"/>
  </si>
  <si>
    <t>IN14006</t>
  </si>
  <si>
    <t>IN12031</t>
  </si>
  <si>
    <t>IN14029</t>
  </si>
  <si>
    <t>IN14032</t>
  </si>
  <si>
    <t>IN12034</t>
  </si>
  <si>
    <t>IN14015</t>
  </si>
  <si>
    <t>IN14003</t>
  </si>
  <si>
    <t>IN14007</t>
  </si>
  <si>
    <t>IN14017</t>
  </si>
  <si>
    <t>IN12013</t>
  </si>
  <si>
    <t>IN14004</t>
  </si>
  <si>
    <t>IN14012</t>
  </si>
  <si>
    <t>IN14016</t>
  </si>
  <si>
    <t>IN14022</t>
  </si>
  <si>
    <t>IN14019</t>
  </si>
  <si>
    <t>IN14009</t>
  </si>
  <si>
    <t>IN12018</t>
  </si>
  <si>
    <t>IN12015</t>
  </si>
  <si>
    <t>IN14002</t>
  </si>
  <si>
    <t>IN12032</t>
  </si>
  <si>
    <t>IN12036</t>
  </si>
  <si>
    <t>IN14020</t>
  </si>
  <si>
    <t>IN14024</t>
  </si>
  <si>
    <t>AC177</t>
  </si>
  <si>
    <t>AC179</t>
  </si>
  <si>
    <t>AC181</t>
  </si>
  <si>
    <t>AC234</t>
  </si>
  <si>
    <t>AC489</t>
  </si>
  <si>
    <t>AC384</t>
  </si>
  <si>
    <t>AY9</t>
  </si>
  <si>
    <t>Caro, G., Morino, P., Mojzsis, S.J., Cates, N.L., Bleeker, W., 2017. Sluggish Hadean geodynamics: Evidence from coupled 146,147Sm–142,143Nd systematics in Eoarchean supracrustal rocks of the Inukjuak domain (Québec). Earth and Planetary Science Letters 457, 23-37.</t>
    <phoneticPr fontId="27" type="noConversion"/>
  </si>
  <si>
    <t>Furnes, H., Rosing, M., Dilek, Y., de Wit, M., 2009. Isua supracrustal belt (Greenland)—A vestige of a 3.8 Ga suprasubduction zone ophiolite, and the implications for Archean geology. Lithos 113, 115-132.</t>
    <phoneticPr fontId="27" type="noConversion"/>
  </si>
  <si>
    <t>Friend, C.R.L., Nutman, A.P., 2010. Eoarchean ophiolites? New evidence for the debate on the Isua supracrustal belt, southern West Greenland. American Journal of Science 310, 826-861.</t>
    <phoneticPr fontId="27" type="noConversion"/>
  </si>
  <si>
    <t>Hoffmann, J.E., Münker, C., Polat, A., Rosing, M.T., Schulz, T., 2011. The origin of decoupled Hf–Nd isotope compositions in Eoarchean rocks from southern West Greenland. Geochimica et Cosmochimica Acta 75, 6610-6628.</t>
    <phoneticPr fontId="27" type="noConversion"/>
  </si>
  <si>
    <t>Jenner, F.E., Bennett, V.C., Nutman, A.P., Friend, C.R.L., Norman, M.D., Yaxley, G., 2009. Evidence for subduction at 3.8 Ga: Geochemistry of arc-like metabasalts from the southern edge of the Isua Supracrustal Belt. Chemical geology 261, 83-98.</t>
    <phoneticPr fontId="27" type="noConversion"/>
  </si>
  <si>
    <t>Koshida, K., Ishikawa, A., Iwamori, H., Komiya, T., 2016. Petrology and geochemistry of mafic rocks in the Acasta Gneiss Complex: Implications for the oldest mafic rocks and their origin. Precambrian Research 283, 190-207.</t>
    <phoneticPr fontId="27" type="noConversion"/>
  </si>
  <si>
    <t>Nakamura, H., Sano, A., Kagami, S., Yokoyama, T., Ishikawa, A., Komiya, T., Iwamori, H., 2020. Compositional heterogeneity of Archean mantle estimated from Sr and Nd isotopic systematics of basaltic rocks from North Pole, Australia, and the Isua supracrustal belt, Greenland. Precambrian Research 347, 105803.</t>
    <phoneticPr fontId="27" type="noConversion"/>
  </si>
  <si>
    <t>Nutman, A.P., Friend, C.R.L., Bennett, V.C., Van Kranendonk, M., Chivas, A.R., 2019. Reconstruction of a 3700 Ma transgressive marine environment from Isua (Greenland): Sedimentology, stratigraphy and geochemical signatures. Lithos 346-347, 105164.</t>
    <phoneticPr fontId="27" type="noConversion"/>
  </si>
  <si>
    <t>O’Neil, J., Francis, D., Carlson, R.W., 2011. Implications of the Nuvvuagittuq Greenstone Belt for the Formation of Earth’s Early Crust. Journal of Petrology 52, 985-1009.</t>
    <phoneticPr fontId="27" type="noConversion"/>
  </si>
  <si>
    <t>O'Neil, J., Carlson, R.W., Papineau, D., Levine, E.Y., Francis, D., 2019. Chapter 16 - The Nuvvuagittuq Greenstone Belt: A Glimpse of Earth's Earliest Crust, in: Van Kranendonk, M.J., Bennett, V.C., Hoffmann, J.E. (Eds.), Earth's Oldest Rocks (Second Edition). Elsevier, pp. 349-374.</t>
    <phoneticPr fontId="27" type="noConversion"/>
  </si>
  <si>
    <t>Polat, A., Hofmann, A.W., Rosing, M.T., 2002. Boninite-like volcanic rocks in the 3.7–3.8 Ga Isua greenstone belt, West Greenland: geochemical evidence for intra-oceanic subduction zone processes in the early Earth. Chemical Geology 184, 231-254.</t>
    <phoneticPr fontId="27" type="noConversion"/>
  </si>
  <si>
    <t>Polat, A., Hofmann, A.W., 2003. Alteration and geochemical patterns in the 3.7–3.8 Ga Isua greenstone belt, West Greenland. Precambrian Research 126, 197-218.</t>
    <phoneticPr fontId="27" type="noConversion"/>
  </si>
  <si>
    <t>Wasilewski, B., O'Neil, J., Rizo, H., 2019. Geochemistry and petrogenesis of the early Archean mafic crust from the Saglek-Hebron Complex (Northern Labrador). Precambrian Research 328, 321-343.</t>
    <phoneticPr fontId="27" type="noConversion"/>
  </si>
  <si>
    <t>Ukaliq</t>
    <phoneticPr fontId="27" type="noConversion"/>
  </si>
  <si>
    <t>Nakamura et al., 2020</t>
    <phoneticPr fontId="8" type="noConversion"/>
  </si>
  <si>
    <t>Polat and Hofmann, 2003</t>
    <phoneticPr fontId="8" type="noConversion"/>
  </si>
  <si>
    <t>Friend and Nutman, 2010</t>
    <phoneticPr fontId="8" type="noConversion"/>
  </si>
  <si>
    <t>Jenner et al., 2009</t>
    <phoneticPr fontId="8" type="noConversion"/>
  </si>
  <si>
    <t>Nutman et al., 2019</t>
    <phoneticPr fontId="8" type="noConversion"/>
  </si>
  <si>
    <t>Furnes et al., 2009</t>
    <phoneticPr fontId="8" type="noConversion"/>
  </si>
  <si>
    <t>Isua-undifferentiated</t>
    <phoneticPr fontId="27" type="noConversion"/>
  </si>
  <si>
    <t>T (K)</t>
  </si>
  <si>
    <t>J2302</t>
    <phoneticPr fontId="8" type="noConversion"/>
  </si>
  <si>
    <t>J2303</t>
    <phoneticPr fontId="8" type="noConversion"/>
  </si>
  <si>
    <t>Title</t>
  </si>
  <si>
    <t>Discordance (%)</t>
    <phoneticPr fontId="8" type="noConversion"/>
  </si>
  <si>
    <t>Mount 1</t>
    <phoneticPr fontId="8" type="noConversion"/>
  </si>
  <si>
    <t>91500-1</t>
  </si>
  <si>
    <t>91500-2</t>
  </si>
  <si>
    <t>91500-3</t>
  </si>
  <si>
    <t>91500-4</t>
  </si>
  <si>
    <t>J2212A-3.1MA</t>
    <phoneticPr fontId="8" type="noConversion"/>
  </si>
  <si>
    <t>J2212A-4.1MA</t>
    <phoneticPr fontId="8" type="noConversion"/>
  </si>
  <si>
    <t>J2212A-5.1MA</t>
    <phoneticPr fontId="8" type="noConversion"/>
  </si>
  <si>
    <t>J2212A-6.1MA</t>
    <phoneticPr fontId="8" type="noConversion"/>
  </si>
  <si>
    <t>J2212A-9.1RC</t>
    <phoneticPr fontId="8" type="noConversion"/>
  </si>
  <si>
    <t>J2212A-11.1RC</t>
    <phoneticPr fontId="8" type="noConversion"/>
  </si>
  <si>
    <t>J2212A-12.1MA</t>
    <phoneticPr fontId="8" type="noConversion"/>
  </si>
  <si>
    <t>J2212A-12.4RC</t>
    <phoneticPr fontId="8" type="noConversion"/>
  </si>
  <si>
    <t>J2212A-13.1MA</t>
    <phoneticPr fontId="8" type="noConversion"/>
  </si>
  <si>
    <t>J2212A-15.1MA</t>
    <phoneticPr fontId="8" type="noConversion"/>
  </si>
  <si>
    <t>J2212A-16.1RC</t>
    <phoneticPr fontId="8" type="noConversion"/>
  </si>
  <si>
    <t>J2212A-17.1RC</t>
    <phoneticPr fontId="8" type="noConversion"/>
  </si>
  <si>
    <t>J2212A-23.1RC</t>
    <phoneticPr fontId="8" type="noConversion"/>
  </si>
  <si>
    <t>J2212A-27.1MA</t>
    <phoneticPr fontId="8" type="noConversion"/>
  </si>
  <si>
    <t>J2212A-29.1MA</t>
    <phoneticPr fontId="8" type="noConversion"/>
  </si>
  <si>
    <t>J2212A-34.2MA</t>
    <phoneticPr fontId="8" type="noConversion"/>
  </si>
  <si>
    <t>J2212A-38.1MA</t>
    <phoneticPr fontId="8" type="noConversion"/>
  </si>
  <si>
    <t>J2212A-39.1RC</t>
    <phoneticPr fontId="8" type="noConversion"/>
  </si>
  <si>
    <t>J2212A-40.1RC</t>
    <phoneticPr fontId="8" type="noConversion"/>
  </si>
  <si>
    <t>J2212A-44.1RC</t>
    <phoneticPr fontId="8" type="noConversion"/>
  </si>
  <si>
    <t>TEM-1</t>
  </si>
  <si>
    <t>TEM-2</t>
  </si>
  <si>
    <t>TEM-3</t>
  </si>
  <si>
    <t>TEM-4</t>
  </si>
  <si>
    <t>TEM-5</t>
  </si>
  <si>
    <t>TEM-6</t>
  </si>
  <si>
    <t>TEM-7</t>
  </si>
  <si>
    <t>TEM-8</t>
  </si>
  <si>
    <t>TEM-9</t>
  </si>
  <si>
    <t>TEM-10</t>
  </si>
  <si>
    <t>TEM-11</t>
  </si>
  <si>
    <t>TEM-12</t>
  </si>
  <si>
    <t>TEM-13</t>
  </si>
  <si>
    <t>TEM-14</t>
  </si>
  <si>
    <t>TEM-15</t>
  </si>
  <si>
    <t>TEM-16</t>
  </si>
  <si>
    <t>TEM-17</t>
  </si>
  <si>
    <t>TEM-18</t>
  </si>
  <si>
    <t>TEM-19</t>
  </si>
  <si>
    <t>TEM-20</t>
  </si>
  <si>
    <t>TEM-21</t>
  </si>
  <si>
    <t>TEM-22</t>
  </si>
  <si>
    <t>TEM-23</t>
  </si>
  <si>
    <t>TEM-24</t>
  </si>
  <si>
    <t>TEM-25</t>
  </si>
  <si>
    <t>Mount 2</t>
    <phoneticPr fontId="8" type="noConversion"/>
  </si>
  <si>
    <t>J2212B-1.1RC</t>
    <phoneticPr fontId="8" type="noConversion"/>
  </si>
  <si>
    <t>J2212B-1.2RC</t>
    <phoneticPr fontId="8" type="noConversion"/>
  </si>
  <si>
    <t>J2212B-2.1RC</t>
    <phoneticPr fontId="8" type="noConversion"/>
  </si>
  <si>
    <t>J2212B-5.1MA</t>
    <phoneticPr fontId="8" type="noConversion"/>
  </si>
  <si>
    <t>J2212B-5.2RC</t>
    <phoneticPr fontId="8" type="noConversion"/>
  </si>
  <si>
    <t>J2212B-6.1RC</t>
    <phoneticPr fontId="8" type="noConversion"/>
  </si>
  <si>
    <t>J2212B-11.1MA</t>
    <phoneticPr fontId="8" type="noConversion"/>
  </si>
  <si>
    <t>J2212B-11.3RC</t>
    <phoneticPr fontId="8" type="noConversion"/>
  </si>
  <si>
    <t>J2212B-12.1MA</t>
    <phoneticPr fontId="8" type="noConversion"/>
  </si>
  <si>
    <t>J2212B-17.1RC</t>
    <phoneticPr fontId="8" type="noConversion"/>
  </si>
  <si>
    <t>J2212B-19.1RC</t>
    <phoneticPr fontId="8" type="noConversion"/>
  </si>
  <si>
    <t>J2212B-25.1MA</t>
    <phoneticPr fontId="8" type="noConversion"/>
  </si>
  <si>
    <t>J2212B-27.1RC</t>
    <phoneticPr fontId="8" type="noConversion"/>
  </si>
  <si>
    <t>J2212B-30.2RC</t>
    <phoneticPr fontId="8" type="noConversion"/>
  </si>
  <si>
    <t>J2212B-32.2MA</t>
    <phoneticPr fontId="8" type="noConversion"/>
  </si>
  <si>
    <t>J2212B-34.1MA</t>
    <phoneticPr fontId="8" type="noConversion"/>
  </si>
  <si>
    <t>J2212B-35.1MA</t>
    <phoneticPr fontId="8" type="noConversion"/>
  </si>
  <si>
    <t>J2212B-36.1RC</t>
    <phoneticPr fontId="8" type="noConversion"/>
  </si>
  <si>
    <t>J2212B-38.1RC</t>
    <phoneticPr fontId="8" type="noConversion"/>
  </si>
  <si>
    <t>J2212B-44.1R</t>
    <phoneticPr fontId="8" type="noConversion"/>
  </si>
  <si>
    <t>J2212B-45.1RC</t>
    <phoneticPr fontId="8" type="noConversion"/>
  </si>
  <si>
    <t>J2212B-51.1RC</t>
    <phoneticPr fontId="8" type="noConversion"/>
  </si>
  <si>
    <t>J2212B-53.1R</t>
    <phoneticPr fontId="8" type="noConversion"/>
  </si>
  <si>
    <t>J2212B-54.1RC</t>
    <phoneticPr fontId="8" type="noConversion"/>
  </si>
  <si>
    <t>J2212B-63.1MA</t>
    <phoneticPr fontId="8" type="noConversion"/>
  </si>
  <si>
    <t>J2212B-69.1RC</t>
    <phoneticPr fontId="8" type="noConversion"/>
  </si>
  <si>
    <t>J2212B-72.1MA</t>
    <phoneticPr fontId="8" type="noConversion"/>
  </si>
  <si>
    <t>J2212B-84.2MA</t>
    <phoneticPr fontId="8" type="noConversion"/>
  </si>
  <si>
    <t>J2212B-87.2MA</t>
    <phoneticPr fontId="8" type="noConversion"/>
  </si>
  <si>
    <t>J2212B-100.1RC</t>
    <phoneticPr fontId="8" type="noConversion"/>
  </si>
  <si>
    <t>J2212B-101.1RC</t>
    <phoneticPr fontId="8" type="noConversion"/>
  </si>
  <si>
    <t>J2212B-102.1RC</t>
    <phoneticPr fontId="8" type="noConversion"/>
  </si>
  <si>
    <t>J2212B-108.1RC</t>
    <phoneticPr fontId="8" type="noConversion"/>
  </si>
  <si>
    <t>J2212B-109.1RC</t>
    <phoneticPr fontId="8" type="noConversion"/>
  </si>
  <si>
    <t>LDG-1</t>
  </si>
  <si>
    <t>LDG-2</t>
  </si>
  <si>
    <t>LDG-3</t>
  </si>
  <si>
    <t>LDG-4</t>
  </si>
  <si>
    <t>LDG-5</t>
  </si>
  <si>
    <t>LDG-6</t>
  </si>
  <si>
    <t>LDG-7</t>
  </si>
  <si>
    <t>TEM-26</t>
  </si>
  <si>
    <t>Mount 3</t>
    <phoneticPr fontId="8" type="noConversion"/>
  </si>
  <si>
    <t>91500-5</t>
  </si>
  <si>
    <t>TEM-27</t>
  </si>
  <si>
    <t>Standard Mudtank</t>
    <phoneticPr fontId="8" type="noConversion"/>
  </si>
  <si>
    <t>Standard GJ-1</t>
    <phoneticPr fontId="8" type="noConversion"/>
  </si>
  <si>
    <t>Nuvvuagittuq Enriched Low-Ti unit</t>
    <phoneticPr fontId="8" type="noConversion"/>
  </si>
  <si>
    <t>Polat et al., 2002</t>
    <phoneticPr fontId="8" type="noConversion"/>
  </si>
  <si>
    <t>Nuvvuagittuq Enriched Low-Ti unit</t>
    <phoneticPr fontId="8" type="noConversion"/>
  </si>
  <si>
    <t>Nuvvuagittuq Depleted Low-Ti unit</t>
    <phoneticPr fontId="8" type="noConversion"/>
  </si>
  <si>
    <t>Nuvvuagittuq High-Ti unit</t>
    <phoneticPr fontId="8" type="noConversion"/>
  </si>
  <si>
    <t>Acasta-Amphibolite group I</t>
    <phoneticPr fontId="27" type="noConversion"/>
  </si>
  <si>
    <t>P (GPa)</t>
    <phoneticPr fontId="8" type="noConversion"/>
  </si>
  <si>
    <t>Plagioclase (Pl)</t>
    <phoneticPr fontId="8" type="noConversion"/>
  </si>
  <si>
    <t>Muscovite (Ms)</t>
    <phoneticPr fontId="8" type="noConversion"/>
  </si>
  <si>
    <t xml:space="preserve"> FeO</t>
    <phoneticPr fontId="8" type="noConversion"/>
  </si>
  <si>
    <t xml:space="preserve"> MgO</t>
    <phoneticPr fontId="8" type="noConversion"/>
  </si>
  <si>
    <t xml:space="preserve"> CaO</t>
    <phoneticPr fontId="8" type="noConversion"/>
  </si>
  <si>
    <t>K</t>
  </si>
  <si>
    <t>Hornblende</t>
  </si>
  <si>
    <t>Clinopyroxene</t>
  </si>
  <si>
    <t>Orthopyroxene</t>
    <phoneticPr fontId="29" type="noConversion"/>
  </si>
  <si>
    <t>Ilmenite</t>
    <phoneticPr fontId="29" type="noConversion"/>
  </si>
  <si>
    <t>Sphene</t>
    <phoneticPr fontId="8" type="noConversion"/>
  </si>
  <si>
    <t>Epidote</t>
    <phoneticPr fontId="8" type="noConversion"/>
  </si>
  <si>
    <t>Biotite</t>
    <phoneticPr fontId="8" type="noConversion"/>
  </si>
  <si>
    <t>Pr</t>
    <phoneticPr fontId="8" type="noConversion"/>
  </si>
  <si>
    <t>Lu</t>
    <phoneticPr fontId="8" type="noConversion"/>
  </si>
  <si>
    <t>Pb</t>
    <phoneticPr fontId="8" type="noConversion"/>
  </si>
  <si>
    <t>Bundelkhand Craton, India</t>
    <phoneticPr fontId="8" type="noConversion"/>
  </si>
  <si>
    <t>Analytical technique</t>
    <phoneticPr fontId="9" type="noConversion"/>
  </si>
  <si>
    <t>References:</t>
    <phoneticPr fontId="8" type="noConversion"/>
  </si>
  <si>
    <t>Hiess et al., 2009</t>
    <phoneticPr fontId="8" type="noConversion"/>
  </si>
  <si>
    <t>Amelin et al., 2011</t>
    <phoneticPr fontId="8" type="noConversion"/>
  </si>
  <si>
    <t>Wu et al., 2008</t>
    <phoneticPr fontId="8" type="noConversion"/>
  </si>
  <si>
    <t>Banded trondhjemitic gneiss</t>
    <phoneticPr fontId="8" type="noConversion"/>
  </si>
  <si>
    <t>Trondhjemitic gneiss</t>
    <phoneticPr fontId="8" type="noConversion"/>
  </si>
  <si>
    <t>Age (Ma)</t>
    <phoneticPr fontId="8" type="noConversion"/>
  </si>
  <si>
    <t>Reference</t>
    <phoneticPr fontId="8" type="noConversion"/>
  </si>
  <si>
    <t>This study</t>
    <phoneticPr fontId="8" type="noConversion"/>
  </si>
  <si>
    <t>Gray portion of banded trondhjemite</t>
    <phoneticPr fontId="9" type="noConversion"/>
  </si>
  <si>
    <t>Banded trondhjemite</t>
    <phoneticPr fontId="9" type="noConversion"/>
  </si>
  <si>
    <t>Quartz dioritic gneiss</t>
    <phoneticPr fontId="8" type="noConversion"/>
  </si>
  <si>
    <t>Tonalitc gneiss</t>
    <phoneticPr fontId="9" type="noConversion"/>
  </si>
  <si>
    <t>Granitic gneiss</t>
    <phoneticPr fontId="9" type="noConversion"/>
  </si>
  <si>
    <t>Granodioritic massive orthogneiss</t>
    <phoneticPr fontId="8" type="noConversion"/>
  </si>
  <si>
    <t xml:space="preserve">Tonalitic orthogneiss </t>
    <phoneticPr fontId="8" type="noConversion"/>
  </si>
  <si>
    <t>&gt;=4001</t>
    <phoneticPr fontId="8" type="noConversion"/>
  </si>
  <si>
    <t>Fine-grained orthogneiss</t>
    <phoneticPr fontId="8" type="noConversion"/>
  </si>
  <si>
    <t>Intermediate tonalite gneiss</t>
    <phoneticPr fontId="9" type="noConversion"/>
  </si>
  <si>
    <t>3920(?)</t>
    <phoneticPr fontId="9" type="noConversion"/>
  </si>
  <si>
    <t>3805(?)</t>
    <phoneticPr fontId="8" type="noConversion"/>
  </si>
  <si>
    <t>Orthogneiss</t>
    <phoneticPr fontId="9" type="noConversion"/>
  </si>
  <si>
    <t>Tonalite</t>
    <phoneticPr fontId="8" type="noConversion"/>
  </si>
  <si>
    <t>Migmatitic tonalite</t>
    <phoneticPr fontId="8" type="noConversion"/>
  </si>
  <si>
    <t>Non-gneissic TTG</t>
    <phoneticPr fontId="8" type="noConversion"/>
  </si>
  <si>
    <t>Trondhjemite</t>
    <phoneticPr fontId="8" type="noConversion"/>
  </si>
  <si>
    <t>Tonalitic gneiss</t>
    <phoneticPr fontId="8" type="noConversion"/>
  </si>
  <si>
    <t>Quartz diorite</t>
    <phoneticPr fontId="8" type="noConversion"/>
  </si>
  <si>
    <t>No</t>
  </si>
  <si>
    <t>Yes</t>
  </si>
  <si>
    <t>Analysis name and number</t>
    <phoneticPr fontId="8" type="noConversion"/>
  </si>
  <si>
    <t>Analysis number</t>
    <phoneticPr fontId="9" type="noConversion"/>
  </si>
  <si>
    <t xml:space="preserve">
Discordance (%)</t>
    <phoneticPr fontId="9" type="noConversion"/>
  </si>
  <si>
    <t>2SE</t>
    <phoneticPr fontId="9" type="noConversion"/>
  </si>
  <si>
    <t>Value</t>
    <phoneticPr fontId="8" type="noConversion"/>
  </si>
  <si>
    <t>c: The asterisk (*) represents radiogenic lead.</t>
    <phoneticPr fontId="8" type="noConversion"/>
  </si>
  <si>
    <t>Sample number</t>
    <phoneticPr fontId="27" type="noConversion"/>
  </si>
  <si>
    <t>Median</t>
  </si>
  <si>
    <t>Median</t>
    <phoneticPr fontId="8" type="noConversion"/>
  </si>
  <si>
    <t>Median</t>
    <phoneticPr fontId="27" type="noConversion"/>
  </si>
  <si>
    <t>Median</t>
    <phoneticPr fontId="27" type="noConversion"/>
  </si>
  <si>
    <t>Median</t>
    <phoneticPr fontId="8" type="noConversion"/>
  </si>
  <si>
    <t>Median</t>
    <phoneticPr fontId="27" type="noConversion"/>
  </si>
  <si>
    <t xml:space="preserve">Unit </t>
    <phoneticPr fontId="8" type="noConversion"/>
  </si>
  <si>
    <t>Rock type</t>
    <phoneticPr fontId="8" type="noConversion"/>
  </si>
  <si>
    <r>
      <t>SiO</t>
    </r>
    <r>
      <rPr>
        <sz val="10"/>
        <color indexed="63"/>
        <rFont val="Times New Roman"/>
        <family val="1"/>
      </rPr>
      <t>2</t>
    </r>
  </si>
  <si>
    <r>
      <t>TiO</t>
    </r>
    <r>
      <rPr>
        <sz val="10"/>
        <color indexed="63"/>
        <rFont val="Times New Roman"/>
        <family val="1"/>
      </rPr>
      <t>2</t>
    </r>
  </si>
  <si>
    <r>
      <t>Al</t>
    </r>
    <r>
      <rPr>
        <sz val="10"/>
        <color indexed="63"/>
        <rFont val="Times New Roman"/>
        <family val="1"/>
      </rPr>
      <t>2O3</t>
    </r>
  </si>
  <si>
    <r>
      <t>Fe</t>
    </r>
    <r>
      <rPr>
        <sz val="10"/>
        <color indexed="63"/>
        <rFont val="Times New Roman"/>
        <family val="1"/>
      </rPr>
      <t>2O3</t>
    </r>
  </si>
  <si>
    <r>
      <t>Na</t>
    </r>
    <r>
      <rPr>
        <sz val="10"/>
        <color indexed="63"/>
        <rFont val="Times New Roman"/>
        <family val="1"/>
      </rPr>
      <t>2O</t>
    </r>
  </si>
  <si>
    <r>
      <t>K</t>
    </r>
    <r>
      <rPr>
        <sz val="10"/>
        <color indexed="63"/>
        <rFont val="Times New Roman"/>
        <family val="1"/>
      </rPr>
      <t>2O</t>
    </r>
  </si>
  <si>
    <r>
      <t>P</t>
    </r>
    <r>
      <rPr>
        <sz val="10"/>
        <color indexed="63"/>
        <rFont val="Times New Roman"/>
        <family val="1"/>
      </rPr>
      <t>2O5</t>
    </r>
  </si>
  <si>
    <t>Analysis number</t>
    <phoneticPr fontId="8" type="noConversion"/>
  </si>
  <si>
    <t>Aktash gneisses</t>
    <phoneticPr fontId="8" type="noConversion"/>
  </si>
  <si>
    <t>16ALT05-7.2</t>
    <phoneticPr fontId="8" type="noConversion"/>
  </si>
  <si>
    <t>Ge et al., 2018</t>
    <phoneticPr fontId="8" type="noConversion"/>
  </si>
  <si>
    <t>16ALT05-7.3</t>
    <phoneticPr fontId="8" type="noConversion"/>
  </si>
  <si>
    <t>16ALT05-9.1</t>
    <phoneticPr fontId="8" type="noConversion"/>
  </si>
  <si>
    <t>16ALT05-10.1</t>
    <phoneticPr fontId="8" type="noConversion"/>
  </si>
  <si>
    <t>16ALT05-11.1</t>
    <phoneticPr fontId="8" type="noConversion"/>
  </si>
  <si>
    <t>16ALT05-12.1</t>
    <phoneticPr fontId="8" type="noConversion"/>
  </si>
  <si>
    <t>16ALT05-13.1</t>
    <phoneticPr fontId="8" type="noConversion"/>
  </si>
  <si>
    <t>16ALT05-14.1</t>
    <phoneticPr fontId="8" type="noConversion"/>
  </si>
  <si>
    <t>16ALT05-15.1</t>
    <phoneticPr fontId="8" type="noConversion"/>
  </si>
  <si>
    <t>16ALT05-15.4</t>
    <phoneticPr fontId="8" type="noConversion"/>
  </si>
  <si>
    <t>16ALT05-16.1</t>
    <phoneticPr fontId="8" type="noConversion"/>
  </si>
  <si>
    <t>16ALT05-17.1</t>
    <phoneticPr fontId="8" type="noConversion"/>
  </si>
  <si>
    <t>16ALT05-18.1</t>
    <phoneticPr fontId="8" type="noConversion"/>
  </si>
  <si>
    <t>altered tonalitic gneiss</t>
    <phoneticPr fontId="8" type="noConversion"/>
  </si>
  <si>
    <t>16ALT08-2.1</t>
    <phoneticPr fontId="8" type="noConversion"/>
  </si>
  <si>
    <t>16ALT08-3.1</t>
    <phoneticPr fontId="8" type="noConversion"/>
  </si>
  <si>
    <t>16ALT08-6.1</t>
    <phoneticPr fontId="8" type="noConversion"/>
  </si>
  <si>
    <t>16ALT08-13.1</t>
    <phoneticPr fontId="8" type="noConversion"/>
  </si>
  <si>
    <t>16ALT08-14.2</t>
    <phoneticPr fontId="8" type="noConversion"/>
  </si>
  <si>
    <t>16ALT08-14.3</t>
    <phoneticPr fontId="8" type="noConversion"/>
  </si>
  <si>
    <t>d: Partition coefficients of muscovite for K, Rb, Cs and REE are after Hulsbosch et al. (2014), Ba after Icenhower and London (1995), Nb, Ta, Ti, U after Raimbault and Burnol (1998). For elements without data, using 0 as their patition coefficients.</t>
    <phoneticPr fontId="8" type="noConversion"/>
  </si>
  <si>
    <t>c: Partition coefficients of rutile for Nb, Ta and Ti are after Xiong et al. (2011).</t>
    <phoneticPr fontId="9" type="noConversion"/>
  </si>
  <si>
    <t>b: Partition coefficients for garnet and plagioclase are after Qian and Hermann (2013).</t>
    <phoneticPr fontId="9" type="noConversion"/>
  </si>
  <si>
    <t>a: All partition coefficients are after Bédard (2006), except for those marked.</t>
    <phoneticPr fontId="8" type="noConversion"/>
  </si>
  <si>
    <t>Modelling condition</t>
    <phoneticPr fontId="8" type="noConversion"/>
  </si>
  <si>
    <t>Clinopyroxene (Cpx)</t>
    <phoneticPr fontId="9" type="noConversion"/>
  </si>
  <si>
    <t>Orthopyroxene (Opx)</t>
    <phoneticPr fontId="8" type="noConversion"/>
  </si>
  <si>
    <t>Amphibole (Amph)</t>
    <phoneticPr fontId="9" type="noConversion"/>
  </si>
  <si>
    <t>Biotite (Bio)</t>
    <phoneticPr fontId="9" type="noConversion"/>
  </si>
  <si>
    <t>Melt</t>
    <phoneticPr fontId="8" type="noConversion"/>
  </si>
  <si>
    <t>Garnet (Gt)</t>
    <phoneticPr fontId="8" type="noConversion"/>
  </si>
  <si>
    <t>Quartz (q)</t>
    <phoneticPr fontId="8" type="noConversion"/>
  </si>
  <si>
    <t>Ilmenite (Ilm)</t>
    <phoneticPr fontId="8" type="noConversion"/>
  </si>
  <si>
    <t>Sphene (Sph)</t>
    <phoneticPr fontId="9" type="noConversion"/>
  </si>
  <si>
    <t xml:space="preserve">c: Melts are anhydrous compositions. </t>
    <phoneticPr fontId="8" type="noConversion"/>
  </si>
  <si>
    <t>Error (1σ)</t>
    <phoneticPr fontId="8" type="noConversion"/>
  </si>
  <si>
    <t>J2303-9.1MA</t>
    <phoneticPr fontId="8" type="noConversion"/>
  </si>
  <si>
    <t>J2303-26.1R</t>
    <phoneticPr fontId="8" type="noConversion"/>
  </si>
  <si>
    <t>J2302-33.1RC</t>
    <phoneticPr fontId="8" type="noConversion"/>
  </si>
  <si>
    <t>J2302-1.2R</t>
    <phoneticPr fontId="8" type="noConversion"/>
  </si>
  <si>
    <t>J2302-2.1MA</t>
    <phoneticPr fontId="8" type="noConversion"/>
  </si>
  <si>
    <t>J2302-3.1RC</t>
    <phoneticPr fontId="8" type="noConversion"/>
  </si>
  <si>
    <t>J2302-4.1RC</t>
    <phoneticPr fontId="8" type="noConversion"/>
  </si>
  <si>
    <t>J2302-5.1MA</t>
    <phoneticPr fontId="8" type="noConversion"/>
  </si>
  <si>
    <t>J2302-7.1MA</t>
    <phoneticPr fontId="8" type="noConversion"/>
  </si>
  <si>
    <t>J2302-9.1R</t>
    <phoneticPr fontId="8" type="noConversion"/>
  </si>
  <si>
    <t>J2302-10.1R</t>
    <phoneticPr fontId="8" type="noConversion"/>
  </si>
  <si>
    <t>J2302-11.1MA</t>
    <phoneticPr fontId="8" type="noConversion"/>
  </si>
  <si>
    <t>J2302-12.1R</t>
    <phoneticPr fontId="8" type="noConversion"/>
  </si>
  <si>
    <t>J2302-13.1MA</t>
    <phoneticPr fontId="8" type="noConversion"/>
  </si>
  <si>
    <t>J2302-15.1R</t>
    <phoneticPr fontId="8" type="noConversion"/>
  </si>
  <si>
    <t>J2302-16.1R</t>
    <phoneticPr fontId="8" type="noConversion"/>
  </si>
  <si>
    <t>J2302-19.1R</t>
    <phoneticPr fontId="8" type="noConversion"/>
  </si>
  <si>
    <t>J2302-20.1R</t>
    <phoneticPr fontId="8" type="noConversion"/>
  </si>
  <si>
    <t>J2302-21.1MA</t>
    <phoneticPr fontId="8" type="noConversion"/>
  </si>
  <si>
    <t>J2302-21.2MA</t>
    <phoneticPr fontId="8" type="noConversion"/>
  </si>
  <si>
    <t>J2302-22.1MA</t>
    <phoneticPr fontId="8" type="noConversion"/>
  </si>
  <si>
    <t>J2302-23.1MA</t>
    <phoneticPr fontId="8" type="noConversion"/>
  </si>
  <si>
    <t>J2302-24.1R</t>
    <phoneticPr fontId="8" type="noConversion"/>
  </si>
  <si>
    <t>J2302-25.1MA</t>
    <phoneticPr fontId="8" type="noConversion"/>
  </si>
  <si>
    <t>J2302-29.1MA</t>
    <phoneticPr fontId="8" type="noConversion"/>
  </si>
  <si>
    <t>J2302-30.1MA</t>
    <phoneticPr fontId="8" type="noConversion"/>
  </si>
  <si>
    <t>J2302-39.1RC</t>
    <phoneticPr fontId="8" type="noConversion"/>
  </si>
  <si>
    <t>J2302-41.1RC</t>
    <phoneticPr fontId="8" type="noConversion"/>
  </si>
  <si>
    <t>J2302-43.1RC</t>
    <phoneticPr fontId="8" type="noConversion"/>
  </si>
  <si>
    <t>J2302-45.1MA</t>
    <phoneticPr fontId="8" type="noConversion"/>
  </si>
  <si>
    <t>J2302-48.1R</t>
    <phoneticPr fontId="8" type="noConversion"/>
  </si>
  <si>
    <t>J2302-49.1R</t>
    <phoneticPr fontId="8" type="noConversion"/>
  </si>
  <si>
    <t>J2302-50.1RC</t>
    <phoneticPr fontId="8" type="noConversion"/>
  </si>
  <si>
    <t>J2302-51.1R</t>
    <phoneticPr fontId="8" type="noConversion"/>
  </si>
  <si>
    <t>J2302-52.1RC</t>
    <phoneticPr fontId="8" type="noConversion"/>
  </si>
  <si>
    <t>J2302-53.1R</t>
    <phoneticPr fontId="8" type="noConversion"/>
  </si>
  <si>
    <t>J2302-54.1R</t>
    <phoneticPr fontId="8" type="noConversion"/>
  </si>
  <si>
    <t>J2302-55.1R</t>
    <phoneticPr fontId="8" type="noConversion"/>
  </si>
  <si>
    <t>J2302-56.1MA</t>
    <phoneticPr fontId="8" type="noConversion"/>
  </si>
  <si>
    <t>J2302-57.1RC</t>
    <phoneticPr fontId="8" type="noConversion"/>
  </si>
  <si>
    <t>J2302-58.1R</t>
    <phoneticPr fontId="8" type="noConversion"/>
  </si>
  <si>
    <t>J2302-59.1RC</t>
    <phoneticPr fontId="8" type="noConversion"/>
  </si>
  <si>
    <t>J2302-60.1RC</t>
    <phoneticPr fontId="8" type="noConversion"/>
  </si>
  <si>
    <t>J2302-61.1R</t>
    <phoneticPr fontId="8" type="noConversion"/>
  </si>
  <si>
    <t>J2302-62.1R</t>
    <phoneticPr fontId="8" type="noConversion"/>
  </si>
  <si>
    <t>J2302-65.1R</t>
    <phoneticPr fontId="8" type="noConversion"/>
  </si>
  <si>
    <t>J2302-66.1RC</t>
    <phoneticPr fontId="8" type="noConversion"/>
  </si>
  <si>
    <t>J2302-67.1MA</t>
    <phoneticPr fontId="8" type="noConversion"/>
  </si>
  <si>
    <t>J2303-1.1RC</t>
    <phoneticPr fontId="8" type="noConversion"/>
  </si>
  <si>
    <t>J2303-2.1MA</t>
    <phoneticPr fontId="8" type="noConversion"/>
  </si>
  <si>
    <t>J2303-3.1MA</t>
    <phoneticPr fontId="8" type="noConversion"/>
  </si>
  <si>
    <t>J2303-4.1MA</t>
    <phoneticPr fontId="8" type="noConversion"/>
  </si>
  <si>
    <t>J2303-5.1MA</t>
    <phoneticPr fontId="8" type="noConversion"/>
  </si>
  <si>
    <t>J2303-6.1MA</t>
    <phoneticPr fontId="8" type="noConversion"/>
  </si>
  <si>
    <t>J2303-7.1MA</t>
    <phoneticPr fontId="8" type="noConversion"/>
  </si>
  <si>
    <t>J2303-8.1MA</t>
    <phoneticPr fontId="8" type="noConversion"/>
  </si>
  <si>
    <t>J2303-10.1MA</t>
    <phoneticPr fontId="8" type="noConversion"/>
  </si>
  <si>
    <t>J2303-13.1MA</t>
    <phoneticPr fontId="8" type="noConversion"/>
  </si>
  <si>
    <t>J2303-15.1MA</t>
    <phoneticPr fontId="8" type="noConversion"/>
  </si>
  <si>
    <t>J2303-16.1MA</t>
    <phoneticPr fontId="8" type="noConversion"/>
  </si>
  <si>
    <t>J2303-17.1MA</t>
    <phoneticPr fontId="8" type="noConversion"/>
  </si>
  <si>
    <t>J2303-19.1MA</t>
    <phoneticPr fontId="8" type="noConversion"/>
  </si>
  <si>
    <t>J2303-21.1MA</t>
    <phoneticPr fontId="8" type="noConversion"/>
  </si>
  <si>
    <t>J2303-24.1RC</t>
    <phoneticPr fontId="8" type="noConversion"/>
  </si>
  <si>
    <t>J2303-31.1MA</t>
    <phoneticPr fontId="8" type="noConversion"/>
  </si>
  <si>
    <t>J2303-36.1MA</t>
    <phoneticPr fontId="8" type="noConversion"/>
  </si>
  <si>
    <t>J2303-46.1MA</t>
    <phoneticPr fontId="8" type="noConversion"/>
  </si>
  <si>
    <t>J2303-67.1MA</t>
    <phoneticPr fontId="8" type="noConversion"/>
  </si>
  <si>
    <t>2000-14</t>
    <phoneticPr fontId="8" type="noConversion"/>
  </si>
  <si>
    <t>2000-10</t>
    <phoneticPr fontId="8" type="noConversion"/>
  </si>
  <si>
    <t>462945</t>
    <phoneticPr fontId="8" type="noConversion"/>
  </si>
  <si>
    <t>462946</t>
    <phoneticPr fontId="8" type="noConversion"/>
  </si>
  <si>
    <t>Notes:</t>
  </si>
  <si>
    <t>Tonalitic gneiss</t>
    <phoneticPr fontId="9" type="noConversion"/>
  </si>
  <si>
    <t>Mafic layer in banded gray gneiss</t>
    <phoneticPr fontId="8" type="noConversion"/>
  </si>
  <si>
    <t>Fesic layer in banded gray gneiss</t>
    <phoneticPr fontId="8" type="noConversion"/>
  </si>
  <si>
    <t>Nutman et al., 2021</t>
    <phoneticPr fontId="8" type="noConversion"/>
  </si>
  <si>
    <t>Naeraa 2012</t>
    <phoneticPr fontId="8" type="noConversion"/>
  </si>
  <si>
    <t>Mojzsis et al., 2014</t>
    <phoneticPr fontId="8" type="noConversion"/>
  </si>
  <si>
    <t>Cates and Mojzsis, 2007</t>
    <phoneticPr fontId="9" type="noConversion"/>
  </si>
  <si>
    <t>Wan YS et al., 2023</t>
    <phoneticPr fontId="8" type="noConversion"/>
  </si>
  <si>
    <t>Nutman et al., 2009</t>
    <phoneticPr fontId="8" type="noConversion"/>
  </si>
  <si>
    <t>Eastern Hebei</t>
    <phoneticPr fontId="8" type="noConversion"/>
  </si>
  <si>
    <t>Anshan</t>
    <phoneticPr fontId="8" type="noConversion"/>
  </si>
  <si>
    <t>e: Initial U (Ui) and ΔFMQ calculated according to Loucks et al. (2020).</t>
    <phoneticPr fontId="9" type="noConversion"/>
  </si>
  <si>
    <t xml:space="preserve">Δ FMQ </t>
    <phoneticPr fontId="8" type="noConversion"/>
  </si>
  <si>
    <t>b: NBO/T is the proportion of non-bridging oxygens to tetrahedrally coordinated cations.</t>
    <phoneticPr fontId="8" type="noConversion"/>
  </si>
  <si>
    <t>Koshida et al., 2016</t>
    <phoneticPr fontId="8" type="noConversion"/>
  </si>
  <si>
    <t>a: Hf isotopic compositions of all types of granitoids around the world are compiled in this table, however, potassic granites are not shown in Fig. 2B. Unlike TTGs, most of them are not derived from partial melting of mantle-derived rocks.</t>
    <phoneticPr fontId="8" type="noConversion"/>
  </si>
  <si>
    <t>b: Only the modeled results with melt &gt;0 are shown.</t>
    <phoneticPr fontId="8" type="noConversion"/>
  </si>
  <si>
    <t>Reference</t>
    <phoneticPr fontId="27" type="noConversion"/>
  </si>
  <si>
    <t>Banded trondhjemitic gneiss (J2212)</t>
    <phoneticPr fontId="8" type="noConversion"/>
  </si>
  <si>
    <t>J2212A-1.1RC</t>
    <phoneticPr fontId="8" type="noConversion"/>
  </si>
  <si>
    <t>Banded trondhjemitic gneiss (J2212)</t>
    <phoneticPr fontId="8" type="noConversion"/>
  </si>
  <si>
    <t>J2212A-2.2RC</t>
    <phoneticPr fontId="8" type="noConversion"/>
  </si>
  <si>
    <t>J2212A-2.3MA</t>
    <phoneticPr fontId="8" type="noConversion"/>
  </si>
  <si>
    <t>J2212A-3.1RC</t>
    <phoneticPr fontId="8" type="noConversion"/>
  </si>
  <si>
    <t>J2212A-4.1MA</t>
    <phoneticPr fontId="8" type="noConversion"/>
  </si>
  <si>
    <t>J2212A-4.2MA</t>
    <phoneticPr fontId="8" type="noConversion"/>
  </si>
  <si>
    <t>J2212A-5.1MA</t>
    <phoneticPr fontId="8" type="noConversion"/>
  </si>
  <si>
    <t>J2212A-5.2MA</t>
    <phoneticPr fontId="8" type="noConversion"/>
  </si>
  <si>
    <t>J2212A-6.2MA</t>
    <phoneticPr fontId="8" type="noConversion"/>
  </si>
  <si>
    <t>J2212B-2.1RC</t>
    <phoneticPr fontId="8" type="noConversion"/>
  </si>
  <si>
    <t>J2212B-2.2R</t>
    <phoneticPr fontId="8" type="noConversion"/>
  </si>
  <si>
    <t>J2212B-3.1RC</t>
    <phoneticPr fontId="8" type="noConversion"/>
  </si>
  <si>
    <t>J2212B-4.1RC</t>
    <phoneticPr fontId="8" type="noConversion"/>
  </si>
  <si>
    <t>J2212B-5.1MA</t>
    <phoneticPr fontId="8" type="noConversion"/>
  </si>
  <si>
    <t>J2212B-5.2RC</t>
    <phoneticPr fontId="8" type="noConversion"/>
  </si>
  <si>
    <t>J2212B-6.2MA</t>
    <phoneticPr fontId="8" type="noConversion"/>
  </si>
  <si>
    <t>J2212B-7.1MA</t>
    <phoneticPr fontId="8" type="noConversion"/>
  </si>
  <si>
    <t>J2212B-7.2R</t>
    <phoneticPr fontId="8" type="noConversion"/>
  </si>
  <si>
    <t>J2212B-8.1RC</t>
    <phoneticPr fontId="8" type="noConversion"/>
  </si>
  <si>
    <t>J2212B-9.1RC</t>
    <phoneticPr fontId="8" type="noConversion"/>
  </si>
  <si>
    <t>J2212B-10.1MA</t>
    <phoneticPr fontId="8" type="noConversion"/>
  </si>
  <si>
    <t>J2212B-11.1MA</t>
    <phoneticPr fontId="8" type="noConversion"/>
  </si>
  <si>
    <t>J2212B-11.2MA</t>
    <phoneticPr fontId="8" type="noConversion"/>
  </si>
  <si>
    <t>J2212B-11.3RC</t>
    <phoneticPr fontId="8" type="noConversion"/>
  </si>
  <si>
    <t>J2212B-12.1MA</t>
    <phoneticPr fontId="8" type="noConversion"/>
  </si>
  <si>
    <t>J2212B-12.2MA</t>
    <phoneticPr fontId="8" type="noConversion"/>
  </si>
  <si>
    <t>J2212B-13.1RC</t>
    <phoneticPr fontId="8" type="noConversion"/>
  </si>
  <si>
    <t>J2212B-13.2MA</t>
    <phoneticPr fontId="8" type="noConversion"/>
  </si>
  <si>
    <t>J2212B-14.1MA</t>
    <phoneticPr fontId="8" type="noConversion"/>
  </si>
  <si>
    <t>J2212B-14.2RC</t>
    <phoneticPr fontId="8" type="noConversion"/>
  </si>
  <si>
    <t>J2212B-15.1RC</t>
    <phoneticPr fontId="8" type="noConversion"/>
  </si>
  <si>
    <t>J2212B-16.1RC</t>
    <phoneticPr fontId="8" type="noConversion"/>
  </si>
  <si>
    <t>J2212B-17.1RC</t>
    <phoneticPr fontId="8" type="noConversion"/>
  </si>
  <si>
    <t>J2212B-18.1RC</t>
    <phoneticPr fontId="8" type="noConversion"/>
  </si>
  <si>
    <t>J2212B-19.1RC</t>
    <phoneticPr fontId="8" type="noConversion"/>
  </si>
  <si>
    <t>J2212B-19.2R</t>
    <phoneticPr fontId="8" type="noConversion"/>
  </si>
  <si>
    <t>J2212B-20.1R</t>
    <phoneticPr fontId="8" type="noConversion"/>
  </si>
  <si>
    <t>J2212B-21.1MA</t>
    <phoneticPr fontId="8" type="noConversion"/>
  </si>
  <si>
    <t>J2212B-22.1RC</t>
    <phoneticPr fontId="8" type="noConversion"/>
  </si>
  <si>
    <t>J2212B-23.1RC</t>
    <phoneticPr fontId="8" type="noConversion"/>
  </si>
  <si>
    <t>J2212B-24.1MA</t>
    <phoneticPr fontId="8" type="noConversion"/>
  </si>
  <si>
    <t>J2212B-26.1RC</t>
    <phoneticPr fontId="8" type="noConversion"/>
  </si>
  <si>
    <t>J2212B-27.1RC</t>
    <phoneticPr fontId="8" type="noConversion"/>
  </si>
  <si>
    <t>J2212B-28.1R</t>
    <phoneticPr fontId="8" type="noConversion"/>
  </si>
  <si>
    <t>J2212B-29.1RC</t>
    <phoneticPr fontId="8" type="noConversion"/>
  </si>
  <si>
    <t>J2212B-30.1MA</t>
    <phoneticPr fontId="8" type="noConversion"/>
  </si>
  <si>
    <t>J2212B-31.1RC</t>
    <phoneticPr fontId="8" type="noConversion"/>
  </si>
  <si>
    <t>J2212B-32.1MA</t>
    <phoneticPr fontId="8" type="noConversion"/>
  </si>
  <si>
    <t>J2212B-33.1R</t>
    <phoneticPr fontId="8" type="noConversion"/>
  </si>
  <si>
    <t>J2212B-34.1MA</t>
    <phoneticPr fontId="8" type="noConversion"/>
  </si>
  <si>
    <t>J2212B-34.2MA</t>
    <phoneticPr fontId="8" type="noConversion"/>
  </si>
  <si>
    <t>J2212B-35.1MA</t>
    <phoneticPr fontId="8" type="noConversion"/>
  </si>
  <si>
    <t>Trondhjemitic gneiss (J2302)</t>
    <phoneticPr fontId="8" type="noConversion"/>
  </si>
  <si>
    <t>Trondhjemitic gneiss (J2303)</t>
    <phoneticPr fontId="8" type="noConversion"/>
  </si>
  <si>
    <t>J2212A-7.1MA</t>
    <phoneticPr fontId="8" type="noConversion"/>
  </si>
  <si>
    <t>J2212A-8.1RC</t>
    <phoneticPr fontId="8" type="noConversion"/>
  </si>
  <si>
    <t>J2212A-9.1RC</t>
    <phoneticPr fontId="8" type="noConversion"/>
  </si>
  <si>
    <t>J2212A-10.1MA</t>
    <phoneticPr fontId="8" type="noConversion"/>
  </si>
  <si>
    <t>J2212A-12.1MA</t>
    <phoneticPr fontId="8" type="noConversion"/>
  </si>
  <si>
    <t>J2212A-12.2MA</t>
    <phoneticPr fontId="8" type="noConversion"/>
  </si>
  <si>
    <t>J2212A-12.3MA</t>
    <phoneticPr fontId="8" type="noConversion"/>
  </si>
  <si>
    <t>J2212A-12.4RC</t>
    <phoneticPr fontId="8" type="noConversion"/>
  </si>
  <si>
    <t>J2212A-13.2RC</t>
    <phoneticPr fontId="8" type="noConversion"/>
  </si>
  <si>
    <t>J2212A-14.1RC</t>
    <phoneticPr fontId="8" type="noConversion"/>
  </si>
  <si>
    <t>J2212A-16.1RC</t>
    <phoneticPr fontId="8" type="noConversion"/>
  </si>
  <si>
    <t>J2212A-18.1RC</t>
    <phoneticPr fontId="8" type="noConversion"/>
  </si>
  <si>
    <t>J2212A-19.1RC</t>
    <phoneticPr fontId="8" type="noConversion"/>
  </si>
  <si>
    <t>J2212A-20.1RC</t>
    <phoneticPr fontId="8" type="noConversion"/>
  </si>
  <si>
    <t>J2212A-21.1RC</t>
    <phoneticPr fontId="8" type="noConversion"/>
  </si>
  <si>
    <t>J2212A-22.1RC</t>
    <phoneticPr fontId="8" type="noConversion"/>
  </si>
  <si>
    <t>J2212A-23.1RC</t>
    <phoneticPr fontId="8" type="noConversion"/>
  </si>
  <si>
    <t>J2212A-24.1MA</t>
    <phoneticPr fontId="8" type="noConversion"/>
  </si>
  <si>
    <t>J2212A-25.1RC</t>
    <phoneticPr fontId="8" type="noConversion"/>
  </si>
  <si>
    <t>J2212A-26.1RC</t>
    <phoneticPr fontId="8" type="noConversion"/>
  </si>
  <si>
    <t>J2212A-28.1RC</t>
    <phoneticPr fontId="8" type="noConversion"/>
  </si>
  <si>
    <t>J2212A-29.1MA</t>
    <phoneticPr fontId="8" type="noConversion"/>
  </si>
  <si>
    <t>J2212A-30.1RC</t>
    <phoneticPr fontId="8" type="noConversion"/>
  </si>
  <si>
    <t>J2212A-31.1RC</t>
    <phoneticPr fontId="8" type="noConversion"/>
  </si>
  <si>
    <t>J2212A-32.1RC</t>
    <phoneticPr fontId="8" type="noConversion"/>
  </si>
  <si>
    <t>J2212A-33.1RC</t>
    <phoneticPr fontId="8" type="noConversion"/>
  </si>
  <si>
    <t>J2212A-34.1MA</t>
    <phoneticPr fontId="8" type="noConversion"/>
  </si>
  <si>
    <t>J2212A-34.2MA</t>
    <phoneticPr fontId="8" type="noConversion"/>
  </si>
  <si>
    <t>J2212A-35.1MA</t>
    <phoneticPr fontId="8" type="noConversion"/>
  </si>
  <si>
    <t>J2212A-36.1RC</t>
    <phoneticPr fontId="8" type="noConversion"/>
  </si>
  <si>
    <t>J2212A-37.1RC</t>
    <phoneticPr fontId="8" type="noConversion"/>
  </si>
  <si>
    <t>J2212A-38.1MA</t>
    <phoneticPr fontId="8" type="noConversion"/>
  </si>
  <si>
    <t>J2212A-39.1RC</t>
    <phoneticPr fontId="8" type="noConversion"/>
  </si>
  <si>
    <t>J2212A-40.1RC</t>
    <phoneticPr fontId="8" type="noConversion"/>
  </si>
  <si>
    <t>J2212A-41.1RC</t>
    <phoneticPr fontId="8" type="noConversion"/>
  </si>
  <si>
    <t>J2212A-42.1RC</t>
    <phoneticPr fontId="8" type="noConversion"/>
  </si>
  <si>
    <t>J2212A-43.1RC</t>
    <phoneticPr fontId="8" type="noConversion"/>
  </si>
  <si>
    <t>J2212B-37.1R</t>
    <phoneticPr fontId="8" type="noConversion"/>
  </si>
  <si>
    <t>J2212B-38.1RC</t>
    <phoneticPr fontId="8" type="noConversion"/>
  </si>
  <si>
    <t>J2212B-39.1RC</t>
    <phoneticPr fontId="8" type="noConversion"/>
  </si>
  <si>
    <t>J2212B-40.1RC</t>
    <phoneticPr fontId="8" type="noConversion"/>
  </si>
  <si>
    <t>J2212B-41.1RC</t>
    <phoneticPr fontId="8" type="noConversion"/>
  </si>
  <si>
    <t>J2212B-42.1RC</t>
    <phoneticPr fontId="8" type="noConversion"/>
  </si>
  <si>
    <t>J2212B-43.1MA</t>
    <phoneticPr fontId="8" type="noConversion"/>
  </si>
  <si>
    <t>J2212B-44.1R</t>
    <phoneticPr fontId="8" type="noConversion"/>
  </si>
  <si>
    <t>J2212B-45.1RC</t>
    <phoneticPr fontId="8" type="noConversion"/>
  </si>
  <si>
    <t>J2212B-46.1RC</t>
    <phoneticPr fontId="8" type="noConversion"/>
  </si>
  <si>
    <t>J2212B-47.1RC</t>
    <phoneticPr fontId="8" type="noConversion"/>
  </si>
  <si>
    <t>J2212B-48.1RC</t>
    <phoneticPr fontId="8" type="noConversion"/>
  </si>
  <si>
    <t>J2212B-49.1RC</t>
    <phoneticPr fontId="8" type="noConversion"/>
  </si>
  <si>
    <t>J2212B-50.1MA</t>
    <phoneticPr fontId="8" type="noConversion"/>
  </si>
  <si>
    <t>J2212B-51.1RC</t>
    <phoneticPr fontId="8" type="noConversion"/>
  </si>
  <si>
    <t>J2212B-52.1MA</t>
    <phoneticPr fontId="8" type="noConversion"/>
  </si>
  <si>
    <t>J2212B-53.1R</t>
    <phoneticPr fontId="8" type="noConversion"/>
  </si>
  <si>
    <t>J2212B-55.1RC</t>
    <phoneticPr fontId="8" type="noConversion"/>
  </si>
  <si>
    <t>J2212B-56.1RC</t>
    <phoneticPr fontId="8" type="noConversion"/>
  </si>
  <si>
    <t>J2212B-57.1RC</t>
    <phoneticPr fontId="8" type="noConversion"/>
  </si>
  <si>
    <t>J2212B-58.1MA</t>
    <phoneticPr fontId="8" type="noConversion"/>
  </si>
  <si>
    <t>J2212B-59.1RC</t>
    <phoneticPr fontId="8" type="noConversion"/>
  </si>
  <si>
    <t>J2212B-60.1RC</t>
    <phoneticPr fontId="8" type="noConversion"/>
  </si>
  <si>
    <t>J2212B-60.2R</t>
    <phoneticPr fontId="8" type="noConversion"/>
  </si>
  <si>
    <t>J2212B-61.1RC</t>
    <phoneticPr fontId="8" type="noConversion"/>
  </si>
  <si>
    <t>J2212B-62.1R</t>
    <phoneticPr fontId="8" type="noConversion"/>
  </si>
  <si>
    <t>J2212B-63.2MA</t>
    <phoneticPr fontId="8" type="noConversion"/>
  </si>
  <si>
    <t>J2212B-64.1RC</t>
    <phoneticPr fontId="8" type="noConversion"/>
  </si>
  <si>
    <t>J2212B-65.1RC</t>
    <phoneticPr fontId="8" type="noConversion"/>
  </si>
  <si>
    <t>J2212B-66.1RC</t>
    <phoneticPr fontId="8" type="noConversion"/>
  </si>
  <si>
    <t>J2212B-67.1RC</t>
    <phoneticPr fontId="8" type="noConversion"/>
  </si>
  <si>
    <t>J2212B-68.1RC</t>
    <phoneticPr fontId="8" type="noConversion"/>
  </si>
  <si>
    <t>J2212B-70.1RC</t>
    <phoneticPr fontId="8" type="noConversion"/>
  </si>
  <si>
    <t>J2212B-71.1RC</t>
    <phoneticPr fontId="8" type="noConversion"/>
  </si>
  <si>
    <t>J2212B-72.1MA</t>
    <phoneticPr fontId="8" type="noConversion"/>
  </si>
  <si>
    <t>J2212B-73.1RC</t>
    <phoneticPr fontId="8" type="noConversion"/>
  </si>
  <si>
    <t>J2212B-74.1RC</t>
    <phoneticPr fontId="8" type="noConversion"/>
  </si>
  <si>
    <t>J2212B-75.1R</t>
    <phoneticPr fontId="8" type="noConversion"/>
  </si>
  <si>
    <t>J2212B-76.1MA</t>
    <phoneticPr fontId="8" type="noConversion"/>
  </si>
  <si>
    <t>J2212B-77.1R</t>
    <phoneticPr fontId="8" type="noConversion"/>
  </si>
  <si>
    <t>J2212B-78.1MA</t>
    <phoneticPr fontId="8" type="noConversion"/>
  </si>
  <si>
    <t>J2212B-79.1RC</t>
    <phoneticPr fontId="8" type="noConversion"/>
  </si>
  <si>
    <t>J2212B-80.1RC</t>
    <phoneticPr fontId="8" type="noConversion"/>
  </si>
  <si>
    <t>J2212B-81.1RC</t>
    <phoneticPr fontId="8" type="noConversion"/>
  </si>
  <si>
    <t>J2212B-82.1R</t>
    <phoneticPr fontId="8" type="noConversion"/>
  </si>
  <si>
    <t>J2212B-83.1RC</t>
    <phoneticPr fontId="8" type="noConversion"/>
  </si>
  <si>
    <t>J2212B-84.1RC</t>
    <phoneticPr fontId="8" type="noConversion"/>
  </si>
  <si>
    <t>J2212B-84.2MA</t>
    <phoneticPr fontId="8" type="noConversion"/>
  </si>
  <si>
    <t>J2212B-85.1RC</t>
    <phoneticPr fontId="8" type="noConversion"/>
  </si>
  <si>
    <t>J2212B-86.1RC</t>
    <phoneticPr fontId="8" type="noConversion"/>
  </si>
  <si>
    <t>J2212B-87.1MA</t>
    <phoneticPr fontId="8" type="noConversion"/>
  </si>
  <si>
    <t>J2212B-87.2MA</t>
    <phoneticPr fontId="8" type="noConversion"/>
  </si>
  <si>
    <t>J2212B-88.1RC</t>
    <phoneticPr fontId="8" type="noConversion"/>
  </si>
  <si>
    <t>J2212B-89.1RC</t>
    <phoneticPr fontId="8" type="noConversion"/>
  </si>
  <si>
    <t>J2212B-90.1RC</t>
    <phoneticPr fontId="8" type="noConversion"/>
  </si>
  <si>
    <t>J2212B-91.1RC</t>
    <phoneticPr fontId="8" type="noConversion"/>
  </si>
  <si>
    <t>J2212B-92.1R</t>
    <phoneticPr fontId="8" type="noConversion"/>
  </si>
  <si>
    <t>J2212B-93.1RC</t>
    <phoneticPr fontId="8" type="noConversion"/>
  </si>
  <si>
    <t>J2212B-94.1R</t>
    <phoneticPr fontId="8" type="noConversion"/>
  </si>
  <si>
    <t>J2212B-95.1R</t>
    <phoneticPr fontId="8" type="noConversion"/>
  </si>
  <si>
    <t>J2212B-96.1MA</t>
    <phoneticPr fontId="8" type="noConversion"/>
  </si>
  <si>
    <t>J2212B-97.1RC</t>
    <phoneticPr fontId="8" type="noConversion"/>
  </si>
  <si>
    <t>J2212B-98.1RC</t>
    <phoneticPr fontId="8" type="noConversion"/>
  </si>
  <si>
    <t>J2212B-99.1R</t>
    <phoneticPr fontId="8" type="noConversion"/>
  </si>
  <si>
    <t>J2212B-103.1R</t>
    <phoneticPr fontId="8" type="noConversion"/>
  </si>
  <si>
    <t>J2212B-104.1RC</t>
    <phoneticPr fontId="8" type="noConversion"/>
  </si>
  <si>
    <t>J2212B-105.1R</t>
    <phoneticPr fontId="8" type="noConversion"/>
  </si>
  <si>
    <t>J2212B-106.1MA</t>
    <phoneticPr fontId="8" type="noConversion"/>
  </si>
  <si>
    <t>J2212B-107.1MA</t>
    <phoneticPr fontId="8" type="noConversion"/>
  </si>
  <si>
    <t>Trondhjemitic gneiss (J2302)</t>
    <phoneticPr fontId="8" type="noConversion"/>
  </si>
  <si>
    <t>J2302-1.1MA</t>
    <phoneticPr fontId="8" type="noConversion"/>
  </si>
  <si>
    <t>J2302-1.2R</t>
    <phoneticPr fontId="8" type="noConversion"/>
  </si>
  <si>
    <t>J2302-5.1MA</t>
    <phoneticPr fontId="8" type="noConversion"/>
  </si>
  <si>
    <t>J2302-6.1R</t>
    <phoneticPr fontId="8" type="noConversion"/>
  </si>
  <si>
    <t>J2302-7.1MA</t>
    <phoneticPr fontId="8" type="noConversion"/>
  </si>
  <si>
    <t>J2302-8.1RC</t>
    <phoneticPr fontId="8" type="noConversion"/>
  </si>
  <si>
    <t>J2302-8.2R</t>
    <phoneticPr fontId="8" type="noConversion"/>
  </si>
  <si>
    <t>J2302-11.1MA</t>
    <phoneticPr fontId="8" type="noConversion"/>
  </si>
  <si>
    <t>J2302-13.1MA</t>
    <phoneticPr fontId="8" type="noConversion"/>
  </si>
  <si>
    <t>J2302-14.1RC</t>
    <phoneticPr fontId="8" type="noConversion"/>
  </si>
  <si>
    <t>J2302-17.1MA</t>
    <phoneticPr fontId="8" type="noConversion"/>
  </si>
  <si>
    <t>J2302-18.1RC</t>
    <phoneticPr fontId="8" type="noConversion"/>
  </si>
  <si>
    <t>J2302-21.1MA</t>
    <phoneticPr fontId="8" type="noConversion"/>
  </si>
  <si>
    <t>J2302-22.1MA</t>
    <phoneticPr fontId="8" type="noConversion"/>
  </si>
  <si>
    <t>J2302-22.2MA</t>
    <phoneticPr fontId="8" type="noConversion"/>
  </si>
  <si>
    <t>J2302-23.1MA</t>
    <phoneticPr fontId="8" type="noConversion"/>
  </si>
  <si>
    <t>J2302-25.1MA</t>
    <phoneticPr fontId="8" type="noConversion"/>
  </si>
  <si>
    <t>J2302-26.1MA</t>
    <phoneticPr fontId="8" type="noConversion"/>
  </si>
  <si>
    <t>J2302-27.1RC</t>
    <phoneticPr fontId="8" type="noConversion"/>
  </si>
  <si>
    <t>J2302-28.1RC</t>
    <phoneticPr fontId="8" type="noConversion"/>
  </si>
  <si>
    <t>J2302-32.1RC</t>
    <phoneticPr fontId="8" type="noConversion"/>
  </si>
  <si>
    <t>J2302-32.2R</t>
    <phoneticPr fontId="8" type="noConversion"/>
  </si>
  <si>
    <t>J2302-34.1MA</t>
    <phoneticPr fontId="8" type="noConversion"/>
  </si>
  <si>
    <t>J2302-29.1MA</t>
    <phoneticPr fontId="8" type="noConversion"/>
  </si>
  <si>
    <t>J2302-30.1MA</t>
    <phoneticPr fontId="8" type="noConversion"/>
  </si>
  <si>
    <t>J2302-31.1MA</t>
    <phoneticPr fontId="8" type="noConversion"/>
  </si>
  <si>
    <t>J2302-35.1MA</t>
    <phoneticPr fontId="8" type="noConversion"/>
  </si>
  <si>
    <t>J2302-36.1RC</t>
    <phoneticPr fontId="8" type="noConversion"/>
  </si>
  <si>
    <t>J2302-37.1MA</t>
    <phoneticPr fontId="8" type="noConversion"/>
  </si>
  <si>
    <t>J2302-41.1RC</t>
    <phoneticPr fontId="8" type="noConversion"/>
  </si>
  <si>
    <t>J2302-42.1RC</t>
    <phoneticPr fontId="8" type="noConversion"/>
  </si>
  <si>
    <t>J2302-43.1RC</t>
    <phoneticPr fontId="8" type="noConversion"/>
  </si>
  <si>
    <t>J2302-44.1MA</t>
    <phoneticPr fontId="8" type="noConversion"/>
  </si>
  <si>
    <t>J2302-40.1R</t>
    <phoneticPr fontId="8" type="noConversion"/>
  </si>
  <si>
    <t>J2302-39.2RC</t>
    <phoneticPr fontId="8" type="noConversion"/>
  </si>
  <si>
    <t>J2302-38.1MA</t>
    <phoneticPr fontId="8" type="noConversion"/>
  </si>
  <si>
    <t>J2302-46.1MA</t>
    <phoneticPr fontId="8" type="noConversion"/>
  </si>
  <si>
    <t>J2302-47.1RC</t>
    <phoneticPr fontId="8" type="noConversion"/>
  </si>
  <si>
    <t>J2302-48.1R</t>
    <phoneticPr fontId="8" type="noConversion"/>
  </si>
  <si>
    <t>J2302-57.2RC</t>
    <phoneticPr fontId="8" type="noConversion"/>
  </si>
  <si>
    <t>J2302-59.1RC</t>
    <phoneticPr fontId="8" type="noConversion"/>
  </si>
  <si>
    <t>J2302-60.1RC</t>
    <phoneticPr fontId="8" type="noConversion"/>
  </si>
  <si>
    <t>J2302-61.2RC</t>
    <phoneticPr fontId="8" type="noConversion"/>
  </si>
  <si>
    <t>J2302-63.1R</t>
    <phoneticPr fontId="8" type="noConversion"/>
  </si>
  <si>
    <t>J2302-64.1R</t>
    <phoneticPr fontId="8" type="noConversion"/>
  </si>
  <si>
    <t>J2303-2.1MA</t>
    <phoneticPr fontId="8" type="noConversion"/>
  </si>
  <si>
    <t>J2303-3.1MA</t>
    <phoneticPr fontId="8" type="noConversion"/>
  </si>
  <si>
    <t>J2303-4.1MA</t>
    <phoneticPr fontId="8" type="noConversion"/>
  </si>
  <si>
    <t>J2303-5.1MA</t>
    <phoneticPr fontId="8" type="noConversion"/>
  </si>
  <si>
    <t>J2303-6.1MA</t>
    <phoneticPr fontId="8" type="noConversion"/>
  </si>
  <si>
    <t>J2303-7.1MA</t>
    <phoneticPr fontId="8" type="noConversion"/>
  </si>
  <si>
    <t>J2303-8.1MA</t>
    <phoneticPr fontId="8" type="noConversion"/>
  </si>
  <si>
    <t>J2303-9.1MA</t>
    <phoneticPr fontId="8" type="noConversion"/>
  </si>
  <si>
    <t>J2303-10.1MA</t>
    <phoneticPr fontId="8" type="noConversion"/>
  </si>
  <si>
    <t>J2303-11.1MA</t>
    <phoneticPr fontId="8" type="noConversion"/>
  </si>
  <si>
    <t>J2303-12.1R</t>
    <phoneticPr fontId="8" type="noConversion"/>
  </si>
  <si>
    <t>J2303-13.1MA</t>
    <phoneticPr fontId="8" type="noConversion"/>
  </si>
  <si>
    <t>J2303-14.1MA</t>
    <phoneticPr fontId="8" type="noConversion"/>
  </si>
  <si>
    <t>J2303-15.1MA</t>
    <phoneticPr fontId="8" type="noConversion"/>
  </si>
  <si>
    <t>J2303-16.1MA</t>
    <phoneticPr fontId="8" type="noConversion"/>
  </si>
  <si>
    <t>J2303-17.1MA</t>
    <phoneticPr fontId="8" type="noConversion"/>
  </si>
  <si>
    <t>J2303-18.1R</t>
    <phoneticPr fontId="8" type="noConversion"/>
  </si>
  <si>
    <t>J2303-19.1MA</t>
    <phoneticPr fontId="8" type="noConversion"/>
  </si>
  <si>
    <t>J2303-23.1MA</t>
    <phoneticPr fontId="8" type="noConversion"/>
  </si>
  <si>
    <t>J2303-24.1RC</t>
    <phoneticPr fontId="8" type="noConversion"/>
  </si>
  <si>
    <t>J2303-21.1MA</t>
    <phoneticPr fontId="8" type="noConversion"/>
  </si>
  <si>
    <t>J2303-20.1MA</t>
    <phoneticPr fontId="8" type="noConversion"/>
  </si>
  <si>
    <t>J2303-22.1RC</t>
    <phoneticPr fontId="8" type="noConversion"/>
  </si>
  <si>
    <t>J2303-25.1MA</t>
    <phoneticPr fontId="8" type="noConversion"/>
  </si>
  <si>
    <t>J2303-25.2RC</t>
    <phoneticPr fontId="8" type="noConversion"/>
  </si>
  <si>
    <t>J2303-27.1RC</t>
    <phoneticPr fontId="8" type="noConversion"/>
  </si>
  <si>
    <t>J2303-28.1MA</t>
    <phoneticPr fontId="8" type="noConversion"/>
  </si>
  <si>
    <t>J2303-29.1RC</t>
    <phoneticPr fontId="8" type="noConversion"/>
  </si>
  <si>
    <t>J2303-30.1MA</t>
    <phoneticPr fontId="8" type="noConversion"/>
  </si>
  <si>
    <t>J2303-70.1MA</t>
    <phoneticPr fontId="8" type="noConversion"/>
  </si>
  <si>
    <t>J2303-69.1R</t>
    <phoneticPr fontId="8" type="noConversion"/>
  </si>
  <si>
    <t>J2303-68.1R</t>
    <phoneticPr fontId="8" type="noConversion"/>
  </si>
  <si>
    <t>J2303-67.1MA</t>
    <phoneticPr fontId="8" type="noConversion"/>
  </si>
  <si>
    <t>J2303-66.1MA</t>
    <phoneticPr fontId="8" type="noConversion"/>
  </si>
  <si>
    <t>J2303-65.1MA</t>
    <phoneticPr fontId="8" type="noConversion"/>
  </si>
  <si>
    <t>J2303-64.1MA</t>
    <phoneticPr fontId="8" type="noConversion"/>
  </si>
  <si>
    <t>J2303-63.1RC</t>
    <phoneticPr fontId="8" type="noConversion"/>
  </si>
  <si>
    <t>J2303-62.1RC</t>
    <phoneticPr fontId="8" type="noConversion"/>
  </si>
  <si>
    <t>J2303-61.1R</t>
    <phoneticPr fontId="8" type="noConversion"/>
  </si>
  <si>
    <t>J2303-60.1MA</t>
    <phoneticPr fontId="8" type="noConversion"/>
  </si>
  <si>
    <t>J2303-59.2RC</t>
    <phoneticPr fontId="8" type="noConversion"/>
  </si>
  <si>
    <t>J2303-59.1R</t>
    <phoneticPr fontId="8" type="noConversion"/>
  </si>
  <si>
    <t>J2303-58.1MA</t>
    <phoneticPr fontId="8" type="noConversion"/>
  </si>
  <si>
    <t>J2303-57.1MA</t>
    <phoneticPr fontId="8" type="noConversion"/>
  </si>
  <si>
    <t>J2303-56.1MA</t>
    <phoneticPr fontId="8" type="noConversion"/>
  </si>
  <si>
    <t>J2303-55.1MA</t>
    <phoneticPr fontId="8" type="noConversion"/>
  </si>
  <si>
    <t>J2303-54.1RC</t>
    <phoneticPr fontId="8" type="noConversion"/>
  </si>
  <si>
    <t>J2303-53.1R</t>
    <phoneticPr fontId="8" type="noConversion"/>
  </si>
  <si>
    <t>J2303-52.1MA</t>
    <phoneticPr fontId="8" type="noConversion"/>
  </si>
  <si>
    <t>J2303-51.1MA</t>
    <phoneticPr fontId="8" type="noConversion"/>
  </si>
  <si>
    <t>J2303-50.1MA</t>
    <phoneticPr fontId="8" type="noConversion"/>
  </si>
  <si>
    <t>J2303-49.1MA</t>
    <phoneticPr fontId="8" type="noConversion"/>
  </si>
  <si>
    <t>J2303-48.1MA</t>
    <phoneticPr fontId="8" type="noConversion"/>
  </si>
  <si>
    <t>J2303-47.1MA</t>
    <phoneticPr fontId="8" type="noConversion"/>
  </si>
  <si>
    <t>J2303-46.1MA</t>
    <phoneticPr fontId="8" type="noConversion"/>
  </si>
  <si>
    <t>J2303-45.1MA</t>
    <phoneticPr fontId="8" type="noConversion"/>
  </si>
  <si>
    <t>J2303-44.1MA</t>
    <phoneticPr fontId="8" type="noConversion"/>
  </si>
  <si>
    <t>J2303-43.1MA</t>
    <phoneticPr fontId="8" type="noConversion"/>
  </si>
  <si>
    <t>J2303-41.1MA</t>
    <phoneticPr fontId="8" type="noConversion"/>
  </si>
  <si>
    <t>J2303-40.1MA</t>
    <phoneticPr fontId="8" type="noConversion"/>
  </si>
  <si>
    <t>J2303-39.1MA</t>
    <phoneticPr fontId="8" type="noConversion"/>
  </si>
  <si>
    <t>J2303-38.1MA</t>
    <phoneticPr fontId="8" type="noConversion"/>
  </si>
  <si>
    <t>J2303-37.1RC</t>
    <phoneticPr fontId="8" type="noConversion"/>
  </si>
  <si>
    <t>J2303-36.1MA</t>
    <phoneticPr fontId="8" type="noConversion"/>
  </si>
  <si>
    <t>J2303-35.1MA</t>
    <phoneticPr fontId="8" type="noConversion"/>
  </si>
  <si>
    <t>J2303-31.1MA</t>
    <phoneticPr fontId="8" type="noConversion"/>
  </si>
  <si>
    <t>J2303-32.1RC</t>
    <phoneticPr fontId="8" type="noConversion"/>
  </si>
  <si>
    <t>J2303-33.1MA</t>
    <phoneticPr fontId="8" type="noConversion"/>
  </si>
  <si>
    <t>J2303-34.1MA</t>
    <phoneticPr fontId="8" type="noConversion"/>
  </si>
  <si>
    <r>
      <t xml:space="preserve">Table S7 The geochemical composition of </t>
    </r>
    <r>
      <rPr>
        <b/>
        <sz val="12"/>
        <color theme="1"/>
        <rFont val="等线"/>
        <family val="3"/>
        <charset val="134"/>
      </rPr>
      <t>≥</t>
    </r>
    <r>
      <rPr>
        <b/>
        <sz val="12"/>
        <color theme="1"/>
        <rFont val="Times New Roman"/>
        <family val="1"/>
      </rPr>
      <t>3.7 Ga mafic rocks around the world</t>
    </r>
    <phoneticPr fontId="8" type="noConversion"/>
  </si>
  <si>
    <r>
      <t xml:space="preserve">Sample No. </t>
    </r>
    <r>
      <rPr>
        <vertAlign val="superscript"/>
        <sz val="10"/>
        <rFont val="Times New Roman"/>
        <family val="1"/>
      </rPr>
      <t>a</t>
    </r>
    <phoneticPr fontId="8" type="noConversion"/>
  </si>
  <si>
    <r>
      <rPr>
        <sz val="10"/>
        <rFont val="宋体"/>
        <family val="3"/>
        <charset val="134"/>
      </rPr>
      <t>≥</t>
    </r>
    <r>
      <rPr>
        <sz val="10"/>
        <rFont val="Times New Roman"/>
        <family val="1"/>
      </rPr>
      <t>4001</t>
    </r>
    <phoneticPr fontId="9" type="noConversion"/>
  </si>
  <si>
    <r>
      <rPr>
        <sz val="10"/>
        <rFont val="Arial Unicode MS"/>
        <family val="2"/>
        <charset val="134"/>
      </rPr>
      <t>≥</t>
    </r>
    <r>
      <rPr>
        <sz val="10"/>
        <rFont val="Times New Roman"/>
        <family val="1"/>
      </rPr>
      <t>3973</t>
    </r>
    <phoneticPr fontId="9" type="noConversion"/>
  </si>
  <si>
    <r>
      <rPr>
        <sz val="10"/>
        <rFont val="Arial Unicode MS"/>
        <family val="2"/>
        <charset val="134"/>
      </rPr>
      <t>≥</t>
    </r>
    <r>
      <rPr>
        <sz val="10"/>
        <rFont val="Times New Roman"/>
        <family val="1"/>
      </rPr>
      <t>4003</t>
    </r>
    <phoneticPr fontId="9" type="noConversion"/>
  </si>
  <si>
    <r>
      <t>SiO</t>
    </r>
    <r>
      <rPr>
        <vertAlign val="subscript"/>
        <sz val="10"/>
        <color theme="1"/>
        <rFont val="Times New Roman"/>
        <family val="1"/>
      </rPr>
      <t>2</t>
    </r>
    <phoneticPr fontId="8" type="noConversion"/>
  </si>
  <si>
    <r>
      <t>TiO</t>
    </r>
    <r>
      <rPr>
        <vertAlign val="subscript"/>
        <sz val="10"/>
        <color theme="1"/>
        <rFont val="Times New Roman"/>
        <family val="1"/>
      </rPr>
      <t>2</t>
    </r>
    <phoneticPr fontId="8" type="noConversion"/>
  </si>
  <si>
    <r>
      <t>Al</t>
    </r>
    <r>
      <rPr>
        <vertAlign val="subscript"/>
        <sz val="10"/>
        <color theme="1"/>
        <rFont val="Times New Roman"/>
        <family val="1"/>
      </rPr>
      <t>2</t>
    </r>
    <r>
      <rPr>
        <sz val="10"/>
        <color theme="1"/>
        <rFont val="Times New Roman"/>
        <family val="1"/>
      </rPr>
      <t>O</t>
    </r>
    <r>
      <rPr>
        <vertAlign val="subscript"/>
        <sz val="10"/>
        <color theme="1"/>
        <rFont val="Times New Roman"/>
        <family val="1"/>
      </rPr>
      <t>3</t>
    </r>
    <phoneticPr fontId="8" type="noConversion"/>
  </si>
  <si>
    <r>
      <t>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xml:space="preserve"> </t>
    </r>
    <r>
      <rPr>
        <vertAlign val="superscript"/>
        <sz val="10"/>
        <color theme="1"/>
        <rFont val="Times New Roman"/>
        <family val="1"/>
      </rPr>
      <t>b</t>
    </r>
    <phoneticPr fontId="8" type="noConversion"/>
  </si>
  <si>
    <r>
      <t>Na</t>
    </r>
    <r>
      <rPr>
        <vertAlign val="subscript"/>
        <sz val="10"/>
        <color theme="1"/>
        <rFont val="Times New Roman"/>
        <family val="1"/>
      </rPr>
      <t>2</t>
    </r>
    <r>
      <rPr>
        <sz val="10"/>
        <color theme="1"/>
        <rFont val="Times New Roman"/>
        <family val="1"/>
      </rPr>
      <t>O</t>
    </r>
    <phoneticPr fontId="8" type="noConversion"/>
  </si>
  <si>
    <r>
      <t>K</t>
    </r>
    <r>
      <rPr>
        <vertAlign val="subscript"/>
        <sz val="10"/>
        <color theme="1"/>
        <rFont val="Times New Roman"/>
        <family val="1"/>
      </rPr>
      <t>2</t>
    </r>
    <r>
      <rPr>
        <sz val="10"/>
        <color theme="1"/>
        <rFont val="Times New Roman"/>
        <family val="1"/>
      </rPr>
      <t>O</t>
    </r>
    <phoneticPr fontId="8" type="noConversion"/>
  </si>
  <si>
    <r>
      <t>P</t>
    </r>
    <r>
      <rPr>
        <vertAlign val="subscript"/>
        <sz val="10"/>
        <color theme="1"/>
        <rFont val="Times New Roman"/>
        <family val="1"/>
      </rPr>
      <t>2</t>
    </r>
    <r>
      <rPr>
        <sz val="10"/>
        <color theme="1"/>
        <rFont val="Times New Roman"/>
        <family val="1"/>
      </rPr>
      <t>O</t>
    </r>
    <r>
      <rPr>
        <vertAlign val="subscript"/>
        <sz val="10"/>
        <color theme="1"/>
        <rFont val="Times New Roman"/>
        <family val="1"/>
      </rPr>
      <t>5</t>
    </r>
    <phoneticPr fontId="8" type="noConversion"/>
  </si>
  <si>
    <r>
      <t xml:space="preserve"> Spot </t>
    </r>
    <r>
      <rPr>
        <vertAlign val="superscript"/>
        <sz val="10"/>
        <rFont val="Times New Roman"/>
        <family val="1"/>
      </rPr>
      <t>a</t>
    </r>
    <phoneticPr fontId="8" type="noConversion"/>
  </si>
  <si>
    <r>
      <t>206</t>
    </r>
    <r>
      <rPr>
        <sz val="10"/>
        <rFont val="Times New Roman"/>
        <family val="1"/>
      </rPr>
      <t>Pb</t>
    </r>
    <r>
      <rPr>
        <vertAlign val="subscript"/>
        <sz val="10"/>
        <rFont val="Times New Roman"/>
        <family val="1"/>
      </rPr>
      <t>c</t>
    </r>
    <r>
      <rPr>
        <sz val="10"/>
        <rFont val="Times New Roman"/>
        <family val="1"/>
      </rPr>
      <t xml:space="preserve">  (%)</t>
    </r>
    <r>
      <rPr>
        <vertAlign val="superscript"/>
        <sz val="10"/>
        <rFont val="Times New Roman"/>
        <family val="1"/>
      </rPr>
      <t xml:space="preserve"> b</t>
    </r>
    <phoneticPr fontId="8" type="noConversion"/>
  </si>
  <si>
    <r>
      <t>206</t>
    </r>
    <r>
      <rPr>
        <sz val="10"/>
        <rFont val="Times New Roman"/>
        <family val="1"/>
      </rPr>
      <t>Pb* (ppm)</t>
    </r>
    <r>
      <rPr>
        <vertAlign val="superscript"/>
        <sz val="10"/>
        <rFont val="Times New Roman"/>
        <family val="1"/>
      </rPr>
      <t>c</t>
    </r>
    <phoneticPr fontId="8" type="noConversion"/>
  </si>
  <si>
    <r>
      <t>207</t>
    </r>
    <r>
      <rPr>
        <sz val="10"/>
        <rFont val="Times New Roman"/>
        <family val="1"/>
      </rPr>
      <t>Pb</t>
    </r>
    <r>
      <rPr>
        <vertAlign val="superscript"/>
        <sz val="10"/>
        <rFont val="Times New Roman"/>
        <family val="1"/>
      </rPr>
      <t>*</t>
    </r>
  </si>
  <si>
    <r>
      <t>206</t>
    </r>
    <r>
      <rPr>
        <sz val="10"/>
        <rFont val="Times New Roman"/>
        <family val="1"/>
      </rPr>
      <t>Pb</t>
    </r>
    <r>
      <rPr>
        <vertAlign val="superscript"/>
        <sz val="10"/>
        <rFont val="Times New Roman"/>
        <family val="1"/>
      </rPr>
      <t>*</t>
    </r>
  </si>
  <si>
    <r>
      <t>206</t>
    </r>
    <r>
      <rPr>
        <sz val="10"/>
        <rFont val="Times New Roman"/>
        <family val="1"/>
      </rPr>
      <t>Pb/</t>
    </r>
    <r>
      <rPr>
        <vertAlign val="superscript"/>
        <sz val="10"/>
        <rFont val="Times New Roman"/>
        <family val="1"/>
      </rPr>
      <t>238</t>
    </r>
    <r>
      <rPr>
        <sz val="10"/>
        <rFont val="Times New Roman"/>
        <family val="1"/>
      </rPr>
      <t>U</t>
    </r>
  </si>
  <si>
    <r>
      <t>207</t>
    </r>
    <r>
      <rPr>
        <sz val="10"/>
        <rFont val="Times New Roman"/>
        <family val="1"/>
      </rPr>
      <t>Pb/</t>
    </r>
    <r>
      <rPr>
        <vertAlign val="superscript"/>
        <sz val="10"/>
        <rFont val="Times New Roman"/>
        <family val="1"/>
      </rPr>
      <t>206</t>
    </r>
    <r>
      <rPr>
        <sz val="10"/>
        <rFont val="Times New Roman"/>
        <family val="1"/>
      </rPr>
      <t>Pb</t>
    </r>
    <phoneticPr fontId="8" type="noConversion"/>
  </si>
  <si>
    <r>
      <t>/</t>
    </r>
    <r>
      <rPr>
        <vertAlign val="superscript"/>
        <sz val="10"/>
        <rFont val="Times New Roman"/>
        <family val="1"/>
      </rPr>
      <t>206</t>
    </r>
    <r>
      <rPr>
        <sz val="10"/>
        <rFont val="Times New Roman"/>
        <family val="1"/>
      </rPr>
      <t>Pb</t>
    </r>
    <r>
      <rPr>
        <vertAlign val="superscript"/>
        <sz val="10"/>
        <rFont val="Times New Roman"/>
        <family val="1"/>
      </rPr>
      <t>* d</t>
    </r>
    <phoneticPr fontId="8" type="noConversion"/>
  </si>
  <si>
    <r>
      <t>/</t>
    </r>
    <r>
      <rPr>
        <vertAlign val="superscript"/>
        <sz val="10"/>
        <rFont val="Times New Roman"/>
        <family val="1"/>
      </rPr>
      <t>235</t>
    </r>
    <r>
      <rPr>
        <sz val="10"/>
        <rFont val="Times New Roman"/>
        <family val="1"/>
      </rPr>
      <t>U</t>
    </r>
  </si>
  <si>
    <r>
      <t>/</t>
    </r>
    <r>
      <rPr>
        <vertAlign val="superscript"/>
        <sz val="10"/>
        <rFont val="Times New Roman"/>
        <family val="1"/>
      </rPr>
      <t>238</t>
    </r>
    <r>
      <rPr>
        <sz val="10"/>
        <rFont val="Times New Roman"/>
        <family val="1"/>
      </rPr>
      <t>U</t>
    </r>
  </si>
  <si>
    <r>
      <t xml:space="preserve">(%) </t>
    </r>
    <r>
      <rPr>
        <vertAlign val="superscript"/>
        <sz val="10"/>
        <rFont val="Times New Roman"/>
        <family val="1"/>
      </rPr>
      <t>e</t>
    </r>
    <phoneticPr fontId="8" type="noConversion"/>
  </si>
  <si>
    <r>
      <t xml:space="preserve">J2212A-2.1MA </t>
    </r>
    <r>
      <rPr>
        <vertAlign val="superscript"/>
        <sz val="10"/>
        <rFont val="Times New Roman"/>
        <family val="1"/>
      </rPr>
      <t>f</t>
    </r>
    <phoneticPr fontId="8" type="noConversion"/>
  </si>
  <si>
    <r>
      <t xml:space="preserve">J2212B-1.1RC </t>
    </r>
    <r>
      <rPr>
        <vertAlign val="superscript"/>
        <sz val="10"/>
        <rFont val="Times New Roman"/>
        <family val="1"/>
      </rPr>
      <t>g</t>
    </r>
    <phoneticPr fontId="8" type="noConversion"/>
  </si>
  <si>
    <r>
      <t xml:space="preserve">d: Common lead corrected using measured </t>
    </r>
    <r>
      <rPr>
        <vertAlign val="superscript"/>
        <sz val="10"/>
        <color theme="1"/>
        <rFont val="Times New Roman"/>
        <family val="1"/>
      </rPr>
      <t>204</t>
    </r>
    <r>
      <rPr>
        <sz val="10"/>
        <color theme="1"/>
        <rFont val="Times New Roman"/>
        <family val="1"/>
      </rPr>
      <t>Pb.</t>
    </r>
    <phoneticPr fontId="8" type="noConversion"/>
  </si>
  <si>
    <r>
      <t>e: Discordance (%) is defined as [1- (</t>
    </r>
    <r>
      <rPr>
        <vertAlign val="superscript"/>
        <sz val="10"/>
        <color theme="1"/>
        <rFont val="Times New Roman"/>
        <family val="1"/>
      </rPr>
      <t>206</t>
    </r>
    <r>
      <rPr>
        <sz val="10"/>
        <color theme="1"/>
        <rFont val="Times New Roman"/>
        <family val="1"/>
      </rPr>
      <t>Pb/</t>
    </r>
    <r>
      <rPr>
        <vertAlign val="superscript"/>
        <sz val="10"/>
        <color theme="1"/>
        <rFont val="Times New Roman"/>
        <family val="1"/>
      </rPr>
      <t>238</t>
    </r>
    <r>
      <rPr>
        <sz val="10"/>
        <color theme="1"/>
        <rFont val="Times New Roman"/>
        <family val="1"/>
      </rPr>
      <t>U age) / (</t>
    </r>
    <r>
      <rPr>
        <vertAlign val="superscript"/>
        <sz val="10"/>
        <color theme="1"/>
        <rFont val="Times New Roman"/>
        <family val="1"/>
      </rPr>
      <t>207</t>
    </r>
    <r>
      <rPr>
        <sz val="10"/>
        <color theme="1"/>
        <rFont val="Times New Roman"/>
        <family val="1"/>
      </rPr>
      <t>Pb/</t>
    </r>
    <r>
      <rPr>
        <vertAlign val="superscript"/>
        <sz val="10"/>
        <color theme="1"/>
        <rFont val="Times New Roman"/>
        <family val="1"/>
      </rPr>
      <t>206</t>
    </r>
    <r>
      <rPr>
        <sz val="10"/>
        <color theme="1"/>
        <rFont val="Times New Roman"/>
        <family val="1"/>
      </rPr>
      <t>Pb  age)] ×100.</t>
    </r>
    <phoneticPr fontId="8" type="noConversion"/>
  </si>
  <si>
    <r>
      <t xml:space="preserve">Reject </t>
    </r>
    <r>
      <rPr>
        <vertAlign val="superscript"/>
        <sz val="10"/>
        <color theme="1"/>
        <rFont val="Times New Roman"/>
        <family val="1"/>
      </rPr>
      <t>a</t>
    </r>
    <phoneticPr fontId="8" type="noConversion"/>
  </si>
  <si>
    <r>
      <t>δ</t>
    </r>
    <r>
      <rPr>
        <vertAlign val="superscript"/>
        <sz val="10"/>
        <color theme="1"/>
        <rFont val="Times New Roman"/>
        <family val="1"/>
      </rPr>
      <t>18</t>
    </r>
    <r>
      <rPr>
        <sz val="10"/>
        <color theme="1"/>
        <rFont val="Times New Roman"/>
        <family val="1"/>
      </rPr>
      <t>O (VSMOW)</t>
    </r>
    <phoneticPr fontId="8" type="noConversion"/>
  </si>
  <si>
    <r>
      <rPr>
        <vertAlign val="superscript"/>
        <sz val="10"/>
        <color theme="1"/>
        <rFont val="Times New Roman"/>
        <family val="1"/>
      </rPr>
      <t>207</t>
    </r>
    <r>
      <rPr>
        <sz val="10"/>
        <color theme="1"/>
        <rFont val="Times New Roman"/>
        <family val="1"/>
      </rPr>
      <t>Pb/</t>
    </r>
    <r>
      <rPr>
        <vertAlign val="superscript"/>
        <sz val="10"/>
        <color theme="1"/>
        <rFont val="Times New Roman"/>
        <family val="1"/>
      </rPr>
      <t>206</t>
    </r>
    <r>
      <rPr>
        <sz val="10"/>
        <color theme="1"/>
        <rFont val="Times New Roman"/>
        <family val="1"/>
      </rPr>
      <t>Pb age (Ma)</t>
    </r>
    <phoneticPr fontId="8" type="noConversion"/>
  </si>
  <si>
    <r>
      <rPr>
        <vertAlign val="superscript"/>
        <sz val="10"/>
        <color theme="1"/>
        <rFont val="Times New Roman"/>
        <family val="1"/>
      </rPr>
      <t>207</t>
    </r>
    <r>
      <rPr>
        <sz val="10"/>
        <color theme="1"/>
        <rFont val="Times New Roman"/>
        <family val="1"/>
      </rPr>
      <t>Pb/</t>
    </r>
    <r>
      <rPr>
        <vertAlign val="superscript"/>
        <sz val="10"/>
        <color theme="1"/>
        <rFont val="Times New Roman"/>
        <family val="1"/>
      </rPr>
      <t>206</t>
    </r>
    <r>
      <rPr>
        <sz val="10"/>
        <color theme="1"/>
        <rFont val="Times New Roman"/>
        <family val="1"/>
      </rPr>
      <t>Pb age of individual analysis (Ma)</t>
    </r>
    <phoneticPr fontId="29" type="noConversion"/>
  </si>
  <si>
    <r>
      <t xml:space="preserve">Age (Ma) </t>
    </r>
    <r>
      <rPr>
        <vertAlign val="superscript"/>
        <sz val="10"/>
        <color theme="1"/>
        <rFont val="Times New Roman"/>
        <family val="1"/>
      </rPr>
      <t>a</t>
    </r>
    <r>
      <rPr>
        <sz val="10"/>
        <color theme="1"/>
        <rFont val="Times New Roman"/>
        <family val="1"/>
      </rPr>
      <t xml:space="preserve"> </t>
    </r>
    <phoneticPr fontId="8" type="noConversion"/>
  </si>
  <si>
    <r>
      <t>176</t>
    </r>
    <r>
      <rPr>
        <sz val="10"/>
        <color theme="1"/>
        <rFont val="Times New Roman"/>
        <family val="1"/>
      </rPr>
      <t>Yb/</t>
    </r>
    <r>
      <rPr>
        <vertAlign val="superscript"/>
        <sz val="10"/>
        <color theme="1"/>
        <rFont val="Times New Roman"/>
        <family val="1"/>
      </rPr>
      <t>177</t>
    </r>
    <r>
      <rPr>
        <sz val="10"/>
        <color theme="1"/>
        <rFont val="Times New Roman"/>
        <family val="1"/>
      </rPr>
      <t>Hf</t>
    </r>
    <phoneticPr fontId="30" type="noConversion"/>
  </si>
  <si>
    <r>
      <t>176</t>
    </r>
    <r>
      <rPr>
        <sz val="10"/>
        <color theme="1"/>
        <rFont val="Times New Roman"/>
        <family val="1"/>
      </rPr>
      <t>Lu/</t>
    </r>
    <r>
      <rPr>
        <vertAlign val="superscript"/>
        <sz val="10"/>
        <color theme="1"/>
        <rFont val="Times New Roman"/>
        <family val="1"/>
      </rPr>
      <t>177</t>
    </r>
    <r>
      <rPr>
        <sz val="10"/>
        <color theme="1"/>
        <rFont val="Times New Roman"/>
        <family val="1"/>
      </rPr>
      <t>Hf</t>
    </r>
    <phoneticPr fontId="30" type="noConversion"/>
  </si>
  <si>
    <r>
      <t>176</t>
    </r>
    <r>
      <rPr>
        <sz val="10"/>
        <color theme="1"/>
        <rFont val="Times New Roman"/>
        <family val="1"/>
      </rPr>
      <t>Hf/</t>
    </r>
    <r>
      <rPr>
        <vertAlign val="superscript"/>
        <sz val="10"/>
        <color theme="1"/>
        <rFont val="Times New Roman"/>
        <family val="1"/>
      </rPr>
      <t>177</t>
    </r>
    <r>
      <rPr>
        <sz val="10"/>
        <color theme="1"/>
        <rFont val="Times New Roman"/>
        <family val="1"/>
      </rPr>
      <t>Hf</t>
    </r>
    <phoneticPr fontId="30" type="noConversion"/>
  </si>
  <si>
    <r>
      <t>ε</t>
    </r>
    <r>
      <rPr>
        <vertAlign val="subscript"/>
        <sz val="10"/>
        <color theme="1"/>
        <rFont val="Times New Roman"/>
        <family val="1"/>
      </rPr>
      <t>Hf</t>
    </r>
    <r>
      <rPr>
        <sz val="10"/>
        <color theme="1"/>
        <rFont val="Times New Roman"/>
        <family val="1"/>
      </rPr>
      <t xml:space="preserve"> (0)</t>
    </r>
    <phoneticPr fontId="30" type="noConversion"/>
  </si>
  <si>
    <r>
      <t>ε</t>
    </r>
    <r>
      <rPr>
        <vertAlign val="subscript"/>
        <sz val="10"/>
        <color theme="1"/>
        <rFont val="Times New Roman"/>
        <family val="1"/>
      </rPr>
      <t xml:space="preserve">Hf </t>
    </r>
    <r>
      <rPr>
        <sz val="10"/>
        <color theme="1"/>
        <rFont val="Times New Roman"/>
        <family val="1"/>
      </rPr>
      <t xml:space="preserve">(t) </t>
    </r>
    <r>
      <rPr>
        <vertAlign val="superscript"/>
        <sz val="10"/>
        <color theme="1"/>
        <rFont val="Times New Roman"/>
        <family val="1"/>
      </rPr>
      <t>b</t>
    </r>
    <phoneticPr fontId="29" type="noConversion"/>
  </si>
  <si>
    <r>
      <t>t</t>
    </r>
    <r>
      <rPr>
        <vertAlign val="subscript"/>
        <sz val="10"/>
        <color theme="1"/>
        <rFont val="Times New Roman"/>
        <family val="1"/>
      </rPr>
      <t>DM1</t>
    </r>
    <r>
      <rPr>
        <sz val="10"/>
        <color theme="1"/>
        <rFont val="Times New Roman"/>
        <family val="1"/>
      </rPr>
      <t xml:space="preserve"> (Ma)</t>
    </r>
  </si>
  <si>
    <r>
      <t>t</t>
    </r>
    <r>
      <rPr>
        <vertAlign val="subscript"/>
        <sz val="10"/>
        <color theme="1"/>
        <rFont val="Times New Roman"/>
        <family val="1"/>
      </rPr>
      <t>DM2</t>
    </r>
    <r>
      <rPr>
        <sz val="10"/>
        <color theme="1"/>
        <rFont val="Times New Roman"/>
        <family val="1"/>
      </rPr>
      <t>(Ma)</t>
    </r>
  </si>
  <si>
    <r>
      <rPr>
        <i/>
        <sz val="10"/>
        <color theme="1"/>
        <rFont val="Times New Roman"/>
        <family val="1"/>
      </rPr>
      <t>f</t>
    </r>
    <r>
      <rPr>
        <vertAlign val="subscript"/>
        <sz val="10"/>
        <color theme="1"/>
        <rFont val="Times New Roman"/>
        <family val="1"/>
      </rPr>
      <t>Lu/Hf</t>
    </r>
  </si>
  <si>
    <r>
      <t xml:space="preserve">a: Weighted mean </t>
    </r>
    <r>
      <rPr>
        <vertAlign val="superscript"/>
        <sz val="10"/>
        <color theme="1"/>
        <rFont val="Times New Roman"/>
        <family val="1"/>
      </rPr>
      <t>207</t>
    </r>
    <r>
      <rPr>
        <sz val="10"/>
        <color theme="1"/>
        <rFont val="Times New Roman"/>
        <family val="1"/>
      </rPr>
      <t>Pb/</t>
    </r>
    <r>
      <rPr>
        <vertAlign val="superscript"/>
        <sz val="10"/>
        <color theme="1"/>
        <rFont val="Times New Roman"/>
        <family val="1"/>
      </rPr>
      <t>206</t>
    </r>
    <r>
      <rPr>
        <sz val="10"/>
        <color theme="1"/>
        <rFont val="Times New Roman"/>
        <family val="1"/>
      </rPr>
      <t>Pb ages used to calculate ε</t>
    </r>
    <r>
      <rPr>
        <vertAlign val="subscript"/>
        <sz val="10"/>
        <color theme="1"/>
        <rFont val="Times New Roman"/>
        <family val="1"/>
      </rPr>
      <t>Hf</t>
    </r>
    <r>
      <rPr>
        <sz val="10"/>
        <color theme="1"/>
        <rFont val="Times New Roman"/>
        <family val="1"/>
      </rPr>
      <t xml:space="preserve"> (t) values.</t>
    </r>
    <phoneticPr fontId="30" type="noConversion"/>
  </si>
  <si>
    <r>
      <t xml:space="preserve">Filter </t>
    </r>
    <r>
      <rPr>
        <vertAlign val="superscript"/>
        <sz val="10"/>
        <color theme="1"/>
        <rFont val="Times New Roman"/>
        <family val="1"/>
      </rPr>
      <t>a</t>
    </r>
    <phoneticPr fontId="9" type="noConversion"/>
  </si>
  <si>
    <r>
      <t xml:space="preserve">Th (ppm) </t>
    </r>
    <r>
      <rPr>
        <vertAlign val="superscript"/>
        <sz val="10"/>
        <color theme="1"/>
        <rFont val="Times New Roman"/>
        <family val="1"/>
      </rPr>
      <t>b</t>
    </r>
    <phoneticPr fontId="9" type="noConversion"/>
  </si>
  <si>
    <r>
      <t xml:space="preserve">U (ppm) </t>
    </r>
    <r>
      <rPr>
        <vertAlign val="superscript"/>
        <sz val="10"/>
        <color theme="1"/>
        <rFont val="Times New Roman"/>
        <family val="1"/>
      </rPr>
      <t>b</t>
    </r>
    <phoneticPr fontId="9" type="noConversion"/>
  </si>
  <si>
    <r>
      <t xml:space="preserve">T (°C) </t>
    </r>
    <r>
      <rPr>
        <vertAlign val="superscript"/>
        <sz val="10"/>
        <rFont val="Times New Roman"/>
        <family val="1"/>
      </rPr>
      <t>c</t>
    </r>
    <phoneticPr fontId="9" type="noConversion"/>
  </si>
  <si>
    <r>
      <t xml:space="preserve">Ce/Ce* </t>
    </r>
    <r>
      <rPr>
        <vertAlign val="superscript"/>
        <sz val="10"/>
        <rFont val="Times New Roman"/>
        <family val="1"/>
      </rPr>
      <t>d</t>
    </r>
    <phoneticPr fontId="9" type="noConversion"/>
  </si>
  <si>
    <r>
      <t>Eu/Eu*</t>
    </r>
    <r>
      <rPr>
        <vertAlign val="subscript"/>
        <sz val="10"/>
        <rFont val="Times New Roman"/>
        <family val="1"/>
      </rPr>
      <t xml:space="preserve"> </t>
    </r>
    <r>
      <rPr>
        <vertAlign val="superscript"/>
        <sz val="10"/>
        <rFont val="Times New Roman"/>
        <family val="1"/>
      </rPr>
      <t>d</t>
    </r>
    <phoneticPr fontId="9" type="noConversion"/>
  </si>
  <si>
    <r>
      <t xml:space="preserve">Ui </t>
    </r>
    <r>
      <rPr>
        <vertAlign val="superscript"/>
        <sz val="10"/>
        <rFont val="Times New Roman"/>
        <family val="1"/>
      </rPr>
      <t>e</t>
    </r>
    <phoneticPr fontId="9" type="noConversion"/>
  </si>
  <si>
    <r>
      <t xml:space="preserve">ΔFMQ </t>
    </r>
    <r>
      <rPr>
        <vertAlign val="superscript"/>
        <sz val="10"/>
        <rFont val="Times New Roman"/>
        <family val="1"/>
      </rPr>
      <t>e</t>
    </r>
    <phoneticPr fontId="9" type="noConversion"/>
  </si>
  <si>
    <r>
      <t xml:space="preserve">LREE-I </t>
    </r>
    <r>
      <rPr>
        <vertAlign val="superscript"/>
        <sz val="10"/>
        <rFont val="Times New Roman"/>
        <family val="1"/>
      </rPr>
      <t>f</t>
    </r>
    <phoneticPr fontId="9" type="noConversion"/>
  </si>
  <si>
    <r>
      <t xml:space="preserve">a: Pass the filter (Y) if LREE -I </t>
    </r>
    <r>
      <rPr>
        <sz val="10"/>
        <color theme="1"/>
        <rFont val="等线"/>
        <family val="2"/>
        <charset val="134"/>
      </rPr>
      <t>≥</t>
    </r>
    <r>
      <rPr>
        <sz val="10"/>
        <color theme="1"/>
        <rFont val="Times New Roman"/>
        <family val="1"/>
      </rPr>
      <t xml:space="preserve">30, La </t>
    </r>
    <r>
      <rPr>
        <sz val="10"/>
        <color theme="1"/>
        <rFont val="等线"/>
        <family val="2"/>
        <charset val="134"/>
      </rPr>
      <t>≤</t>
    </r>
    <r>
      <rPr>
        <sz val="10"/>
        <color theme="1"/>
        <rFont val="Times New Roman"/>
        <family val="1"/>
      </rPr>
      <t xml:space="preserve">0.5 ppm, Fe </t>
    </r>
    <r>
      <rPr>
        <sz val="10"/>
        <color theme="1"/>
        <rFont val="等线"/>
        <family val="2"/>
        <charset val="134"/>
      </rPr>
      <t>≤</t>
    </r>
    <r>
      <rPr>
        <sz val="10"/>
        <color theme="1"/>
        <rFont val="Times New Roman"/>
        <family val="1"/>
      </rPr>
      <t>150 ppm (if available), and discordance &lt;5%.</t>
    </r>
    <phoneticPr fontId="9" type="noConversion"/>
  </si>
  <si>
    <r>
      <t xml:space="preserve">NBO/T </t>
    </r>
    <r>
      <rPr>
        <vertAlign val="superscript"/>
        <sz val="10"/>
        <color theme="1"/>
        <rFont val="Times New Roman"/>
        <family val="1"/>
      </rPr>
      <t>b</t>
    </r>
    <phoneticPr fontId="8" type="noConversion"/>
  </si>
  <si>
    <r>
      <t>Ce</t>
    </r>
    <r>
      <rPr>
        <vertAlign val="superscript"/>
        <sz val="10"/>
        <color theme="1"/>
        <rFont val="Times New Roman"/>
        <family val="1"/>
      </rPr>
      <t>4+</t>
    </r>
    <r>
      <rPr>
        <sz val="10"/>
        <color theme="1"/>
        <rFont val="Times New Roman"/>
        <family val="1"/>
      </rPr>
      <t>/Ce</t>
    </r>
    <r>
      <rPr>
        <vertAlign val="superscript"/>
        <sz val="10"/>
        <color theme="1"/>
        <rFont val="Times New Roman"/>
        <family val="1"/>
      </rPr>
      <t>3+</t>
    </r>
    <r>
      <rPr>
        <vertAlign val="subscript"/>
        <sz val="10"/>
        <color theme="1"/>
        <rFont val="Times New Roman"/>
        <family val="1"/>
      </rPr>
      <t>Melt</t>
    </r>
    <phoneticPr fontId="8" type="noConversion"/>
  </si>
  <si>
    <r>
      <t>log</t>
    </r>
    <r>
      <rPr>
        <i/>
        <sz val="10"/>
        <color theme="1"/>
        <rFont val="Times New Roman"/>
        <family val="1"/>
      </rPr>
      <t>f</t>
    </r>
    <r>
      <rPr>
        <sz val="10"/>
        <color theme="1"/>
        <rFont val="Times New Roman"/>
        <family val="1"/>
      </rPr>
      <t>O2</t>
    </r>
    <phoneticPr fontId="8" type="noConversion"/>
  </si>
  <si>
    <r>
      <t>H</t>
    </r>
    <r>
      <rPr>
        <vertAlign val="subscript"/>
        <sz val="10"/>
        <color theme="1"/>
        <rFont val="Times New Roman"/>
        <family val="1"/>
      </rPr>
      <t>2</t>
    </r>
    <r>
      <rPr>
        <sz val="10"/>
        <color theme="1"/>
        <rFont val="Times New Roman"/>
        <family val="1"/>
      </rPr>
      <t xml:space="preserve">O (mol.%) </t>
    </r>
    <r>
      <rPr>
        <vertAlign val="superscript"/>
        <sz val="10"/>
        <color theme="1"/>
        <rFont val="Times New Roman"/>
        <family val="1"/>
      </rPr>
      <t>c</t>
    </r>
    <phoneticPr fontId="8" type="noConversion"/>
  </si>
  <si>
    <r>
      <t>H</t>
    </r>
    <r>
      <rPr>
        <vertAlign val="subscript"/>
        <sz val="10"/>
        <color theme="1"/>
        <rFont val="Times New Roman"/>
        <family val="1"/>
      </rPr>
      <t>2</t>
    </r>
    <r>
      <rPr>
        <sz val="10"/>
        <color theme="1"/>
        <rFont val="Times New Roman"/>
        <family val="1"/>
      </rPr>
      <t>O (wt.%)</t>
    </r>
    <phoneticPr fontId="8" type="noConversion"/>
  </si>
  <si>
    <r>
      <t>SiO</t>
    </r>
    <r>
      <rPr>
        <vertAlign val="subscript"/>
        <sz val="10"/>
        <color indexed="63"/>
        <rFont val="Times New Roman"/>
        <family val="1"/>
      </rPr>
      <t>2</t>
    </r>
    <phoneticPr fontId="8" type="noConversion"/>
  </si>
  <si>
    <r>
      <t>TiO</t>
    </r>
    <r>
      <rPr>
        <vertAlign val="subscript"/>
        <sz val="10"/>
        <color indexed="63"/>
        <rFont val="Times New Roman"/>
        <family val="1"/>
      </rPr>
      <t>2</t>
    </r>
    <phoneticPr fontId="8" type="noConversion"/>
  </si>
  <si>
    <r>
      <t>Al</t>
    </r>
    <r>
      <rPr>
        <vertAlign val="subscript"/>
        <sz val="10"/>
        <color indexed="63"/>
        <rFont val="Times New Roman"/>
        <family val="1"/>
      </rPr>
      <t>2</t>
    </r>
    <r>
      <rPr>
        <sz val="10"/>
        <color indexed="63"/>
        <rFont val="Times New Roman"/>
        <family val="1"/>
      </rPr>
      <t>O</t>
    </r>
    <r>
      <rPr>
        <vertAlign val="subscript"/>
        <sz val="10"/>
        <color indexed="63"/>
        <rFont val="Times New Roman"/>
        <family val="1"/>
      </rPr>
      <t>3</t>
    </r>
    <phoneticPr fontId="8" type="noConversion"/>
  </si>
  <si>
    <r>
      <t>Fe</t>
    </r>
    <r>
      <rPr>
        <vertAlign val="subscript"/>
        <sz val="10"/>
        <color indexed="63"/>
        <rFont val="Times New Roman"/>
        <family val="1"/>
      </rPr>
      <t>2</t>
    </r>
    <r>
      <rPr>
        <sz val="10"/>
        <color indexed="63"/>
        <rFont val="Times New Roman"/>
        <family val="1"/>
      </rPr>
      <t>O</t>
    </r>
    <r>
      <rPr>
        <vertAlign val="subscript"/>
        <sz val="10"/>
        <color indexed="63"/>
        <rFont val="Times New Roman"/>
        <family val="1"/>
      </rPr>
      <t>3</t>
    </r>
    <phoneticPr fontId="8" type="noConversion"/>
  </si>
  <si>
    <r>
      <t>Na</t>
    </r>
    <r>
      <rPr>
        <vertAlign val="subscript"/>
        <sz val="10"/>
        <color indexed="63"/>
        <rFont val="Times New Roman"/>
        <family val="1"/>
      </rPr>
      <t>2</t>
    </r>
    <r>
      <rPr>
        <sz val="10"/>
        <color indexed="63"/>
        <rFont val="Times New Roman"/>
        <family val="1"/>
      </rPr>
      <t>O</t>
    </r>
    <phoneticPr fontId="8" type="noConversion"/>
  </si>
  <si>
    <r>
      <t>K</t>
    </r>
    <r>
      <rPr>
        <vertAlign val="subscript"/>
        <sz val="10"/>
        <color indexed="63"/>
        <rFont val="Times New Roman"/>
        <family val="1"/>
      </rPr>
      <t>2</t>
    </r>
    <r>
      <rPr>
        <sz val="10"/>
        <color indexed="63"/>
        <rFont val="Times New Roman"/>
        <family val="1"/>
      </rPr>
      <t>O</t>
    </r>
    <phoneticPr fontId="8" type="noConversion"/>
  </si>
  <si>
    <r>
      <t>P</t>
    </r>
    <r>
      <rPr>
        <vertAlign val="subscript"/>
        <sz val="10"/>
        <color indexed="63"/>
        <rFont val="Times New Roman"/>
        <family val="1"/>
      </rPr>
      <t>2</t>
    </r>
    <r>
      <rPr>
        <sz val="10"/>
        <color indexed="63"/>
        <rFont val="Times New Roman"/>
        <family val="1"/>
      </rPr>
      <t>O</t>
    </r>
    <r>
      <rPr>
        <vertAlign val="subscript"/>
        <sz val="10"/>
        <color indexed="63"/>
        <rFont val="Times New Roman"/>
        <family val="1"/>
      </rPr>
      <t>5</t>
    </r>
    <phoneticPr fontId="8" type="noConversion"/>
  </si>
  <si>
    <r>
      <t xml:space="preserve">Rock type </t>
    </r>
    <r>
      <rPr>
        <vertAlign val="superscript"/>
        <sz val="10"/>
        <color theme="1"/>
        <rFont val="Times New Roman"/>
        <family val="1"/>
      </rPr>
      <t>a</t>
    </r>
    <phoneticPr fontId="8" type="noConversion"/>
  </si>
  <si>
    <r>
      <t>176</t>
    </r>
    <r>
      <rPr>
        <sz val="10"/>
        <color theme="1"/>
        <rFont val="Times New Roman"/>
        <family val="1"/>
      </rPr>
      <t>Lu/</t>
    </r>
    <r>
      <rPr>
        <vertAlign val="superscript"/>
        <sz val="10"/>
        <color theme="1"/>
        <rFont val="Times New Roman"/>
        <family val="1"/>
      </rPr>
      <t>177</t>
    </r>
    <r>
      <rPr>
        <sz val="10"/>
        <color theme="1"/>
        <rFont val="Times New Roman"/>
        <family val="1"/>
      </rPr>
      <t>Hf</t>
    </r>
  </si>
  <si>
    <r>
      <t>176</t>
    </r>
    <r>
      <rPr>
        <sz val="10"/>
        <color theme="1"/>
        <rFont val="Times New Roman"/>
        <family val="1"/>
      </rPr>
      <t>Hf/</t>
    </r>
    <r>
      <rPr>
        <vertAlign val="superscript"/>
        <sz val="10"/>
        <color theme="1"/>
        <rFont val="Times New Roman"/>
        <family val="1"/>
      </rPr>
      <t>177</t>
    </r>
    <r>
      <rPr>
        <sz val="10"/>
        <color theme="1"/>
        <rFont val="Times New Roman"/>
        <family val="1"/>
      </rPr>
      <t>Hf</t>
    </r>
    <phoneticPr fontId="8" type="noConversion"/>
  </si>
  <si>
    <r>
      <t>ε</t>
    </r>
    <r>
      <rPr>
        <vertAlign val="subscript"/>
        <sz val="10"/>
        <color theme="1"/>
        <rFont val="Times New Roman"/>
        <family val="1"/>
      </rPr>
      <t>Hf</t>
    </r>
    <r>
      <rPr>
        <sz val="10"/>
        <color theme="1"/>
        <rFont val="Times New Roman"/>
        <family val="1"/>
      </rPr>
      <t>(t)  value in original article</t>
    </r>
    <phoneticPr fontId="8" type="noConversion"/>
  </si>
  <si>
    <r>
      <t>ε</t>
    </r>
    <r>
      <rPr>
        <vertAlign val="subscript"/>
        <sz val="10"/>
        <color theme="1"/>
        <rFont val="Times New Roman"/>
        <family val="1"/>
      </rPr>
      <t>Hf</t>
    </r>
    <r>
      <rPr>
        <sz val="10"/>
        <color theme="1"/>
        <rFont val="Times New Roman"/>
        <family val="1"/>
      </rPr>
      <t xml:space="preserve">(t)  value after recalculating </t>
    </r>
    <r>
      <rPr>
        <vertAlign val="superscript"/>
        <sz val="10"/>
        <color theme="1"/>
        <rFont val="Times New Roman"/>
        <family val="1"/>
      </rPr>
      <t>c</t>
    </r>
    <phoneticPr fontId="8" type="noConversion"/>
  </si>
  <si>
    <r>
      <t xml:space="preserve">2SE </t>
    </r>
    <r>
      <rPr>
        <vertAlign val="superscript"/>
        <sz val="10"/>
        <color theme="1"/>
        <rFont val="Times New Roman"/>
        <family val="1"/>
      </rPr>
      <t>d</t>
    </r>
    <phoneticPr fontId="8" type="noConversion"/>
  </si>
  <si>
    <r>
      <t xml:space="preserve">b: Weighted mean </t>
    </r>
    <r>
      <rPr>
        <vertAlign val="superscript"/>
        <sz val="10"/>
        <color theme="1"/>
        <rFont val="Times New Roman"/>
        <family val="1"/>
      </rPr>
      <t>207</t>
    </r>
    <r>
      <rPr>
        <sz val="10"/>
        <color theme="1"/>
        <rFont val="Times New Roman"/>
        <family val="1"/>
      </rPr>
      <t>Pb/</t>
    </r>
    <r>
      <rPr>
        <vertAlign val="superscript"/>
        <sz val="10"/>
        <color theme="1"/>
        <rFont val="Times New Roman"/>
        <family val="1"/>
      </rPr>
      <t>206</t>
    </r>
    <r>
      <rPr>
        <sz val="10"/>
        <color theme="1"/>
        <rFont val="Times New Roman"/>
        <family val="1"/>
      </rPr>
      <t>Pb ages are used for ε</t>
    </r>
    <r>
      <rPr>
        <vertAlign val="subscript"/>
        <sz val="10"/>
        <color theme="1"/>
        <rFont val="Times New Roman"/>
        <family val="1"/>
      </rPr>
      <t>Hf</t>
    </r>
    <r>
      <rPr>
        <sz val="10"/>
        <color theme="1"/>
        <rFont val="Times New Roman"/>
        <family val="1"/>
      </rPr>
      <t xml:space="preserve">(t)  calculation. </t>
    </r>
    <phoneticPr fontId="8" type="noConversion"/>
  </si>
  <si>
    <r>
      <t>c: Parameters for recalculating ε</t>
    </r>
    <r>
      <rPr>
        <vertAlign val="subscript"/>
        <sz val="10"/>
        <color theme="1"/>
        <rFont val="Times New Roman"/>
        <family val="1"/>
      </rPr>
      <t>Hf</t>
    </r>
    <r>
      <rPr>
        <sz val="10"/>
        <color theme="1"/>
        <rFont val="Times New Roman"/>
        <family val="1"/>
      </rPr>
      <t xml:space="preserve">(t) values: </t>
    </r>
    <r>
      <rPr>
        <vertAlign val="superscript"/>
        <sz val="10"/>
        <color theme="1"/>
        <rFont val="Times New Roman"/>
        <family val="1"/>
      </rPr>
      <t>176</t>
    </r>
    <r>
      <rPr>
        <sz val="10"/>
        <color theme="1"/>
        <rFont val="Times New Roman"/>
        <family val="1"/>
      </rPr>
      <t>Lu/</t>
    </r>
    <r>
      <rPr>
        <vertAlign val="superscript"/>
        <sz val="10"/>
        <color theme="1"/>
        <rFont val="Times New Roman"/>
        <family val="1"/>
      </rPr>
      <t>177</t>
    </r>
    <r>
      <rPr>
        <sz val="10"/>
        <color theme="1"/>
        <rFont val="Times New Roman"/>
        <family val="1"/>
      </rPr>
      <t xml:space="preserve">Hf  = 0.282785, </t>
    </r>
    <r>
      <rPr>
        <vertAlign val="superscript"/>
        <sz val="10"/>
        <color theme="1"/>
        <rFont val="Times New Roman"/>
        <family val="1"/>
      </rPr>
      <t>176</t>
    </r>
    <r>
      <rPr>
        <sz val="10"/>
        <color theme="1"/>
        <rFont val="Times New Roman"/>
        <family val="1"/>
      </rPr>
      <t>Lu/</t>
    </r>
    <r>
      <rPr>
        <vertAlign val="superscript"/>
        <sz val="10"/>
        <color theme="1"/>
        <rFont val="Times New Roman"/>
        <family val="1"/>
      </rPr>
      <t>177</t>
    </r>
    <r>
      <rPr>
        <sz val="10"/>
        <color theme="1"/>
        <rFont val="Times New Roman"/>
        <family val="1"/>
      </rPr>
      <t xml:space="preserve">Hf = 0.0336 for CHUR (Bouvier et al., 2008), decay constant of </t>
    </r>
    <r>
      <rPr>
        <vertAlign val="superscript"/>
        <sz val="10"/>
        <color theme="1"/>
        <rFont val="Times New Roman"/>
        <family val="1"/>
      </rPr>
      <t>176</t>
    </r>
    <r>
      <rPr>
        <sz val="10"/>
        <color theme="1"/>
        <rFont val="Times New Roman"/>
        <family val="1"/>
      </rPr>
      <t>Lu = 1.867  × 10</t>
    </r>
    <r>
      <rPr>
        <vertAlign val="superscript"/>
        <sz val="10"/>
        <color theme="1"/>
        <rFont val="Times New Roman"/>
        <family val="1"/>
      </rPr>
      <t>-11</t>
    </r>
    <r>
      <rPr>
        <sz val="10"/>
        <color theme="1"/>
        <rFont val="Times New Roman"/>
        <family val="1"/>
      </rPr>
      <t xml:space="preserve"> y</t>
    </r>
    <r>
      <rPr>
        <vertAlign val="superscript"/>
        <sz val="10"/>
        <color theme="1"/>
        <rFont val="Times New Roman"/>
        <family val="1"/>
      </rPr>
      <t>-1</t>
    </r>
    <r>
      <rPr>
        <sz val="10"/>
        <color theme="1"/>
        <rFont val="Times New Roman"/>
        <family val="1"/>
      </rPr>
      <t xml:space="preserve"> (Söderlund et al., 2004). </t>
    </r>
    <phoneticPr fontId="8" type="noConversion"/>
  </si>
  <si>
    <r>
      <t xml:space="preserve">Garnet </t>
    </r>
    <r>
      <rPr>
        <vertAlign val="superscript"/>
        <sz val="10"/>
        <color theme="1"/>
        <rFont val="Times New Roman"/>
        <family val="1"/>
      </rPr>
      <t>b</t>
    </r>
    <phoneticPr fontId="9" type="noConversion"/>
  </si>
  <si>
    <r>
      <t xml:space="preserve">Plagioclase </t>
    </r>
    <r>
      <rPr>
        <vertAlign val="superscript"/>
        <sz val="10"/>
        <color theme="1"/>
        <rFont val="Times New Roman"/>
        <family val="1"/>
      </rPr>
      <t>b</t>
    </r>
    <phoneticPr fontId="9" type="noConversion"/>
  </si>
  <si>
    <r>
      <t xml:space="preserve">Rutile </t>
    </r>
    <r>
      <rPr>
        <vertAlign val="superscript"/>
        <sz val="10"/>
        <color theme="1"/>
        <rFont val="Times New Roman"/>
        <family val="1"/>
      </rPr>
      <t>c</t>
    </r>
    <phoneticPr fontId="9" type="noConversion"/>
  </si>
  <si>
    <r>
      <t xml:space="preserve">Mineral assemblage (wt.%) </t>
    </r>
    <r>
      <rPr>
        <vertAlign val="superscript"/>
        <sz val="10"/>
        <color theme="1"/>
        <rFont val="Times New Roman"/>
        <family val="1"/>
      </rPr>
      <t>b</t>
    </r>
    <phoneticPr fontId="8" type="noConversion"/>
  </si>
  <si>
    <r>
      <t xml:space="preserve">Modelled major element composition of melt (wt.%) </t>
    </r>
    <r>
      <rPr>
        <vertAlign val="superscript"/>
        <sz val="10"/>
        <color theme="1"/>
        <rFont val="Times New Roman"/>
        <family val="1"/>
      </rPr>
      <t>c</t>
    </r>
    <phoneticPr fontId="8" type="noConversion"/>
  </si>
  <si>
    <r>
      <t xml:space="preserve">Modelled trace element composition of melt (ppm) </t>
    </r>
    <r>
      <rPr>
        <vertAlign val="superscript"/>
        <sz val="10"/>
        <color theme="1"/>
        <rFont val="Times New Roman"/>
        <family val="1"/>
      </rPr>
      <t>d</t>
    </r>
    <phoneticPr fontId="8" type="noConversion"/>
  </si>
  <si>
    <r>
      <t>T(</t>
    </r>
    <r>
      <rPr>
        <sz val="10"/>
        <rFont val="等线"/>
        <family val="3"/>
        <charset val="134"/>
      </rPr>
      <t>℃</t>
    </r>
    <r>
      <rPr>
        <sz val="10"/>
        <rFont val="Times New Roman"/>
        <family val="1"/>
      </rPr>
      <t>)</t>
    </r>
    <phoneticPr fontId="8" type="noConversion"/>
  </si>
  <si>
    <r>
      <t xml:space="preserve"> SiO</t>
    </r>
    <r>
      <rPr>
        <vertAlign val="subscript"/>
        <sz val="10"/>
        <rFont val="Times New Roman"/>
        <family val="1"/>
      </rPr>
      <t>2</t>
    </r>
    <phoneticPr fontId="8" type="noConversion"/>
  </si>
  <si>
    <r>
      <t>TiO</t>
    </r>
    <r>
      <rPr>
        <vertAlign val="subscript"/>
        <sz val="10"/>
        <rFont val="Times New Roman"/>
        <family val="1"/>
      </rPr>
      <t>2</t>
    </r>
    <phoneticPr fontId="8" type="noConversion"/>
  </si>
  <si>
    <r>
      <t xml:space="preserve"> Al</t>
    </r>
    <r>
      <rPr>
        <vertAlign val="subscript"/>
        <sz val="10"/>
        <rFont val="Times New Roman"/>
        <family val="1"/>
      </rPr>
      <t>2</t>
    </r>
    <r>
      <rPr>
        <sz val="10"/>
        <rFont val="Times New Roman"/>
        <family val="1"/>
      </rPr>
      <t>O</t>
    </r>
    <r>
      <rPr>
        <vertAlign val="subscript"/>
        <sz val="10"/>
        <rFont val="Times New Roman"/>
        <family val="1"/>
      </rPr>
      <t>3</t>
    </r>
    <phoneticPr fontId="8" type="noConversion"/>
  </si>
  <si>
    <r>
      <t xml:space="preserve"> Na</t>
    </r>
    <r>
      <rPr>
        <vertAlign val="subscript"/>
        <sz val="10"/>
        <rFont val="Times New Roman"/>
        <family val="1"/>
      </rPr>
      <t>2</t>
    </r>
    <r>
      <rPr>
        <sz val="10"/>
        <rFont val="Times New Roman"/>
        <family val="1"/>
      </rPr>
      <t>O</t>
    </r>
    <phoneticPr fontId="8" type="noConversion"/>
  </si>
  <si>
    <r>
      <t xml:space="preserve"> K</t>
    </r>
    <r>
      <rPr>
        <vertAlign val="subscript"/>
        <sz val="10"/>
        <rFont val="Times New Roman"/>
        <family val="1"/>
      </rPr>
      <t>2</t>
    </r>
    <r>
      <rPr>
        <sz val="10"/>
        <rFont val="Times New Roman"/>
        <family val="1"/>
      </rPr>
      <t>O</t>
    </r>
    <phoneticPr fontId="8" type="noConversion"/>
  </si>
  <si>
    <r>
      <t>a: The Fe</t>
    </r>
    <r>
      <rPr>
        <vertAlign val="superscript"/>
        <sz val="10"/>
        <color theme="1"/>
        <rFont val="Times New Roman"/>
        <family val="1"/>
      </rPr>
      <t>3+</t>
    </r>
    <r>
      <rPr>
        <sz val="10"/>
        <color theme="1"/>
        <rFont val="Times New Roman"/>
        <family val="1"/>
      </rPr>
      <t>/(Fe</t>
    </r>
    <r>
      <rPr>
        <vertAlign val="superscript"/>
        <sz val="10"/>
        <color theme="1"/>
        <rFont val="Times New Roman"/>
        <family val="1"/>
      </rPr>
      <t>3+</t>
    </r>
    <r>
      <rPr>
        <sz val="10"/>
        <color theme="1"/>
        <rFont val="Times New Roman"/>
        <family val="1"/>
      </rPr>
      <t xml:space="preserve"> + Fe</t>
    </r>
    <r>
      <rPr>
        <vertAlign val="superscript"/>
        <sz val="10"/>
        <color theme="1"/>
        <rFont val="Times New Roman"/>
        <family val="1"/>
      </rPr>
      <t>2+</t>
    </r>
    <r>
      <rPr>
        <sz val="10"/>
        <color theme="1"/>
        <rFont val="Times New Roman"/>
        <family val="1"/>
      </rPr>
      <t xml:space="preserve">) ratio is assumed to be 0.1 according to the </t>
    </r>
    <r>
      <rPr>
        <i/>
        <sz val="10"/>
        <color theme="1"/>
        <rFont val="Times New Roman"/>
        <family val="1"/>
      </rPr>
      <t>f</t>
    </r>
    <r>
      <rPr>
        <sz val="10"/>
        <color theme="1"/>
        <rFont val="Times New Roman"/>
        <family val="1"/>
      </rPr>
      <t>O</t>
    </r>
    <r>
      <rPr>
        <vertAlign val="subscript"/>
        <sz val="10"/>
        <color theme="1"/>
        <rFont val="Times New Roman"/>
        <family val="1"/>
      </rPr>
      <t>2</t>
    </r>
    <r>
      <rPr>
        <sz val="10"/>
        <color theme="1"/>
        <rFont val="Times New Roman"/>
        <family val="1"/>
      </rPr>
      <t xml:space="preserve"> obtained from Zircon Ce-U-Ti oxybarometer, X(H</t>
    </r>
    <r>
      <rPr>
        <vertAlign val="subscript"/>
        <sz val="10"/>
        <color theme="1"/>
        <rFont val="Times New Roman"/>
        <family val="1"/>
      </rPr>
      <t>2</t>
    </r>
    <r>
      <rPr>
        <sz val="10"/>
        <color theme="1"/>
        <rFont val="Times New Roman"/>
        <family val="1"/>
      </rPr>
      <t>O) = 1.5 wt % is used according to the H</t>
    </r>
    <r>
      <rPr>
        <vertAlign val="subscript"/>
        <sz val="10"/>
        <color theme="1"/>
        <rFont val="Times New Roman"/>
        <family val="1"/>
      </rPr>
      <t>2</t>
    </r>
    <r>
      <rPr>
        <sz val="10"/>
        <color theme="1"/>
        <rFont val="Times New Roman"/>
        <family val="1"/>
      </rPr>
      <t>O content inferred from the zircon hygrometer and Ce contents in both the 3.95 Ga trondhjemitic gneiss and source rock.</t>
    </r>
    <phoneticPr fontId="8" type="noConversion"/>
  </si>
  <si>
    <t>a: MA and RC represent magmatic and recrystallized zircons, respectively, while R represents overgrowth rims or newly-formed grains in metamorphism.</t>
    <phoneticPr fontId="8" type="noConversion"/>
  </si>
  <si>
    <t>2SE</t>
    <phoneticPr fontId="8" type="noConversion"/>
  </si>
  <si>
    <t>2SE (total)</t>
    <phoneticPr fontId="8" type="noConversion"/>
  </si>
  <si>
    <r>
      <t>H</t>
    </r>
    <r>
      <rPr>
        <vertAlign val="subscript"/>
        <sz val="10"/>
        <color theme="1"/>
        <rFont val="Times New Roman"/>
        <family val="1"/>
      </rPr>
      <t>2</t>
    </r>
    <r>
      <rPr>
        <sz val="10"/>
        <color theme="1"/>
        <rFont val="Times New Roman"/>
        <family val="1"/>
      </rPr>
      <t>O</t>
    </r>
    <phoneticPr fontId="8" type="noConversion"/>
  </si>
  <si>
    <r>
      <t>Modelled magmatic H</t>
    </r>
    <r>
      <rPr>
        <vertAlign val="subscript"/>
        <sz val="10"/>
        <color theme="1"/>
        <rFont val="Times New Roman"/>
        <family val="1"/>
      </rPr>
      <t>2</t>
    </r>
    <r>
      <rPr>
        <sz val="10"/>
        <color theme="1"/>
        <rFont val="Times New Roman"/>
        <family val="1"/>
      </rPr>
      <t>O contents (wt.%)</t>
    </r>
    <phoneticPr fontId="8" type="noConversion"/>
  </si>
  <si>
    <t>Rutile (ru)</t>
    <phoneticPr fontId="8" type="noConversion"/>
  </si>
  <si>
    <t>Epidote (Ep)</t>
    <phoneticPr fontId="8" type="noConversion"/>
  </si>
  <si>
    <r>
      <t>H</t>
    </r>
    <r>
      <rPr>
        <vertAlign val="subscript"/>
        <sz val="10"/>
        <color theme="1"/>
        <rFont val="Times New Roman"/>
        <family val="1"/>
      </rPr>
      <t>2</t>
    </r>
    <r>
      <rPr>
        <sz val="10"/>
        <color theme="1"/>
        <rFont val="Times New Roman"/>
        <family val="1"/>
      </rPr>
      <t xml:space="preserve">O contents in source </t>
    </r>
    <r>
      <rPr>
        <vertAlign val="superscript"/>
        <sz val="10"/>
        <color theme="1"/>
        <rFont val="Times New Roman"/>
        <family val="1"/>
      </rPr>
      <t>e</t>
    </r>
    <phoneticPr fontId="8" type="noConversion"/>
  </si>
  <si>
    <r>
      <t xml:space="preserve">2SE (total) </t>
    </r>
    <r>
      <rPr>
        <vertAlign val="superscript"/>
        <sz val="10"/>
        <color theme="1"/>
        <rFont val="Times New Roman"/>
        <family val="1"/>
      </rPr>
      <t>d</t>
    </r>
    <phoneticPr fontId="8" type="noConversion"/>
  </si>
  <si>
    <t>d: 2SE is the error calculated only when considering oxygen fugacity, while 2SE (total) is the error calculated when considering various factors</t>
    <phoneticPr fontId="8" type="noConversion"/>
  </si>
  <si>
    <r>
      <t xml:space="preserve">J2212 </t>
    </r>
    <r>
      <rPr>
        <vertAlign val="superscript"/>
        <sz val="10"/>
        <color theme="1"/>
        <rFont val="Times New Roman"/>
        <family val="1"/>
      </rPr>
      <t>f</t>
    </r>
    <phoneticPr fontId="8" type="noConversion"/>
  </si>
  <si>
    <r>
      <t xml:space="preserve">Table S9 Thermodynamic and trace element modelling of partial melting using median value of amphibolite group I in the Acasta area as starting material </t>
    </r>
    <r>
      <rPr>
        <b/>
        <vertAlign val="superscript"/>
        <sz val="12"/>
        <color theme="1"/>
        <rFont val="Times New Roman"/>
        <family val="1"/>
      </rPr>
      <t>a</t>
    </r>
    <phoneticPr fontId="8" type="noConversion"/>
  </si>
  <si>
    <r>
      <t xml:space="preserve">Table S10 Mineral partition coefficients used in trace element modelling of partial melting of mafic rocks </t>
    </r>
    <r>
      <rPr>
        <b/>
        <vertAlign val="superscript"/>
        <sz val="12"/>
        <color theme="1"/>
        <rFont val="Times New Roman"/>
        <family val="1"/>
      </rPr>
      <t>a</t>
    </r>
    <phoneticPr fontId="9" type="noConversion"/>
  </si>
  <si>
    <t>Guitreau et al., 2012</t>
    <phoneticPr fontId="8" type="noConversion"/>
  </si>
  <si>
    <t>AG09016_4</t>
    <phoneticPr fontId="8" type="noConversion"/>
  </si>
  <si>
    <r>
      <t>Range of ε</t>
    </r>
    <r>
      <rPr>
        <vertAlign val="subscript"/>
        <sz val="10"/>
        <color theme="1"/>
        <rFont val="Times New Roman"/>
        <family val="1"/>
      </rPr>
      <t>Hf</t>
    </r>
    <r>
      <rPr>
        <sz val="10"/>
        <color theme="1"/>
        <rFont val="Times New Roman"/>
        <family val="1"/>
      </rPr>
      <t>(t)  variation</t>
    </r>
    <phoneticPr fontId="8" type="noConversion"/>
  </si>
  <si>
    <t>Wang et al., 2015</t>
    <phoneticPr fontId="29" type="noConversion"/>
  </si>
  <si>
    <t>A0405-01</t>
  </si>
  <si>
    <t>A0405-02</t>
  </si>
  <si>
    <t>A0405-03</t>
  </si>
  <si>
    <t>A0405-04</t>
  </si>
  <si>
    <t>A0405-05</t>
  </si>
  <si>
    <t>A0405-06</t>
  </si>
  <si>
    <t>A0405-07</t>
  </si>
  <si>
    <t>A0405-08</t>
  </si>
  <si>
    <t>A0405-09</t>
    <phoneticPr fontId="8" type="noConversion"/>
  </si>
  <si>
    <t>A0405-10</t>
    <phoneticPr fontId="8" type="noConversion"/>
  </si>
  <si>
    <t>A0405-11</t>
  </si>
  <si>
    <t>A0405-12</t>
  </si>
  <si>
    <t>A0405-13</t>
  </si>
  <si>
    <t>A0405-14</t>
  </si>
  <si>
    <t>A0405-15</t>
  </si>
  <si>
    <t>A0405-16</t>
  </si>
  <si>
    <t>A0405-17</t>
  </si>
  <si>
    <t>A0405-18</t>
  </si>
  <si>
    <t>A0405-19</t>
  </si>
  <si>
    <t>A0405-20</t>
  </si>
  <si>
    <t>A0405-21</t>
  </si>
  <si>
    <t>A0405-22</t>
  </si>
  <si>
    <t>A0405-23</t>
  </si>
  <si>
    <t>A0405-24</t>
  </si>
  <si>
    <t>A0405-25</t>
  </si>
  <si>
    <t>A0405-26</t>
  </si>
  <si>
    <t>A0405-27</t>
  </si>
  <si>
    <t>A0405-28</t>
  </si>
  <si>
    <t>A0405-29</t>
  </si>
  <si>
    <t>A0405-30</t>
  </si>
  <si>
    <t>A0403-01</t>
  </si>
  <si>
    <t>A0403-02</t>
  </si>
  <si>
    <t>A0403-03</t>
  </si>
  <si>
    <t>A0403-04</t>
  </si>
  <si>
    <t>A0403-05</t>
  </si>
  <si>
    <t>A0403-06</t>
  </si>
  <si>
    <t>A0404-01</t>
  </si>
  <si>
    <t>A0404-02</t>
  </si>
  <si>
    <t>A0404-03</t>
  </si>
  <si>
    <t>A0404-04</t>
  </si>
  <si>
    <t>A0404-05</t>
  </si>
  <si>
    <t>A0404-07</t>
  </si>
  <si>
    <t>A0404-06</t>
  </si>
  <si>
    <t>A0404-08</t>
  </si>
  <si>
    <t>A0404-09</t>
  </si>
  <si>
    <t>A0404-10</t>
  </si>
  <si>
    <t>A0404-11</t>
  </si>
  <si>
    <t>A0404-12</t>
  </si>
  <si>
    <t>A0404-13</t>
  </si>
  <si>
    <t>A0404-14</t>
  </si>
  <si>
    <t>A0404-15</t>
  </si>
  <si>
    <t>A0404-16</t>
  </si>
  <si>
    <t>A0404-17</t>
  </si>
  <si>
    <t>A0404-18</t>
  </si>
  <si>
    <t>A0404-19</t>
  </si>
  <si>
    <t>A0404-20</t>
  </si>
  <si>
    <t>A0404-21</t>
  </si>
  <si>
    <t>A0404-22</t>
  </si>
  <si>
    <t>A0404-23</t>
  </si>
  <si>
    <t>A0404-24</t>
  </si>
  <si>
    <t>A0404-25</t>
  </si>
  <si>
    <t>A0404-26</t>
  </si>
  <si>
    <t>A0404-27</t>
  </si>
  <si>
    <t>A0404-28</t>
  </si>
  <si>
    <t>A0404-29</t>
  </si>
  <si>
    <t>A0404-30</t>
  </si>
  <si>
    <t>A0423-01</t>
  </si>
  <si>
    <t>A0423-02</t>
  </si>
  <si>
    <t>A0423-03</t>
  </si>
  <si>
    <t>A0423-04</t>
  </si>
  <si>
    <t>A0423-05</t>
  </si>
  <si>
    <t>A0423-06</t>
  </si>
  <si>
    <t>A0423-07</t>
  </si>
  <si>
    <t>A0423-08</t>
  </si>
  <si>
    <t>A0423-09</t>
  </si>
  <si>
    <t>A0423-10</t>
  </si>
  <si>
    <t>A0423-11</t>
  </si>
  <si>
    <t>A0423-12</t>
  </si>
  <si>
    <t>A0423-13</t>
  </si>
  <si>
    <t>A0423-14</t>
  </si>
  <si>
    <t>A0423-15</t>
  </si>
  <si>
    <t>A0423-16</t>
  </si>
  <si>
    <t>A0423-17</t>
  </si>
  <si>
    <t>A0423-18</t>
  </si>
  <si>
    <t>A0423-19</t>
  </si>
  <si>
    <t>A0423-20</t>
  </si>
  <si>
    <t>A0423-21</t>
  </si>
  <si>
    <t>A0423-22</t>
  </si>
  <si>
    <t>A0423-23</t>
  </si>
  <si>
    <t>A0423-24</t>
  </si>
  <si>
    <t>A0423-25</t>
  </si>
  <si>
    <t>A0423-26</t>
  </si>
  <si>
    <t>A0423-27</t>
  </si>
  <si>
    <t>A0423-28</t>
  </si>
  <si>
    <t>A0423-29</t>
  </si>
  <si>
    <t>A0423-30</t>
  </si>
  <si>
    <t>A0423-31</t>
  </si>
  <si>
    <t>A0423-32</t>
  </si>
  <si>
    <t>A9604-01</t>
  </si>
  <si>
    <t>A9604-02</t>
  </si>
  <si>
    <t>A9604-03</t>
  </si>
  <si>
    <t>A9604-04</t>
  </si>
  <si>
    <t>A9604-05</t>
  </si>
  <si>
    <t>A9604-06</t>
  </si>
  <si>
    <t>A9604-07</t>
  </si>
  <si>
    <t>A9604-08</t>
  </si>
  <si>
    <t>A9604-09</t>
  </si>
  <si>
    <t>A9604-10</t>
  </si>
  <si>
    <t>A9604-11</t>
  </si>
  <si>
    <t>A9604-12</t>
  </si>
  <si>
    <t>A9604-13</t>
  </si>
  <si>
    <t>A9604-14</t>
  </si>
  <si>
    <t>A9604-15</t>
  </si>
  <si>
    <t>A9604-16</t>
  </si>
  <si>
    <t>A9604-17</t>
  </si>
  <si>
    <t>A9604-18</t>
  </si>
  <si>
    <t>A9604-19</t>
  </si>
  <si>
    <t>A9604-20</t>
  </si>
  <si>
    <t>A9604-21</t>
  </si>
  <si>
    <t>A9604-22</t>
  </si>
  <si>
    <t>A9604-23</t>
  </si>
  <si>
    <t>A9604-24</t>
  </si>
  <si>
    <t>A9604-25</t>
  </si>
  <si>
    <t>A0507-01</t>
  </si>
  <si>
    <t>A0507-02</t>
  </si>
  <si>
    <t>A0507-03</t>
  </si>
  <si>
    <t>A0507-04</t>
  </si>
  <si>
    <t>A0507-05</t>
  </si>
  <si>
    <t>A0507-06</t>
  </si>
  <si>
    <t>A0507-07</t>
  </si>
  <si>
    <t>A0507-08</t>
  </si>
  <si>
    <t>A0507-09</t>
  </si>
  <si>
    <t>A0507-10</t>
  </si>
  <si>
    <t>A0507-11</t>
  </si>
  <si>
    <t>A0507-12</t>
  </si>
  <si>
    <t>A0507-13</t>
  </si>
  <si>
    <t>A0507-14</t>
  </si>
  <si>
    <t>A0507-15</t>
  </si>
  <si>
    <t>A0507-16</t>
  </si>
  <si>
    <t>A0507-17</t>
  </si>
  <si>
    <t>A0507-18</t>
  </si>
  <si>
    <t>A0507-19</t>
  </si>
  <si>
    <t>A0507-20</t>
  </si>
  <si>
    <t>A0507-21</t>
  </si>
  <si>
    <t>A0507-22</t>
  </si>
  <si>
    <t>A0507-23</t>
  </si>
  <si>
    <t>A0507-24</t>
  </si>
  <si>
    <t>A0507-25</t>
  </si>
  <si>
    <t>A0507-26</t>
  </si>
  <si>
    <t>A0507-27</t>
  </si>
  <si>
    <t>A0512-01</t>
  </si>
  <si>
    <t>A0512-02</t>
  </si>
  <si>
    <t>A0512-03</t>
  </si>
  <si>
    <t>A0512-04</t>
  </si>
  <si>
    <t>A0512-05</t>
  </si>
  <si>
    <t>A0512-06</t>
  </si>
  <si>
    <t>A0512-07</t>
  </si>
  <si>
    <t>A0512-08</t>
  </si>
  <si>
    <t>A0512-09</t>
  </si>
  <si>
    <t>A0512-10</t>
  </si>
  <si>
    <t>A0512-11</t>
  </si>
  <si>
    <t>A0512-12</t>
  </si>
  <si>
    <t>A0512-13</t>
  </si>
  <si>
    <t>A0512-14</t>
  </si>
  <si>
    <t>A0512-15</t>
  </si>
  <si>
    <t>A0512-16</t>
  </si>
  <si>
    <t>A0512-17</t>
  </si>
  <si>
    <t>A0512-18</t>
  </si>
  <si>
    <t>A0512-19</t>
  </si>
  <si>
    <t>A0512-20</t>
  </si>
  <si>
    <t>A0512-21</t>
  </si>
  <si>
    <t>A0512-22</t>
  </si>
  <si>
    <t>A0512-23</t>
  </si>
  <si>
    <t>A0512-24</t>
  </si>
  <si>
    <t>A0512-25</t>
  </si>
  <si>
    <t>A0512-26</t>
  </si>
  <si>
    <t>A0512-27</t>
  </si>
  <si>
    <t>A0512-28</t>
  </si>
  <si>
    <t>A0512-29</t>
  </si>
  <si>
    <t>A0512-30</t>
  </si>
  <si>
    <t>A0512-31</t>
  </si>
  <si>
    <t>A0512-32</t>
  </si>
  <si>
    <t>A0512-33</t>
  </si>
  <si>
    <t>A0512-34</t>
  </si>
  <si>
    <t>A0512-35</t>
  </si>
  <si>
    <t>A0512-36</t>
  </si>
  <si>
    <t>A0512-37</t>
  </si>
  <si>
    <t>A0512-38</t>
  </si>
  <si>
    <r>
      <t xml:space="preserve">J2303-15.1MA </t>
    </r>
    <r>
      <rPr>
        <vertAlign val="superscript"/>
        <sz val="10"/>
        <color theme="1"/>
        <rFont val="Times New Roman"/>
        <family val="1"/>
      </rPr>
      <t>h</t>
    </r>
    <phoneticPr fontId="9" type="noConversion"/>
  </si>
  <si>
    <r>
      <t>J2303-16.1MA</t>
    </r>
    <r>
      <rPr>
        <vertAlign val="superscript"/>
        <sz val="10"/>
        <color theme="1"/>
        <rFont val="Times New Roman"/>
        <family val="1"/>
      </rPr>
      <t xml:space="preserve"> h</t>
    </r>
    <phoneticPr fontId="9" type="noConversion"/>
  </si>
  <si>
    <r>
      <t>J2303-46.1MA</t>
    </r>
    <r>
      <rPr>
        <vertAlign val="superscript"/>
        <sz val="10"/>
        <color theme="1"/>
        <rFont val="Times New Roman"/>
        <family val="1"/>
      </rPr>
      <t xml:space="preserve"> h</t>
    </r>
    <phoneticPr fontId="9" type="noConversion"/>
  </si>
  <si>
    <r>
      <t>J2303-31.1MA</t>
    </r>
    <r>
      <rPr>
        <vertAlign val="superscript"/>
        <sz val="10"/>
        <color theme="1"/>
        <rFont val="Times New Roman"/>
        <family val="1"/>
      </rPr>
      <t xml:space="preserve"> h</t>
    </r>
    <phoneticPr fontId="9" type="noConversion"/>
  </si>
  <si>
    <r>
      <t>J2303-17.1MA</t>
    </r>
    <r>
      <rPr>
        <vertAlign val="superscript"/>
        <sz val="10"/>
        <color theme="1"/>
        <rFont val="Times New Roman"/>
        <family val="1"/>
      </rPr>
      <t xml:space="preserve"> h</t>
    </r>
    <phoneticPr fontId="9" type="noConversion"/>
  </si>
  <si>
    <r>
      <t>J2303-21.1MA</t>
    </r>
    <r>
      <rPr>
        <vertAlign val="superscript"/>
        <sz val="10"/>
        <color theme="1"/>
        <rFont val="Times New Roman"/>
        <family val="1"/>
      </rPr>
      <t xml:space="preserve"> h</t>
    </r>
    <phoneticPr fontId="9" type="noConversion"/>
  </si>
  <si>
    <t>Totel REE</t>
    <phoneticPr fontId="8" type="noConversion"/>
  </si>
  <si>
    <r>
      <t>La</t>
    </r>
    <r>
      <rPr>
        <vertAlign val="subscript"/>
        <sz val="10"/>
        <color theme="1"/>
        <rFont val="Times New Roman"/>
        <family val="1"/>
      </rPr>
      <t>N</t>
    </r>
    <r>
      <rPr>
        <sz val="10"/>
        <color theme="1"/>
        <rFont val="Times New Roman"/>
        <family val="1"/>
      </rPr>
      <t>/Yb</t>
    </r>
    <r>
      <rPr>
        <vertAlign val="subscript"/>
        <sz val="10"/>
        <color theme="1"/>
        <rFont val="Times New Roman"/>
        <family val="1"/>
      </rPr>
      <t>N</t>
    </r>
    <r>
      <rPr>
        <sz val="10"/>
        <color theme="1"/>
        <rFont val="Times New Roman"/>
        <family val="1"/>
      </rPr>
      <t xml:space="preserve"> </t>
    </r>
    <r>
      <rPr>
        <vertAlign val="superscript"/>
        <sz val="10"/>
        <color theme="1"/>
        <rFont val="Times New Roman"/>
        <family val="1"/>
      </rPr>
      <t>c</t>
    </r>
    <phoneticPr fontId="8" type="noConversion"/>
  </si>
  <si>
    <r>
      <t>Gd</t>
    </r>
    <r>
      <rPr>
        <vertAlign val="subscript"/>
        <sz val="10"/>
        <color theme="1"/>
        <rFont val="Times New Roman"/>
        <family val="1"/>
      </rPr>
      <t>N</t>
    </r>
    <r>
      <rPr>
        <sz val="10"/>
        <color theme="1"/>
        <rFont val="Times New Roman"/>
        <family val="1"/>
      </rPr>
      <t>/Yb</t>
    </r>
    <r>
      <rPr>
        <vertAlign val="subscript"/>
        <sz val="10"/>
        <color theme="1"/>
        <rFont val="Times New Roman"/>
        <family val="1"/>
      </rPr>
      <t xml:space="preserve">N </t>
    </r>
    <r>
      <rPr>
        <vertAlign val="superscript"/>
        <sz val="10"/>
        <color theme="1"/>
        <rFont val="Times New Roman"/>
        <family val="1"/>
      </rPr>
      <t>c</t>
    </r>
    <phoneticPr fontId="8" type="noConversion"/>
  </si>
  <si>
    <r>
      <t xml:space="preserve">Eu/Eu* </t>
    </r>
    <r>
      <rPr>
        <vertAlign val="superscript"/>
        <sz val="10"/>
        <color theme="1"/>
        <rFont val="Times New Roman"/>
        <family val="1"/>
      </rPr>
      <t>c</t>
    </r>
    <phoneticPr fontId="8" type="noConversion"/>
  </si>
  <si>
    <r>
      <t>c: All values are normalized to chondrite values of Sun and McDonough (1989), Eu/Eu* = Eu</t>
    </r>
    <r>
      <rPr>
        <vertAlign val="subscript"/>
        <sz val="10"/>
        <color theme="1"/>
        <rFont val="Times New Roman"/>
        <family val="1"/>
      </rPr>
      <t>N</t>
    </r>
    <r>
      <rPr>
        <sz val="10"/>
        <color theme="1"/>
        <rFont val="Times New Roman"/>
        <family val="1"/>
      </rPr>
      <t>/SQRT(Sm</t>
    </r>
    <r>
      <rPr>
        <vertAlign val="subscript"/>
        <sz val="10"/>
        <color theme="1"/>
        <rFont val="Times New Roman"/>
        <family val="1"/>
      </rPr>
      <t>N</t>
    </r>
    <r>
      <rPr>
        <sz val="10"/>
        <color theme="1"/>
        <rFont val="Times New Roman"/>
        <family val="1"/>
      </rPr>
      <t>*Gd</t>
    </r>
    <r>
      <rPr>
        <vertAlign val="subscript"/>
        <sz val="10"/>
        <color theme="1"/>
        <rFont val="Times New Roman"/>
        <family val="1"/>
      </rPr>
      <t>N</t>
    </r>
    <r>
      <rPr>
        <sz val="10"/>
        <color theme="1"/>
        <rFont val="Times New Roman"/>
        <family val="1"/>
      </rPr>
      <t>);</t>
    </r>
    <phoneticPr fontId="8" type="noConversion"/>
  </si>
  <si>
    <t>Ce (ppm) in rocks</t>
    <phoneticPr fontId="8" type="noConversion"/>
  </si>
  <si>
    <r>
      <t xml:space="preserve">Ce (ppm) in source </t>
    </r>
    <r>
      <rPr>
        <vertAlign val="superscript"/>
        <sz val="10"/>
        <color theme="1"/>
        <rFont val="Times New Roman"/>
        <family val="1"/>
      </rPr>
      <t>e</t>
    </r>
    <phoneticPr fontId="8" type="noConversion"/>
  </si>
  <si>
    <t>zircons from &gt;3.5 Ga granitoids around the world</t>
    <phoneticPr fontId="8" type="noConversion"/>
  </si>
  <si>
    <t>OʼNeil et al., 2013</t>
    <phoneticPr fontId="8" type="noConversion"/>
  </si>
  <si>
    <t>Guitreau, M., Blichert-Toft, J., Martin, H., Mojzsis, S.J., Albarède, F., 2012. Hafnium isotope evidence from Archean granitic rocks for deep-mantle origin of continental crust. Earth and Planetary Science Letters 337–338, 211-223.</t>
    <phoneticPr fontId="8" type="noConversion"/>
  </si>
  <si>
    <t>Wu, F.-Y., Zhang, Y.-B., Yang, J.-H., Xie, L.-W., Yang, Y.-H., 2008. Zircon U–Pb and Hf isotopic constraints on the Early Archean crustal evolution in Anshan of the North China Craton. Precambrian Research 167, 339-362</t>
    <phoneticPr fontId="8" type="noConversion"/>
  </si>
  <si>
    <t>Table S1 SHRIMP U-Pb data for zircon from the the 3.95 Ga trondhjemitic gneiss in the Labashan area, eastern Hebei, North China Craton</t>
    <phoneticPr fontId="8" type="noConversion"/>
  </si>
  <si>
    <r>
      <t>Table S2</t>
    </r>
    <r>
      <rPr>
        <b/>
        <sz val="12"/>
        <color rgb="FF1F1F1F"/>
        <rFont val="Times New Roman"/>
        <family val="1"/>
      </rPr>
      <t> Zircon O isotopic composition of the 3.95 Ga trondhjemitic gneiss in the Labashan area, eastern Hebei, North China Craton</t>
    </r>
    <phoneticPr fontId="8" type="noConversion"/>
  </si>
  <si>
    <r>
      <t>Table S3</t>
    </r>
    <r>
      <rPr>
        <b/>
        <sz val="12"/>
        <color rgb="FF1F1F1F"/>
        <rFont val="Times New Roman"/>
        <family val="1"/>
      </rPr>
      <t> Zircon Hf isotopic composition of the 3.95 Ga trondhjemitic gneiss in the Labashan area, eastern Hebei, North China Craton</t>
    </r>
    <phoneticPr fontId="8" type="noConversion"/>
  </si>
  <si>
    <r>
      <t>Table S4</t>
    </r>
    <r>
      <rPr>
        <b/>
        <sz val="12"/>
        <color rgb="FF1F1F1F"/>
        <rFont val="Times New Roman"/>
        <family val="1"/>
      </rPr>
      <t> Trace element composition of zircons from the 3.95 Ga trondhjemitic gneiss in the Labashan area, eastern Hebei, North China Craton</t>
    </r>
    <phoneticPr fontId="8" type="noConversion"/>
  </si>
  <si>
    <r>
      <t xml:space="preserve">Table S5 Magmatic water contents in the 3.95 Ga trondhjemitic gneiss and source </t>
    </r>
    <r>
      <rPr>
        <b/>
        <vertAlign val="superscript"/>
        <sz val="12"/>
        <rFont val="Times New Roman"/>
        <family val="1"/>
      </rPr>
      <t>a</t>
    </r>
    <phoneticPr fontId="8" type="noConversion"/>
  </si>
  <si>
    <t>Table S6 Whole-rock geochemical composition of the 3.95 Ga trondhjemitic gneiss in the Labashan area, eastern Hebei, North China Craton, and literature data for the oldest (&gt;3.7 Ga) granotoids around the world (Major elements in wt.% oxides and trace elements in ppm)</t>
    <phoneticPr fontId="8" type="noConversion"/>
  </si>
  <si>
    <t xml:space="preserve">J2303-42.1RC </t>
    <phoneticPr fontId="8" type="noConversion"/>
  </si>
  <si>
    <t>J2303-42.1RC</t>
    <phoneticPr fontId="30" type="noConversion"/>
  </si>
  <si>
    <t>Plesovice</t>
  </si>
  <si>
    <t>Plesovice</t>
    <phoneticPr fontId="29" type="noConversion"/>
  </si>
  <si>
    <t>FC-1 - 1</t>
  </si>
  <si>
    <t>FC-1 - 2</t>
  </si>
  <si>
    <t>FC-1 - 3</t>
  </si>
  <si>
    <t>FC-1 - 4</t>
  </si>
  <si>
    <t>FC-1 - 5</t>
  </si>
  <si>
    <t>FC-1 - 6</t>
  </si>
  <si>
    <t>FC-1 - 7</t>
  </si>
  <si>
    <t>FC-1 - 8</t>
  </si>
  <si>
    <t>FC-1 - 9</t>
  </si>
  <si>
    <t>FC-1 - 10</t>
    <phoneticPr fontId="29" type="noConversion"/>
  </si>
  <si>
    <t>FC-1 - 11</t>
  </si>
  <si>
    <t>FC-1 - 12</t>
  </si>
  <si>
    <t>FC-1 - 15</t>
  </si>
  <si>
    <t>Trondhjemitic gneiss (J2302)</t>
  </si>
  <si>
    <t>J2302-1.1MA</t>
    <phoneticPr fontId="30" type="noConversion"/>
  </si>
  <si>
    <t>J2302-3.1RC</t>
    <phoneticPr fontId="30" type="noConversion"/>
  </si>
  <si>
    <t>J2302-5.1MA</t>
    <phoneticPr fontId="30" type="noConversion"/>
  </si>
  <si>
    <t>J2302-11.1MA</t>
    <phoneticPr fontId="30" type="noConversion"/>
  </si>
  <si>
    <t>J2302-13.1MA</t>
    <phoneticPr fontId="30" type="noConversion"/>
  </si>
  <si>
    <t>J2302-14.1RC</t>
    <phoneticPr fontId="30" type="noConversion"/>
  </si>
  <si>
    <t>J2302-17.1MA</t>
    <phoneticPr fontId="30" type="noConversion"/>
  </si>
  <si>
    <t>J2302-25.1MA</t>
    <phoneticPr fontId="30" type="noConversion"/>
  </si>
  <si>
    <t>J2302-29.1MA</t>
    <phoneticPr fontId="30" type="noConversion"/>
  </si>
  <si>
    <t>J2302-30.1MA</t>
    <phoneticPr fontId="30" type="noConversion"/>
  </si>
  <si>
    <t>J2302-42.1RC</t>
    <phoneticPr fontId="30" type="noConversion"/>
  </si>
  <si>
    <t>J2302-53.1R</t>
    <phoneticPr fontId="30" type="noConversion"/>
  </si>
  <si>
    <t>J2302-54.1R</t>
    <phoneticPr fontId="30" type="noConversion"/>
  </si>
  <si>
    <t>J2302-56.1MA</t>
    <phoneticPr fontId="30" type="noConversion"/>
  </si>
  <si>
    <t>J2302-57.1RC</t>
    <phoneticPr fontId="30" type="noConversion"/>
  </si>
  <si>
    <t>FC-1 - 13</t>
    <phoneticPr fontId="30" type="noConversion"/>
  </si>
  <si>
    <t>Table S8 Lu-Hf isotopic composition of magmatic/recrystallized zircons from &gt;3.5 Ga granitoids around the world</t>
    <phoneticPr fontId="8" type="noConversion"/>
  </si>
  <si>
    <t>The Second analysis (Neptune Plus MC-ICP-MS, Wuhan Center of China Geological Survey)</t>
    <phoneticPr fontId="30" type="noConversion"/>
  </si>
  <si>
    <t>The first analysis (Nu Plasma II MC-ICP-MS, Northwest University)</t>
    <phoneticPr fontId="30" type="noConversion"/>
  </si>
  <si>
    <t>1SE</t>
    <phoneticPr fontId="29" type="noConversion"/>
  </si>
  <si>
    <r>
      <t xml:space="preserve">2σ </t>
    </r>
    <r>
      <rPr>
        <vertAlign val="superscript"/>
        <sz val="10"/>
        <color theme="1"/>
        <rFont val="Times New Roman"/>
        <family val="1"/>
      </rPr>
      <t>c</t>
    </r>
    <phoneticPr fontId="8" type="noConversion"/>
  </si>
  <si>
    <t>c: Error calculation following the method proposed by Ickert (2013).</t>
    <phoneticPr fontId="8" type="noConversion"/>
  </si>
  <si>
    <t>error</t>
    <phoneticPr fontId="8" type="noConversion"/>
  </si>
  <si>
    <r>
      <t>Average of ε</t>
    </r>
    <r>
      <rPr>
        <vertAlign val="subscript"/>
        <sz val="10"/>
        <color theme="1"/>
        <rFont val="Times New Roman"/>
        <family val="1"/>
      </rPr>
      <t>Hf</t>
    </r>
    <r>
      <rPr>
        <sz val="10"/>
        <color theme="1"/>
        <rFont val="Times New Roman"/>
        <family val="1"/>
      </rPr>
      <t>(t)  value</t>
    </r>
    <phoneticPr fontId="8" type="noConversion"/>
  </si>
  <si>
    <r>
      <t xml:space="preserve">b: </t>
    </r>
    <r>
      <rPr>
        <vertAlign val="superscript"/>
        <sz val="10"/>
        <color theme="1"/>
        <rFont val="Times New Roman"/>
        <family val="1"/>
      </rPr>
      <t>206</t>
    </r>
    <r>
      <rPr>
        <sz val="10"/>
        <color theme="1"/>
        <rFont val="Times New Roman"/>
        <family val="1"/>
      </rPr>
      <t>Pb</t>
    </r>
    <r>
      <rPr>
        <vertAlign val="subscript"/>
        <sz val="10"/>
        <color theme="1"/>
        <rFont val="Times New Roman"/>
        <family val="1"/>
      </rPr>
      <t>c</t>
    </r>
    <r>
      <rPr>
        <sz val="10"/>
        <color theme="1"/>
        <rFont val="Times New Roman"/>
        <family val="1"/>
      </rPr>
      <t xml:space="preserve"> represents the percentage of common </t>
    </r>
    <r>
      <rPr>
        <vertAlign val="superscript"/>
        <sz val="10"/>
        <color theme="1"/>
        <rFont val="Times New Roman"/>
        <family val="1"/>
      </rPr>
      <t>206</t>
    </r>
    <r>
      <rPr>
        <sz val="10"/>
        <color theme="1"/>
        <rFont val="Times New Roman"/>
        <family val="1"/>
      </rPr>
      <t xml:space="preserve">Pb in entire </t>
    </r>
    <r>
      <rPr>
        <vertAlign val="superscript"/>
        <sz val="10"/>
        <color theme="1"/>
        <rFont val="Times New Roman"/>
        <family val="1"/>
      </rPr>
      <t>206</t>
    </r>
    <r>
      <rPr>
        <sz val="10"/>
        <color theme="1"/>
        <rFont val="Times New Roman"/>
        <family val="1"/>
      </rPr>
      <t xml:space="preserve">Pb. </t>
    </r>
    <phoneticPr fontId="8" type="noConversion"/>
  </si>
  <si>
    <r>
      <t xml:space="preserve">f: The analyses highlighted in yellow were used to calculate the weighted mean </t>
    </r>
    <r>
      <rPr>
        <vertAlign val="superscript"/>
        <sz val="10"/>
        <color theme="1"/>
        <rFont val="Times New Roman"/>
        <family val="1"/>
      </rPr>
      <t>207</t>
    </r>
    <r>
      <rPr>
        <sz val="10"/>
        <color theme="1"/>
        <rFont val="Times New Roman"/>
        <family val="1"/>
      </rPr>
      <t>Pb/</t>
    </r>
    <r>
      <rPr>
        <vertAlign val="superscript"/>
        <sz val="10"/>
        <color theme="1"/>
        <rFont val="Times New Roman"/>
        <family val="1"/>
      </rPr>
      <t>206</t>
    </r>
    <r>
      <rPr>
        <sz val="10"/>
        <color theme="1"/>
        <rFont val="Times New Roman"/>
        <family val="1"/>
      </rPr>
      <t xml:space="preserve">Pb age of magmatic crystallization, and the analyses highlighted in gray were used to calculate the weighted mean </t>
    </r>
    <r>
      <rPr>
        <vertAlign val="superscript"/>
        <sz val="10"/>
        <color theme="1"/>
        <rFont val="Times New Roman"/>
        <family val="1"/>
      </rPr>
      <t>207</t>
    </r>
    <r>
      <rPr>
        <sz val="10"/>
        <color theme="1"/>
        <rFont val="Times New Roman"/>
        <family val="1"/>
      </rPr>
      <t>Pb/</t>
    </r>
    <r>
      <rPr>
        <vertAlign val="superscript"/>
        <sz val="10"/>
        <color theme="1"/>
        <rFont val="Times New Roman"/>
        <family val="1"/>
      </rPr>
      <t>206</t>
    </r>
    <r>
      <rPr>
        <sz val="10"/>
        <color theme="1"/>
        <rFont val="Times New Roman"/>
        <family val="1"/>
      </rPr>
      <t>Pb age of metamorphic event.</t>
    </r>
    <phoneticPr fontId="8" type="noConversion"/>
  </si>
  <si>
    <t>c: Zircons of J2212A and J2212B are separated from the same sample (J2212), with the zircons of J2212B being picked from the remaining heavy mineral concentrate after picking the zircons of J2212A</t>
    <phoneticPr fontId="8" type="noConversion"/>
  </si>
  <si>
    <t>J2212A-2.1MA</t>
    <phoneticPr fontId="8" type="noConversion"/>
  </si>
  <si>
    <r>
      <t xml:space="preserve">J2302-1.1MA </t>
    </r>
    <r>
      <rPr>
        <vertAlign val="superscript"/>
        <sz val="10"/>
        <color theme="1"/>
        <rFont val="Times New Roman"/>
        <family val="1"/>
      </rPr>
      <t>b</t>
    </r>
    <phoneticPr fontId="8" type="noConversion"/>
  </si>
  <si>
    <r>
      <t xml:space="preserve">Banded trondhjemitic gneiss (J2212A) </t>
    </r>
    <r>
      <rPr>
        <vertAlign val="superscript"/>
        <sz val="10"/>
        <color theme="1"/>
        <rFont val="Times New Roman"/>
        <family val="1"/>
      </rPr>
      <t>c</t>
    </r>
    <phoneticPr fontId="8" type="noConversion"/>
  </si>
  <si>
    <r>
      <t xml:space="preserve">Banded trondhjemitic gneiss (J2212B) </t>
    </r>
    <r>
      <rPr>
        <vertAlign val="superscript"/>
        <sz val="10"/>
        <color theme="1"/>
        <rFont val="Times New Roman"/>
        <family val="1"/>
      </rPr>
      <t>c</t>
    </r>
    <phoneticPr fontId="8" type="noConversion"/>
  </si>
  <si>
    <r>
      <t>b: The analyses highlighted in gray were used to calculate the weighted mean of ε</t>
    </r>
    <r>
      <rPr>
        <vertAlign val="subscript"/>
        <sz val="10"/>
        <color theme="1"/>
        <rFont val="Times New Roman"/>
        <family val="1"/>
      </rPr>
      <t>Hf</t>
    </r>
    <r>
      <rPr>
        <sz val="10"/>
        <color theme="1"/>
        <rFont val="Times New Roman"/>
        <family val="1"/>
      </rPr>
      <t xml:space="preserve"> (t) value.</t>
    </r>
    <phoneticPr fontId="30" type="noConversion"/>
  </si>
  <si>
    <t>b: Th and U contents were obtained during SHRIMP U-Pb dating.</t>
    <phoneticPr fontId="9" type="noConversion"/>
  </si>
  <si>
    <r>
      <t>c: Ti-in-zircon temperature calculated according to Ferry &amp; Watson (2007), assuming αSiO</t>
    </r>
    <r>
      <rPr>
        <vertAlign val="subscript"/>
        <sz val="10"/>
        <color theme="1"/>
        <rFont val="Times New Roman"/>
        <family val="1"/>
      </rPr>
      <t>2</t>
    </r>
    <r>
      <rPr>
        <sz val="10"/>
        <color theme="1"/>
        <rFont val="Times New Roman"/>
        <family val="1"/>
      </rPr>
      <t xml:space="preserve"> = 1 and αTiO</t>
    </r>
    <r>
      <rPr>
        <vertAlign val="subscript"/>
        <sz val="10"/>
        <color theme="1"/>
        <rFont val="Times New Roman"/>
        <family val="1"/>
      </rPr>
      <t>2</t>
    </r>
    <r>
      <rPr>
        <sz val="10"/>
        <color theme="1"/>
        <rFont val="Times New Roman"/>
        <family val="1"/>
      </rPr>
      <t xml:space="preserve"> = 0.6. </t>
    </r>
    <phoneticPr fontId="9" type="noConversion"/>
  </si>
  <si>
    <t>h: The Ti and Y contents in some analyses are missing because the corresponding peaks for Ti and Y were lost during the analysis process of these spots.</t>
    <phoneticPr fontId="9" type="noConversion"/>
  </si>
  <si>
    <t>c: The preferential U loss was corrected assuming Th/U = 5, according to the composition median of the global TTGs (Ge et al., 2023).</t>
    <phoneticPr fontId="8" type="noConversion"/>
  </si>
  <si>
    <r>
      <t>e: Considering that the H</t>
    </r>
    <r>
      <rPr>
        <vertAlign val="subscript"/>
        <sz val="10"/>
        <rFont val="Times New Roman"/>
        <family val="1"/>
      </rPr>
      <t>2</t>
    </r>
    <r>
      <rPr>
        <sz val="10"/>
        <rFont val="Times New Roman"/>
        <family val="1"/>
      </rPr>
      <t>O/Ce ratio is constant during partial melting process, the H</t>
    </r>
    <r>
      <rPr>
        <vertAlign val="subscript"/>
        <sz val="10"/>
        <rFont val="Times New Roman"/>
        <family val="1"/>
      </rPr>
      <t>2</t>
    </r>
    <r>
      <rPr>
        <sz val="10"/>
        <rFont val="Times New Roman"/>
        <family val="1"/>
      </rPr>
      <t>O contents in source were caculated using the Ce contents of the 3.95 Ga trondhjemitic gneiss and the source (amphibolite group I in Acasta, Table S7), and magmatic H</t>
    </r>
    <r>
      <rPr>
        <vertAlign val="subscript"/>
        <sz val="10"/>
        <rFont val="Times New Roman"/>
        <family val="1"/>
      </rPr>
      <t>2</t>
    </r>
    <r>
      <rPr>
        <sz val="10"/>
        <rFont val="Times New Roman"/>
        <family val="1"/>
      </rPr>
      <t>O contents calculated using hygrometer (Ge et al., 2023).</t>
    </r>
    <phoneticPr fontId="8" type="noConversion"/>
  </si>
  <si>
    <r>
      <t>f: The whole rock geochemistry of sample J2212 may have been affected by intrusive veins, thus, the average value of J2302 and J2303 was used for calculating the H</t>
    </r>
    <r>
      <rPr>
        <vertAlign val="subscript"/>
        <sz val="10"/>
        <color theme="1"/>
        <rFont val="Times New Roman"/>
        <family val="1"/>
      </rPr>
      <t>2</t>
    </r>
    <r>
      <rPr>
        <sz val="10"/>
        <color theme="1"/>
        <rFont val="Times New Roman"/>
        <family val="1"/>
      </rPr>
      <t xml:space="preserve">O content in magma. </t>
    </r>
    <phoneticPr fontId="8" type="noConversion"/>
  </si>
  <si>
    <t>a: The sample number with suffix "A" is the average value of multiple analyses of the samples.</t>
    <phoneticPr fontId="8" type="noConversion"/>
  </si>
  <si>
    <r>
      <t>b: If the line of FeO is empty, the value in this line refers to the content of 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T, otherwise it refers to the content of 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t>
    </r>
    <phoneticPr fontId="8" type="noConversion"/>
  </si>
  <si>
    <r>
      <t>d: 2SE values were cacluated for all samples, however, only the samples with 2SE &lt;1 and the variation range of ε</t>
    </r>
    <r>
      <rPr>
        <vertAlign val="subscript"/>
        <sz val="10"/>
        <color theme="1"/>
        <rFont val="Times New Roman"/>
        <family val="1"/>
      </rPr>
      <t>Hf</t>
    </r>
    <r>
      <rPr>
        <sz val="10"/>
        <color theme="1"/>
        <rFont val="Times New Roman"/>
        <family val="1"/>
      </rPr>
      <t>(t) value &lt;8 are shown in Fig. 2b, because larger 2SE and</t>
    </r>
    <r>
      <rPr>
        <sz val="10"/>
        <color theme="1"/>
        <rFont val="微软雅黑"/>
        <family val="1"/>
        <charset val="134"/>
      </rPr>
      <t xml:space="preserve"> </t>
    </r>
    <r>
      <rPr>
        <sz val="10"/>
        <color theme="1"/>
        <rFont val="Times New Roman"/>
        <family val="1"/>
      </rPr>
      <t>ε</t>
    </r>
    <r>
      <rPr>
        <vertAlign val="subscript"/>
        <sz val="10"/>
        <color theme="1"/>
        <rFont val="Times New Roman"/>
        <family val="1"/>
      </rPr>
      <t>Hf</t>
    </r>
    <r>
      <rPr>
        <sz val="10"/>
        <color theme="1"/>
        <rFont val="Times New Roman"/>
        <family val="1"/>
      </rPr>
      <t xml:space="preserve">(t) variations may indicate unreliable analysis or heterogeneous source. </t>
    </r>
    <phoneticPr fontId="8" type="noConversion"/>
  </si>
  <si>
    <r>
      <t xml:space="preserve">b: The analyses highlighted in yellow are located in the magmatic domains whose </t>
    </r>
    <r>
      <rPr>
        <vertAlign val="superscript"/>
        <sz val="10"/>
        <color theme="1"/>
        <rFont val="Times New Roman"/>
        <family val="1"/>
      </rPr>
      <t>207</t>
    </r>
    <r>
      <rPr>
        <sz val="10"/>
        <color theme="1"/>
        <rFont val="Times New Roman"/>
        <family val="1"/>
      </rPr>
      <t>Pb/</t>
    </r>
    <r>
      <rPr>
        <vertAlign val="superscript"/>
        <sz val="10"/>
        <color theme="1"/>
        <rFont val="Times New Roman"/>
        <family val="1"/>
      </rPr>
      <t>206</t>
    </r>
    <r>
      <rPr>
        <sz val="10"/>
        <color theme="1"/>
        <rFont val="Times New Roman"/>
        <family val="1"/>
      </rPr>
      <t>Pb ages were used for calculating the weighted mean age of magmatic crystallization, and only these analyses were used to calculate the average of δ</t>
    </r>
    <r>
      <rPr>
        <vertAlign val="superscript"/>
        <sz val="10"/>
        <color theme="1"/>
        <rFont val="Times New Roman"/>
        <family val="1"/>
      </rPr>
      <t>18</t>
    </r>
    <r>
      <rPr>
        <sz val="10"/>
        <color theme="1"/>
        <rFont val="Times New Roman"/>
        <family val="1"/>
      </rPr>
      <t xml:space="preserve">O </t>
    </r>
    <r>
      <rPr>
        <vertAlign val="subscript"/>
        <sz val="10"/>
        <color theme="1"/>
        <rFont val="Times New Roman"/>
        <family val="1"/>
      </rPr>
      <t>(VSMOW)</t>
    </r>
    <r>
      <rPr>
        <sz val="10"/>
        <color theme="1"/>
        <rFont val="Times New Roman"/>
        <family val="1"/>
      </rPr>
      <t>.</t>
    </r>
    <phoneticPr fontId="8" type="noConversion"/>
  </si>
  <si>
    <t>a: The analyses marked as 'Yes' are statistical outliers in the standard zircons.</t>
    <phoneticPr fontId="8" type="noConversion"/>
  </si>
  <si>
    <r>
      <t xml:space="preserve">Average </t>
    </r>
    <r>
      <rPr>
        <vertAlign val="superscript"/>
        <sz val="10"/>
        <color rgb="FF000000"/>
        <rFont val="Times New Roman"/>
        <family val="1"/>
      </rPr>
      <t>g</t>
    </r>
    <phoneticPr fontId="9" type="noConversion"/>
  </si>
  <si>
    <t>g: Only analyses on magmatic zircons and passing the filter (highlighted in grey) were used to caculate average and 2SE.</t>
    <phoneticPr fontId="9" type="noConversion"/>
  </si>
  <si>
    <t>g: Zircons of J2212A and J2212B are separated from the same sample (J2212), with the zircons of J2212B being picked from the remaining heavy mineral concentrate after picking the zircons of J2212A.</t>
    <phoneticPr fontId="8" type="noConversion"/>
  </si>
  <si>
    <r>
      <t>d: Ce/Ce* = Ce</t>
    </r>
    <r>
      <rPr>
        <vertAlign val="subscript"/>
        <sz val="10"/>
        <color theme="1"/>
        <rFont val="Times New Roman"/>
        <family val="1"/>
      </rPr>
      <t>N</t>
    </r>
    <r>
      <rPr>
        <sz val="10"/>
        <color theme="1"/>
        <rFont val="Times New Roman"/>
        <family val="1"/>
      </rPr>
      <t>/SQRT(La</t>
    </r>
    <r>
      <rPr>
        <vertAlign val="subscript"/>
        <sz val="10"/>
        <color theme="1"/>
        <rFont val="Times New Roman"/>
        <family val="1"/>
      </rPr>
      <t>N</t>
    </r>
    <r>
      <rPr>
        <sz val="10"/>
        <color theme="1"/>
        <rFont val="Times New Roman"/>
        <family val="1"/>
      </rPr>
      <t xml:space="preserve"> * Pr</t>
    </r>
    <r>
      <rPr>
        <vertAlign val="subscript"/>
        <sz val="10"/>
        <color theme="1"/>
        <rFont val="Times New Roman"/>
        <family val="1"/>
      </rPr>
      <t>N</t>
    </r>
    <r>
      <rPr>
        <sz val="10"/>
        <color theme="1"/>
        <rFont val="Times New Roman"/>
        <family val="1"/>
      </rPr>
      <t>), Eu/Eu* = Eu</t>
    </r>
    <r>
      <rPr>
        <vertAlign val="subscript"/>
        <sz val="10"/>
        <color theme="1"/>
        <rFont val="Times New Roman"/>
        <family val="1"/>
      </rPr>
      <t>N</t>
    </r>
    <r>
      <rPr>
        <sz val="10"/>
        <color theme="1"/>
        <rFont val="Times New Roman"/>
        <family val="1"/>
      </rPr>
      <t>/SQRT(Sm</t>
    </r>
    <r>
      <rPr>
        <vertAlign val="subscript"/>
        <sz val="10"/>
        <color theme="1"/>
        <rFont val="Times New Roman"/>
        <family val="1"/>
      </rPr>
      <t>N</t>
    </r>
    <r>
      <rPr>
        <sz val="10"/>
        <color theme="1"/>
        <rFont val="Times New Roman"/>
        <family val="1"/>
      </rPr>
      <t xml:space="preserve"> * Gd</t>
    </r>
    <r>
      <rPr>
        <vertAlign val="subscript"/>
        <sz val="10"/>
        <color theme="1"/>
        <rFont val="Times New Roman"/>
        <family val="1"/>
      </rPr>
      <t>N</t>
    </r>
    <r>
      <rPr>
        <sz val="10"/>
        <color theme="1"/>
        <rFont val="Times New Roman"/>
        <family val="1"/>
      </rPr>
      <t>), all normalized to chondrite of Sun &amp; McDonough (1989).</t>
    </r>
    <phoneticPr fontId="9" type="noConversion"/>
  </si>
  <si>
    <t>Ferry, J.M., Watson, E.B., 2007. New thermodynamic models and revised calibrations for the Ti-in-zircon and Zr-in-rutile thermometers. Contributions to Mineralogy and Petrology 154, 429-437.</t>
    <phoneticPr fontId="9" type="noConversion"/>
  </si>
  <si>
    <t>Sun, S.-S., McDonough, W.F., 1989. Chemical and isotopic systematics of oceanic basalts: implications for mantle composition and processes. Geological Society, London, Special Publications 42, 313-345.</t>
    <phoneticPr fontId="9" type="noConversion"/>
  </si>
  <si>
    <t>Loucks, R.R., Fiorentini, M.L., Henríquez, G.J., 2020. New Magmatic Oxybarometer Using Trace Elements in Zircon. Journal of Petrology 61.</t>
    <phoneticPr fontId="9" type="noConversion"/>
  </si>
  <si>
    <t>Bell, E.A., Boehnke, P., Harrison, T.M., 2016. Recovering the primary geochemistry of Jack Hills zircons through quantitative estimates of chemical alteration. Geochimica et Cosmochimica Acta 191, 187-202.</t>
    <phoneticPr fontId="9" type="noConversion"/>
  </si>
  <si>
    <t xml:space="preserve">a: These values were cauculated using the whole-rock element composition (Table S6) and the averages of zircon trace elements (Table S4), based on the supplementary file "Zircon oxybarometer - hygrometer" attached in Ge et al. (2023). </t>
    <phoneticPr fontId="8" type="noConversion"/>
  </si>
  <si>
    <t>References:</t>
    <phoneticPr fontId="9" type="noConversion"/>
  </si>
  <si>
    <t>d: Trace element compositions of melt were calculated using the modelled mineral assemblage and the partition coefficients in Table S10.</t>
    <phoneticPr fontId="8" type="noConversion"/>
  </si>
  <si>
    <r>
      <t>Age used for ε</t>
    </r>
    <r>
      <rPr>
        <vertAlign val="subscript"/>
        <sz val="10"/>
        <color theme="1"/>
        <rFont val="Times New Roman"/>
        <family val="1"/>
      </rPr>
      <t>Hf</t>
    </r>
    <r>
      <rPr>
        <sz val="10"/>
        <color theme="1"/>
        <rFont val="Times New Roman"/>
        <family val="1"/>
      </rPr>
      <t>(t)  calculation in original article (Ma)</t>
    </r>
    <phoneticPr fontId="8" type="noConversion"/>
  </si>
  <si>
    <r>
      <t>Age used for ε</t>
    </r>
    <r>
      <rPr>
        <vertAlign val="subscript"/>
        <sz val="10"/>
        <color theme="1"/>
        <rFont val="Times New Roman"/>
        <family val="1"/>
      </rPr>
      <t>Hf</t>
    </r>
    <r>
      <rPr>
        <sz val="10"/>
        <color theme="1"/>
        <rFont val="Times New Roman"/>
        <family val="1"/>
      </rPr>
      <t xml:space="preserve">(t)  calculation in this article (Ma) </t>
    </r>
    <r>
      <rPr>
        <vertAlign val="superscript"/>
        <sz val="10"/>
        <color theme="1"/>
        <rFont val="Times New Roman"/>
        <family val="1"/>
      </rPr>
      <t>b</t>
    </r>
    <phoneticPr fontId="8" type="noConversion"/>
  </si>
  <si>
    <r>
      <t xml:space="preserve">Muscovite </t>
    </r>
    <r>
      <rPr>
        <vertAlign val="superscript"/>
        <sz val="10"/>
        <rFont val="Times New Roman"/>
        <family val="1"/>
      </rPr>
      <t>d</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</si>
</sst>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0_ "/>
    <numFmt numFmtId="177" formatCode="[&gt;=100]0;[&lt;10]0.00;0.0"/>
    <numFmt numFmtId="178" formatCode="0_ "/>
    <numFmt numFmtId="179" formatCode="0.0_ "/>
    <numFmt numFmtId="180" formatCode="0.0000_ "/>
    <numFmt numFmtId="181" formatCode="0.000_ "/>
    <numFmt numFmtId="182" formatCode="0.00_ ;[Red]\-0.00\ "/>
    <numFmt numFmtId="183" formatCode="0.00_);[Red]\(0.00\)"/>
    <numFmt numFmtId="184" formatCode="0_);[Red]\(0\)"/>
    <numFmt numFmtId="185" formatCode="0.0_);[Red]\(0.0\)"/>
    <numFmt numFmtId="186" formatCode="0.000000_ "/>
    <numFmt numFmtId="187" formatCode="0.000000_);[Red]\(0.000000\)"/>
    <numFmt numFmtId="188" formatCode="0.00000_);[Red]\(0.00000\)"/>
    <numFmt numFmtId="189" formatCode="0.000_);[Red]\(0.000\)"/>
    <numFmt numFmtId="190" formatCode="0.0"/>
    <numFmt numFmtId="191" formatCode="0.00000_ "/>
    <numFmt numFmtId="192" formatCode="[&gt;=100]0;[&lt;=1]0.00;0.0"/>
  </numFmts>
  <fonts count="57" x14ac:knownFonts="1">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9"/>
      <name val="等线"/>
      <family val="2"/>
      <charset val="134"/>
      <scheme val="minor"/>
    </font>
    <font>
      <sz val="9"/>
      <name val="等线"/>
      <family val="3"/>
      <charset val="134"/>
      <scheme val="minor"/>
    </font>
    <font>
      <sz val="8"/>
      <color theme="1"/>
      <name val="Times New Roman"/>
      <family val="1"/>
    </font>
    <font>
      <sz val="10"/>
      <name val="Times New Roman"/>
      <family val="1"/>
    </font>
    <font>
      <sz val="11"/>
      <name val="Times New Roman"/>
      <family val="1"/>
    </font>
    <font>
      <vertAlign val="superscript"/>
      <sz val="10"/>
      <name val="Times New Roman"/>
      <family val="1"/>
    </font>
    <font>
      <sz val="10"/>
      <name val="Arial Unicode MS"/>
      <family val="2"/>
      <charset val="134"/>
    </font>
    <font>
      <sz val="10"/>
      <color rgb="FF000000"/>
      <name val="Times New Roman"/>
      <family val="1"/>
    </font>
    <font>
      <sz val="10"/>
      <color theme="1"/>
      <name val="Times New Roman"/>
      <family val="1"/>
    </font>
    <font>
      <vertAlign val="subscript"/>
      <sz val="10"/>
      <color theme="1"/>
      <name val="Times New Roman"/>
      <family val="1"/>
    </font>
    <font>
      <vertAlign val="superscript"/>
      <sz val="10"/>
      <color theme="1"/>
      <name val="Times New Roman"/>
      <family val="1"/>
    </font>
    <font>
      <sz val="10"/>
      <name val="Verdana"/>
      <family val="2"/>
    </font>
    <font>
      <sz val="10"/>
      <name val="Arial"/>
      <family val="2"/>
    </font>
    <font>
      <sz val="11"/>
      <color indexed="8"/>
      <name val="宋体"/>
      <family val="3"/>
      <charset val="134"/>
    </font>
    <font>
      <sz val="12"/>
      <name val="Times New Roman"/>
      <family val="1"/>
    </font>
    <font>
      <sz val="10"/>
      <color rgb="FFFF0000"/>
      <name val="Times New Roman"/>
      <family val="1"/>
    </font>
    <font>
      <sz val="10"/>
      <color indexed="8"/>
      <name val="Times New Roman"/>
      <family val="1"/>
    </font>
    <font>
      <sz val="11"/>
      <color theme="1"/>
      <name val="Times New Roman"/>
      <family val="1"/>
    </font>
    <font>
      <sz val="9"/>
      <color theme="1"/>
      <name val="Times New Roman"/>
      <family val="1"/>
    </font>
    <font>
      <sz val="9"/>
      <name val="等线"/>
      <family val="3"/>
      <charset val="134"/>
    </font>
    <font>
      <sz val="11"/>
      <color theme="1"/>
      <name val="宋体"/>
      <family val="3"/>
      <charset val="134"/>
    </font>
    <font>
      <sz val="9"/>
      <name val="宋体"/>
      <family val="3"/>
      <charset val="134"/>
    </font>
    <font>
      <sz val="9"/>
      <name val="Times New Roman"/>
      <family val="1"/>
    </font>
    <font>
      <sz val="11"/>
      <color theme="1"/>
      <name val="等线"/>
      <family val="2"/>
      <charset val="134"/>
      <scheme val="minor"/>
    </font>
    <font>
      <sz val="12"/>
      <color theme="1"/>
      <name val="等线"/>
      <family val="2"/>
      <scheme val="minor"/>
    </font>
    <font>
      <u/>
      <sz val="11"/>
      <color theme="10"/>
      <name val="等线"/>
      <family val="2"/>
      <charset val="134"/>
      <scheme val="minor"/>
    </font>
    <font>
      <sz val="11"/>
      <color theme="1"/>
      <name val="等线"/>
      <family val="3"/>
      <charset val="134"/>
      <scheme val="minor"/>
    </font>
    <font>
      <sz val="10"/>
      <color rgb="FF1F1F1F"/>
      <name val="Times New Roman"/>
      <family val="1"/>
    </font>
    <font>
      <b/>
      <sz val="12"/>
      <color rgb="FF1F1F1F"/>
      <name val="Times New Roman"/>
      <family val="1"/>
    </font>
    <font>
      <sz val="10"/>
      <color theme="1"/>
      <name val="等线"/>
      <family val="2"/>
      <charset val="134"/>
    </font>
    <font>
      <sz val="10"/>
      <name val="宋体"/>
      <family val="3"/>
      <charset val="134"/>
    </font>
    <font>
      <vertAlign val="subscript"/>
      <sz val="10"/>
      <color indexed="63"/>
      <name val="Times New Roman"/>
      <family val="1"/>
    </font>
    <font>
      <sz val="10"/>
      <color indexed="63"/>
      <name val="Times New Roman"/>
      <family val="1"/>
    </font>
    <font>
      <vertAlign val="subscript"/>
      <sz val="10"/>
      <name val="Times New Roman"/>
      <family val="1"/>
    </font>
    <font>
      <i/>
      <sz val="10"/>
      <color theme="1"/>
      <name val="Times New Roman"/>
      <family val="1"/>
    </font>
    <font>
      <sz val="10"/>
      <name val="等线"/>
      <family val="3"/>
      <charset val="134"/>
    </font>
    <font>
      <sz val="9"/>
      <color rgb="FF000000"/>
      <name val="Times New Roman"/>
      <family val="1"/>
    </font>
    <font>
      <sz val="12"/>
      <color theme="1"/>
      <name val="Times New Roman"/>
      <family val="1"/>
    </font>
    <font>
      <b/>
      <sz val="12"/>
      <color theme="1"/>
      <name val="Times New Roman"/>
      <family val="1"/>
    </font>
    <font>
      <b/>
      <vertAlign val="superscript"/>
      <sz val="12"/>
      <color theme="1"/>
      <name val="Times New Roman"/>
      <family val="1"/>
    </font>
    <font>
      <b/>
      <sz val="12"/>
      <color theme="1"/>
      <name val="等线"/>
      <family val="3"/>
      <charset val="134"/>
    </font>
    <font>
      <vertAlign val="superscript"/>
      <sz val="10"/>
      <color rgb="FF000000"/>
      <name val="Times New Roman"/>
      <family val="1"/>
    </font>
    <font>
      <sz val="10"/>
      <color indexed="10"/>
      <name val="Times New Roman"/>
      <family val="1"/>
    </font>
    <font>
      <sz val="10"/>
      <color theme="1"/>
      <name val="等线"/>
      <family val="2"/>
      <charset val="134"/>
      <scheme val="minor"/>
    </font>
    <font>
      <b/>
      <sz val="12"/>
      <name val="Times New Roman"/>
      <family val="1"/>
    </font>
    <font>
      <b/>
      <vertAlign val="superscript"/>
      <sz val="12"/>
      <name val="Times New Roman"/>
      <family val="1"/>
    </font>
    <font>
      <b/>
      <sz val="11"/>
      <color theme="1"/>
      <name val="Times New Roman"/>
      <family val="1"/>
    </font>
    <font>
      <b/>
      <sz val="10"/>
      <color theme="1"/>
      <name val="Times New Roman"/>
      <family val="1"/>
    </font>
    <font>
      <sz val="10"/>
      <color theme="1"/>
      <name val="微软雅黑"/>
      <family val="1"/>
      <charset val="134"/>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59999389629810485"/>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indexed="64"/>
      </bottom>
      <diagonal/>
    </border>
  </borders>
  <cellStyleXfs count="36">
    <xf numFmtId="0" fontId="0" fillId="0" borderId="0">
      <alignment vertical="center"/>
    </xf>
    <xf numFmtId="0" fontId="7" fillId="0" borderId="0"/>
    <xf numFmtId="0" fontId="7" fillId="0" borderId="0"/>
    <xf numFmtId="0" fontId="7" fillId="0" borderId="0"/>
    <xf numFmtId="0" fontId="6" fillId="0" borderId="0"/>
    <xf numFmtId="0" fontId="19" fillId="0" borderId="0"/>
    <xf numFmtId="0" fontId="21" fillId="0" borderId="0">
      <alignment vertical="center"/>
    </xf>
    <xf numFmtId="0" fontId="5" fillId="0" borderId="0"/>
    <xf numFmtId="0" fontId="5" fillId="0" borderId="0"/>
    <xf numFmtId="0" fontId="26" fillId="0" borderId="0">
      <alignment vertical="center"/>
    </xf>
    <xf numFmtId="0" fontId="28" fillId="0" borderId="0">
      <alignment vertical="center"/>
    </xf>
    <xf numFmtId="0" fontId="20" fillId="0" borderId="0"/>
    <xf numFmtId="0" fontId="4" fillId="0" borderId="0"/>
    <xf numFmtId="0" fontId="4" fillId="0" borderId="0"/>
    <xf numFmtId="0" fontId="20" fillId="0" borderId="0"/>
    <xf numFmtId="0" fontId="20" fillId="0" borderId="0"/>
    <xf numFmtId="0" fontId="32" fillId="0" borderId="0"/>
    <xf numFmtId="0" fontId="33" fillId="0" borderId="0" applyNumberFormat="0" applyFill="0" applyBorder="0" applyAlignment="0" applyProtection="0">
      <alignment vertical="center"/>
    </xf>
    <xf numFmtId="0" fontId="31" fillId="0" borderId="0">
      <alignment vertical="center"/>
    </xf>
    <xf numFmtId="0" fontId="20" fillId="0" borderId="0"/>
    <xf numFmtId="0" fontId="34" fillId="0" borderId="0">
      <alignment vertical="center"/>
    </xf>
    <xf numFmtId="0" fontId="20" fillId="0" borderId="0"/>
    <xf numFmtId="0" fontId="34" fillId="0" borderId="0"/>
    <xf numFmtId="0" fontId="34" fillId="0" borderId="0">
      <alignment vertical="center"/>
    </xf>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10">
    <xf numFmtId="0" fontId="0" fillId="0" borderId="0" xfId="0">
      <alignment vertical="center"/>
    </xf>
    <xf numFmtId="0" fontId="10" fillId="0" borderId="0" xfId="0" applyFont="1" applyAlignment="1">
      <alignment horizontal="center" vertical="center"/>
    </xf>
    <xf numFmtId="0" fontId="10" fillId="0" borderId="0" xfId="0" applyFont="1" applyAlignment="1">
      <alignment horizontal="left" vertical="center"/>
    </xf>
    <xf numFmtId="176" fontId="10" fillId="0" borderId="0" xfId="0" applyNumberFormat="1" applyFont="1" applyAlignment="1">
      <alignment horizontal="center" vertical="center"/>
    </xf>
    <xf numFmtId="178" fontId="10" fillId="0" borderId="0" xfId="0" applyNumberFormat="1" applyFont="1" applyAlignment="1">
      <alignment horizontal="center" vertical="center"/>
    </xf>
    <xf numFmtId="180" fontId="10" fillId="0" borderId="0" xfId="0" applyNumberFormat="1" applyFont="1" applyAlignment="1">
      <alignment horizontal="center" vertical="center"/>
    </xf>
    <xf numFmtId="179" fontId="10" fillId="0" borderId="0" xfId="0" applyNumberFormat="1" applyFont="1" applyAlignment="1">
      <alignment horizontal="center" vertical="center"/>
    </xf>
    <xf numFmtId="181" fontId="10" fillId="0" borderId="0" xfId="0" applyNumberFormat="1" applyFont="1" applyAlignment="1">
      <alignment horizontal="center" vertical="center"/>
    </xf>
    <xf numFmtId="182" fontId="10"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4" applyFont="1" applyAlignment="1">
      <alignment horizontal="center" vertical="center" wrapText="1"/>
    </xf>
    <xf numFmtId="49" fontId="11" fillId="0" borderId="0" xfId="0" applyNumberFormat="1" applyFont="1" applyAlignment="1">
      <alignment horizontal="center" vertical="center" wrapText="1"/>
    </xf>
    <xf numFmtId="0" fontId="15" fillId="0" borderId="0" xfId="0" applyFont="1" applyAlignment="1">
      <alignment horizontal="center" vertical="center" wrapText="1"/>
    </xf>
    <xf numFmtId="176" fontId="16" fillId="0" borderId="0" xfId="0" applyNumberFormat="1" applyFont="1" applyAlignment="1">
      <alignment horizontal="center" vertical="center"/>
    </xf>
    <xf numFmtId="183" fontId="11" fillId="0" borderId="0" xfId="0" applyNumberFormat="1" applyFont="1" applyAlignment="1">
      <alignment horizontal="center" vertical="center"/>
    </xf>
    <xf numFmtId="183" fontId="11" fillId="0" borderId="0" xfId="4" applyNumberFormat="1" applyFont="1" applyAlignment="1">
      <alignment horizontal="center" vertical="center"/>
    </xf>
    <xf numFmtId="183" fontId="11" fillId="0" borderId="0" xfId="0" applyNumberFormat="1" applyFont="1" applyAlignment="1">
      <alignment horizontal="center" vertical="center" wrapText="1"/>
    </xf>
    <xf numFmtId="176" fontId="11" fillId="0" borderId="0" xfId="0" applyNumberFormat="1" applyFont="1" applyAlignment="1">
      <alignment horizontal="center" vertical="center"/>
    </xf>
    <xf numFmtId="176" fontId="11" fillId="0" borderId="0" xfId="4" applyNumberFormat="1" applyFont="1" applyAlignment="1">
      <alignment horizontal="center" vertical="center"/>
    </xf>
    <xf numFmtId="0" fontId="11" fillId="0" borderId="0" xfId="0" applyFont="1" applyAlignment="1">
      <alignment horizontal="center" vertical="center"/>
    </xf>
    <xf numFmtId="184" fontId="16" fillId="0" borderId="0" xfId="0" applyNumberFormat="1" applyFont="1" applyAlignment="1">
      <alignment horizontal="center" vertical="center"/>
    </xf>
    <xf numFmtId="177" fontId="11" fillId="0" borderId="0" xfId="0" applyNumberFormat="1" applyFont="1" applyAlignment="1">
      <alignment horizontal="center" vertical="center"/>
    </xf>
    <xf numFmtId="177" fontId="11" fillId="0" borderId="0" xfId="4" applyNumberFormat="1" applyFont="1" applyAlignment="1">
      <alignment horizontal="center" vertical="center"/>
    </xf>
    <xf numFmtId="177" fontId="11" fillId="0" borderId="0" xfId="0" applyNumberFormat="1" applyFont="1" applyAlignment="1">
      <alignment horizontal="center" vertical="center" wrapText="1"/>
    </xf>
    <xf numFmtId="185" fontId="16" fillId="0" borderId="0" xfId="0" applyNumberFormat="1" applyFont="1" applyAlignment="1">
      <alignment horizontal="center" vertical="center"/>
    </xf>
    <xf numFmtId="183" fontId="16" fillId="0" borderId="0" xfId="0" applyNumberFormat="1"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176" fontId="16" fillId="0" borderId="3" xfId="0" applyNumberFormat="1" applyFont="1" applyBorder="1" applyAlignment="1">
      <alignment horizontal="center" vertical="center"/>
    </xf>
    <xf numFmtId="183" fontId="11" fillId="0" borderId="3" xfId="0" applyNumberFormat="1" applyFont="1" applyBorder="1" applyAlignment="1">
      <alignment horizontal="center" vertical="center" wrapText="1"/>
    </xf>
    <xf numFmtId="183" fontId="11" fillId="0" borderId="3" xfId="0" applyNumberFormat="1" applyFont="1" applyBorder="1" applyAlignment="1">
      <alignment horizontal="center" vertical="center"/>
    </xf>
    <xf numFmtId="183" fontId="11" fillId="0" borderId="3" xfId="4" applyNumberFormat="1" applyFont="1" applyBorder="1" applyAlignment="1">
      <alignment horizontal="center" vertical="center"/>
    </xf>
    <xf numFmtId="176" fontId="23" fillId="0" borderId="0" xfId="0" applyNumberFormat="1" applyFont="1" applyAlignment="1">
      <alignment horizontal="center" vertical="center"/>
    </xf>
    <xf numFmtId="0" fontId="16" fillId="0" borderId="3" xfId="0" applyFont="1" applyBorder="1" applyAlignment="1">
      <alignment horizontal="center" vertical="center"/>
    </xf>
    <xf numFmtId="177" fontId="11" fillId="0" borderId="3" xfId="0" applyNumberFormat="1" applyFont="1" applyBorder="1" applyAlignment="1">
      <alignment horizontal="center" vertical="center"/>
    </xf>
    <xf numFmtId="177" fontId="11" fillId="0" borderId="3" xfId="4" applyNumberFormat="1" applyFont="1" applyBorder="1" applyAlignment="1">
      <alignment horizontal="center"/>
    </xf>
    <xf numFmtId="0" fontId="24" fillId="0" borderId="0" xfId="2" applyFont="1"/>
    <xf numFmtId="0" fontId="25" fillId="0" borderId="0" xfId="0" applyFont="1">
      <alignment vertical="center"/>
    </xf>
    <xf numFmtId="0" fontId="25" fillId="0" borderId="0" xfId="0" applyFont="1" applyAlignment="1">
      <alignment horizontal="center" vertical="center"/>
    </xf>
    <xf numFmtId="0" fontId="16" fillId="0" borderId="0" xfId="9" applyFont="1">
      <alignment vertical="center"/>
    </xf>
    <xf numFmtId="183" fontId="35" fillId="2" borderId="0" xfId="20" applyNumberFormat="1" applyFont="1" applyFill="1" applyAlignment="1">
      <alignment horizontal="center" vertical="center" wrapText="1"/>
    </xf>
    <xf numFmtId="0" fontId="35" fillId="2" borderId="0" xfId="20" applyFont="1" applyFill="1" applyAlignment="1">
      <alignment horizontal="center" vertical="center" wrapText="1"/>
    </xf>
    <xf numFmtId="192" fontId="16" fillId="2" borderId="0" xfId="20" applyNumberFormat="1" applyFont="1" applyFill="1" applyAlignment="1">
      <alignment horizontal="center" vertical="center"/>
    </xf>
    <xf numFmtId="0" fontId="25" fillId="0" borderId="0" xfId="20" applyFont="1">
      <alignment vertical="center"/>
    </xf>
    <xf numFmtId="183" fontId="15" fillId="2" borderId="0" xfId="20" applyNumberFormat="1" applyFont="1" applyFill="1" applyAlignment="1">
      <alignment horizontal="center" vertical="center" wrapText="1"/>
    </xf>
    <xf numFmtId="0" fontId="16" fillId="2" borderId="0" xfId="20" applyFont="1" applyFill="1" applyAlignment="1">
      <alignment horizontal="center" vertical="center" wrapText="1"/>
    </xf>
    <xf numFmtId="183" fontId="16" fillId="2" borderId="0" xfId="20" applyNumberFormat="1" applyFont="1" applyFill="1" applyAlignment="1">
      <alignment horizontal="center" vertical="center"/>
    </xf>
    <xf numFmtId="0" fontId="16" fillId="2" borderId="0" xfId="20" applyFont="1" applyFill="1" applyAlignment="1">
      <alignment horizontal="center" vertical="center"/>
    </xf>
    <xf numFmtId="183" fontId="16" fillId="0" borderId="0" xfId="20" applyNumberFormat="1" applyFont="1" applyAlignment="1">
      <alignment horizontal="center" vertical="center"/>
    </xf>
    <xf numFmtId="0" fontId="16" fillId="0" borderId="0" xfId="20" applyFont="1" applyAlignment="1">
      <alignment horizontal="center" vertical="center"/>
    </xf>
    <xf numFmtId="192" fontId="16" fillId="3" borderId="0" xfId="20" applyNumberFormat="1" applyFont="1" applyFill="1" applyAlignment="1">
      <alignment horizontal="center" vertical="center"/>
    </xf>
    <xf numFmtId="192" fontId="16" fillId="6" borderId="0" xfId="20" applyNumberFormat="1" applyFont="1" applyFill="1" applyAlignment="1">
      <alignment horizontal="center" vertical="center"/>
    </xf>
    <xf numFmtId="0" fontId="25" fillId="0" borderId="0" xfId="20" applyFont="1" applyAlignment="1">
      <alignment horizontal="center" vertical="center"/>
    </xf>
    <xf numFmtId="183" fontId="35" fillId="6" borderId="0" xfId="20" applyNumberFormat="1" applyFont="1" applyFill="1" applyAlignment="1">
      <alignment horizontal="center" vertical="center" wrapText="1"/>
    </xf>
    <xf numFmtId="0" fontId="35" fillId="6" borderId="0" xfId="20" applyFont="1" applyFill="1" applyAlignment="1">
      <alignment horizontal="center" vertical="center" wrapText="1"/>
    </xf>
    <xf numFmtId="183" fontId="16" fillId="6" borderId="0" xfId="20" applyNumberFormat="1" applyFont="1" applyFill="1" applyAlignment="1">
      <alignment horizontal="center" vertical="center" wrapText="1"/>
    </xf>
    <xf numFmtId="0" fontId="16" fillId="6" borderId="0" xfId="20" applyFont="1" applyFill="1" applyAlignment="1">
      <alignment horizontal="center" vertical="center"/>
    </xf>
    <xf numFmtId="183" fontId="15" fillId="6" borderId="0" xfId="20" applyNumberFormat="1" applyFont="1" applyFill="1" applyAlignment="1">
      <alignment horizontal="center" vertical="center" wrapText="1"/>
    </xf>
    <xf numFmtId="183" fontId="16" fillId="6" borderId="0" xfId="20" applyNumberFormat="1" applyFont="1" applyFill="1" applyAlignment="1">
      <alignment horizontal="center" vertical="center"/>
    </xf>
    <xf numFmtId="192" fontId="16" fillId="10" borderId="0" xfId="20" applyNumberFormat="1" applyFont="1" applyFill="1" applyAlignment="1">
      <alignment horizontal="center" vertical="center"/>
    </xf>
    <xf numFmtId="183" fontId="35" fillId="10" borderId="0" xfId="20" applyNumberFormat="1" applyFont="1" applyFill="1" applyAlignment="1">
      <alignment horizontal="center" vertical="center" wrapText="1"/>
    </xf>
    <xf numFmtId="0" fontId="16" fillId="10" borderId="0" xfId="20" applyFont="1" applyFill="1" applyAlignment="1">
      <alignment horizontal="center" vertical="center"/>
    </xf>
    <xf numFmtId="183" fontId="35" fillId="0" borderId="0" xfId="20" applyNumberFormat="1" applyFont="1" applyAlignment="1">
      <alignment horizontal="center" vertical="center" wrapText="1"/>
    </xf>
    <xf numFmtId="183" fontId="35" fillId="13" borderId="0" xfId="20" applyNumberFormat="1" applyFont="1" applyFill="1" applyAlignment="1">
      <alignment horizontal="center" vertical="center" wrapText="1"/>
    </xf>
    <xf numFmtId="0" fontId="16" fillId="13" borderId="0" xfId="20" applyFont="1" applyFill="1" applyAlignment="1">
      <alignment horizontal="center" vertical="center"/>
    </xf>
    <xf numFmtId="192" fontId="16" fillId="13" borderId="0" xfId="20" applyNumberFormat="1" applyFont="1" applyFill="1" applyAlignment="1">
      <alignment horizontal="center" vertical="center"/>
    </xf>
    <xf numFmtId="192" fontId="16" fillId="14" borderId="0" xfId="20" applyNumberFormat="1" applyFont="1" applyFill="1" applyAlignment="1">
      <alignment horizontal="center" vertical="center"/>
    </xf>
    <xf numFmtId="183" fontId="11" fillId="14" borderId="0" xfId="21" applyNumberFormat="1" applyFont="1" applyFill="1" applyAlignment="1">
      <alignment horizontal="center" vertical="center"/>
    </xf>
    <xf numFmtId="2" fontId="11" fillId="14" borderId="0" xfId="21" applyNumberFormat="1" applyFont="1" applyFill="1" applyAlignment="1">
      <alignment horizontal="center" vertical="center"/>
    </xf>
    <xf numFmtId="183" fontId="15" fillId="14" borderId="0" xfId="22" applyNumberFormat="1" applyFont="1" applyFill="1" applyAlignment="1">
      <alignment horizontal="center" vertical="center" wrapText="1"/>
    </xf>
    <xf numFmtId="0" fontId="15" fillId="14" borderId="0" xfId="22" applyFont="1" applyFill="1" applyAlignment="1">
      <alignment horizontal="center" vertical="center" wrapText="1"/>
    </xf>
    <xf numFmtId="183" fontId="11" fillId="0" borderId="0" xfId="21" applyNumberFormat="1" applyFont="1" applyAlignment="1">
      <alignment horizontal="center" vertical="center"/>
    </xf>
    <xf numFmtId="2" fontId="11" fillId="0" borderId="0" xfId="21" applyNumberFormat="1" applyFont="1" applyAlignment="1">
      <alignment horizontal="center" vertical="center"/>
    </xf>
    <xf numFmtId="183" fontId="11" fillId="15" borderId="0" xfId="21" applyNumberFormat="1" applyFont="1" applyFill="1" applyAlignment="1">
      <alignment horizontal="center" vertical="center"/>
    </xf>
    <xf numFmtId="2" fontId="11" fillId="15" borderId="0" xfId="21" applyNumberFormat="1" applyFont="1" applyFill="1" applyAlignment="1">
      <alignment horizontal="center" vertical="center"/>
    </xf>
    <xf numFmtId="192" fontId="16" fillId="15" borderId="0" xfId="20" applyNumberFormat="1" applyFont="1" applyFill="1" applyAlignment="1">
      <alignment horizontal="center" vertical="center"/>
    </xf>
    <xf numFmtId="183" fontId="15" fillId="15" borderId="0" xfId="22" applyNumberFormat="1" applyFont="1" applyFill="1" applyAlignment="1">
      <alignment horizontal="center" vertical="center" wrapText="1"/>
    </xf>
    <xf numFmtId="0" fontId="15" fillId="15" borderId="0" xfId="22" applyFont="1" applyFill="1" applyAlignment="1">
      <alignment horizontal="center" vertical="center" wrapText="1"/>
    </xf>
    <xf numFmtId="183" fontId="11" fillId="16" borderId="0" xfId="21" applyNumberFormat="1" applyFont="1" applyFill="1" applyAlignment="1">
      <alignment horizontal="center" vertical="center"/>
    </xf>
    <xf numFmtId="2" fontId="11" fillId="16" borderId="0" xfId="21" applyNumberFormat="1" applyFont="1" applyFill="1" applyAlignment="1">
      <alignment horizontal="center" vertical="center"/>
    </xf>
    <xf numFmtId="192" fontId="16" fillId="16" borderId="0" xfId="20" applyNumberFormat="1" applyFont="1" applyFill="1" applyAlignment="1">
      <alignment horizontal="center" vertical="center"/>
    </xf>
    <xf numFmtId="183" fontId="15" fillId="16" borderId="0" xfId="22" applyNumberFormat="1" applyFont="1" applyFill="1" applyAlignment="1">
      <alignment horizontal="center" vertical="center" wrapText="1"/>
    </xf>
    <xf numFmtId="0" fontId="15" fillId="16" borderId="0" xfId="22" applyFont="1" applyFill="1" applyAlignment="1">
      <alignment horizontal="center" vertical="center" wrapText="1"/>
    </xf>
    <xf numFmtId="183" fontId="16" fillId="10" borderId="0" xfId="23" applyNumberFormat="1" applyFont="1" applyFill="1" applyAlignment="1">
      <alignment horizontal="center" vertical="center"/>
    </xf>
    <xf numFmtId="190" fontId="16" fillId="10" borderId="0" xfId="23" applyNumberFormat="1" applyFont="1" applyFill="1" applyAlignment="1">
      <alignment horizontal="center" vertical="center"/>
    </xf>
    <xf numFmtId="192" fontId="16" fillId="5" borderId="0" xfId="20" applyNumberFormat="1" applyFont="1" applyFill="1" applyAlignment="1">
      <alignment horizontal="center" vertical="center"/>
    </xf>
    <xf numFmtId="183" fontId="35" fillId="5" borderId="0" xfId="20" applyNumberFormat="1" applyFont="1" applyFill="1" applyAlignment="1">
      <alignment horizontal="center" vertical="center" wrapText="1"/>
    </xf>
    <xf numFmtId="0" fontId="16" fillId="5" borderId="0" xfId="20" applyFont="1" applyFill="1" applyAlignment="1">
      <alignment horizontal="center" vertical="center"/>
    </xf>
    <xf numFmtId="0" fontId="25" fillId="0" borderId="0" xfId="20" applyFont="1" applyAlignment="1">
      <alignment horizontal="left" vertical="center"/>
    </xf>
    <xf numFmtId="0" fontId="16" fillId="3" borderId="0" xfId="0" applyFont="1" applyFill="1" applyAlignment="1">
      <alignment horizontal="right"/>
    </xf>
    <xf numFmtId="0" fontId="16" fillId="0" borderId="0" xfId="0" applyFont="1" applyAlignment="1"/>
    <xf numFmtId="0" fontId="16" fillId="3" borderId="3" xfId="0" applyFont="1" applyFill="1" applyBorder="1" applyAlignment="1">
      <alignment horizontal="right"/>
    </xf>
    <xf numFmtId="190" fontId="16" fillId="3" borderId="0" xfId="0" applyNumberFormat="1" applyFont="1" applyFill="1" applyAlignment="1">
      <alignment horizontal="right"/>
    </xf>
    <xf numFmtId="0" fontId="11" fillId="0" borderId="2" xfId="0" applyFont="1" applyBorder="1" applyAlignment="1">
      <alignment horizontal="center" vertical="center" wrapText="1"/>
    </xf>
    <xf numFmtId="0" fontId="16" fillId="0" borderId="0" xfId="20" applyFont="1" applyAlignment="1">
      <alignment horizontal="left" vertical="center"/>
    </xf>
    <xf numFmtId="0" fontId="11" fillId="0" borderId="0" xfId="0" applyFont="1">
      <alignment vertical="center"/>
    </xf>
    <xf numFmtId="0" fontId="16" fillId="0" borderId="0" xfId="0" applyFont="1">
      <alignment vertical="center"/>
    </xf>
    <xf numFmtId="177" fontId="11" fillId="0" borderId="0" xfId="5" applyNumberFormat="1" applyFont="1" applyAlignment="1">
      <alignment horizontal="center" vertical="center"/>
    </xf>
    <xf numFmtId="189" fontId="16" fillId="0" borderId="0" xfId="9" applyNumberFormat="1" applyFont="1" applyAlignment="1">
      <alignment horizontal="center" vertical="center"/>
    </xf>
    <xf numFmtId="188" fontId="16" fillId="0" borderId="0" xfId="9" applyNumberFormat="1" applyFont="1" applyAlignment="1">
      <alignment horizontal="center" vertical="center"/>
    </xf>
    <xf numFmtId="187" fontId="16" fillId="0" borderId="0" xfId="9" applyNumberFormat="1" applyFont="1" applyAlignment="1">
      <alignment horizontal="center" vertical="center"/>
    </xf>
    <xf numFmtId="0" fontId="16" fillId="0" borderId="0" xfId="9" applyFont="1" applyAlignment="1">
      <alignment horizontal="center"/>
    </xf>
    <xf numFmtId="189" fontId="16" fillId="0" borderId="3" xfId="9" applyNumberFormat="1" applyFont="1" applyBorder="1" applyAlignment="1">
      <alignment horizontal="center" vertical="center"/>
    </xf>
    <xf numFmtId="188" fontId="16" fillId="0" borderId="3" xfId="9" applyNumberFormat="1" applyFont="1" applyBorder="1" applyAlignment="1">
      <alignment horizontal="center" vertical="center"/>
    </xf>
    <xf numFmtId="187" fontId="16" fillId="0" borderId="3" xfId="9" applyNumberFormat="1" applyFont="1" applyBorder="1" applyAlignment="1">
      <alignment horizontal="center" vertical="center"/>
    </xf>
    <xf numFmtId="0" fontId="16" fillId="0" borderId="0" xfId="9" applyFont="1" applyAlignment="1">
      <alignment horizontal="left"/>
    </xf>
    <xf numFmtId="0" fontId="16" fillId="0" borderId="0" xfId="9" applyFont="1" applyAlignment="1">
      <alignment horizontal="left" vertical="center"/>
    </xf>
    <xf numFmtId="177" fontId="16" fillId="3" borderId="0" xfId="0" applyNumberFormat="1" applyFont="1" applyFill="1">
      <alignment vertical="center"/>
    </xf>
    <xf numFmtId="192" fontId="16" fillId="5" borderId="3" xfId="20" applyNumberFormat="1" applyFont="1" applyFill="1" applyBorder="1" applyAlignment="1">
      <alignment horizontal="center" vertical="center"/>
    </xf>
    <xf numFmtId="0" fontId="35" fillId="0" borderId="1" xfId="20" applyFont="1" applyBorder="1" applyAlignment="1">
      <alignment horizontal="center" vertical="center" wrapText="1"/>
    </xf>
    <xf numFmtId="183" fontId="16" fillId="13" borderId="0" xfId="20" applyNumberFormat="1" applyFont="1" applyFill="1" applyAlignment="1">
      <alignment horizontal="center" vertical="center"/>
    </xf>
    <xf numFmtId="176" fontId="16" fillId="10" borderId="0" xfId="23" applyNumberFormat="1" applyFont="1" applyFill="1" applyAlignment="1">
      <alignment horizontal="center" vertical="center"/>
    </xf>
    <xf numFmtId="183" fontId="35" fillId="5" borderId="3" xfId="20" applyNumberFormat="1" applyFont="1" applyFill="1" applyBorder="1" applyAlignment="1">
      <alignment horizontal="center" vertical="center" wrapText="1"/>
    </xf>
    <xf numFmtId="0" fontId="16" fillId="5" borderId="3" xfId="20" applyFont="1" applyFill="1" applyBorder="1" applyAlignment="1">
      <alignment horizontal="center" vertical="center"/>
    </xf>
    <xf numFmtId="0" fontId="16" fillId="3" borderId="1" xfId="0" applyFont="1" applyFill="1" applyBorder="1" applyAlignment="1"/>
    <xf numFmtId="0" fontId="16" fillId="3" borderId="1" xfId="0" applyFont="1" applyFill="1" applyBorder="1" applyAlignment="1">
      <alignment horizontal="right"/>
    </xf>
    <xf numFmtId="49" fontId="11" fillId="6" borderId="0" xfId="20" applyNumberFormat="1" applyFont="1" applyFill="1" applyAlignment="1">
      <alignment horizontal="center" vertical="center" wrapText="1"/>
    </xf>
    <xf numFmtId="49" fontId="11" fillId="0" borderId="1" xfId="20" applyNumberFormat="1" applyFont="1" applyBorder="1" applyAlignment="1">
      <alignment horizontal="center" vertical="center" wrapText="1"/>
    </xf>
    <xf numFmtId="49" fontId="11" fillId="2" borderId="0" xfId="20" applyNumberFormat="1" applyFont="1" applyFill="1" applyAlignment="1">
      <alignment horizontal="center" vertical="center" wrapText="1"/>
    </xf>
    <xf numFmtId="49" fontId="11" fillId="2" borderId="0" xfId="20" applyNumberFormat="1" applyFont="1" applyFill="1" applyAlignment="1">
      <alignment horizontal="center" vertical="center"/>
    </xf>
    <xf numFmtId="49" fontId="11" fillId="0" borderId="0" xfId="20" applyNumberFormat="1" applyFont="1" applyAlignment="1">
      <alignment horizontal="center" vertical="center"/>
    </xf>
    <xf numFmtId="49" fontId="11" fillId="10" borderId="0" xfId="20" applyNumberFormat="1" applyFont="1" applyFill="1" applyAlignment="1">
      <alignment horizontal="center" vertical="center" wrapText="1"/>
    </xf>
    <xf numFmtId="49" fontId="11" fillId="0" borderId="0" xfId="20" applyNumberFormat="1" applyFont="1" applyAlignment="1">
      <alignment horizontal="center" vertical="center" wrapText="1"/>
    </xf>
    <xf numFmtId="49" fontId="11" fillId="13" borderId="0" xfId="20" applyNumberFormat="1" applyFont="1" applyFill="1" applyAlignment="1">
      <alignment horizontal="center" vertical="center" wrapText="1"/>
    </xf>
    <xf numFmtId="49" fontId="11" fillId="14" borderId="0" xfId="21" applyNumberFormat="1" applyFont="1" applyFill="1" applyAlignment="1">
      <alignment horizontal="center" vertical="center"/>
    </xf>
    <xf numFmtId="49" fontId="11" fillId="14" borderId="0" xfId="22" applyNumberFormat="1" applyFont="1" applyFill="1" applyAlignment="1">
      <alignment horizontal="center" vertical="center" wrapText="1"/>
    </xf>
    <xf numFmtId="49" fontId="11" fillId="0" borderId="0" xfId="21" applyNumberFormat="1" applyFont="1" applyAlignment="1">
      <alignment horizontal="center" vertical="center"/>
    </xf>
    <xf numFmtId="49" fontId="11" fillId="15" borderId="0" xfId="21" applyNumberFormat="1" applyFont="1" applyFill="1" applyAlignment="1">
      <alignment horizontal="center" vertical="center"/>
    </xf>
    <xf numFmtId="49" fontId="11" fillId="15" borderId="0" xfId="22" applyNumberFormat="1" applyFont="1" applyFill="1" applyAlignment="1">
      <alignment horizontal="center" vertical="center" wrapText="1"/>
    </xf>
    <xf numFmtId="49" fontId="11" fillId="16" borderId="0" xfId="21" applyNumberFormat="1" applyFont="1" applyFill="1" applyAlignment="1">
      <alignment horizontal="center" vertical="center"/>
    </xf>
    <xf numFmtId="49" fontId="11" fillId="16" borderId="0" xfId="22" applyNumberFormat="1" applyFont="1" applyFill="1" applyAlignment="1">
      <alignment horizontal="center" vertical="center" wrapText="1"/>
    </xf>
    <xf numFmtId="49" fontId="11" fillId="10" borderId="0" xfId="23" applyNumberFormat="1" applyFont="1" applyFill="1" applyAlignment="1">
      <alignment horizontal="center" vertical="center"/>
    </xf>
    <xf numFmtId="49" fontId="11" fillId="5" borderId="0" xfId="20" applyNumberFormat="1" applyFont="1" applyFill="1" applyAlignment="1">
      <alignment horizontal="center" vertical="center" wrapText="1"/>
    </xf>
    <xf numFmtId="49" fontId="11" fillId="5" borderId="3" xfId="20" applyNumberFormat="1" applyFont="1" applyFill="1" applyBorder="1" applyAlignment="1">
      <alignment horizontal="center" vertical="center" wrapText="1"/>
    </xf>
    <xf numFmtId="49" fontId="12" fillId="0" borderId="0" xfId="20" applyNumberFormat="1" applyFont="1" applyAlignment="1">
      <alignment horizontal="center" vertical="center"/>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6" fillId="0" borderId="0" xfId="0" applyFont="1" applyAlignment="1">
      <alignment horizontal="center" vertical="center" wrapText="1"/>
    </xf>
    <xf numFmtId="185" fontId="11" fillId="0" borderId="1" xfId="0" applyNumberFormat="1" applyFont="1" applyBorder="1" applyAlignment="1">
      <alignment horizontal="center" vertical="center" wrapText="1"/>
    </xf>
    <xf numFmtId="185" fontId="11" fillId="0" borderId="5"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178" fontId="25" fillId="0" borderId="0" xfId="0" applyNumberFormat="1" applyFont="1">
      <alignment vertical="center"/>
    </xf>
    <xf numFmtId="191" fontId="25" fillId="0" borderId="0" xfId="0" applyNumberFormat="1" applyFont="1">
      <alignment vertical="center"/>
    </xf>
    <xf numFmtId="187" fontId="25" fillId="0" borderId="0" xfId="0" applyNumberFormat="1" applyFont="1">
      <alignment vertical="center"/>
    </xf>
    <xf numFmtId="0" fontId="44" fillId="0" borderId="0" xfId="0" applyFont="1">
      <alignment vertical="center"/>
    </xf>
    <xf numFmtId="0" fontId="26" fillId="0" borderId="0" xfId="9" applyAlignment="1">
      <alignment horizontal="center" vertical="center"/>
    </xf>
    <xf numFmtId="0" fontId="26" fillId="0" borderId="0" xfId="9">
      <alignment vertical="center"/>
    </xf>
    <xf numFmtId="0" fontId="45" fillId="0" borderId="0" xfId="9" applyFont="1">
      <alignment vertical="center"/>
    </xf>
    <xf numFmtId="0" fontId="16" fillId="0" borderId="0" xfId="9" applyFont="1" applyAlignment="1">
      <alignment horizontal="center" vertical="center"/>
    </xf>
    <xf numFmtId="179" fontId="16" fillId="0" borderId="0" xfId="9" applyNumberFormat="1" applyFont="1" applyAlignment="1">
      <alignment horizontal="center" vertical="center" wrapText="1"/>
    </xf>
    <xf numFmtId="2" fontId="16" fillId="0" borderId="0" xfId="9" applyNumberFormat="1" applyFont="1" applyAlignment="1">
      <alignment horizontal="center" vertical="center" wrapText="1"/>
    </xf>
    <xf numFmtId="1" fontId="16" fillId="0" borderId="0" xfId="9" applyNumberFormat="1" applyFont="1" applyAlignment="1">
      <alignment horizontal="center" vertical="center" wrapText="1"/>
    </xf>
    <xf numFmtId="178" fontId="16" fillId="0" borderId="0" xfId="9" applyNumberFormat="1" applyFont="1" applyAlignment="1">
      <alignment horizontal="center" vertical="center" wrapText="1"/>
    </xf>
    <xf numFmtId="2" fontId="16" fillId="2" borderId="0" xfId="9" applyNumberFormat="1" applyFont="1" applyFill="1" applyAlignment="1">
      <alignment horizontal="center" vertical="center" wrapText="1"/>
    </xf>
    <xf numFmtId="0" fontId="16" fillId="0" borderId="3" xfId="9" applyFont="1" applyBorder="1" applyAlignment="1">
      <alignment horizontal="center" vertical="center"/>
    </xf>
    <xf numFmtId="179" fontId="16" fillId="0" borderId="3" xfId="9" applyNumberFormat="1" applyFont="1" applyBorder="1" applyAlignment="1">
      <alignment horizontal="center" vertical="center" wrapText="1"/>
    </xf>
    <xf numFmtId="2" fontId="16" fillId="0" borderId="3" xfId="9" applyNumberFormat="1" applyFont="1" applyBorder="1" applyAlignment="1">
      <alignment horizontal="center" vertical="center" wrapText="1"/>
    </xf>
    <xf numFmtId="1" fontId="16" fillId="0" borderId="3" xfId="9" applyNumberFormat="1" applyFont="1" applyBorder="1" applyAlignment="1">
      <alignment horizontal="center" vertical="center" wrapText="1"/>
    </xf>
    <xf numFmtId="178" fontId="16" fillId="0" borderId="3" xfId="9" applyNumberFormat="1" applyFont="1" applyBorder="1" applyAlignment="1">
      <alignment horizontal="center" vertical="center" wrapText="1"/>
    </xf>
    <xf numFmtId="0" fontId="16" fillId="0" borderId="0" xfId="0" applyFont="1" applyAlignment="1">
      <alignment horizontal="center"/>
    </xf>
    <xf numFmtId="0" fontId="11" fillId="0" borderId="0" xfId="0" applyFont="1" applyAlignment="1">
      <alignment horizontal="center"/>
    </xf>
    <xf numFmtId="0" fontId="11" fillId="0" borderId="3" xfId="0" applyFont="1" applyBorder="1" applyAlignment="1">
      <alignment horizontal="center"/>
    </xf>
    <xf numFmtId="0" fontId="46" fillId="0" borderId="0" xfId="0" applyFont="1">
      <alignment vertical="center"/>
    </xf>
    <xf numFmtId="0" fontId="45" fillId="0" borderId="0" xfId="0" applyFont="1">
      <alignment vertical="center"/>
    </xf>
    <xf numFmtId="0" fontId="46" fillId="3" borderId="0" xfId="0" applyFont="1" applyFill="1" applyAlignment="1"/>
    <xf numFmtId="0" fontId="45" fillId="3" borderId="0" xfId="0" applyFont="1" applyFill="1" applyAlignment="1">
      <alignment horizontal="right"/>
    </xf>
    <xf numFmtId="0" fontId="45" fillId="0" borderId="0" xfId="0" applyFont="1" applyAlignment="1"/>
    <xf numFmtId="178" fontId="16" fillId="0" borderId="0" xfId="0" applyNumberFormat="1" applyFont="1" applyAlignment="1">
      <alignment horizontal="center" vertical="center"/>
    </xf>
    <xf numFmtId="191" fontId="16" fillId="0" borderId="0" xfId="0" applyNumberFormat="1" applyFont="1" applyAlignment="1">
      <alignment horizontal="center" vertical="center"/>
    </xf>
    <xf numFmtId="187" fontId="16" fillId="0" borderId="0" xfId="0" applyNumberFormat="1" applyFont="1" applyAlignment="1">
      <alignment horizontal="center" vertical="center"/>
    </xf>
    <xf numFmtId="0" fontId="46" fillId="0" borderId="0" xfId="20" applyFont="1" applyAlignment="1">
      <alignment horizontal="left" vertical="center"/>
    </xf>
    <xf numFmtId="0" fontId="45" fillId="0" borderId="0" xfId="0" applyFont="1" applyAlignment="1">
      <alignment horizontal="center" vertical="center"/>
    </xf>
    <xf numFmtId="178" fontId="45" fillId="0" borderId="0" xfId="0" applyNumberFormat="1" applyFont="1" applyAlignment="1">
      <alignment horizontal="center" vertical="center"/>
    </xf>
    <xf numFmtId="191" fontId="45" fillId="0" borderId="0" xfId="0" applyNumberFormat="1" applyFont="1" applyAlignment="1">
      <alignment horizontal="center" vertical="center"/>
    </xf>
    <xf numFmtId="187" fontId="45" fillId="0" borderId="0" xfId="0" applyNumberFormat="1" applyFont="1" applyAlignment="1">
      <alignment horizontal="center" vertical="center"/>
    </xf>
    <xf numFmtId="49" fontId="22" fillId="0" borderId="0" xfId="20" applyNumberFormat="1" applyFont="1" applyAlignment="1">
      <alignment horizontal="center" vertical="center"/>
    </xf>
    <xf numFmtId="0" fontId="45" fillId="0" borderId="0" xfId="20" applyFont="1">
      <alignment vertical="center"/>
    </xf>
    <xf numFmtId="0" fontId="46" fillId="0" borderId="0" xfId="0" applyFont="1" applyAlignment="1">
      <alignment horizontal="left" vertical="center"/>
    </xf>
    <xf numFmtId="0" fontId="45" fillId="0" borderId="0" xfId="9" applyFont="1" applyAlignment="1">
      <alignment horizontal="center" vertical="center"/>
    </xf>
    <xf numFmtId="176" fontId="22" fillId="0" borderId="0" xfId="0" applyNumberFormat="1" applyFont="1" applyAlignment="1">
      <alignment horizontal="center" vertical="center"/>
    </xf>
    <xf numFmtId="178" fontId="22" fillId="0" borderId="0" xfId="0" applyNumberFormat="1" applyFont="1" applyAlignment="1">
      <alignment horizontal="center" vertical="center"/>
    </xf>
    <xf numFmtId="180" fontId="22" fillId="0" borderId="0" xfId="0" applyNumberFormat="1" applyFont="1" applyAlignment="1">
      <alignment horizontal="center" vertical="center"/>
    </xf>
    <xf numFmtId="179" fontId="22" fillId="0" borderId="0" xfId="0" applyNumberFormat="1" applyFont="1" applyAlignment="1">
      <alignment horizontal="center" vertical="center"/>
    </xf>
    <xf numFmtId="181" fontId="22" fillId="0" borderId="0" xfId="0" applyNumberFormat="1" applyFont="1" applyAlignment="1">
      <alignment horizontal="center" vertical="center"/>
    </xf>
    <xf numFmtId="182" fontId="22" fillId="0" borderId="0" xfId="0" applyNumberFormat="1" applyFont="1" applyAlignment="1">
      <alignment horizontal="center" vertical="center"/>
    </xf>
    <xf numFmtId="0" fontId="22" fillId="0" borderId="0" xfId="0" applyFont="1" applyAlignment="1">
      <alignment horizontal="center" vertical="center"/>
    </xf>
    <xf numFmtId="0" fontId="16" fillId="0" borderId="2" xfId="0" applyFont="1" applyBorder="1" applyAlignment="1">
      <alignment vertical="center" wrapText="1"/>
    </xf>
    <xf numFmtId="0" fontId="16" fillId="0" borderId="3" xfId="0" applyFont="1" applyBorder="1">
      <alignment vertical="center"/>
    </xf>
    <xf numFmtId="176" fontId="11" fillId="0" borderId="0" xfId="6" applyNumberFormat="1" applyFont="1">
      <alignment vertical="center"/>
    </xf>
    <xf numFmtId="177" fontId="11" fillId="0" borderId="3" xfId="0" applyNumberFormat="1" applyFont="1" applyBorder="1">
      <alignment vertical="center"/>
    </xf>
    <xf numFmtId="180" fontId="16" fillId="0" borderId="0" xfId="0" applyNumberFormat="1" applyFont="1" applyAlignment="1">
      <alignment horizontal="center" vertical="center"/>
    </xf>
    <xf numFmtId="179" fontId="16" fillId="0" borderId="0" xfId="0" applyNumberFormat="1" applyFont="1" applyAlignment="1">
      <alignment horizontal="center" vertical="center"/>
    </xf>
    <xf numFmtId="181" fontId="16" fillId="0" borderId="0" xfId="0" applyNumberFormat="1" applyFont="1" applyAlignment="1">
      <alignment horizontal="center" vertical="center"/>
    </xf>
    <xf numFmtId="182" fontId="16" fillId="0" borderId="0" xfId="0" applyNumberFormat="1" applyFont="1" applyAlignment="1">
      <alignment horizontal="center" vertical="center"/>
    </xf>
    <xf numFmtId="180" fontId="13" fillId="0" borderId="2" xfId="0" applyNumberFormat="1" applyFont="1" applyBorder="1" applyAlignment="1">
      <alignment horizontal="center" vertical="center" wrapText="1"/>
    </xf>
    <xf numFmtId="176" fontId="13" fillId="0" borderId="2" xfId="0" applyNumberFormat="1" applyFont="1" applyBorder="1" applyAlignment="1">
      <alignment horizontal="center" vertical="center" wrapText="1"/>
    </xf>
    <xf numFmtId="181" fontId="13" fillId="0" borderId="2" xfId="0" applyNumberFormat="1" applyFont="1" applyBorder="1" applyAlignment="1">
      <alignment horizontal="center" vertical="center" wrapText="1"/>
    </xf>
    <xf numFmtId="0" fontId="13" fillId="0" borderId="2" xfId="0" applyFont="1" applyBorder="1" applyAlignment="1">
      <alignment horizontal="center" vertical="center"/>
    </xf>
    <xf numFmtId="0" fontId="11" fillId="0" borderId="2" xfId="0" applyFont="1" applyBorder="1" applyAlignment="1">
      <alignment horizontal="center" vertical="center"/>
    </xf>
    <xf numFmtId="180" fontId="11" fillId="0" borderId="3"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181"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178" fontId="11"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80" fontId="11" fillId="0" borderId="0" xfId="0" applyNumberFormat="1" applyFont="1" applyAlignment="1">
      <alignment horizontal="center" vertical="center" wrapText="1"/>
    </xf>
    <xf numFmtId="179" fontId="11" fillId="0" borderId="0" xfId="0" applyNumberFormat="1" applyFont="1" applyAlignment="1">
      <alignment horizontal="center" vertical="center" wrapText="1"/>
    </xf>
    <xf numFmtId="181" fontId="11" fillId="0" borderId="0" xfId="0" applyNumberFormat="1" applyFont="1" applyAlignment="1">
      <alignment horizontal="center" vertical="center" wrapText="1"/>
    </xf>
    <xf numFmtId="0" fontId="11" fillId="0" borderId="0" xfId="0" applyFont="1" applyAlignment="1">
      <alignment horizontal="left" vertical="center" wrapText="1"/>
    </xf>
    <xf numFmtId="182" fontId="11" fillId="0" borderId="0" xfId="0" applyNumberFormat="1" applyFont="1" applyAlignment="1">
      <alignment horizontal="center" vertical="center" wrapText="1"/>
    </xf>
    <xf numFmtId="0" fontId="11" fillId="4" borderId="0" xfId="0" applyFont="1" applyFill="1" applyAlignment="1">
      <alignment horizontal="left" vertical="center" wrapText="1"/>
    </xf>
    <xf numFmtId="176" fontId="11" fillId="4" borderId="0" xfId="0" applyNumberFormat="1" applyFont="1" applyFill="1" applyAlignment="1">
      <alignment horizontal="center" vertical="center" wrapText="1"/>
    </xf>
    <xf numFmtId="178" fontId="11" fillId="4" borderId="0" xfId="0" applyNumberFormat="1" applyFont="1" applyFill="1" applyAlignment="1">
      <alignment horizontal="center" vertical="center" wrapText="1"/>
    </xf>
    <xf numFmtId="180" fontId="11" fillId="4" borderId="0" xfId="0" applyNumberFormat="1" applyFont="1" applyFill="1" applyAlignment="1">
      <alignment horizontal="center" vertical="center" wrapText="1"/>
    </xf>
    <xf numFmtId="179" fontId="11" fillId="4" borderId="0" xfId="0" applyNumberFormat="1" applyFont="1" applyFill="1" applyAlignment="1">
      <alignment horizontal="center" vertical="center" wrapText="1"/>
    </xf>
    <xf numFmtId="181" fontId="11" fillId="4" borderId="0" xfId="0" applyNumberFormat="1" applyFont="1" applyFill="1" applyAlignment="1">
      <alignment horizontal="center" vertical="center" wrapText="1"/>
    </xf>
    <xf numFmtId="182" fontId="11" fillId="4" borderId="0" xfId="0" applyNumberFormat="1" applyFont="1" applyFill="1" applyAlignment="1">
      <alignment horizontal="center" vertical="center" wrapText="1"/>
    </xf>
    <xf numFmtId="0" fontId="11" fillId="4" borderId="0" xfId="0" applyFont="1" applyFill="1" applyAlignment="1">
      <alignment horizontal="center" vertical="center" wrapText="1"/>
    </xf>
    <xf numFmtId="0" fontId="11" fillId="0" borderId="3" xfId="0" applyFont="1" applyBorder="1" applyAlignment="1">
      <alignment horizontal="left" vertical="center" wrapText="1"/>
    </xf>
    <xf numFmtId="178" fontId="11" fillId="0" borderId="3" xfId="0" applyNumberFormat="1" applyFont="1" applyBorder="1" applyAlignment="1">
      <alignment horizontal="center" vertical="center" wrapText="1"/>
    </xf>
    <xf numFmtId="179" fontId="11" fillId="0" borderId="3" xfId="0" applyNumberFormat="1" applyFont="1" applyBorder="1" applyAlignment="1">
      <alignment horizontal="center" vertical="center" wrapText="1"/>
    </xf>
    <xf numFmtId="182" fontId="11" fillId="0" borderId="3" xfId="0" applyNumberFormat="1" applyFont="1" applyBorder="1" applyAlignment="1">
      <alignment horizontal="center" vertical="center" wrapText="1"/>
    </xf>
    <xf numFmtId="0" fontId="11" fillId="2" borderId="0" xfId="0" applyFont="1" applyFill="1" applyAlignment="1">
      <alignment horizontal="left" vertical="center" wrapText="1"/>
    </xf>
    <xf numFmtId="176" fontId="11" fillId="2" borderId="0" xfId="0" applyNumberFormat="1" applyFont="1" applyFill="1" applyAlignment="1">
      <alignment horizontal="center" vertical="center" wrapText="1"/>
    </xf>
    <xf numFmtId="178" fontId="11" fillId="2" borderId="0" xfId="0" applyNumberFormat="1" applyFont="1" applyFill="1" applyAlignment="1">
      <alignment horizontal="center" vertical="center" wrapText="1"/>
    </xf>
    <xf numFmtId="180" fontId="11" fillId="2" borderId="0" xfId="0" applyNumberFormat="1" applyFont="1" applyFill="1" applyAlignment="1">
      <alignment horizontal="center" vertical="center" wrapText="1"/>
    </xf>
    <xf numFmtId="179" fontId="11" fillId="2" borderId="0" xfId="0" applyNumberFormat="1" applyFont="1" applyFill="1" applyAlignment="1">
      <alignment horizontal="center" vertical="center" wrapText="1"/>
    </xf>
    <xf numFmtId="181" fontId="11" fillId="2" borderId="0" xfId="0" applyNumberFormat="1" applyFont="1" applyFill="1" applyAlignment="1">
      <alignment horizontal="center" vertical="center" wrapText="1"/>
    </xf>
    <xf numFmtId="182" fontId="11" fillId="2" borderId="0" xfId="0" applyNumberFormat="1" applyFont="1" applyFill="1" applyAlignment="1">
      <alignment horizontal="center" vertical="center" wrapText="1"/>
    </xf>
    <xf numFmtId="0" fontId="11" fillId="2" borderId="0" xfId="0" applyFont="1" applyFill="1" applyAlignment="1">
      <alignment horizontal="center" vertical="center" wrapText="1"/>
    </xf>
    <xf numFmtId="0" fontId="16"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16" fillId="0" borderId="0" xfId="0" applyFont="1" applyAlignment="1">
      <alignment vertical="center" wrapText="1"/>
    </xf>
    <xf numFmtId="0" fontId="16" fillId="0" borderId="1" xfId="0" applyFont="1" applyBorder="1" applyAlignment="1"/>
    <xf numFmtId="2" fontId="16" fillId="0" borderId="1" xfId="0" applyNumberFormat="1" applyFont="1" applyBorder="1" applyAlignment="1"/>
    <xf numFmtId="0" fontId="16" fillId="0" borderId="1" xfId="0" applyFont="1" applyBorder="1">
      <alignment vertical="center"/>
    </xf>
    <xf numFmtId="2" fontId="16" fillId="0" borderId="0" xfId="0" applyNumberFormat="1" applyFont="1" applyAlignment="1">
      <alignment horizontal="center" vertical="center"/>
    </xf>
    <xf numFmtId="0" fontId="16" fillId="4" borderId="0" xfId="0" applyFont="1" applyFill="1" applyAlignment="1"/>
    <xf numFmtId="0" fontId="16" fillId="4" borderId="0" xfId="0" applyFont="1" applyFill="1" applyAlignment="1">
      <alignment horizontal="center" vertical="center"/>
    </xf>
    <xf numFmtId="2" fontId="16" fillId="4" borderId="0" xfId="0" applyNumberFormat="1" applyFont="1" applyFill="1" applyAlignment="1">
      <alignment horizontal="center" vertical="center"/>
    </xf>
    <xf numFmtId="14" fontId="16" fillId="0" borderId="0" xfId="0" applyNumberFormat="1" applyFont="1" applyAlignment="1">
      <alignment horizontal="center" vertical="center"/>
    </xf>
    <xf numFmtId="21" fontId="16" fillId="0" borderId="0" xfId="0" applyNumberFormat="1" applyFont="1" applyAlignment="1">
      <alignment horizontal="center" vertical="center"/>
    </xf>
    <xf numFmtId="0" fontId="16" fillId="0" borderId="3" xfId="0" applyFont="1" applyBorder="1" applyAlignment="1"/>
    <xf numFmtId="2" fontId="16" fillId="0" borderId="3" xfId="0" applyNumberFormat="1" applyFont="1" applyBorder="1" applyAlignment="1">
      <alignment horizontal="center" vertical="center"/>
    </xf>
    <xf numFmtId="0" fontId="16" fillId="0" borderId="1" xfId="9" applyFont="1" applyBorder="1" applyAlignment="1">
      <alignment horizontal="center" vertical="center" wrapText="1"/>
    </xf>
    <xf numFmtId="0" fontId="16" fillId="0" borderId="1" xfId="9" applyFont="1" applyBorder="1" applyAlignment="1">
      <alignment horizontal="center" wrapText="1"/>
    </xf>
    <xf numFmtId="0" fontId="16" fillId="0" borderId="1" xfId="10" applyFont="1" applyBorder="1" applyAlignment="1">
      <alignment horizontal="center" vertical="center" wrapText="1"/>
    </xf>
    <xf numFmtId="0" fontId="18" fillId="0" borderId="1" xfId="10" applyFont="1" applyBorder="1" applyAlignment="1">
      <alignment horizontal="center" vertical="center" wrapText="1"/>
    </xf>
    <xf numFmtId="186" fontId="16" fillId="0" borderId="1" xfId="10" applyNumberFormat="1" applyFont="1" applyBorder="1" applyAlignment="1">
      <alignment horizontal="center" vertical="center" wrapText="1"/>
    </xf>
    <xf numFmtId="0" fontId="16" fillId="0" borderId="0" xfId="9" applyFont="1" applyAlignment="1">
      <alignment horizontal="center" wrapText="1"/>
    </xf>
    <xf numFmtId="0" fontId="16" fillId="0" borderId="0" xfId="9" applyFont="1" applyAlignment="1"/>
    <xf numFmtId="0" fontId="16" fillId="0" borderId="3" xfId="0" applyFont="1" applyBorder="1" applyAlignment="1">
      <alignment horizontal="left" vertical="center"/>
    </xf>
    <xf numFmtId="177" fontId="16" fillId="3" borderId="1" xfId="0" applyNumberFormat="1" applyFont="1" applyFill="1" applyBorder="1" applyAlignment="1">
      <alignment horizontal="center" vertical="center" wrapText="1"/>
    </xf>
    <xf numFmtId="177" fontId="16" fillId="3" borderId="1" xfId="0" applyNumberFormat="1" applyFont="1" applyFill="1" applyBorder="1" applyAlignment="1">
      <alignment horizontal="center" vertical="center"/>
    </xf>
    <xf numFmtId="177" fontId="11" fillId="3" borderId="1" xfId="0" applyNumberFormat="1" applyFont="1" applyFill="1" applyBorder="1" applyAlignment="1">
      <alignment horizontal="center" vertical="center"/>
    </xf>
    <xf numFmtId="177" fontId="16" fillId="0" borderId="0" xfId="0" applyNumberFormat="1" applyFont="1" applyAlignment="1">
      <alignment horizontal="center" vertical="center" wrapText="1"/>
    </xf>
    <xf numFmtId="177" fontId="16" fillId="3" borderId="0" xfId="0" applyNumberFormat="1" applyFont="1" applyFill="1" applyAlignment="1">
      <alignment horizontal="center" vertical="center" wrapText="1"/>
    </xf>
    <xf numFmtId="177" fontId="16" fillId="3" borderId="0" xfId="0" applyNumberFormat="1" applyFont="1" applyFill="1" applyAlignment="1">
      <alignment horizontal="center" vertical="center"/>
    </xf>
    <xf numFmtId="177" fontId="11" fillId="3" borderId="0" xfId="0" applyNumberFormat="1" applyFont="1" applyFill="1" applyAlignment="1">
      <alignment horizontal="center" vertical="center"/>
    </xf>
    <xf numFmtId="0" fontId="16" fillId="0" borderId="0" xfId="2" applyFont="1" applyAlignment="1">
      <alignment horizontal="center"/>
    </xf>
    <xf numFmtId="178" fontId="16" fillId="0" borderId="0" xfId="3" applyNumberFormat="1" applyFont="1" applyAlignment="1">
      <alignment horizontal="center"/>
    </xf>
    <xf numFmtId="177" fontId="11" fillId="3" borderId="0" xfId="0" applyNumberFormat="1" applyFont="1" applyFill="1" applyAlignment="1">
      <alignment horizontal="center"/>
    </xf>
    <xf numFmtId="0" fontId="24" fillId="0" borderId="0" xfId="3" applyFont="1"/>
    <xf numFmtId="0" fontId="16" fillId="0" borderId="0" xfId="3" applyFont="1" applyAlignment="1">
      <alignment horizontal="center"/>
    </xf>
    <xf numFmtId="0" fontId="24" fillId="2" borderId="0" xfId="3" applyFont="1" applyFill="1"/>
    <xf numFmtId="177" fontId="11" fillId="2" borderId="0" xfId="0" applyNumberFormat="1" applyFont="1" applyFill="1" applyAlignment="1">
      <alignment horizontal="center" vertical="center"/>
    </xf>
    <xf numFmtId="177" fontId="16" fillId="0" borderId="0" xfId="0" applyNumberFormat="1" applyFont="1" applyAlignment="1">
      <alignment horizontal="center"/>
    </xf>
    <xf numFmtId="0" fontId="23" fillId="0" borderId="0" xfId="2" applyFont="1" applyAlignment="1">
      <alignment horizontal="center"/>
    </xf>
    <xf numFmtId="0" fontId="16" fillId="2" borderId="0" xfId="2" applyFont="1" applyFill="1" applyAlignment="1">
      <alignment horizontal="center"/>
    </xf>
    <xf numFmtId="177" fontId="16" fillId="0" borderId="0" xfId="0" applyNumberFormat="1" applyFont="1" applyAlignment="1">
      <alignment horizontal="center" vertical="center"/>
    </xf>
    <xf numFmtId="1" fontId="50" fillId="0" borderId="0" xfId="0" applyNumberFormat="1" applyFont="1" applyAlignment="1">
      <alignment horizontal="center"/>
    </xf>
    <xf numFmtId="177" fontId="16" fillId="3" borderId="0" xfId="0" applyNumberFormat="1" applyFont="1" applyFill="1" applyAlignment="1">
      <alignment horizontal="left" vertical="center"/>
    </xf>
    <xf numFmtId="177" fontId="11" fillId="3" borderId="0" xfId="0" applyNumberFormat="1" applyFont="1" applyFill="1">
      <alignment vertical="center"/>
    </xf>
    <xf numFmtId="177" fontId="11" fillId="3" borderId="0" xfId="0" applyNumberFormat="1" applyFont="1" applyFill="1" applyAlignment="1"/>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177" fontId="16" fillId="0" borderId="7"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6" fillId="0" borderId="8" xfId="0" applyFont="1" applyBorder="1" applyAlignment="1">
      <alignment horizontal="center" vertical="center"/>
    </xf>
    <xf numFmtId="177" fontId="16" fillId="0" borderId="3" xfId="0" applyNumberFormat="1"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6" fillId="0" borderId="1" xfId="20" applyFont="1" applyBorder="1" applyAlignment="1">
      <alignment horizontal="center" vertical="center" wrapText="1"/>
    </xf>
    <xf numFmtId="0" fontId="16" fillId="0" borderId="1" xfId="20" applyFont="1" applyBorder="1" applyAlignment="1">
      <alignment horizontal="center" vertical="center"/>
    </xf>
    <xf numFmtId="0" fontId="16" fillId="2" borderId="0" xfId="20" applyFont="1" applyFill="1">
      <alignment vertical="center"/>
    </xf>
    <xf numFmtId="0" fontId="16" fillId="0" borderId="0" xfId="20" applyFont="1">
      <alignment vertical="center"/>
    </xf>
    <xf numFmtId="0" fontId="16" fillId="0" borderId="0" xfId="20" applyFont="1" applyAlignment="1">
      <alignment horizontal="center" vertical="center" wrapText="1"/>
    </xf>
    <xf numFmtId="0" fontId="16" fillId="6" borderId="0" xfId="20" applyFont="1" applyFill="1" applyAlignment="1">
      <alignment horizontal="center" vertical="center" wrapText="1"/>
    </xf>
    <xf numFmtId="0" fontId="16" fillId="6" borderId="0" xfId="20" applyFont="1" applyFill="1">
      <alignment vertical="center"/>
    </xf>
    <xf numFmtId="0" fontId="35" fillId="10" borderId="0" xfId="20" applyFont="1" applyFill="1" applyAlignment="1">
      <alignment horizontal="center" vertical="center" wrapText="1"/>
    </xf>
    <xf numFmtId="0" fontId="35" fillId="0" borderId="0" xfId="20" applyFont="1" applyAlignment="1">
      <alignment horizontal="center" vertical="center" wrapText="1"/>
    </xf>
    <xf numFmtId="0" fontId="35" fillId="13" borderId="0" xfId="20" applyFont="1" applyFill="1" applyAlignment="1">
      <alignment horizontal="center" vertical="center" wrapText="1"/>
    </xf>
    <xf numFmtId="0" fontId="16" fillId="13" borderId="0" xfId="20" applyFont="1" applyFill="1">
      <alignment vertical="center"/>
    </xf>
    <xf numFmtId="0" fontId="11" fillId="14" borderId="0" xfId="21" applyFont="1" applyFill="1" applyAlignment="1">
      <alignment horizontal="center" vertical="center"/>
    </xf>
    <xf numFmtId="0" fontId="16" fillId="14" borderId="0" xfId="20" applyFont="1" applyFill="1">
      <alignment vertical="center"/>
    </xf>
    <xf numFmtId="0" fontId="11" fillId="15" borderId="0" xfId="21" applyFont="1" applyFill="1" applyAlignment="1">
      <alignment horizontal="center" vertical="center"/>
    </xf>
    <xf numFmtId="0" fontId="16" fillId="15" borderId="0" xfId="20" applyFont="1" applyFill="1">
      <alignment vertical="center"/>
    </xf>
    <xf numFmtId="0" fontId="11" fillId="16" borderId="0" xfId="21" applyFont="1" applyFill="1" applyAlignment="1">
      <alignment horizontal="center" vertical="center"/>
    </xf>
    <xf numFmtId="0" fontId="16" fillId="10" borderId="0" xfId="23" applyFont="1" applyFill="1" applyAlignment="1">
      <alignment horizontal="center" vertical="center"/>
    </xf>
    <xf numFmtId="178" fontId="16" fillId="0" borderId="1" xfId="0" applyNumberFormat="1" applyFont="1" applyBorder="1" applyAlignment="1">
      <alignment horizontal="center" vertical="center" wrapText="1"/>
    </xf>
    <xf numFmtId="191" fontId="18" fillId="0" borderId="1" xfId="11" applyNumberFormat="1" applyFont="1" applyBorder="1" applyAlignment="1">
      <alignment horizontal="center" vertical="center" wrapText="1"/>
    </xf>
    <xf numFmtId="187" fontId="18" fillId="0" borderId="1" xfId="11" applyNumberFormat="1" applyFont="1" applyBorder="1" applyAlignment="1">
      <alignment horizontal="center" vertical="center" wrapText="1"/>
    </xf>
    <xf numFmtId="187" fontId="16" fillId="0" borderId="1" xfId="11" applyNumberFormat="1" applyFont="1" applyBorder="1" applyAlignment="1">
      <alignment horizontal="center" vertical="center" wrapText="1"/>
    </xf>
    <xf numFmtId="176" fontId="16" fillId="0" borderId="1" xfId="0" applyNumberFormat="1" applyFont="1" applyBorder="1" applyAlignment="1">
      <alignment horizontal="center" vertical="center" wrapText="1"/>
    </xf>
    <xf numFmtId="0" fontId="16" fillId="2" borderId="0" xfId="0" applyFont="1" applyFill="1" applyAlignment="1">
      <alignment horizontal="center" vertical="center"/>
    </xf>
    <xf numFmtId="178" fontId="16" fillId="2" borderId="0" xfId="0" applyNumberFormat="1" applyFont="1" applyFill="1" applyAlignment="1">
      <alignment horizontal="center" vertical="center"/>
    </xf>
    <xf numFmtId="191" fontId="16" fillId="2" borderId="0" xfId="0" applyNumberFormat="1" applyFont="1" applyFill="1" applyAlignment="1">
      <alignment horizontal="center" vertical="center"/>
    </xf>
    <xf numFmtId="187" fontId="16" fillId="2" borderId="0" xfId="0" applyNumberFormat="1" applyFont="1" applyFill="1" applyAlignment="1">
      <alignment horizontal="center" vertical="center"/>
    </xf>
    <xf numFmtId="176" fontId="16" fillId="2" borderId="0" xfId="0" applyNumberFormat="1" applyFont="1" applyFill="1" applyAlignment="1">
      <alignment horizontal="center" vertical="center"/>
    </xf>
    <xf numFmtId="0" fontId="16" fillId="9" borderId="0" xfId="0" applyFont="1" applyFill="1" applyAlignment="1">
      <alignment horizontal="center" vertical="center"/>
    </xf>
    <xf numFmtId="0" fontId="16" fillId="9" borderId="0" xfId="11" applyFont="1" applyFill="1" applyAlignment="1">
      <alignment horizontal="center" vertical="center"/>
    </xf>
    <xf numFmtId="178" fontId="16" fillId="9" borderId="0" xfId="11" applyNumberFormat="1" applyFont="1" applyFill="1" applyAlignment="1">
      <alignment horizontal="center" vertical="center"/>
    </xf>
    <xf numFmtId="191" fontId="16" fillId="9" borderId="0" xfId="11" applyNumberFormat="1" applyFont="1" applyFill="1" applyAlignment="1">
      <alignment horizontal="center" vertical="center"/>
    </xf>
    <xf numFmtId="187" fontId="16" fillId="9" borderId="0" xfId="11" applyNumberFormat="1" applyFont="1" applyFill="1" applyAlignment="1">
      <alignment horizontal="center" vertical="center"/>
    </xf>
    <xf numFmtId="176" fontId="16" fillId="9" borderId="0" xfId="0" applyNumberFormat="1" applyFont="1" applyFill="1" applyAlignment="1">
      <alignment horizontal="center" vertical="center"/>
    </xf>
    <xf numFmtId="0" fontId="42" fillId="9" borderId="0" xfId="0" applyFont="1" applyFill="1" applyAlignment="1">
      <alignment horizontal="center" vertical="center"/>
    </xf>
    <xf numFmtId="1" fontId="16" fillId="9" borderId="0" xfId="0" applyNumberFormat="1" applyFont="1" applyFill="1" applyAlignment="1">
      <alignment horizontal="center" vertical="center" shrinkToFit="1"/>
    </xf>
    <xf numFmtId="178" fontId="16" fillId="9" borderId="0" xfId="0" applyNumberFormat="1" applyFont="1" applyFill="1" applyAlignment="1">
      <alignment horizontal="center" vertical="center" shrinkToFit="1"/>
    </xf>
    <xf numFmtId="191" fontId="16" fillId="9" borderId="0" xfId="0" applyNumberFormat="1" applyFont="1" applyFill="1" applyAlignment="1">
      <alignment horizontal="center" vertical="center" shrinkToFit="1"/>
    </xf>
    <xf numFmtId="187" fontId="16" fillId="9" borderId="0" xfId="0" applyNumberFormat="1" applyFont="1" applyFill="1" applyAlignment="1">
      <alignment horizontal="center" vertical="center" shrinkToFit="1"/>
    </xf>
    <xf numFmtId="0" fontId="42" fillId="0" borderId="0" xfId="0" applyFont="1" applyAlignment="1">
      <alignment horizontal="center" vertical="center"/>
    </xf>
    <xf numFmtId="178" fontId="16" fillId="0" borderId="0" xfId="0" applyNumberFormat="1" applyFont="1" applyAlignment="1">
      <alignment horizontal="center" vertical="center" shrinkToFit="1"/>
    </xf>
    <xf numFmtId="191" fontId="16" fillId="0" borderId="0" xfId="0" applyNumberFormat="1" applyFont="1" applyAlignment="1">
      <alignment horizontal="center" vertical="center" shrinkToFit="1"/>
    </xf>
    <xf numFmtId="187" fontId="16" fillId="0" borderId="0" xfId="0" applyNumberFormat="1" applyFont="1" applyAlignment="1">
      <alignment horizontal="center" vertical="center" shrinkToFit="1"/>
    </xf>
    <xf numFmtId="176" fontId="16" fillId="8" borderId="0" xfId="0" applyNumberFormat="1" applyFont="1" applyFill="1" applyAlignment="1">
      <alignment horizontal="center" vertical="center"/>
    </xf>
    <xf numFmtId="0" fontId="16" fillId="10" borderId="0" xfId="0" applyFont="1" applyFill="1" applyAlignment="1">
      <alignment horizontal="center" vertical="center"/>
    </xf>
    <xf numFmtId="190" fontId="16" fillId="10" borderId="0" xfId="0" applyNumberFormat="1" applyFont="1" applyFill="1" applyAlignment="1">
      <alignment horizontal="center" vertical="center" shrinkToFit="1"/>
    </xf>
    <xf numFmtId="178" fontId="16" fillId="10" borderId="0" xfId="0" applyNumberFormat="1" applyFont="1" applyFill="1" applyAlignment="1">
      <alignment horizontal="center" vertical="center"/>
    </xf>
    <xf numFmtId="191" fontId="16" fillId="10" borderId="0" xfId="0" applyNumberFormat="1" applyFont="1" applyFill="1" applyAlignment="1">
      <alignment horizontal="center" vertical="center" shrinkToFit="1"/>
    </xf>
    <xf numFmtId="187" fontId="16" fillId="10" borderId="0" xfId="0" applyNumberFormat="1" applyFont="1" applyFill="1" applyAlignment="1">
      <alignment horizontal="center" vertical="center" shrinkToFit="1"/>
    </xf>
    <xf numFmtId="176" fontId="16" fillId="10" borderId="0" xfId="0" applyNumberFormat="1" applyFont="1" applyFill="1" applyAlignment="1">
      <alignment horizontal="center" vertical="center"/>
    </xf>
    <xf numFmtId="0" fontId="16" fillId="10" borderId="0" xfId="11" applyFont="1" applyFill="1" applyAlignment="1">
      <alignment horizontal="center" vertical="center"/>
    </xf>
    <xf numFmtId="178" fontId="16" fillId="10" borderId="0" xfId="11" applyNumberFormat="1" applyFont="1" applyFill="1" applyAlignment="1">
      <alignment horizontal="center" vertical="center"/>
    </xf>
    <xf numFmtId="191" fontId="16" fillId="10" borderId="0" xfId="11" applyNumberFormat="1" applyFont="1" applyFill="1" applyAlignment="1">
      <alignment horizontal="center" vertical="center"/>
    </xf>
    <xf numFmtId="187" fontId="16" fillId="10" borderId="0" xfId="11" applyNumberFormat="1" applyFont="1" applyFill="1" applyAlignment="1">
      <alignment horizontal="center" vertical="center"/>
    </xf>
    <xf numFmtId="0" fontId="16" fillId="0" borderId="0" xfId="11" applyFont="1" applyAlignment="1">
      <alignment horizontal="center" vertical="center"/>
    </xf>
    <xf numFmtId="178" fontId="16" fillId="0" borderId="0" xfId="11" applyNumberFormat="1" applyFont="1" applyAlignment="1">
      <alignment horizontal="center" vertical="center"/>
    </xf>
    <xf numFmtId="191" fontId="16" fillId="0" borderId="0" xfId="11" applyNumberFormat="1" applyFont="1" applyAlignment="1">
      <alignment horizontal="center" vertical="center"/>
    </xf>
    <xf numFmtId="187" fontId="16" fillId="0" borderId="0" xfId="11" applyNumberFormat="1" applyFont="1" applyAlignment="1">
      <alignment horizontal="center" vertical="center"/>
    </xf>
    <xf numFmtId="0" fontId="16" fillId="6" borderId="0" xfId="0" applyFont="1" applyFill="1" applyAlignment="1">
      <alignment horizontal="center" vertical="center"/>
    </xf>
    <xf numFmtId="178" fontId="16" fillId="6" borderId="0" xfId="0" applyNumberFormat="1" applyFont="1" applyFill="1" applyAlignment="1">
      <alignment horizontal="center" vertical="center"/>
    </xf>
    <xf numFmtId="191" fontId="16" fillId="6" borderId="0" xfId="0" applyNumberFormat="1" applyFont="1" applyFill="1" applyAlignment="1">
      <alignment horizontal="center" vertical="center" shrinkToFit="1"/>
    </xf>
    <xf numFmtId="187" fontId="16" fillId="6" borderId="0" xfId="0" applyNumberFormat="1" applyFont="1" applyFill="1" applyAlignment="1">
      <alignment horizontal="center" vertical="center" shrinkToFit="1"/>
    </xf>
    <xf numFmtId="176" fontId="16" fillId="6" borderId="0" xfId="0" applyNumberFormat="1" applyFont="1" applyFill="1" applyAlignment="1">
      <alignment horizontal="center" vertical="center"/>
    </xf>
    <xf numFmtId="191" fontId="16" fillId="6" borderId="0" xfId="0" applyNumberFormat="1" applyFont="1" applyFill="1" applyAlignment="1">
      <alignment horizontal="center" vertical="center"/>
    </xf>
    <xf numFmtId="187" fontId="16" fillId="6" borderId="0" xfId="0" applyNumberFormat="1" applyFont="1" applyFill="1" applyAlignment="1">
      <alignment horizontal="center" vertical="center"/>
    </xf>
    <xf numFmtId="0" fontId="16" fillId="7" borderId="0" xfId="0" applyFont="1" applyFill="1" applyAlignment="1">
      <alignment horizontal="center" vertical="center"/>
    </xf>
    <xf numFmtId="178" fontId="16" fillId="7" borderId="0" xfId="14" applyNumberFormat="1" applyFont="1" applyFill="1" applyAlignment="1">
      <alignment horizontal="center" vertical="center"/>
    </xf>
    <xf numFmtId="191" fontId="16" fillId="7" borderId="0" xfId="14" applyNumberFormat="1" applyFont="1" applyFill="1" applyAlignment="1">
      <alignment horizontal="center" vertical="center"/>
    </xf>
    <xf numFmtId="187" fontId="16" fillId="7" borderId="0" xfId="15" applyNumberFormat="1" applyFont="1" applyFill="1" applyAlignment="1">
      <alignment horizontal="center" vertical="center"/>
    </xf>
    <xf numFmtId="176" fontId="16" fillId="7" borderId="0" xfId="0" applyNumberFormat="1" applyFont="1" applyFill="1" applyAlignment="1">
      <alignment horizontal="center" vertical="center"/>
    </xf>
    <xf numFmtId="178" fontId="16" fillId="7" borderId="0" xfId="0" applyNumberFormat="1" applyFont="1" applyFill="1" applyAlignment="1">
      <alignment horizontal="center" vertical="center" shrinkToFit="1"/>
    </xf>
    <xf numFmtId="191" fontId="16" fillId="7" borderId="0" xfId="0" applyNumberFormat="1" applyFont="1" applyFill="1" applyAlignment="1">
      <alignment horizontal="center" vertical="center" shrinkToFit="1"/>
    </xf>
    <xf numFmtId="187" fontId="16" fillId="7" borderId="0" xfId="0" applyNumberFormat="1" applyFont="1" applyFill="1" applyAlignment="1">
      <alignment horizontal="center" vertical="center" shrinkToFit="1"/>
    </xf>
    <xf numFmtId="0" fontId="16" fillId="12" borderId="0" xfId="0" applyFont="1" applyFill="1" applyAlignment="1">
      <alignment horizontal="center" vertical="center"/>
    </xf>
    <xf numFmtId="0" fontId="16" fillId="12" borderId="0" xfId="11" quotePrefix="1" applyFont="1" applyFill="1" applyAlignment="1" applyProtection="1">
      <alignment horizontal="center" vertical="center"/>
      <protection locked="0"/>
    </xf>
    <xf numFmtId="178" fontId="16" fillId="12" borderId="0" xfId="11" applyNumberFormat="1" applyFont="1" applyFill="1" applyAlignment="1" applyProtection="1">
      <alignment horizontal="center" vertical="center"/>
      <protection locked="0"/>
    </xf>
    <xf numFmtId="191" fontId="16" fillId="12" borderId="0" xfId="11" applyNumberFormat="1" applyFont="1" applyFill="1" applyAlignment="1">
      <alignment horizontal="center" vertical="center"/>
    </xf>
    <xf numFmtId="187" fontId="16" fillId="12" borderId="0" xfId="11" applyNumberFormat="1" applyFont="1" applyFill="1" applyAlignment="1">
      <alignment horizontal="center" vertical="center"/>
    </xf>
    <xf numFmtId="187" fontId="16" fillId="12" borderId="0" xfId="11" applyNumberFormat="1" applyFont="1" applyFill="1" applyAlignment="1" applyProtection="1">
      <alignment horizontal="center" vertical="center"/>
      <protection locked="0"/>
    </xf>
    <xf numFmtId="176" fontId="16" fillId="12" borderId="0" xfId="0" applyNumberFormat="1" applyFont="1" applyFill="1" applyAlignment="1">
      <alignment horizontal="center" vertical="center"/>
    </xf>
    <xf numFmtId="0" fontId="42" fillId="12" borderId="0" xfId="11" applyFont="1" applyFill="1" applyAlignment="1">
      <alignment horizontal="center" vertical="center"/>
    </xf>
    <xf numFmtId="0" fontId="16" fillId="12" borderId="0" xfId="16" applyFont="1" applyFill="1" applyAlignment="1">
      <alignment horizontal="center" vertical="center"/>
    </xf>
    <xf numFmtId="191" fontId="16" fillId="12" borderId="0" xfId="11" applyNumberFormat="1" applyFont="1" applyFill="1" applyAlignment="1" applyProtection="1">
      <alignment horizontal="center" vertical="center"/>
      <protection locked="0"/>
    </xf>
    <xf numFmtId="0" fontId="42" fillId="12" borderId="0" xfId="11" quotePrefix="1" applyFont="1" applyFill="1" applyAlignment="1" applyProtection="1">
      <alignment horizontal="center" vertical="center"/>
      <protection locked="0"/>
    </xf>
    <xf numFmtId="178" fontId="42" fillId="12" borderId="0" xfId="11" applyNumberFormat="1" applyFont="1" applyFill="1" applyAlignment="1">
      <alignment horizontal="center" vertical="center"/>
    </xf>
    <xf numFmtId="191" fontId="42" fillId="12" borderId="0" xfId="11" applyNumberFormat="1" applyFont="1" applyFill="1" applyAlignment="1" applyProtection="1">
      <alignment horizontal="center" vertical="center"/>
      <protection locked="0"/>
    </xf>
    <xf numFmtId="187" fontId="42" fillId="12" borderId="0" xfId="11" applyNumberFormat="1" applyFont="1" applyFill="1" applyAlignment="1" applyProtection="1">
      <alignment horizontal="center" vertical="center"/>
      <protection locked="0"/>
    </xf>
    <xf numFmtId="0" fontId="16" fillId="12" borderId="0" xfId="17" quotePrefix="1" applyFont="1" applyFill="1" applyBorder="1" applyAlignment="1" applyProtection="1">
      <alignment horizontal="center" vertical="center"/>
      <protection locked="0"/>
    </xf>
    <xf numFmtId="0" fontId="16" fillId="12" borderId="0" xfId="11" quotePrefix="1" applyFont="1" applyFill="1" applyAlignment="1">
      <alignment horizontal="center" vertical="center"/>
    </xf>
    <xf numFmtId="178" fontId="16" fillId="12" borderId="0" xfId="0" applyNumberFormat="1" applyFont="1" applyFill="1" applyAlignment="1">
      <alignment horizontal="center" vertical="center"/>
    </xf>
    <xf numFmtId="191" fontId="16" fillId="12" borderId="0" xfId="0" applyNumberFormat="1" applyFont="1" applyFill="1" applyAlignment="1">
      <alignment horizontal="center" vertical="center"/>
    </xf>
    <xf numFmtId="187" fontId="16" fillId="12" borderId="0" xfId="0" applyNumberFormat="1" applyFont="1" applyFill="1" applyAlignment="1">
      <alignment horizontal="center" vertical="center"/>
    </xf>
    <xf numFmtId="0" fontId="16" fillId="11" borderId="0" xfId="0" applyFont="1" applyFill="1" applyAlignment="1">
      <alignment horizontal="center" vertical="center"/>
    </xf>
    <xf numFmtId="49" fontId="16" fillId="11" borderId="0" xfId="18" applyNumberFormat="1" applyFont="1" applyFill="1" applyAlignment="1">
      <alignment horizontal="center" vertical="center"/>
    </xf>
    <xf numFmtId="0" fontId="16" fillId="11" borderId="0" xfId="18" applyFont="1" applyFill="1" applyAlignment="1" applyProtection="1">
      <alignment horizontal="center" vertical="center"/>
      <protection locked="0"/>
    </xf>
    <xf numFmtId="178" fontId="16" fillId="11" borderId="0" xfId="18" applyNumberFormat="1" applyFont="1" applyFill="1" applyAlignment="1" applyProtection="1">
      <alignment horizontal="center" vertical="center"/>
      <protection locked="0"/>
    </xf>
    <xf numFmtId="187" fontId="16" fillId="11" borderId="0" xfId="0" applyNumberFormat="1" applyFont="1" applyFill="1" applyAlignment="1">
      <alignment horizontal="center" vertical="center"/>
    </xf>
    <xf numFmtId="176" fontId="16" fillId="11" borderId="0" xfId="0" applyNumberFormat="1" applyFont="1" applyFill="1" applyAlignment="1">
      <alignment horizontal="center" vertical="center"/>
    </xf>
    <xf numFmtId="0" fontId="16" fillId="11" borderId="0" xfId="0" applyFont="1" applyFill="1" applyAlignment="1" applyProtection="1">
      <alignment horizontal="center" vertical="center"/>
      <protection locked="0"/>
    </xf>
    <xf numFmtId="178" fontId="16" fillId="11" borderId="0" xfId="0" applyNumberFormat="1" applyFont="1" applyFill="1" applyAlignment="1" applyProtection="1">
      <alignment horizontal="center" vertical="center"/>
      <protection locked="0"/>
    </xf>
    <xf numFmtId="191" fontId="16" fillId="11" borderId="0" xfId="0" applyNumberFormat="1" applyFont="1" applyFill="1" applyAlignment="1">
      <alignment horizontal="center" vertical="center"/>
    </xf>
    <xf numFmtId="49" fontId="16" fillId="11" borderId="0" xfId="0" applyNumberFormat="1" applyFont="1" applyFill="1" applyAlignment="1" applyProtection="1">
      <alignment horizontal="center" vertical="center"/>
      <protection locked="0"/>
    </xf>
    <xf numFmtId="49" fontId="16" fillId="11" borderId="0" xfId="18" applyNumberFormat="1" applyFont="1" applyFill="1" applyAlignment="1" applyProtection="1">
      <alignment horizontal="center" vertical="center"/>
      <protection locked="0"/>
    </xf>
    <xf numFmtId="178" fontId="16" fillId="11" borderId="0" xfId="0" applyNumberFormat="1" applyFont="1" applyFill="1" applyAlignment="1">
      <alignment horizontal="center" vertical="center"/>
    </xf>
    <xf numFmtId="178" fontId="16" fillId="9" borderId="0" xfId="0" applyNumberFormat="1" applyFont="1" applyFill="1" applyAlignment="1">
      <alignment horizontal="center" vertical="center"/>
    </xf>
    <xf numFmtId="187" fontId="16" fillId="9" borderId="0" xfId="0" applyNumberFormat="1" applyFont="1" applyFill="1" applyAlignment="1">
      <alignment horizontal="center" vertical="center"/>
    </xf>
    <xf numFmtId="191" fontId="16" fillId="9" borderId="0" xfId="0" applyNumberFormat="1" applyFont="1" applyFill="1" applyAlignment="1">
      <alignment horizontal="center" vertical="center"/>
    </xf>
    <xf numFmtId="190" fontId="16" fillId="9" borderId="0" xfId="0" applyNumberFormat="1" applyFont="1" applyFill="1" applyAlignment="1">
      <alignment horizontal="center" vertical="center" shrinkToFit="1"/>
    </xf>
    <xf numFmtId="0" fontId="16" fillId="8" borderId="0" xfId="0" applyFont="1" applyFill="1" applyAlignment="1">
      <alignment horizontal="center" vertical="center"/>
    </xf>
    <xf numFmtId="178" fontId="16" fillId="8" borderId="0" xfId="0" applyNumberFormat="1" applyFont="1" applyFill="1" applyAlignment="1">
      <alignment horizontal="center" vertical="center"/>
    </xf>
    <xf numFmtId="191" fontId="16" fillId="8" borderId="0" xfId="0" applyNumberFormat="1" applyFont="1" applyFill="1" applyAlignment="1">
      <alignment horizontal="center" vertical="center" shrinkToFit="1"/>
    </xf>
    <xf numFmtId="187" fontId="16" fillId="8" borderId="0" xfId="0" applyNumberFormat="1" applyFont="1" applyFill="1" applyAlignment="1">
      <alignment horizontal="center" vertical="center" shrinkToFit="1"/>
    </xf>
    <xf numFmtId="178" fontId="16" fillId="6" borderId="0" xfId="19" applyNumberFormat="1" applyFont="1" applyFill="1" applyAlignment="1">
      <alignment horizontal="center" vertical="center"/>
    </xf>
    <xf numFmtId="0" fontId="16" fillId="6" borderId="0" xfId="19" applyFont="1" applyFill="1" applyAlignment="1">
      <alignment horizontal="center" vertical="center"/>
    </xf>
    <xf numFmtId="0" fontId="16" fillId="6" borderId="3" xfId="0" applyFont="1" applyFill="1" applyBorder="1" applyAlignment="1">
      <alignment horizontal="center" vertical="center"/>
    </xf>
    <xf numFmtId="178" fontId="16" fillId="6" borderId="3" xfId="19" applyNumberFormat="1" applyFont="1" applyFill="1" applyBorder="1" applyAlignment="1">
      <alignment horizontal="center" vertical="center"/>
    </xf>
    <xf numFmtId="191" fontId="16" fillId="6" borderId="3" xfId="0" applyNumberFormat="1" applyFont="1" applyFill="1" applyBorder="1" applyAlignment="1">
      <alignment horizontal="center" vertical="center"/>
    </xf>
    <xf numFmtId="187" fontId="16" fillId="6" borderId="3" xfId="0" applyNumberFormat="1" applyFont="1" applyFill="1" applyBorder="1" applyAlignment="1">
      <alignment horizontal="center" vertical="center"/>
    </xf>
    <xf numFmtId="176" fontId="16" fillId="6" borderId="3" xfId="0" applyNumberFormat="1" applyFont="1" applyFill="1" applyBorder="1" applyAlignment="1">
      <alignment horizontal="center" vertical="center"/>
    </xf>
    <xf numFmtId="176" fontId="16" fillId="0" borderId="0" xfId="0" applyNumberFormat="1" applyFont="1">
      <alignment vertical="center"/>
    </xf>
    <xf numFmtId="0" fontId="16" fillId="3" borderId="0" xfId="0" applyFont="1" applyFill="1" applyAlignment="1"/>
    <xf numFmtId="0" fontId="51" fillId="0" borderId="0" xfId="0" applyFont="1">
      <alignment vertical="center"/>
    </xf>
    <xf numFmtId="0" fontId="16" fillId="0" borderId="6" xfId="0" applyFont="1" applyBorder="1" applyAlignment="1">
      <alignment horizontal="center" vertical="center"/>
    </xf>
    <xf numFmtId="190" fontId="16" fillId="0" borderId="0" xfId="0" applyNumberFormat="1" applyFont="1" applyAlignment="1">
      <alignment horizontal="center" vertical="center"/>
    </xf>
    <xf numFmtId="190" fontId="16" fillId="0" borderId="6" xfId="0" applyNumberFormat="1" applyFont="1" applyBorder="1" applyAlignment="1">
      <alignment horizontal="center" vertical="center"/>
    </xf>
    <xf numFmtId="2" fontId="16" fillId="0" borderId="6" xfId="0" applyNumberFormat="1" applyFont="1" applyBorder="1" applyAlignment="1">
      <alignment horizontal="center" vertical="center"/>
    </xf>
    <xf numFmtId="190" fontId="16" fillId="0" borderId="7" xfId="0" applyNumberFormat="1" applyFont="1" applyBorder="1" applyAlignment="1">
      <alignment horizontal="center" vertical="center"/>
    </xf>
    <xf numFmtId="2" fontId="16" fillId="0" borderId="7" xfId="0" applyNumberFormat="1" applyFont="1" applyBorder="1" applyAlignment="1">
      <alignment horizontal="center" vertical="center"/>
    </xf>
    <xf numFmtId="190" fontId="16" fillId="0" borderId="3" xfId="0" applyNumberFormat="1" applyFont="1" applyBorder="1" applyAlignment="1">
      <alignment horizontal="center" vertical="center"/>
    </xf>
    <xf numFmtId="190" fontId="16" fillId="0" borderId="8"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6" fillId="0" borderId="10" xfId="0" applyNumberFormat="1" applyFont="1" applyBorder="1" applyAlignment="1">
      <alignment horizontal="center" vertical="center"/>
    </xf>
    <xf numFmtId="2" fontId="16" fillId="0" borderId="11" xfId="0" applyNumberFormat="1" applyFont="1" applyBorder="1" applyAlignment="1">
      <alignment horizontal="center" vertical="center"/>
    </xf>
    <xf numFmtId="2" fontId="16" fillId="0" borderId="12" xfId="0" applyNumberFormat="1" applyFont="1" applyBorder="1" applyAlignment="1">
      <alignment horizontal="center" vertical="center" wrapText="1"/>
    </xf>
    <xf numFmtId="0" fontId="51" fillId="0" borderId="0" xfId="0" applyFont="1" applyAlignment="1">
      <alignment horizontal="center" vertical="center"/>
    </xf>
    <xf numFmtId="0" fontId="51" fillId="12" borderId="0" xfId="0" applyFont="1" applyFill="1" applyAlignment="1">
      <alignment horizontal="center" vertical="center"/>
    </xf>
    <xf numFmtId="0" fontId="16" fillId="12" borderId="0" xfId="11" applyFont="1" applyFill="1" applyAlignment="1" applyProtection="1">
      <alignment horizontal="center" vertical="center"/>
      <protection locked="0"/>
    </xf>
    <xf numFmtId="178" fontId="16" fillId="2" borderId="0" xfId="0" applyNumberFormat="1" applyFont="1" applyFill="1" applyAlignment="1">
      <alignment horizontal="center" vertical="center" shrinkToFit="1"/>
    </xf>
    <xf numFmtId="191" fontId="16" fillId="2" borderId="0" xfId="0" applyNumberFormat="1" applyFont="1" applyFill="1" applyAlignment="1">
      <alignment horizontal="center" vertical="center" shrinkToFit="1"/>
    </xf>
    <xf numFmtId="187" fontId="16" fillId="2" borderId="0" xfId="0" applyNumberFormat="1" applyFont="1" applyFill="1" applyAlignment="1">
      <alignment horizontal="center" vertical="center" shrinkToFit="1"/>
    </xf>
    <xf numFmtId="0" fontId="52" fillId="0" borderId="0" xfId="0" applyFont="1">
      <alignment vertical="center"/>
    </xf>
    <xf numFmtId="177" fontId="11" fillId="0" borderId="0" xfId="0" applyNumberFormat="1" applyFont="1">
      <alignment vertical="center"/>
    </xf>
    <xf numFmtId="177" fontId="11" fillId="0" borderId="0" xfId="4" applyNumberFormat="1" applyFont="1" applyAlignment="1">
      <alignment horizontal="center"/>
    </xf>
    <xf numFmtId="0" fontId="24" fillId="2" borderId="0" xfId="2" applyFont="1" applyFill="1"/>
    <xf numFmtId="178" fontId="16" fillId="2" borderId="0" xfId="3" applyNumberFormat="1" applyFont="1" applyFill="1" applyAlignment="1">
      <alignment horizontal="center"/>
    </xf>
    <xf numFmtId="177" fontId="11" fillId="2" borderId="0" xfId="0" applyNumberFormat="1" applyFont="1" applyFill="1" applyAlignment="1">
      <alignment horizontal="center"/>
    </xf>
    <xf numFmtId="0" fontId="16" fillId="2" borderId="0" xfId="3" applyFont="1" applyFill="1" applyAlignment="1">
      <alignment horizontal="center"/>
    </xf>
    <xf numFmtId="0" fontId="16" fillId="2" borderId="0" xfId="0" applyFont="1" applyFill="1">
      <alignment vertical="center"/>
    </xf>
    <xf numFmtId="179" fontId="16" fillId="2" borderId="0" xfId="0" applyNumberFormat="1" applyFont="1" applyFill="1" applyAlignment="1">
      <alignment horizontal="center" vertical="center"/>
    </xf>
    <xf numFmtId="0" fontId="24" fillId="9" borderId="0" xfId="3" applyFont="1" applyFill="1"/>
    <xf numFmtId="0" fontId="16" fillId="9" borderId="0" xfId="0" applyFont="1" applyFill="1" applyAlignment="1">
      <alignment horizontal="center"/>
    </xf>
    <xf numFmtId="177" fontId="16" fillId="9" borderId="0" xfId="0" applyNumberFormat="1" applyFont="1" applyFill="1" applyAlignment="1"/>
    <xf numFmtId="177" fontId="16" fillId="9" borderId="0" xfId="0" applyNumberFormat="1" applyFont="1" applyFill="1" applyAlignment="1">
      <alignment horizontal="center"/>
    </xf>
    <xf numFmtId="177" fontId="11" fillId="9" borderId="0" xfId="0" applyNumberFormat="1" applyFont="1" applyFill="1" applyAlignment="1">
      <alignment horizontal="center" vertical="center"/>
    </xf>
    <xf numFmtId="0" fontId="16" fillId="9" borderId="0" xfId="0" applyFont="1" applyFill="1" applyAlignment="1"/>
    <xf numFmtId="177" fontId="16" fillId="9" borderId="0" xfId="0" applyNumberFormat="1" applyFont="1" applyFill="1" applyAlignment="1">
      <alignment horizontal="center" vertical="center"/>
    </xf>
    <xf numFmtId="177" fontId="16" fillId="9" borderId="0" xfId="0" applyNumberFormat="1" applyFont="1" applyFill="1" applyAlignment="1">
      <alignment horizontal="center" vertical="center" wrapText="1"/>
    </xf>
    <xf numFmtId="1" fontId="50" fillId="9" borderId="0" xfId="0" applyNumberFormat="1" applyFont="1" applyFill="1" applyAlignment="1">
      <alignment horizontal="center"/>
    </xf>
    <xf numFmtId="0" fontId="16" fillId="9" borderId="0" xfId="2" applyFont="1" applyFill="1" applyAlignment="1">
      <alignment horizontal="center"/>
    </xf>
    <xf numFmtId="0" fontId="24" fillId="9" borderId="3" xfId="3" applyFont="1" applyFill="1" applyBorder="1"/>
    <xf numFmtId="0" fontId="16" fillId="9" borderId="3" xfId="0" applyFont="1" applyFill="1" applyBorder="1" applyAlignment="1">
      <alignment horizontal="center"/>
    </xf>
    <xf numFmtId="0" fontId="16" fillId="9" borderId="3" xfId="0" applyFont="1" applyFill="1" applyBorder="1" applyAlignment="1"/>
    <xf numFmtId="177" fontId="16" fillId="9" borderId="3" xfId="0" applyNumberFormat="1" applyFont="1" applyFill="1" applyBorder="1" applyAlignment="1">
      <alignment horizontal="center"/>
    </xf>
    <xf numFmtId="177" fontId="16" fillId="0" borderId="13" xfId="0" applyNumberFormat="1" applyFont="1" applyBorder="1" applyAlignment="1">
      <alignment horizontal="center" vertical="center"/>
    </xf>
    <xf numFmtId="177" fontId="16" fillId="0" borderId="14" xfId="0" applyNumberFormat="1" applyFont="1" applyBorder="1" applyAlignment="1">
      <alignment horizontal="center" vertical="center"/>
    </xf>
    <xf numFmtId="178" fontId="16" fillId="0" borderId="0" xfId="19" applyNumberFormat="1" applyFont="1" applyAlignment="1">
      <alignment horizontal="center" vertical="center"/>
    </xf>
    <xf numFmtId="0" fontId="54" fillId="0" borderId="1" xfId="0" applyFont="1" applyBorder="1" applyAlignment="1">
      <alignment horizontal="left" vertical="center"/>
    </xf>
    <xf numFmtId="2" fontId="16" fillId="0" borderId="1" xfId="0" applyNumberFormat="1" applyFont="1" applyBorder="1" applyAlignment="1">
      <alignment horizontal="center" vertical="center"/>
    </xf>
    <xf numFmtId="14" fontId="16" fillId="0" borderId="1" xfId="0" applyNumberFormat="1" applyFont="1" applyBorder="1" applyAlignment="1">
      <alignment horizontal="center" vertical="center"/>
    </xf>
    <xf numFmtId="21" fontId="16" fillId="0" borderId="1" xfId="0" applyNumberFormat="1" applyFont="1" applyBorder="1" applyAlignment="1">
      <alignment horizontal="center" vertical="center"/>
    </xf>
    <xf numFmtId="178" fontId="11" fillId="0" borderId="1" xfId="0" applyNumberFormat="1" applyFont="1" applyBorder="1" applyAlignment="1">
      <alignment horizontal="center" vertical="center" wrapText="1"/>
    </xf>
    <xf numFmtId="0" fontId="11" fillId="0" borderId="1" xfId="0" applyFont="1" applyBorder="1" applyAlignment="1">
      <alignment horizontal="left" vertical="center"/>
    </xf>
    <xf numFmtId="176" fontId="11" fillId="0" borderId="1" xfId="0" applyNumberFormat="1" applyFont="1" applyBorder="1" applyAlignment="1">
      <alignment horizontal="center" vertical="center" wrapText="1"/>
    </xf>
    <xf numFmtId="180"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81" fontId="11" fillId="0" borderId="1" xfId="0" applyNumberFormat="1" applyFont="1" applyBorder="1" applyAlignment="1">
      <alignment horizontal="center" vertical="center" wrapText="1"/>
    </xf>
    <xf numFmtId="182" fontId="11"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178" fontId="13"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30" fillId="0" borderId="0" xfId="0" applyFont="1">
      <alignment vertical="center"/>
    </xf>
    <xf numFmtId="186" fontId="30" fillId="0" borderId="0" xfId="0" applyNumberFormat="1" applyFont="1">
      <alignment vertical="center"/>
    </xf>
    <xf numFmtId="0" fontId="30" fillId="0" borderId="3" xfId="0" applyFont="1" applyBorder="1">
      <alignment vertical="center"/>
    </xf>
    <xf numFmtId="186" fontId="30" fillId="0" borderId="3" xfId="0" applyNumberFormat="1" applyFont="1" applyBorder="1">
      <alignment vertical="center"/>
    </xf>
    <xf numFmtId="0" fontId="16" fillId="0" borderId="0" xfId="10" applyFont="1" applyAlignment="1">
      <alignment horizontal="center" vertical="center" wrapText="1"/>
    </xf>
    <xf numFmtId="0" fontId="18" fillId="0" borderId="0" xfId="10" applyFont="1" applyAlignment="1">
      <alignment horizontal="center" vertical="center" wrapText="1"/>
    </xf>
    <xf numFmtId="186" fontId="16" fillId="0" borderId="0" xfId="10" applyNumberFormat="1" applyFont="1" applyAlignment="1">
      <alignment horizontal="center" vertical="center" wrapText="1"/>
    </xf>
    <xf numFmtId="177" fontId="11" fillId="9" borderId="3" xfId="0" applyNumberFormat="1" applyFont="1" applyFill="1" applyBorder="1" applyAlignment="1">
      <alignment horizontal="center" vertical="center"/>
    </xf>
    <xf numFmtId="0" fontId="16" fillId="2" borderId="1" xfId="9" applyFont="1" applyFill="1" applyBorder="1" applyAlignment="1">
      <alignment horizontal="center" vertical="center"/>
    </xf>
    <xf numFmtId="189" fontId="16" fillId="2" borderId="1" xfId="9" applyNumberFormat="1" applyFont="1" applyFill="1" applyBorder="1" applyAlignment="1">
      <alignment horizontal="center" vertical="center"/>
    </xf>
    <xf numFmtId="188" fontId="16" fillId="2" borderId="1" xfId="9" applyNumberFormat="1" applyFont="1" applyFill="1" applyBorder="1" applyAlignment="1">
      <alignment horizontal="center" vertical="center"/>
    </xf>
    <xf numFmtId="187" fontId="16" fillId="2" borderId="1" xfId="9" applyNumberFormat="1" applyFont="1" applyFill="1" applyBorder="1" applyAlignment="1">
      <alignment horizontal="center" vertical="center"/>
    </xf>
    <xf numFmtId="179" fontId="16" fillId="2" borderId="3" xfId="9" applyNumberFormat="1" applyFont="1" applyFill="1" applyBorder="1" applyAlignment="1">
      <alignment horizontal="center" vertical="center" wrapText="1"/>
    </xf>
    <xf numFmtId="2" fontId="16" fillId="2" borderId="1" xfId="9" applyNumberFormat="1" applyFont="1" applyFill="1" applyBorder="1" applyAlignment="1">
      <alignment horizontal="center" vertical="center" wrapText="1"/>
    </xf>
    <xf numFmtId="1" fontId="16" fillId="2" borderId="1" xfId="9" applyNumberFormat="1" applyFont="1" applyFill="1" applyBorder="1" applyAlignment="1">
      <alignment horizontal="center" vertical="center" wrapText="1"/>
    </xf>
    <xf numFmtId="178" fontId="16" fillId="2" borderId="1" xfId="9" applyNumberFormat="1" applyFont="1" applyFill="1" applyBorder="1" applyAlignment="1">
      <alignment horizontal="center" vertical="center" wrapText="1"/>
    </xf>
    <xf numFmtId="0" fontId="55" fillId="2" borderId="1" xfId="0" applyFont="1" applyFill="1" applyBorder="1" applyAlignment="1">
      <alignment horizontal="left" vertical="center"/>
    </xf>
    <xf numFmtId="0" fontId="16" fillId="7" borderId="0" xfId="25" applyFont="1" applyFill="1" applyAlignment="1">
      <alignment horizontal="center" vertical="center"/>
    </xf>
    <xf numFmtId="191" fontId="16" fillId="11" borderId="0" xfId="25" applyNumberFormat="1" applyFont="1" applyFill="1" applyAlignment="1">
      <alignment horizontal="center" vertical="center"/>
    </xf>
    <xf numFmtId="187" fontId="16" fillId="11" borderId="0" xfId="25" applyNumberFormat="1" applyFont="1" applyFill="1" applyAlignment="1">
      <alignment horizontal="center" vertical="center"/>
    </xf>
    <xf numFmtId="0" fontId="16" fillId="9" borderId="0" xfId="25" applyFont="1" applyFill="1" applyAlignment="1">
      <alignment horizontal="center" vertical="center"/>
    </xf>
    <xf numFmtId="178" fontId="16" fillId="9" borderId="0" xfId="25" applyNumberFormat="1" applyFont="1" applyFill="1" applyAlignment="1">
      <alignment horizontal="center" vertical="center"/>
    </xf>
    <xf numFmtId="191" fontId="16" fillId="9" borderId="0" xfId="25" applyNumberFormat="1" applyFont="1" applyFill="1" applyAlignment="1">
      <alignment horizontal="center" vertical="center"/>
    </xf>
    <xf numFmtId="187" fontId="16" fillId="9" borderId="0" xfId="25" applyNumberFormat="1" applyFont="1" applyFill="1" applyAlignment="1">
      <alignment horizontal="center" vertical="center"/>
    </xf>
    <xf numFmtId="0" fontId="26" fillId="0" borderId="0" xfId="0" applyFont="1">
      <alignment vertical="center"/>
    </xf>
    <xf numFmtId="192" fontId="16" fillId="0" borderId="0" xfId="20" applyNumberFormat="1" applyFont="1" applyAlignment="1">
      <alignment horizontal="center" vertical="center"/>
    </xf>
    <xf numFmtId="176" fontId="11" fillId="0" borderId="2"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179" fontId="11" fillId="0" borderId="2" xfId="0" applyNumberFormat="1" applyFont="1" applyBorder="1" applyAlignment="1">
      <alignment horizontal="center" vertical="center" wrapText="1"/>
    </xf>
    <xf numFmtId="179"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78" fontId="11" fillId="0" borderId="2" xfId="0" applyNumberFormat="1" applyFont="1" applyBorder="1" applyAlignment="1">
      <alignment horizontal="center" vertical="center" wrapText="1"/>
    </xf>
    <xf numFmtId="178" fontId="11" fillId="0" borderId="3" xfId="0" applyNumberFormat="1" applyFont="1" applyBorder="1" applyAlignment="1">
      <alignment horizontal="center" vertical="center" wrapText="1"/>
    </xf>
    <xf numFmtId="178" fontId="13" fillId="0" borderId="2" xfId="0" applyNumberFormat="1" applyFont="1" applyBorder="1" applyAlignment="1">
      <alignment horizontal="center" vertical="center" wrapText="1"/>
    </xf>
    <xf numFmtId="178" fontId="13" fillId="0" borderId="3" xfId="0" applyNumberFormat="1" applyFont="1" applyBorder="1" applyAlignment="1">
      <alignment horizontal="center" vertical="center" wrapText="1"/>
    </xf>
    <xf numFmtId="176" fontId="13" fillId="0" borderId="2"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0" fontId="16" fillId="0" borderId="9" xfId="0" applyFont="1" applyBorder="1" applyAlignment="1">
      <alignment horizontal="center" vertical="center"/>
    </xf>
    <xf numFmtId="0" fontId="16" fillId="0" borderId="4" xfId="0" applyFont="1" applyBorder="1">
      <alignment vertical="center"/>
    </xf>
    <xf numFmtId="0" fontId="16" fillId="0" borderId="1" xfId="0" applyFont="1" applyBorder="1">
      <alignmen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5" xfId="0" applyFont="1" applyBorder="1" applyAlignment="1">
      <alignment horizontal="center" vertical="center"/>
    </xf>
  </cellXfs>
  <cellStyles count="36">
    <cellStyle name="Normal 2" xfId="14" xr:uid="{00000000-0005-0000-0000-000000000000}"/>
    <cellStyle name="Normal 6" xfId="15" xr:uid="{00000000-0005-0000-0000-000001000000}"/>
    <cellStyle name="Normal_UPb data template.xls" xfId="19" xr:uid="{00000000-0005-0000-0000-000002000000}"/>
    <cellStyle name="常规" xfId="0" builtinId="0"/>
    <cellStyle name="常规 2" xfId="1" xr:uid="{00000000-0005-0000-0000-000004000000}"/>
    <cellStyle name="常规 2 2" xfId="4" xr:uid="{00000000-0005-0000-0000-000005000000}"/>
    <cellStyle name="常规 2 2 2" xfId="18" xr:uid="{00000000-0005-0000-0000-000006000000}"/>
    <cellStyle name="常规 2 2 3" xfId="21" xr:uid="{00000000-0005-0000-0000-000007000000}"/>
    <cellStyle name="常规 2 2 4" xfId="29" xr:uid="{4E87C445-06B7-48F1-8E88-88988EE3F442}"/>
    <cellStyle name="常规 2 3" xfId="10" xr:uid="{00000000-0005-0000-0000-000008000000}"/>
    <cellStyle name="常规 2 3 2" xfId="13" xr:uid="{00000000-0005-0000-0000-000009000000}"/>
    <cellStyle name="常规 2 3 2 2" xfId="24" xr:uid="{35638F17-F53A-4FBB-BB6E-C4D3BA008281}"/>
    <cellStyle name="常规 2 3 2 2 2" xfId="34" xr:uid="{F0E3552B-2135-4B99-BB27-ABD41894CA97}"/>
    <cellStyle name="常规 2 3 2 3" xfId="25" xr:uid="{787B940D-5732-4A45-83DA-1AC19740774C}"/>
    <cellStyle name="常规 2 3 2 3 2" xfId="35" xr:uid="{7F0E6278-5C6E-4B9E-B765-9E07657ED442}"/>
    <cellStyle name="常规 2 3 2 4" xfId="33" xr:uid="{E121E8E0-95E9-436C-8ECF-70E089C6C718}"/>
    <cellStyle name="常规 2 4" xfId="23" xr:uid="{00000000-0005-0000-0000-00000A000000}"/>
    <cellStyle name="常规 2 5" xfId="26" xr:uid="{6972A89A-5441-4306-916C-67A423C4FFBE}"/>
    <cellStyle name="常规 3" xfId="2" xr:uid="{00000000-0005-0000-0000-00000B000000}"/>
    <cellStyle name="常规 3 2" xfId="5" xr:uid="{00000000-0005-0000-0000-00000C000000}"/>
    <cellStyle name="常规 3 3" xfId="7" xr:uid="{00000000-0005-0000-0000-00000D000000}"/>
    <cellStyle name="常规 3 3 2" xfId="30" xr:uid="{9D25ADF9-C3B7-4C12-AC7C-1FC445E513D8}"/>
    <cellStyle name="常规 3 4" xfId="11" xr:uid="{00000000-0005-0000-0000-00000E000000}"/>
    <cellStyle name="常规 3 5" xfId="22" xr:uid="{00000000-0005-0000-0000-00000F000000}"/>
    <cellStyle name="常规 3 6" xfId="27" xr:uid="{F2B18C4D-EF06-4D4A-BCBE-755511B62292}"/>
    <cellStyle name="常规 4" xfId="9" xr:uid="{00000000-0005-0000-0000-000010000000}"/>
    <cellStyle name="常规 4 2" xfId="16" xr:uid="{00000000-0005-0000-0000-000011000000}"/>
    <cellStyle name="常规 5" xfId="3" xr:uid="{00000000-0005-0000-0000-000012000000}"/>
    <cellStyle name="常规 5 2" xfId="8" xr:uid="{00000000-0005-0000-0000-000013000000}"/>
    <cellStyle name="常规 5 2 2" xfId="31" xr:uid="{18CBE9D0-975E-4BBF-9E0F-A81B2E50ACC0}"/>
    <cellStyle name="常规 5 3" xfId="12" xr:uid="{00000000-0005-0000-0000-000014000000}"/>
    <cellStyle name="常规 5 3 2" xfId="32" xr:uid="{C887FB62-BFF2-43D6-A2CE-2731CB59BAD7}"/>
    <cellStyle name="常规 5 4" xfId="28" xr:uid="{A713A1BC-B002-4072-904E-D4420EA7C525}"/>
    <cellStyle name="常规 6" xfId="20" xr:uid="{00000000-0005-0000-0000-000015000000}"/>
    <cellStyle name="常规_主量数据对比" xfId="6" xr:uid="{00000000-0005-0000-0000-000016000000}"/>
    <cellStyle name="超链接" xfId="17" builtinId="8"/>
  </cellStyles>
  <dxfs count="1">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347"/>
  <sheetViews>
    <sheetView zoomScale="145" zoomScaleNormal="145" workbookViewId="0">
      <pane xSplit="1" ySplit="3" topLeftCell="B4" activePane="bottomRight" state="frozen"/>
      <selection pane="topRight" activeCell="B1" sqref="B1"/>
      <selection pane="bottomLeft" activeCell="A5" sqref="A5"/>
      <selection pane="bottomRight" activeCell="A345" sqref="A345"/>
    </sheetView>
  </sheetViews>
  <sheetFormatPr defaultColWidth="5.25" defaultRowHeight="11.25" x14ac:dyDescent="0.2"/>
  <cols>
    <col min="1" max="1" width="13.125" style="1" customWidth="1"/>
    <col min="2" max="2" width="5.375" style="3" bestFit="1" customWidth="1"/>
    <col min="3" max="4" width="5.375" style="4" bestFit="1" customWidth="1"/>
    <col min="5" max="5" width="5.375" style="3" bestFit="1" customWidth="1"/>
    <col min="6" max="6" width="5.375" style="4" bestFit="1" customWidth="1"/>
    <col min="7" max="7" width="6.25" style="5" bestFit="1" customWidth="1"/>
    <col min="8" max="9" width="5.375" style="3" bestFit="1" customWidth="1"/>
    <col min="10" max="10" width="5.375" style="6" bestFit="1" customWidth="1"/>
    <col min="11" max="11" width="5.375" style="7" bestFit="1" customWidth="1"/>
    <col min="12" max="12" width="5.375" style="6" bestFit="1" customWidth="1"/>
    <col min="13" max="13" width="5.375" style="8" bestFit="1" customWidth="1"/>
    <col min="14" max="14" width="6.75" style="4" customWidth="1"/>
    <col min="15" max="15" width="5.375" style="4" bestFit="1" customWidth="1"/>
    <col min="16" max="16" width="7.5" style="4" customWidth="1"/>
    <col min="17" max="17" width="5.375" style="4" bestFit="1" customWidth="1"/>
    <col min="18" max="18" width="8.5" style="1" customWidth="1"/>
    <col min="19" max="16384" width="5.25" style="1"/>
  </cols>
  <sheetData>
    <row r="1" spans="1:18" s="171" customFormat="1" ht="24.75" customHeight="1" x14ac:dyDescent="0.2">
      <c r="A1" s="177" t="s">
        <v>3006</v>
      </c>
      <c r="B1" s="179"/>
      <c r="C1" s="180"/>
      <c r="D1" s="180"/>
      <c r="E1" s="179"/>
      <c r="F1" s="180"/>
      <c r="G1" s="181"/>
      <c r="H1" s="179"/>
      <c r="I1" s="179"/>
      <c r="J1" s="182"/>
      <c r="K1" s="183"/>
      <c r="L1" s="182"/>
      <c r="M1" s="184"/>
      <c r="N1" s="180"/>
      <c r="O1" s="180"/>
      <c r="P1" s="180"/>
      <c r="Q1" s="180"/>
      <c r="R1" s="185"/>
    </row>
    <row r="2" spans="1:18" s="26" customFormat="1" ht="16.5" customHeight="1" x14ac:dyDescent="0.2">
      <c r="A2" s="496" t="s">
        <v>2712</v>
      </c>
      <c r="B2" s="502" t="s">
        <v>2713</v>
      </c>
      <c r="C2" s="498" t="s">
        <v>23</v>
      </c>
      <c r="D2" s="498" t="s">
        <v>22</v>
      </c>
      <c r="E2" s="492" t="s">
        <v>91</v>
      </c>
      <c r="F2" s="500" t="s">
        <v>2714</v>
      </c>
      <c r="G2" s="194" t="s">
        <v>2715</v>
      </c>
      <c r="H2" s="492" t="s">
        <v>92</v>
      </c>
      <c r="I2" s="195" t="s">
        <v>2715</v>
      </c>
      <c r="J2" s="494" t="s">
        <v>92</v>
      </c>
      <c r="K2" s="196" t="s">
        <v>2716</v>
      </c>
      <c r="L2" s="494" t="s">
        <v>92</v>
      </c>
      <c r="M2" s="93" t="s">
        <v>93</v>
      </c>
      <c r="N2" s="197" t="s">
        <v>2717</v>
      </c>
      <c r="O2" s="496" t="s">
        <v>94</v>
      </c>
      <c r="P2" s="197" t="s">
        <v>2718</v>
      </c>
      <c r="Q2" s="498" t="s">
        <v>94</v>
      </c>
      <c r="R2" s="198" t="s">
        <v>95</v>
      </c>
    </row>
    <row r="3" spans="1:18" s="26" customFormat="1" ht="15.75" customHeight="1" x14ac:dyDescent="0.2">
      <c r="A3" s="497"/>
      <c r="B3" s="503"/>
      <c r="C3" s="499"/>
      <c r="D3" s="499"/>
      <c r="E3" s="493"/>
      <c r="F3" s="501"/>
      <c r="G3" s="199" t="s">
        <v>2719</v>
      </c>
      <c r="H3" s="493"/>
      <c r="I3" s="200" t="s">
        <v>2720</v>
      </c>
      <c r="J3" s="495"/>
      <c r="K3" s="201" t="s">
        <v>2721</v>
      </c>
      <c r="L3" s="495"/>
      <c r="M3" s="202" t="s">
        <v>96</v>
      </c>
      <c r="N3" s="203" t="s">
        <v>97</v>
      </c>
      <c r="O3" s="497"/>
      <c r="P3" s="203" t="s">
        <v>97</v>
      </c>
      <c r="Q3" s="499"/>
      <c r="R3" s="203" t="s">
        <v>2722</v>
      </c>
    </row>
    <row r="4" spans="1:18" s="26" customFormat="1" ht="25.5" customHeight="1" x14ac:dyDescent="0.2">
      <c r="A4" s="457" t="s">
        <v>2585</v>
      </c>
      <c r="B4" s="458"/>
      <c r="C4" s="456"/>
      <c r="D4" s="456"/>
      <c r="E4" s="458"/>
      <c r="F4" s="456"/>
      <c r="G4" s="459"/>
      <c r="H4" s="458"/>
      <c r="I4" s="458"/>
      <c r="J4" s="460"/>
      <c r="K4" s="461"/>
      <c r="L4" s="460"/>
      <c r="M4" s="462"/>
      <c r="N4" s="456"/>
      <c r="O4" s="456"/>
      <c r="P4" s="456"/>
      <c r="Q4" s="456"/>
      <c r="R4" s="135"/>
    </row>
    <row r="5" spans="1:18" s="26" customFormat="1" ht="12.75" x14ac:dyDescent="0.2">
      <c r="A5" s="211" t="s">
        <v>2586</v>
      </c>
      <c r="B5" s="212">
        <v>7.0000000000000007E-2</v>
      </c>
      <c r="C5" s="213">
        <v>74</v>
      </c>
      <c r="D5" s="213">
        <v>57</v>
      </c>
      <c r="E5" s="212">
        <v>0.8</v>
      </c>
      <c r="F5" s="213">
        <v>51.3</v>
      </c>
      <c r="G5" s="214">
        <v>0.40889999999999999</v>
      </c>
      <c r="H5" s="212">
        <v>0.95</v>
      </c>
      <c r="I5" s="212">
        <v>45.53</v>
      </c>
      <c r="J5" s="215">
        <v>2.1</v>
      </c>
      <c r="K5" s="216">
        <v>0.80800000000000005</v>
      </c>
      <c r="L5" s="215">
        <v>1.9</v>
      </c>
      <c r="M5" s="217">
        <v>0.89100000000000001</v>
      </c>
      <c r="N5" s="213">
        <v>3816</v>
      </c>
      <c r="O5" s="213">
        <v>54</v>
      </c>
      <c r="P5" s="213">
        <v>3942</v>
      </c>
      <c r="Q5" s="213">
        <v>14</v>
      </c>
      <c r="R5" s="218">
        <v>3</v>
      </c>
    </row>
    <row r="6" spans="1:18" s="26" customFormat="1" ht="12.75" x14ac:dyDescent="0.2">
      <c r="A6" s="209" t="s">
        <v>2587</v>
      </c>
      <c r="B6" s="205">
        <v>0.33</v>
      </c>
      <c r="C6" s="204">
        <v>151</v>
      </c>
      <c r="D6" s="204">
        <v>9</v>
      </c>
      <c r="E6" s="205">
        <v>0.06</v>
      </c>
      <c r="F6" s="204">
        <v>71.5</v>
      </c>
      <c r="G6" s="206">
        <v>0.2505</v>
      </c>
      <c r="H6" s="205">
        <v>0.64</v>
      </c>
      <c r="I6" s="205">
        <v>18.940000000000001</v>
      </c>
      <c r="J6" s="207">
        <v>1.8</v>
      </c>
      <c r="K6" s="208">
        <v>0.54859999999999998</v>
      </c>
      <c r="L6" s="207">
        <v>1.7</v>
      </c>
      <c r="M6" s="210">
        <v>0.93700000000000006</v>
      </c>
      <c r="N6" s="204">
        <v>2819</v>
      </c>
      <c r="O6" s="204">
        <v>40</v>
      </c>
      <c r="P6" s="204">
        <v>3188</v>
      </c>
      <c r="Q6" s="204">
        <v>10</v>
      </c>
      <c r="R6" s="9">
        <v>12</v>
      </c>
    </row>
    <row r="7" spans="1:18" s="26" customFormat="1" ht="12.75" x14ac:dyDescent="0.2">
      <c r="A7" s="211" t="s">
        <v>2336</v>
      </c>
      <c r="B7" s="212">
        <v>0.04</v>
      </c>
      <c r="C7" s="213">
        <v>307</v>
      </c>
      <c r="D7" s="213">
        <v>158</v>
      </c>
      <c r="E7" s="212">
        <v>0.53</v>
      </c>
      <c r="F7" s="213">
        <v>215</v>
      </c>
      <c r="G7" s="214">
        <v>0.4093</v>
      </c>
      <c r="H7" s="212">
        <v>0.35</v>
      </c>
      <c r="I7" s="212">
        <v>45.95</v>
      </c>
      <c r="J7" s="215">
        <v>1.7</v>
      </c>
      <c r="K7" s="216">
        <v>0.81399999999999995</v>
      </c>
      <c r="L7" s="215">
        <v>1.7</v>
      </c>
      <c r="M7" s="217">
        <v>0.97799999999999998</v>
      </c>
      <c r="N7" s="213">
        <v>3840</v>
      </c>
      <c r="O7" s="213">
        <v>48</v>
      </c>
      <c r="P7" s="213">
        <v>3943.5</v>
      </c>
      <c r="Q7" s="213">
        <v>5.3</v>
      </c>
      <c r="R7" s="218">
        <v>3</v>
      </c>
    </row>
    <row r="8" spans="1:18" s="26" customFormat="1" ht="12.75" x14ac:dyDescent="0.2">
      <c r="A8" s="211" t="s">
        <v>2337</v>
      </c>
      <c r="B8" s="212">
        <v>0.17</v>
      </c>
      <c r="C8" s="213">
        <v>30</v>
      </c>
      <c r="D8" s="213">
        <v>13</v>
      </c>
      <c r="E8" s="212">
        <v>0.46</v>
      </c>
      <c r="F8" s="213">
        <v>22.5</v>
      </c>
      <c r="G8" s="214">
        <v>0.41020000000000001</v>
      </c>
      <c r="H8" s="212">
        <v>0.86</v>
      </c>
      <c r="I8" s="212">
        <v>48.7</v>
      </c>
      <c r="J8" s="215">
        <v>2.4</v>
      </c>
      <c r="K8" s="216">
        <v>0.86099999999999999</v>
      </c>
      <c r="L8" s="215">
        <v>2.2000000000000002</v>
      </c>
      <c r="M8" s="217">
        <v>0.93100000000000005</v>
      </c>
      <c r="N8" s="213">
        <v>4005</v>
      </c>
      <c r="O8" s="213">
        <v>66</v>
      </c>
      <c r="P8" s="213">
        <v>3947</v>
      </c>
      <c r="Q8" s="213">
        <v>13</v>
      </c>
      <c r="R8" s="218">
        <v>-1</v>
      </c>
    </row>
    <row r="9" spans="1:18" s="26" customFormat="1" ht="12.75" x14ac:dyDescent="0.2">
      <c r="A9" s="209" t="s">
        <v>2338</v>
      </c>
      <c r="B9" s="205" t="s">
        <v>98</v>
      </c>
      <c r="C9" s="204">
        <v>61</v>
      </c>
      <c r="D9" s="204">
        <v>48</v>
      </c>
      <c r="E9" s="205">
        <v>0.81</v>
      </c>
      <c r="F9" s="204">
        <v>37.9</v>
      </c>
      <c r="G9" s="206">
        <v>0.30030000000000001</v>
      </c>
      <c r="H9" s="205">
        <v>0.72</v>
      </c>
      <c r="I9" s="205">
        <v>30.06</v>
      </c>
      <c r="J9" s="207">
        <v>2.1</v>
      </c>
      <c r="K9" s="208">
        <v>0.72599999999999998</v>
      </c>
      <c r="L9" s="207">
        <v>1.9</v>
      </c>
      <c r="M9" s="210">
        <v>0.93700000000000006</v>
      </c>
      <c r="N9" s="204">
        <v>3519</v>
      </c>
      <c r="O9" s="204">
        <v>52</v>
      </c>
      <c r="P9" s="204">
        <v>3472</v>
      </c>
      <c r="Q9" s="204">
        <v>11</v>
      </c>
      <c r="R9" s="9">
        <v>-1</v>
      </c>
    </row>
    <row r="10" spans="1:18" s="26" customFormat="1" ht="12.75" x14ac:dyDescent="0.2">
      <c r="A10" s="211" t="s">
        <v>2588</v>
      </c>
      <c r="B10" s="212">
        <v>0.18</v>
      </c>
      <c r="C10" s="213">
        <v>168</v>
      </c>
      <c r="D10" s="213">
        <v>156</v>
      </c>
      <c r="E10" s="212">
        <v>0.96</v>
      </c>
      <c r="F10" s="213">
        <v>120</v>
      </c>
      <c r="G10" s="214">
        <v>0.41199999999999998</v>
      </c>
      <c r="H10" s="212">
        <v>0.43</v>
      </c>
      <c r="I10" s="212">
        <v>47.14</v>
      </c>
      <c r="J10" s="215">
        <v>1.8</v>
      </c>
      <c r="K10" s="216">
        <v>0.83</v>
      </c>
      <c r="L10" s="215">
        <v>1.7</v>
      </c>
      <c r="M10" s="217">
        <v>0.97</v>
      </c>
      <c r="N10" s="213">
        <v>3895</v>
      </c>
      <c r="O10" s="213">
        <v>50</v>
      </c>
      <c r="P10" s="213">
        <v>3953.5</v>
      </c>
      <c r="Q10" s="213">
        <v>6.4</v>
      </c>
      <c r="R10" s="218">
        <v>1</v>
      </c>
    </row>
    <row r="11" spans="1:18" s="26" customFormat="1" ht="12.75" x14ac:dyDescent="0.2">
      <c r="A11" s="209" t="s">
        <v>2589</v>
      </c>
      <c r="B11" s="205">
        <v>1</v>
      </c>
      <c r="C11" s="204">
        <v>600</v>
      </c>
      <c r="D11" s="204">
        <v>68</v>
      </c>
      <c r="E11" s="205">
        <v>0.12</v>
      </c>
      <c r="F11" s="204">
        <v>113</v>
      </c>
      <c r="G11" s="206">
        <v>0.20369999999999999</v>
      </c>
      <c r="H11" s="205">
        <v>0.7</v>
      </c>
      <c r="I11" s="205">
        <v>6.09</v>
      </c>
      <c r="J11" s="207">
        <v>1.8</v>
      </c>
      <c r="K11" s="208">
        <v>0.2167</v>
      </c>
      <c r="L11" s="207">
        <v>1.7</v>
      </c>
      <c r="M11" s="210">
        <v>0.92200000000000004</v>
      </c>
      <c r="N11" s="204">
        <v>1265</v>
      </c>
      <c r="O11" s="204">
        <v>19</v>
      </c>
      <c r="P11" s="204">
        <v>2856</v>
      </c>
      <c r="Q11" s="204">
        <v>11</v>
      </c>
      <c r="R11" s="9">
        <v>56</v>
      </c>
    </row>
    <row r="12" spans="1:18" s="26" customFormat="1" ht="12.75" x14ac:dyDescent="0.2">
      <c r="A12" s="211" t="s">
        <v>2590</v>
      </c>
      <c r="B12" s="212">
        <v>0.61</v>
      </c>
      <c r="C12" s="213">
        <v>66</v>
      </c>
      <c r="D12" s="213">
        <v>53</v>
      </c>
      <c r="E12" s="212">
        <v>0.84</v>
      </c>
      <c r="F12" s="213">
        <v>48.7</v>
      </c>
      <c r="G12" s="214">
        <v>0.41360000000000002</v>
      </c>
      <c r="H12" s="212">
        <v>0.75</v>
      </c>
      <c r="I12" s="212">
        <v>48.64</v>
      </c>
      <c r="J12" s="215">
        <v>2</v>
      </c>
      <c r="K12" s="216">
        <v>0.85299999999999998</v>
      </c>
      <c r="L12" s="215">
        <v>1.9</v>
      </c>
      <c r="M12" s="217">
        <v>0.93</v>
      </c>
      <c r="N12" s="213">
        <v>3976</v>
      </c>
      <c r="O12" s="213">
        <v>56</v>
      </c>
      <c r="P12" s="213">
        <v>3959</v>
      </c>
      <c r="Q12" s="213">
        <v>11</v>
      </c>
      <c r="R12" s="218">
        <v>0</v>
      </c>
    </row>
    <row r="13" spans="1:18" s="26" customFormat="1" ht="12.75" x14ac:dyDescent="0.2">
      <c r="A13" s="209" t="s">
        <v>2591</v>
      </c>
      <c r="B13" s="205">
        <v>0.89</v>
      </c>
      <c r="C13" s="204">
        <v>449</v>
      </c>
      <c r="D13" s="204">
        <v>40</v>
      </c>
      <c r="E13" s="205">
        <v>0.09</v>
      </c>
      <c r="F13" s="204">
        <v>97.8</v>
      </c>
      <c r="G13" s="206">
        <v>0.3422</v>
      </c>
      <c r="H13" s="205">
        <v>0.97</v>
      </c>
      <c r="I13" s="205">
        <v>11.87</v>
      </c>
      <c r="J13" s="207">
        <v>2</v>
      </c>
      <c r="K13" s="208">
        <v>0.2515</v>
      </c>
      <c r="L13" s="207">
        <v>1.7</v>
      </c>
      <c r="M13" s="210">
        <v>0.872</v>
      </c>
      <c r="N13" s="204">
        <v>1446</v>
      </c>
      <c r="O13" s="204">
        <v>22</v>
      </c>
      <c r="P13" s="204">
        <v>3673</v>
      </c>
      <c r="Q13" s="204">
        <v>15</v>
      </c>
      <c r="R13" s="9">
        <v>61</v>
      </c>
    </row>
    <row r="14" spans="1:18" s="26" customFormat="1" ht="14.25" customHeight="1" x14ac:dyDescent="0.2">
      <c r="A14" s="209" t="s">
        <v>2592</v>
      </c>
      <c r="B14" s="205">
        <v>0.87</v>
      </c>
      <c r="C14" s="204">
        <v>915</v>
      </c>
      <c r="D14" s="204">
        <v>70</v>
      </c>
      <c r="E14" s="205">
        <v>0.08</v>
      </c>
      <c r="F14" s="204">
        <v>144</v>
      </c>
      <c r="G14" s="206">
        <v>0.1913</v>
      </c>
      <c r="H14" s="205">
        <v>0.73</v>
      </c>
      <c r="I14" s="205">
        <v>4.7990000000000004</v>
      </c>
      <c r="J14" s="207">
        <v>1.8</v>
      </c>
      <c r="K14" s="208">
        <v>0.182</v>
      </c>
      <c r="L14" s="207">
        <v>1.6</v>
      </c>
      <c r="M14" s="210">
        <v>0.91200000000000003</v>
      </c>
      <c r="N14" s="204">
        <v>1078</v>
      </c>
      <c r="O14" s="204">
        <v>16</v>
      </c>
      <c r="P14" s="204">
        <v>2753</v>
      </c>
      <c r="Q14" s="204">
        <v>12</v>
      </c>
      <c r="R14" s="9">
        <v>61</v>
      </c>
    </row>
    <row r="15" spans="1:18" s="26" customFormat="1" ht="12.75" x14ac:dyDescent="0.2">
      <c r="A15" s="209" t="s">
        <v>2341</v>
      </c>
      <c r="B15" s="205">
        <v>0.09</v>
      </c>
      <c r="C15" s="204">
        <v>88</v>
      </c>
      <c r="D15" s="204">
        <v>109</v>
      </c>
      <c r="E15" s="205">
        <v>1.28</v>
      </c>
      <c r="F15" s="204">
        <v>41.1</v>
      </c>
      <c r="G15" s="206">
        <v>0.28589999999999999</v>
      </c>
      <c r="H15" s="205">
        <v>0.74</v>
      </c>
      <c r="I15" s="205">
        <v>21.31</v>
      </c>
      <c r="J15" s="207">
        <v>2</v>
      </c>
      <c r="K15" s="208">
        <v>0.54059999999999997</v>
      </c>
      <c r="L15" s="207">
        <v>1.8</v>
      </c>
      <c r="M15" s="210">
        <v>0.92900000000000005</v>
      </c>
      <c r="N15" s="204">
        <v>2786</v>
      </c>
      <c r="O15" s="204">
        <v>42</v>
      </c>
      <c r="P15" s="204">
        <v>3395</v>
      </c>
      <c r="Q15" s="204">
        <v>11</v>
      </c>
      <c r="R15" s="9">
        <v>18</v>
      </c>
    </row>
    <row r="16" spans="1:18" s="26" customFormat="1" ht="12.75" x14ac:dyDescent="0.2">
      <c r="A16" s="223" t="s">
        <v>2342</v>
      </c>
      <c r="B16" s="224">
        <v>0.11</v>
      </c>
      <c r="C16" s="225">
        <v>64</v>
      </c>
      <c r="D16" s="225">
        <v>98</v>
      </c>
      <c r="E16" s="224">
        <v>1.58</v>
      </c>
      <c r="F16" s="225">
        <v>38.799999999999997</v>
      </c>
      <c r="G16" s="226">
        <v>0.2969</v>
      </c>
      <c r="H16" s="224">
        <v>0.71</v>
      </c>
      <c r="I16" s="224">
        <v>28.71</v>
      </c>
      <c r="J16" s="227">
        <v>2</v>
      </c>
      <c r="K16" s="228">
        <v>0.70099999999999996</v>
      </c>
      <c r="L16" s="227">
        <v>1.9</v>
      </c>
      <c r="M16" s="229">
        <v>0.93600000000000005</v>
      </c>
      <c r="N16" s="225">
        <v>3426</v>
      </c>
      <c r="O16" s="225">
        <v>51</v>
      </c>
      <c r="P16" s="225">
        <v>3454</v>
      </c>
      <c r="Q16" s="225">
        <v>11</v>
      </c>
      <c r="R16" s="230">
        <v>1</v>
      </c>
    </row>
    <row r="17" spans="1:18" s="26" customFormat="1" ht="12.75" x14ac:dyDescent="0.2">
      <c r="A17" s="211" t="s">
        <v>2593</v>
      </c>
      <c r="B17" s="212">
        <v>0.02</v>
      </c>
      <c r="C17" s="213">
        <v>107</v>
      </c>
      <c r="D17" s="213">
        <v>85</v>
      </c>
      <c r="E17" s="212">
        <v>0.82</v>
      </c>
      <c r="F17" s="213">
        <v>75.8</v>
      </c>
      <c r="G17" s="214">
        <v>0.40789999999999998</v>
      </c>
      <c r="H17" s="212">
        <v>0.49</v>
      </c>
      <c r="I17" s="212">
        <v>46.39</v>
      </c>
      <c r="J17" s="215">
        <v>1.8</v>
      </c>
      <c r="K17" s="216">
        <v>0.82499999999999996</v>
      </c>
      <c r="L17" s="215">
        <v>1.8</v>
      </c>
      <c r="M17" s="217">
        <v>0.96399999999999997</v>
      </c>
      <c r="N17" s="213">
        <v>3878</v>
      </c>
      <c r="O17" s="213">
        <v>52</v>
      </c>
      <c r="P17" s="213">
        <v>3938.3</v>
      </c>
      <c r="Q17" s="213">
        <v>7.3</v>
      </c>
      <c r="R17" s="218">
        <v>2</v>
      </c>
    </row>
    <row r="18" spans="1:18" s="26" customFormat="1" ht="12.75" x14ac:dyDescent="0.2">
      <c r="A18" s="223" t="s">
        <v>2344</v>
      </c>
      <c r="B18" s="224">
        <v>0.1</v>
      </c>
      <c r="C18" s="225">
        <v>60</v>
      </c>
      <c r="D18" s="225">
        <v>75</v>
      </c>
      <c r="E18" s="224">
        <v>1.29</v>
      </c>
      <c r="F18" s="225">
        <v>35.799999999999997</v>
      </c>
      <c r="G18" s="226">
        <v>0.29310000000000003</v>
      </c>
      <c r="H18" s="224">
        <v>0.75</v>
      </c>
      <c r="I18" s="224">
        <v>28.06</v>
      </c>
      <c r="J18" s="227">
        <v>2.1</v>
      </c>
      <c r="K18" s="228">
        <v>0.69399999999999995</v>
      </c>
      <c r="L18" s="227">
        <v>1.9</v>
      </c>
      <c r="M18" s="229">
        <v>0.93200000000000005</v>
      </c>
      <c r="N18" s="225">
        <v>3399</v>
      </c>
      <c r="O18" s="225">
        <v>51</v>
      </c>
      <c r="P18" s="225">
        <v>3434</v>
      </c>
      <c r="Q18" s="225">
        <v>12</v>
      </c>
      <c r="R18" s="230">
        <v>1</v>
      </c>
    </row>
    <row r="19" spans="1:18" s="26" customFormat="1" ht="12.75" x14ac:dyDescent="0.2">
      <c r="A19" s="211" t="s">
        <v>2594</v>
      </c>
      <c r="B19" s="212">
        <v>0.1</v>
      </c>
      <c r="C19" s="213">
        <v>121</v>
      </c>
      <c r="D19" s="213">
        <v>123</v>
      </c>
      <c r="E19" s="212">
        <v>1.05</v>
      </c>
      <c r="F19" s="213">
        <v>87</v>
      </c>
      <c r="G19" s="214">
        <v>0.41360000000000002</v>
      </c>
      <c r="H19" s="212">
        <v>0.47</v>
      </c>
      <c r="I19" s="212">
        <v>47.68</v>
      </c>
      <c r="J19" s="215">
        <v>1.8</v>
      </c>
      <c r="K19" s="216">
        <v>0.83599999999999997</v>
      </c>
      <c r="L19" s="215">
        <v>1.8</v>
      </c>
      <c r="M19" s="217">
        <v>0.96599999999999997</v>
      </c>
      <c r="N19" s="213">
        <v>3917</v>
      </c>
      <c r="O19" s="213">
        <v>51</v>
      </c>
      <c r="P19" s="213">
        <v>3959.4</v>
      </c>
      <c r="Q19" s="213">
        <v>7</v>
      </c>
      <c r="R19" s="218">
        <v>1</v>
      </c>
    </row>
    <row r="20" spans="1:18" s="26" customFormat="1" ht="12.75" x14ac:dyDescent="0.2">
      <c r="A20" s="209" t="s">
        <v>2595</v>
      </c>
      <c r="B20" s="205">
        <v>0.32</v>
      </c>
      <c r="C20" s="204">
        <v>384</v>
      </c>
      <c r="D20" s="204">
        <v>67</v>
      </c>
      <c r="E20" s="205">
        <v>0.18</v>
      </c>
      <c r="F20" s="204">
        <v>161</v>
      </c>
      <c r="G20" s="206">
        <v>0.35780000000000001</v>
      </c>
      <c r="H20" s="205">
        <v>0.39</v>
      </c>
      <c r="I20" s="205">
        <v>23.95</v>
      </c>
      <c r="J20" s="207">
        <v>1.7</v>
      </c>
      <c r="K20" s="208">
        <v>0.48559999999999998</v>
      </c>
      <c r="L20" s="207">
        <v>1.7</v>
      </c>
      <c r="M20" s="210">
        <v>0.97399999999999998</v>
      </c>
      <c r="N20" s="204">
        <v>2552</v>
      </c>
      <c r="O20" s="204">
        <v>35</v>
      </c>
      <c r="P20" s="204">
        <v>3740.4</v>
      </c>
      <c r="Q20" s="204">
        <v>5.9</v>
      </c>
      <c r="R20" s="9">
        <v>32</v>
      </c>
    </row>
    <row r="21" spans="1:18" s="26" customFormat="1" ht="12.75" x14ac:dyDescent="0.2">
      <c r="A21" s="209" t="s">
        <v>2346</v>
      </c>
      <c r="B21" s="205">
        <v>0.04</v>
      </c>
      <c r="C21" s="204">
        <v>207</v>
      </c>
      <c r="D21" s="204">
        <v>122</v>
      </c>
      <c r="E21" s="205">
        <v>0.61</v>
      </c>
      <c r="F21" s="204">
        <v>120</v>
      </c>
      <c r="G21" s="206">
        <v>0.27760000000000001</v>
      </c>
      <c r="H21" s="205">
        <v>0.45</v>
      </c>
      <c r="I21" s="205">
        <v>25.79</v>
      </c>
      <c r="J21" s="207">
        <v>1.7</v>
      </c>
      <c r="K21" s="208">
        <v>0.67400000000000004</v>
      </c>
      <c r="L21" s="207">
        <v>1.7</v>
      </c>
      <c r="M21" s="210">
        <v>0.96599999999999997</v>
      </c>
      <c r="N21" s="204">
        <v>3320</v>
      </c>
      <c r="O21" s="204">
        <v>44</v>
      </c>
      <c r="P21" s="204">
        <v>3349.6</v>
      </c>
      <c r="Q21" s="204">
        <v>7.1</v>
      </c>
      <c r="R21" s="9">
        <v>1</v>
      </c>
    </row>
    <row r="22" spans="1:18" s="26" customFormat="1" ht="12.75" x14ac:dyDescent="0.2">
      <c r="A22" s="209" t="s">
        <v>2347</v>
      </c>
      <c r="B22" s="205">
        <v>0.56999999999999995</v>
      </c>
      <c r="C22" s="204">
        <v>891</v>
      </c>
      <c r="D22" s="204">
        <v>45</v>
      </c>
      <c r="E22" s="205">
        <v>0.05</v>
      </c>
      <c r="F22" s="204">
        <v>148</v>
      </c>
      <c r="G22" s="206">
        <v>0.22270000000000001</v>
      </c>
      <c r="H22" s="205">
        <v>1.1000000000000001</v>
      </c>
      <c r="I22" s="205">
        <v>5.9</v>
      </c>
      <c r="J22" s="207">
        <v>1.9</v>
      </c>
      <c r="K22" s="208">
        <v>0.19209999999999999</v>
      </c>
      <c r="L22" s="207">
        <v>1.6</v>
      </c>
      <c r="M22" s="210">
        <v>0.83099999999999996</v>
      </c>
      <c r="N22" s="204">
        <v>1133</v>
      </c>
      <c r="O22" s="204">
        <v>17</v>
      </c>
      <c r="P22" s="204">
        <v>3000</v>
      </c>
      <c r="Q22" s="204">
        <v>17</v>
      </c>
      <c r="R22" s="9">
        <v>62</v>
      </c>
    </row>
    <row r="23" spans="1:18" s="26" customFormat="1" ht="12.75" x14ac:dyDescent="0.2">
      <c r="A23" s="209" t="s">
        <v>2596</v>
      </c>
      <c r="B23" s="205">
        <v>0.17</v>
      </c>
      <c r="C23" s="204">
        <v>574</v>
      </c>
      <c r="D23" s="204">
        <v>355</v>
      </c>
      <c r="E23" s="205">
        <v>0.64</v>
      </c>
      <c r="F23" s="204">
        <v>245</v>
      </c>
      <c r="G23" s="206">
        <v>0.35320000000000001</v>
      </c>
      <c r="H23" s="205">
        <v>0.32</v>
      </c>
      <c r="I23" s="205">
        <v>24.16</v>
      </c>
      <c r="J23" s="207">
        <v>1.7</v>
      </c>
      <c r="K23" s="208">
        <v>0.496</v>
      </c>
      <c r="L23" s="207">
        <v>1.7</v>
      </c>
      <c r="M23" s="210">
        <v>0.98199999999999998</v>
      </c>
      <c r="N23" s="204">
        <v>2597</v>
      </c>
      <c r="O23" s="204">
        <v>36</v>
      </c>
      <c r="P23" s="204">
        <v>3721</v>
      </c>
      <c r="Q23" s="204">
        <v>4.9000000000000004</v>
      </c>
      <c r="R23" s="9">
        <v>30</v>
      </c>
    </row>
    <row r="24" spans="1:18" s="26" customFormat="1" ht="12.75" x14ac:dyDescent="0.2">
      <c r="A24" s="209" t="s">
        <v>2597</v>
      </c>
      <c r="B24" s="205">
        <v>0.16</v>
      </c>
      <c r="C24" s="204">
        <v>632</v>
      </c>
      <c r="D24" s="204">
        <v>84</v>
      </c>
      <c r="E24" s="205">
        <v>0.14000000000000001</v>
      </c>
      <c r="F24" s="204">
        <v>153</v>
      </c>
      <c r="G24" s="206">
        <v>0.22045000000000001</v>
      </c>
      <c r="H24" s="205">
        <v>0.43</v>
      </c>
      <c r="I24" s="205">
        <v>8.57</v>
      </c>
      <c r="J24" s="207">
        <v>1.7</v>
      </c>
      <c r="K24" s="208">
        <v>0.28179999999999999</v>
      </c>
      <c r="L24" s="207">
        <v>1.7</v>
      </c>
      <c r="M24" s="210">
        <v>0.96899999999999997</v>
      </c>
      <c r="N24" s="204">
        <v>1600</v>
      </c>
      <c r="O24" s="204">
        <v>24</v>
      </c>
      <c r="P24" s="204">
        <v>2984</v>
      </c>
      <c r="Q24" s="204">
        <v>6.9</v>
      </c>
      <c r="R24" s="9">
        <v>46</v>
      </c>
    </row>
    <row r="25" spans="1:18" s="26" customFormat="1" ht="12.75" x14ac:dyDescent="0.2">
      <c r="A25" s="209" t="s">
        <v>2348</v>
      </c>
      <c r="B25" s="205">
        <v>0.16</v>
      </c>
      <c r="C25" s="204">
        <v>102</v>
      </c>
      <c r="D25" s="204">
        <v>66</v>
      </c>
      <c r="E25" s="205">
        <v>0.66</v>
      </c>
      <c r="F25" s="204">
        <v>49.3</v>
      </c>
      <c r="G25" s="206">
        <v>0.27800000000000002</v>
      </c>
      <c r="H25" s="205">
        <v>1.3</v>
      </c>
      <c r="I25" s="205">
        <v>21.48</v>
      </c>
      <c r="J25" s="207">
        <v>2.2999999999999998</v>
      </c>
      <c r="K25" s="208">
        <v>0.56000000000000005</v>
      </c>
      <c r="L25" s="207">
        <v>1.9</v>
      </c>
      <c r="M25" s="210">
        <v>0.82799999999999996</v>
      </c>
      <c r="N25" s="204">
        <v>2868</v>
      </c>
      <c r="O25" s="204">
        <v>44</v>
      </c>
      <c r="P25" s="204">
        <v>3352</v>
      </c>
      <c r="Q25" s="204">
        <v>20</v>
      </c>
      <c r="R25" s="9">
        <v>14</v>
      </c>
    </row>
    <row r="26" spans="1:18" s="26" customFormat="1" ht="12.75" x14ac:dyDescent="0.2">
      <c r="A26" s="223" t="s">
        <v>2349</v>
      </c>
      <c r="B26" s="224">
        <v>0.06</v>
      </c>
      <c r="C26" s="225">
        <v>111</v>
      </c>
      <c r="D26" s="225">
        <v>91</v>
      </c>
      <c r="E26" s="224">
        <v>0.84</v>
      </c>
      <c r="F26" s="225">
        <v>65.900000000000006</v>
      </c>
      <c r="G26" s="226">
        <v>0.29260000000000003</v>
      </c>
      <c r="H26" s="224">
        <v>0.56999999999999995</v>
      </c>
      <c r="I26" s="224">
        <v>27.89</v>
      </c>
      <c r="J26" s="227">
        <v>1.9</v>
      </c>
      <c r="K26" s="228">
        <v>0.69099999999999995</v>
      </c>
      <c r="L26" s="227">
        <v>1.8</v>
      </c>
      <c r="M26" s="229">
        <v>0.95199999999999996</v>
      </c>
      <c r="N26" s="225">
        <v>3388</v>
      </c>
      <c r="O26" s="225">
        <v>47</v>
      </c>
      <c r="P26" s="225">
        <v>3431.4</v>
      </c>
      <c r="Q26" s="225">
        <v>8.8000000000000007</v>
      </c>
      <c r="R26" s="230">
        <v>1</v>
      </c>
    </row>
    <row r="27" spans="1:18" s="26" customFormat="1" ht="12.75" x14ac:dyDescent="0.2">
      <c r="A27" s="209" t="s">
        <v>2598</v>
      </c>
      <c r="B27" s="205">
        <v>0.25</v>
      </c>
      <c r="C27" s="204">
        <v>419</v>
      </c>
      <c r="D27" s="204">
        <v>537</v>
      </c>
      <c r="E27" s="205">
        <v>1.33</v>
      </c>
      <c r="F27" s="204">
        <v>175</v>
      </c>
      <c r="G27" s="206">
        <v>0.35389999999999999</v>
      </c>
      <c r="H27" s="205">
        <v>0.36</v>
      </c>
      <c r="I27" s="205">
        <v>23.65</v>
      </c>
      <c r="J27" s="207">
        <v>1.7</v>
      </c>
      <c r="K27" s="208">
        <v>0.48480000000000001</v>
      </c>
      <c r="L27" s="207">
        <v>1.7</v>
      </c>
      <c r="M27" s="210">
        <v>0.97799999999999998</v>
      </c>
      <c r="N27" s="204">
        <v>2548</v>
      </c>
      <c r="O27" s="204">
        <v>36</v>
      </c>
      <c r="P27" s="204">
        <v>3723.8</v>
      </c>
      <c r="Q27" s="204">
        <v>5.5</v>
      </c>
      <c r="R27" s="9">
        <v>32</v>
      </c>
    </row>
    <row r="28" spans="1:18" s="26" customFormat="1" ht="12.75" x14ac:dyDescent="0.2">
      <c r="A28" s="209" t="s">
        <v>2351</v>
      </c>
      <c r="B28" s="205">
        <v>0.56999999999999995</v>
      </c>
      <c r="C28" s="204">
        <v>522</v>
      </c>
      <c r="D28" s="204">
        <v>592</v>
      </c>
      <c r="E28" s="205">
        <v>1.17</v>
      </c>
      <c r="F28" s="204">
        <v>156</v>
      </c>
      <c r="G28" s="206">
        <v>0.3231</v>
      </c>
      <c r="H28" s="205">
        <v>0.42</v>
      </c>
      <c r="I28" s="205">
        <v>15.4</v>
      </c>
      <c r="J28" s="207">
        <v>1.7</v>
      </c>
      <c r="K28" s="208">
        <v>0.34570000000000001</v>
      </c>
      <c r="L28" s="207">
        <v>1.7</v>
      </c>
      <c r="M28" s="210">
        <v>0.97099999999999997</v>
      </c>
      <c r="N28" s="204">
        <v>1914</v>
      </c>
      <c r="O28" s="204">
        <v>28</v>
      </c>
      <c r="P28" s="204">
        <v>3584.4</v>
      </c>
      <c r="Q28" s="204">
        <v>6.4</v>
      </c>
      <c r="R28" s="9">
        <v>47</v>
      </c>
    </row>
    <row r="29" spans="1:18" s="26" customFormat="1" ht="12.75" x14ac:dyDescent="0.2">
      <c r="A29" s="209" t="s">
        <v>2599</v>
      </c>
      <c r="B29" s="205">
        <v>0.45</v>
      </c>
      <c r="C29" s="204">
        <v>386</v>
      </c>
      <c r="D29" s="204">
        <v>184</v>
      </c>
      <c r="E29" s="205">
        <v>0.49</v>
      </c>
      <c r="F29" s="204">
        <v>217</v>
      </c>
      <c r="G29" s="206">
        <v>0.35799999999999998</v>
      </c>
      <c r="H29" s="205">
        <v>0.35</v>
      </c>
      <c r="I29" s="205">
        <v>32.200000000000003</v>
      </c>
      <c r="J29" s="207">
        <v>1.7</v>
      </c>
      <c r="K29" s="208">
        <v>0.65200000000000002</v>
      </c>
      <c r="L29" s="207">
        <v>1.7</v>
      </c>
      <c r="M29" s="210">
        <v>0.97899999999999998</v>
      </c>
      <c r="N29" s="204">
        <v>3237</v>
      </c>
      <c r="O29" s="204">
        <v>43</v>
      </c>
      <c r="P29" s="204">
        <v>3741.5</v>
      </c>
      <c r="Q29" s="204">
        <v>5.4</v>
      </c>
      <c r="R29" s="9">
        <v>13</v>
      </c>
    </row>
    <row r="30" spans="1:18" s="26" customFormat="1" ht="12.75" x14ac:dyDescent="0.2">
      <c r="A30" s="209" t="s">
        <v>2600</v>
      </c>
      <c r="B30" s="205">
        <v>0.45</v>
      </c>
      <c r="C30" s="204">
        <v>427</v>
      </c>
      <c r="D30" s="204">
        <v>175</v>
      </c>
      <c r="E30" s="205">
        <v>0.42</v>
      </c>
      <c r="F30" s="204">
        <v>215</v>
      </c>
      <c r="G30" s="206">
        <v>0.34050000000000002</v>
      </c>
      <c r="H30" s="205">
        <v>0.36</v>
      </c>
      <c r="I30" s="205">
        <v>27.41</v>
      </c>
      <c r="J30" s="207">
        <v>1.7</v>
      </c>
      <c r="K30" s="208">
        <v>0.58379999999999999</v>
      </c>
      <c r="L30" s="207">
        <v>1.7</v>
      </c>
      <c r="M30" s="210">
        <v>0.97799999999999998</v>
      </c>
      <c r="N30" s="204">
        <v>2964</v>
      </c>
      <c r="O30" s="204">
        <v>40</v>
      </c>
      <c r="P30" s="204">
        <v>3665.1</v>
      </c>
      <c r="Q30" s="204">
        <v>5.6</v>
      </c>
      <c r="R30" s="9">
        <v>19</v>
      </c>
    </row>
    <row r="31" spans="1:18" s="26" customFormat="1" ht="12.75" x14ac:dyDescent="0.2">
      <c r="A31" s="211" t="s">
        <v>2601</v>
      </c>
      <c r="B31" s="212">
        <v>0.02</v>
      </c>
      <c r="C31" s="213">
        <v>97</v>
      </c>
      <c r="D31" s="213">
        <v>74</v>
      </c>
      <c r="E31" s="212">
        <v>0.79</v>
      </c>
      <c r="F31" s="213">
        <v>70.3</v>
      </c>
      <c r="G31" s="214">
        <v>0.41160000000000002</v>
      </c>
      <c r="H31" s="212">
        <v>0.51</v>
      </c>
      <c r="I31" s="212">
        <v>47.85</v>
      </c>
      <c r="J31" s="215">
        <v>1.9</v>
      </c>
      <c r="K31" s="216">
        <v>0.84299999999999997</v>
      </c>
      <c r="L31" s="215">
        <v>1.8</v>
      </c>
      <c r="M31" s="217">
        <v>0.96199999999999997</v>
      </c>
      <c r="N31" s="213">
        <v>3942</v>
      </c>
      <c r="O31" s="213">
        <v>53</v>
      </c>
      <c r="P31" s="213">
        <v>3952</v>
      </c>
      <c r="Q31" s="213">
        <v>7.6</v>
      </c>
      <c r="R31" s="218">
        <v>0</v>
      </c>
    </row>
    <row r="32" spans="1:18" s="26" customFormat="1" ht="12.75" x14ac:dyDescent="0.2">
      <c r="A32" s="223" t="s">
        <v>2354</v>
      </c>
      <c r="B32" s="224">
        <v>0.09</v>
      </c>
      <c r="C32" s="225">
        <v>57</v>
      </c>
      <c r="D32" s="225">
        <v>76</v>
      </c>
      <c r="E32" s="224">
        <v>1.38</v>
      </c>
      <c r="F32" s="225">
        <v>35.5</v>
      </c>
      <c r="G32" s="226">
        <v>0.29920000000000002</v>
      </c>
      <c r="H32" s="224">
        <v>0.74</v>
      </c>
      <c r="I32" s="224">
        <v>30.02</v>
      </c>
      <c r="J32" s="227">
        <v>2.1</v>
      </c>
      <c r="K32" s="228">
        <v>0.72799999999999998</v>
      </c>
      <c r="L32" s="227">
        <v>1.9</v>
      </c>
      <c r="M32" s="229">
        <v>0.93400000000000005</v>
      </c>
      <c r="N32" s="225">
        <v>3525</v>
      </c>
      <c r="O32" s="225">
        <v>53</v>
      </c>
      <c r="P32" s="225">
        <v>3466</v>
      </c>
      <c r="Q32" s="225">
        <v>11</v>
      </c>
      <c r="R32" s="230">
        <v>-2</v>
      </c>
    </row>
    <row r="33" spans="1:18" s="26" customFormat="1" ht="12.75" x14ac:dyDescent="0.2">
      <c r="A33" s="211" t="s">
        <v>2602</v>
      </c>
      <c r="B33" s="212">
        <v>0.05</v>
      </c>
      <c r="C33" s="213">
        <v>108</v>
      </c>
      <c r="D33" s="213">
        <v>47</v>
      </c>
      <c r="E33" s="212">
        <v>0.45</v>
      </c>
      <c r="F33" s="213">
        <v>74.400000000000006</v>
      </c>
      <c r="G33" s="214">
        <v>0.40699999999999997</v>
      </c>
      <c r="H33" s="212">
        <v>0.51</v>
      </c>
      <c r="I33" s="212">
        <v>45.15</v>
      </c>
      <c r="J33" s="215">
        <v>1.9</v>
      </c>
      <c r="K33" s="216">
        <v>0.80500000000000005</v>
      </c>
      <c r="L33" s="215">
        <v>1.8</v>
      </c>
      <c r="M33" s="217">
        <v>0.96199999999999997</v>
      </c>
      <c r="N33" s="213">
        <v>3805</v>
      </c>
      <c r="O33" s="213">
        <v>51</v>
      </c>
      <c r="P33" s="213">
        <v>3935.1</v>
      </c>
      <c r="Q33" s="213">
        <v>7.6</v>
      </c>
      <c r="R33" s="218">
        <v>3</v>
      </c>
    </row>
    <row r="34" spans="1:18" s="26" customFormat="1" ht="12.75" x14ac:dyDescent="0.2">
      <c r="A34" s="209" t="s">
        <v>2603</v>
      </c>
      <c r="B34" s="205">
        <v>0.31</v>
      </c>
      <c r="C34" s="204">
        <v>653</v>
      </c>
      <c r="D34" s="204">
        <v>715</v>
      </c>
      <c r="E34" s="205">
        <v>1.1299999999999999</v>
      </c>
      <c r="F34" s="204">
        <v>160</v>
      </c>
      <c r="G34" s="206">
        <v>0.28949999999999998</v>
      </c>
      <c r="H34" s="205">
        <v>0.46</v>
      </c>
      <c r="I34" s="205">
        <v>11.38</v>
      </c>
      <c r="J34" s="207">
        <v>1.7</v>
      </c>
      <c r="K34" s="208">
        <v>0.28499999999999998</v>
      </c>
      <c r="L34" s="207">
        <v>1.7</v>
      </c>
      <c r="M34" s="210">
        <v>0.96499999999999997</v>
      </c>
      <c r="N34" s="204">
        <v>1617</v>
      </c>
      <c r="O34" s="204">
        <v>24</v>
      </c>
      <c r="P34" s="204">
        <v>3414.9</v>
      </c>
      <c r="Q34" s="204">
        <v>7.1</v>
      </c>
      <c r="R34" s="9">
        <v>53</v>
      </c>
    </row>
    <row r="35" spans="1:18" s="26" customFormat="1" ht="12.75" x14ac:dyDescent="0.2">
      <c r="A35" s="209" t="s">
        <v>2604</v>
      </c>
      <c r="B35" s="205">
        <v>0.27</v>
      </c>
      <c r="C35" s="204">
        <v>1234</v>
      </c>
      <c r="D35" s="204">
        <v>86</v>
      </c>
      <c r="E35" s="205">
        <v>7.0000000000000007E-2</v>
      </c>
      <c r="F35" s="204">
        <v>533</v>
      </c>
      <c r="G35" s="206">
        <v>0.27895999999999999</v>
      </c>
      <c r="H35" s="205">
        <v>0.34</v>
      </c>
      <c r="I35" s="205">
        <v>19.29</v>
      </c>
      <c r="J35" s="207">
        <v>1.7</v>
      </c>
      <c r="K35" s="208">
        <v>0.50160000000000005</v>
      </c>
      <c r="L35" s="207">
        <v>1.7</v>
      </c>
      <c r="M35" s="210">
        <v>0.97899999999999998</v>
      </c>
      <c r="N35" s="204">
        <v>2621</v>
      </c>
      <c r="O35" s="204">
        <v>36</v>
      </c>
      <c r="P35" s="204">
        <v>3357.2</v>
      </c>
      <c r="Q35" s="204">
        <v>5.4</v>
      </c>
      <c r="R35" s="9">
        <v>22</v>
      </c>
    </row>
    <row r="36" spans="1:18" s="26" customFormat="1" ht="12.75" x14ac:dyDescent="0.2">
      <c r="A36" s="209" t="s">
        <v>2605</v>
      </c>
      <c r="B36" s="205">
        <v>0.21</v>
      </c>
      <c r="C36" s="204">
        <v>712</v>
      </c>
      <c r="D36" s="204">
        <v>91</v>
      </c>
      <c r="E36" s="205">
        <v>0.13</v>
      </c>
      <c r="F36" s="204">
        <v>244</v>
      </c>
      <c r="G36" s="206">
        <v>0.29170000000000001</v>
      </c>
      <c r="H36" s="205">
        <v>0.35</v>
      </c>
      <c r="I36" s="205">
        <v>16.04</v>
      </c>
      <c r="J36" s="207">
        <v>1.7</v>
      </c>
      <c r="K36" s="208">
        <v>0.39889999999999998</v>
      </c>
      <c r="L36" s="207">
        <v>1.7</v>
      </c>
      <c r="M36" s="210">
        <v>0.97899999999999998</v>
      </c>
      <c r="N36" s="204">
        <v>2164</v>
      </c>
      <c r="O36" s="204">
        <v>31</v>
      </c>
      <c r="P36" s="204">
        <v>3426.6</v>
      </c>
      <c r="Q36" s="204">
        <v>5.4</v>
      </c>
      <c r="R36" s="9">
        <v>37</v>
      </c>
    </row>
    <row r="37" spans="1:18" s="26" customFormat="1" ht="12.75" x14ac:dyDescent="0.2">
      <c r="A37" s="211" t="s">
        <v>2609</v>
      </c>
      <c r="B37" s="212">
        <v>0.02</v>
      </c>
      <c r="C37" s="213">
        <v>82</v>
      </c>
      <c r="D37" s="213">
        <v>55</v>
      </c>
      <c r="E37" s="212">
        <v>0.69</v>
      </c>
      <c r="F37" s="213">
        <v>60.2</v>
      </c>
      <c r="G37" s="214">
        <v>0.40910000000000002</v>
      </c>
      <c r="H37" s="212">
        <v>0.55000000000000004</v>
      </c>
      <c r="I37" s="212">
        <v>47.9</v>
      </c>
      <c r="J37" s="215">
        <v>2.6</v>
      </c>
      <c r="K37" s="216">
        <v>0.85</v>
      </c>
      <c r="L37" s="215">
        <v>2.6</v>
      </c>
      <c r="M37" s="217">
        <v>0.97799999999999998</v>
      </c>
      <c r="N37" s="213">
        <v>3964</v>
      </c>
      <c r="O37" s="213">
        <v>76</v>
      </c>
      <c r="P37" s="213">
        <v>3942.9</v>
      </c>
      <c r="Q37" s="213">
        <v>8.3000000000000007</v>
      </c>
      <c r="R37" s="218">
        <v>-1</v>
      </c>
    </row>
    <row r="38" spans="1:18" s="26" customFormat="1" ht="12.75" x14ac:dyDescent="0.2">
      <c r="A38" s="211" t="s">
        <v>2610</v>
      </c>
      <c r="B38" s="212">
        <v>0.02</v>
      </c>
      <c r="C38" s="213">
        <v>123</v>
      </c>
      <c r="D38" s="213">
        <v>94</v>
      </c>
      <c r="E38" s="212">
        <v>0.79</v>
      </c>
      <c r="F38" s="213">
        <v>87.4</v>
      </c>
      <c r="G38" s="214">
        <v>0.41370000000000001</v>
      </c>
      <c r="H38" s="212">
        <v>0.48</v>
      </c>
      <c r="I38" s="212">
        <v>47.21</v>
      </c>
      <c r="J38" s="215">
        <v>1.8</v>
      </c>
      <c r="K38" s="216">
        <v>0.82799999999999996</v>
      </c>
      <c r="L38" s="215">
        <v>1.8</v>
      </c>
      <c r="M38" s="217">
        <v>0.96499999999999997</v>
      </c>
      <c r="N38" s="213">
        <v>3888</v>
      </c>
      <c r="O38" s="213">
        <v>52</v>
      </c>
      <c r="P38" s="213">
        <v>3959.7</v>
      </c>
      <c r="Q38" s="213">
        <v>7.1</v>
      </c>
      <c r="R38" s="218">
        <v>2</v>
      </c>
    </row>
    <row r="39" spans="1:18" s="26" customFormat="1" ht="12.75" x14ac:dyDescent="0.2">
      <c r="A39" s="209" t="s">
        <v>2611</v>
      </c>
      <c r="B39" s="205">
        <v>0.19</v>
      </c>
      <c r="C39" s="204">
        <v>759</v>
      </c>
      <c r="D39" s="204">
        <v>219</v>
      </c>
      <c r="E39" s="205">
        <v>0.3</v>
      </c>
      <c r="F39" s="204">
        <v>292</v>
      </c>
      <c r="G39" s="206">
        <v>0.32290000000000002</v>
      </c>
      <c r="H39" s="205">
        <v>0.33</v>
      </c>
      <c r="I39" s="205">
        <v>19.89</v>
      </c>
      <c r="J39" s="207">
        <v>1.7</v>
      </c>
      <c r="K39" s="208">
        <v>0.44679999999999997</v>
      </c>
      <c r="L39" s="207">
        <v>1.7</v>
      </c>
      <c r="M39" s="210">
        <v>0.98099999999999998</v>
      </c>
      <c r="N39" s="204">
        <v>2381</v>
      </c>
      <c r="O39" s="204">
        <v>33</v>
      </c>
      <c r="P39" s="204">
        <v>3583.8</v>
      </c>
      <c r="Q39" s="204">
        <v>5</v>
      </c>
      <c r="R39" s="9">
        <v>34</v>
      </c>
    </row>
    <row r="40" spans="1:18" s="26" customFormat="1" ht="12.75" x14ac:dyDescent="0.2">
      <c r="A40" s="209" t="s">
        <v>2606</v>
      </c>
      <c r="B40" s="205">
        <v>0.51</v>
      </c>
      <c r="C40" s="204">
        <v>729</v>
      </c>
      <c r="D40" s="204">
        <v>123</v>
      </c>
      <c r="E40" s="205">
        <v>0.17</v>
      </c>
      <c r="F40" s="204">
        <v>234</v>
      </c>
      <c r="G40" s="206">
        <v>0.25679999999999997</v>
      </c>
      <c r="H40" s="205">
        <v>0.59</v>
      </c>
      <c r="I40" s="205">
        <v>13.18</v>
      </c>
      <c r="J40" s="207">
        <v>1.8</v>
      </c>
      <c r="K40" s="208">
        <v>0.37230000000000002</v>
      </c>
      <c r="L40" s="207">
        <v>1.7</v>
      </c>
      <c r="M40" s="210">
        <v>0.94399999999999995</v>
      </c>
      <c r="N40" s="204">
        <v>2040</v>
      </c>
      <c r="O40" s="204">
        <v>29</v>
      </c>
      <c r="P40" s="204">
        <v>3227</v>
      </c>
      <c r="Q40" s="204">
        <v>9.1999999999999993</v>
      </c>
      <c r="R40" s="9">
        <v>37</v>
      </c>
    </row>
    <row r="41" spans="1:18" s="26" customFormat="1" ht="12.75" x14ac:dyDescent="0.2">
      <c r="A41" s="209" t="s">
        <v>2607</v>
      </c>
      <c r="B41" s="205">
        <v>0.22</v>
      </c>
      <c r="C41" s="204">
        <v>473</v>
      </c>
      <c r="D41" s="204">
        <v>10</v>
      </c>
      <c r="E41" s="205">
        <v>0.02</v>
      </c>
      <c r="F41" s="204">
        <v>261</v>
      </c>
      <c r="G41" s="206">
        <v>0.27424999999999999</v>
      </c>
      <c r="H41" s="205">
        <v>0.36</v>
      </c>
      <c r="I41" s="205">
        <v>24.24</v>
      </c>
      <c r="J41" s="207">
        <v>1.7</v>
      </c>
      <c r="K41" s="208">
        <v>0.64100000000000001</v>
      </c>
      <c r="L41" s="207">
        <v>1.7</v>
      </c>
      <c r="M41" s="210">
        <v>0.97799999999999998</v>
      </c>
      <c r="N41" s="204">
        <v>3193</v>
      </c>
      <c r="O41" s="204">
        <v>43</v>
      </c>
      <c r="P41" s="204">
        <v>3330.5</v>
      </c>
      <c r="Q41" s="204">
        <v>5.6</v>
      </c>
      <c r="R41" s="9">
        <v>4</v>
      </c>
    </row>
    <row r="42" spans="1:18" s="26" customFormat="1" ht="12.75" x14ac:dyDescent="0.2">
      <c r="A42" s="209" t="s">
        <v>2334</v>
      </c>
      <c r="B42" s="205">
        <v>0.04</v>
      </c>
      <c r="C42" s="204">
        <v>872</v>
      </c>
      <c r="D42" s="204">
        <v>165</v>
      </c>
      <c r="E42" s="205">
        <v>0.2</v>
      </c>
      <c r="F42" s="204">
        <v>523</v>
      </c>
      <c r="G42" s="206">
        <v>0.33226</v>
      </c>
      <c r="H42" s="205">
        <v>0.28000000000000003</v>
      </c>
      <c r="I42" s="205">
        <v>31.94</v>
      </c>
      <c r="J42" s="207">
        <v>1.7</v>
      </c>
      <c r="K42" s="208">
        <v>0.69699999999999995</v>
      </c>
      <c r="L42" s="207">
        <v>1.7</v>
      </c>
      <c r="M42" s="210">
        <v>0.98599999999999999</v>
      </c>
      <c r="N42" s="204">
        <v>3410</v>
      </c>
      <c r="O42" s="204">
        <v>44</v>
      </c>
      <c r="P42" s="204">
        <v>3627.6</v>
      </c>
      <c r="Q42" s="204">
        <v>4.3</v>
      </c>
      <c r="R42" s="9">
        <v>6</v>
      </c>
    </row>
    <row r="43" spans="1:18" s="26" customFormat="1" ht="12.75" x14ac:dyDescent="0.2">
      <c r="A43" s="209" t="s">
        <v>2608</v>
      </c>
      <c r="B43" s="205">
        <v>0.28000000000000003</v>
      </c>
      <c r="C43" s="204">
        <v>211</v>
      </c>
      <c r="D43" s="204">
        <v>58</v>
      </c>
      <c r="E43" s="205">
        <v>0.28000000000000003</v>
      </c>
      <c r="F43" s="204">
        <v>119</v>
      </c>
      <c r="G43" s="206">
        <v>0.37540000000000001</v>
      </c>
      <c r="H43" s="205">
        <v>0.42</v>
      </c>
      <c r="I43" s="205">
        <v>33.94</v>
      </c>
      <c r="J43" s="207">
        <v>1.8</v>
      </c>
      <c r="K43" s="208">
        <v>0.65600000000000003</v>
      </c>
      <c r="L43" s="207">
        <v>1.7</v>
      </c>
      <c r="M43" s="210">
        <v>0.97099999999999997</v>
      </c>
      <c r="N43" s="204">
        <v>3250</v>
      </c>
      <c r="O43" s="204">
        <v>44</v>
      </c>
      <c r="P43" s="204">
        <v>3813.3</v>
      </c>
      <c r="Q43" s="204">
        <v>6.4</v>
      </c>
      <c r="R43" s="9">
        <v>15</v>
      </c>
    </row>
    <row r="44" spans="1:18" s="26" customFormat="1" ht="12.75" x14ac:dyDescent="0.2">
      <c r="A44" s="209" t="s">
        <v>2612</v>
      </c>
      <c r="B44" s="205">
        <v>1.54</v>
      </c>
      <c r="C44" s="204">
        <v>1220</v>
      </c>
      <c r="D44" s="204">
        <v>217</v>
      </c>
      <c r="E44" s="205">
        <v>0.18</v>
      </c>
      <c r="F44" s="204">
        <v>299</v>
      </c>
      <c r="G44" s="206">
        <v>0.2636</v>
      </c>
      <c r="H44" s="205">
        <v>0.53</v>
      </c>
      <c r="I44" s="205">
        <v>10.220000000000001</v>
      </c>
      <c r="J44" s="207">
        <v>1.8</v>
      </c>
      <c r="K44" s="208">
        <v>0.28120000000000001</v>
      </c>
      <c r="L44" s="207">
        <v>1.7</v>
      </c>
      <c r="M44" s="210">
        <v>0.95299999999999996</v>
      </c>
      <c r="N44" s="204">
        <v>1597</v>
      </c>
      <c r="O44" s="204">
        <v>24</v>
      </c>
      <c r="P44" s="204">
        <v>3268.3</v>
      </c>
      <c r="Q44" s="204">
        <v>8.3000000000000007</v>
      </c>
      <c r="R44" s="9">
        <v>51</v>
      </c>
    </row>
    <row r="45" spans="1:18" s="26" customFormat="1" ht="12.75" x14ac:dyDescent="0.2">
      <c r="A45" s="209" t="s">
        <v>2613</v>
      </c>
      <c r="B45" s="205">
        <v>0.44</v>
      </c>
      <c r="C45" s="204">
        <v>891</v>
      </c>
      <c r="D45" s="204">
        <v>111</v>
      </c>
      <c r="E45" s="205">
        <v>0.13</v>
      </c>
      <c r="F45" s="204">
        <v>278</v>
      </c>
      <c r="G45" s="206">
        <v>0.26283000000000001</v>
      </c>
      <c r="H45" s="205">
        <v>0.38</v>
      </c>
      <c r="I45" s="205">
        <v>13.11</v>
      </c>
      <c r="J45" s="207">
        <v>1.7</v>
      </c>
      <c r="K45" s="208">
        <v>0.36180000000000001</v>
      </c>
      <c r="L45" s="207">
        <v>1.7</v>
      </c>
      <c r="M45" s="210">
        <v>0.97499999999999998</v>
      </c>
      <c r="N45" s="204">
        <v>1991</v>
      </c>
      <c r="O45" s="204">
        <v>29</v>
      </c>
      <c r="P45" s="204">
        <v>3263.8</v>
      </c>
      <c r="Q45" s="204">
        <v>6</v>
      </c>
      <c r="R45" s="9">
        <v>39</v>
      </c>
    </row>
    <row r="46" spans="1:18" s="26" customFormat="1" ht="12.75" x14ac:dyDescent="0.2">
      <c r="A46" s="209" t="s">
        <v>2614</v>
      </c>
      <c r="B46" s="205">
        <v>0.03</v>
      </c>
      <c r="C46" s="204">
        <v>91</v>
      </c>
      <c r="D46" s="204">
        <v>52</v>
      </c>
      <c r="E46" s="205">
        <v>0.59</v>
      </c>
      <c r="F46" s="204">
        <v>63</v>
      </c>
      <c r="G46" s="206">
        <v>0.40510000000000002</v>
      </c>
      <c r="H46" s="205">
        <v>0.51</v>
      </c>
      <c r="I46" s="205">
        <v>44.98</v>
      </c>
      <c r="J46" s="207">
        <v>1.9</v>
      </c>
      <c r="K46" s="208">
        <v>0.80500000000000005</v>
      </c>
      <c r="L46" s="207">
        <v>1.8</v>
      </c>
      <c r="M46" s="210">
        <v>0.96399999999999997</v>
      </c>
      <c r="N46" s="204">
        <v>3808</v>
      </c>
      <c r="O46" s="204">
        <v>53</v>
      </c>
      <c r="P46" s="204">
        <v>3928.1</v>
      </c>
      <c r="Q46" s="204">
        <v>7.6</v>
      </c>
      <c r="R46" s="9">
        <v>3</v>
      </c>
    </row>
    <row r="47" spans="1:18" s="26" customFormat="1" ht="12.75" x14ac:dyDescent="0.2">
      <c r="A47" s="209" t="s">
        <v>2621</v>
      </c>
      <c r="B47" s="205">
        <v>0.19</v>
      </c>
      <c r="C47" s="204">
        <v>701</v>
      </c>
      <c r="D47" s="204">
        <v>62</v>
      </c>
      <c r="E47" s="205">
        <v>0.09</v>
      </c>
      <c r="F47" s="204">
        <v>227</v>
      </c>
      <c r="G47" s="206">
        <v>0.27466000000000002</v>
      </c>
      <c r="H47" s="205">
        <v>0.36</v>
      </c>
      <c r="I47" s="205">
        <v>14.27</v>
      </c>
      <c r="J47" s="207">
        <v>1.7</v>
      </c>
      <c r="K47" s="208">
        <v>0.37680000000000002</v>
      </c>
      <c r="L47" s="207">
        <v>1.7</v>
      </c>
      <c r="M47" s="210">
        <v>0.97799999999999998</v>
      </c>
      <c r="N47" s="204">
        <v>2062</v>
      </c>
      <c r="O47" s="204">
        <v>30</v>
      </c>
      <c r="P47" s="204">
        <v>3332.8</v>
      </c>
      <c r="Q47" s="204">
        <v>5.6</v>
      </c>
      <c r="R47" s="9">
        <v>38</v>
      </c>
    </row>
    <row r="48" spans="1:18" s="26" customFormat="1" ht="12.75" x14ac:dyDescent="0.2">
      <c r="A48" s="209" t="s">
        <v>2358</v>
      </c>
      <c r="B48" s="205">
        <v>2.2999999999999998</v>
      </c>
      <c r="C48" s="204">
        <v>190</v>
      </c>
      <c r="D48" s="204">
        <v>55</v>
      </c>
      <c r="E48" s="205">
        <v>0.3</v>
      </c>
      <c r="F48" s="204">
        <v>52.3</v>
      </c>
      <c r="G48" s="206">
        <v>0.25790000000000002</v>
      </c>
      <c r="H48" s="205">
        <v>2.2999999999999998</v>
      </c>
      <c r="I48" s="205">
        <v>11.12</v>
      </c>
      <c r="J48" s="207">
        <v>2.9</v>
      </c>
      <c r="K48" s="208">
        <v>0.31280000000000002</v>
      </c>
      <c r="L48" s="207">
        <v>1.8</v>
      </c>
      <c r="M48" s="210">
        <v>0.61599999999999999</v>
      </c>
      <c r="N48" s="204">
        <v>1754</v>
      </c>
      <c r="O48" s="204">
        <v>28</v>
      </c>
      <c r="P48" s="204">
        <v>3234</v>
      </c>
      <c r="Q48" s="204">
        <v>37</v>
      </c>
      <c r="R48" s="9">
        <v>46</v>
      </c>
    </row>
    <row r="49" spans="1:18" s="26" customFormat="1" ht="12.75" x14ac:dyDescent="0.2">
      <c r="A49" s="209" t="s">
        <v>2620</v>
      </c>
      <c r="B49" s="205">
        <v>0.33</v>
      </c>
      <c r="C49" s="204">
        <v>933</v>
      </c>
      <c r="D49" s="204">
        <v>118</v>
      </c>
      <c r="E49" s="205">
        <v>0.13</v>
      </c>
      <c r="F49" s="204">
        <v>282</v>
      </c>
      <c r="G49" s="206">
        <v>0.29160000000000003</v>
      </c>
      <c r="H49" s="205">
        <v>0.39</v>
      </c>
      <c r="I49" s="205">
        <v>14.09</v>
      </c>
      <c r="J49" s="207">
        <v>1.7</v>
      </c>
      <c r="K49" s="208">
        <v>0.35049999999999998</v>
      </c>
      <c r="L49" s="207">
        <v>1.7</v>
      </c>
      <c r="M49" s="210">
        <v>0.97399999999999998</v>
      </c>
      <c r="N49" s="204">
        <v>1937</v>
      </c>
      <c r="O49" s="204">
        <v>28</v>
      </c>
      <c r="P49" s="204">
        <v>3426</v>
      </c>
      <c r="Q49" s="204">
        <v>6.1</v>
      </c>
      <c r="R49" s="9">
        <v>43</v>
      </c>
    </row>
    <row r="50" spans="1:18" s="26" customFormat="1" ht="12.75" x14ac:dyDescent="0.2">
      <c r="A50" s="209" t="s">
        <v>2619</v>
      </c>
      <c r="B50" s="205">
        <v>0.46</v>
      </c>
      <c r="C50" s="204">
        <v>1133</v>
      </c>
      <c r="D50" s="204">
        <v>91</v>
      </c>
      <c r="E50" s="205">
        <v>0.08</v>
      </c>
      <c r="F50" s="204">
        <v>338</v>
      </c>
      <c r="G50" s="206">
        <v>0.25007000000000001</v>
      </c>
      <c r="H50" s="205">
        <v>0.35</v>
      </c>
      <c r="I50" s="205">
        <v>11.91</v>
      </c>
      <c r="J50" s="207">
        <v>1.7</v>
      </c>
      <c r="K50" s="208">
        <v>0.34560000000000002</v>
      </c>
      <c r="L50" s="207">
        <v>1.7</v>
      </c>
      <c r="M50" s="210">
        <v>0.97899999999999998</v>
      </c>
      <c r="N50" s="204">
        <v>1913</v>
      </c>
      <c r="O50" s="204">
        <v>28</v>
      </c>
      <c r="P50" s="204">
        <v>3185.2</v>
      </c>
      <c r="Q50" s="204">
        <v>5.5</v>
      </c>
      <c r="R50" s="9">
        <v>40</v>
      </c>
    </row>
    <row r="51" spans="1:18" s="26" customFormat="1" ht="12.75" x14ac:dyDescent="0.2">
      <c r="A51" s="209" t="s">
        <v>2615</v>
      </c>
      <c r="B51" s="205">
        <v>0.44</v>
      </c>
      <c r="C51" s="204">
        <v>747</v>
      </c>
      <c r="D51" s="204">
        <v>83</v>
      </c>
      <c r="E51" s="205">
        <v>0.11</v>
      </c>
      <c r="F51" s="204">
        <v>255</v>
      </c>
      <c r="G51" s="206">
        <v>0.27200000000000002</v>
      </c>
      <c r="H51" s="205">
        <v>0.39</v>
      </c>
      <c r="I51" s="205">
        <v>14.82</v>
      </c>
      <c r="J51" s="207">
        <v>1.7</v>
      </c>
      <c r="K51" s="208">
        <v>0.39510000000000001</v>
      </c>
      <c r="L51" s="207">
        <v>1.6</v>
      </c>
      <c r="M51" s="210">
        <v>0.97199999999999998</v>
      </c>
      <c r="N51" s="204">
        <v>2146</v>
      </c>
      <c r="O51" s="204">
        <v>29</v>
      </c>
      <c r="P51" s="204">
        <v>3317.6</v>
      </c>
      <c r="Q51" s="204">
        <v>6.1</v>
      </c>
      <c r="R51" s="9">
        <v>35</v>
      </c>
    </row>
    <row r="52" spans="1:18" s="26" customFormat="1" ht="12.75" x14ac:dyDescent="0.2">
      <c r="A52" s="209" t="s">
        <v>2616</v>
      </c>
      <c r="B52" s="205">
        <v>0.28000000000000003</v>
      </c>
      <c r="C52" s="204">
        <v>909</v>
      </c>
      <c r="D52" s="204">
        <v>536</v>
      </c>
      <c r="E52" s="205">
        <v>0.61</v>
      </c>
      <c r="F52" s="204">
        <v>443</v>
      </c>
      <c r="G52" s="206">
        <v>0.32396999999999998</v>
      </c>
      <c r="H52" s="205">
        <v>0.28999999999999998</v>
      </c>
      <c r="I52" s="205">
        <v>25.25</v>
      </c>
      <c r="J52" s="207">
        <v>1.7</v>
      </c>
      <c r="K52" s="208">
        <v>0.56520000000000004</v>
      </c>
      <c r="L52" s="207">
        <v>1.7</v>
      </c>
      <c r="M52" s="210">
        <v>0.98499999999999999</v>
      </c>
      <c r="N52" s="204">
        <v>2888</v>
      </c>
      <c r="O52" s="204">
        <v>39</v>
      </c>
      <c r="P52" s="204">
        <v>3588.8</v>
      </c>
      <c r="Q52" s="204">
        <v>4.5</v>
      </c>
      <c r="R52" s="9">
        <v>20</v>
      </c>
    </row>
    <row r="53" spans="1:18" s="26" customFormat="1" ht="12.75" x14ac:dyDescent="0.2">
      <c r="A53" s="209" t="s">
        <v>2617</v>
      </c>
      <c r="B53" s="205">
        <v>0.11</v>
      </c>
      <c r="C53" s="204">
        <v>59</v>
      </c>
      <c r="D53" s="204">
        <v>28</v>
      </c>
      <c r="E53" s="205">
        <v>0.48</v>
      </c>
      <c r="F53" s="204">
        <v>40.299999999999997</v>
      </c>
      <c r="G53" s="206">
        <v>0.39960000000000001</v>
      </c>
      <c r="H53" s="205">
        <v>0.63</v>
      </c>
      <c r="I53" s="205">
        <v>43.56</v>
      </c>
      <c r="J53" s="207">
        <v>2</v>
      </c>
      <c r="K53" s="208">
        <v>0.79100000000000004</v>
      </c>
      <c r="L53" s="207">
        <v>1.9</v>
      </c>
      <c r="M53" s="210">
        <v>0.95</v>
      </c>
      <c r="N53" s="204">
        <v>3755</v>
      </c>
      <c r="O53" s="204">
        <v>55</v>
      </c>
      <c r="P53" s="204">
        <v>3907.7</v>
      </c>
      <c r="Q53" s="204">
        <v>9.5</v>
      </c>
      <c r="R53" s="9">
        <v>4</v>
      </c>
    </row>
    <row r="54" spans="1:18" s="26" customFormat="1" ht="12.75" x14ac:dyDescent="0.2">
      <c r="A54" s="209" t="s">
        <v>2618</v>
      </c>
      <c r="B54" s="205">
        <v>0.82</v>
      </c>
      <c r="C54" s="204">
        <v>1047</v>
      </c>
      <c r="D54" s="204">
        <v>79</v>
      </c>
      <c r="E54" s="205">
        <v>0.08</v>
      </c>
      <c r="F54" s="204">
        <v>188</v>
      </c>
      <c r="G54" s="206">
        <v>0.17030000000000001</v>
      </c>
      <c r="H54" s="205">
        <v>1.8</v>
      </c>
      <c r="I54" s="205">
        <v>4.8600000000000003</v>
      </c>
      <c r="J54" s="207">
        <v>2.5</v>
      </c>
      <c r="K54" s="208">
        <v>0.20699999999999999</v>
      </c>
      <c r="L54" s="207">
        <v>1.7</v>
      </c>
      <c r="M54" s="210">
        <v>0.67</v>
      </c>
      <c r="N54" s="204">
        <v>1213</v>
      </c>
      <c r="O54" s="204">
        <v>18</v>
      </c>
      <c r="P54" s="204">
        <v>2560</v>
      </c>
      <c r="Q54" s="204">
        <v>31</v>
      </c>
      <c r="R54" s="9">
        <v>53</v>
      </c>
    </row>
    <row r="55" spans="1:18" s="26" customFormat="1" ht="12.75" x14ac:dyDescent="0.2">
      <c r="A55" s="209" t="s">
        <v>2361</v>
      </c>
      <c r="B55" s="205">
        <v>0.26</v>
      </c>
      <c r="C55" s="204">
        <v>2662</v>
      </c>
      <c r="D55" s="204">
        <v>103</v>
      </c>
      <c r="E55" s="205">
        <v>0.04</v>
      </c>
      <c r="F55" s="204">
        <v>434</v>
      </c>
      <c r="G55" s="206">
        <v>0.21199999999999999</v>
      </c>
      <c r="H55" s="205">
        <v>0.34</v>
      </c>
      <c r="I55" s="205">
        <v>5.5339999999999998</v>
      </c>
      <c r="J55" s="207">
        <v>1.6</v>
      </c>
      <c r="K55" s="208">
        <v>0.1893</v>
      </c>
      <c r="L55" s="207">
        <v>1.6</v>
      </c>
      <c r="M55" s="210">
        <v>0.97799999999999998</v>
      </c>
      <c r="N55" s="204">
        <v>1118</v>
      </c>
      <c r="O55" s="204">
        <v>16</v>
      </c>
      <c r="P55" s="204">
        <v>2920.9</v>
      </c>
      <c r="Q55" s="204">
        <v>5.5</v>
      </c>
      <c r="R55" s="9">
        <v>62</v>
      </c>
    </row>
    <row r="56" spans="1:18" s="26" customFormat="1" ht="12.75" x14ac:dyDescent="0.2">
      <c r="A56" s="209" t="s">
        <v>2622</v>
      </c>
      <c r="B56" s="205">
        <v>0.33</v>
      </c>
      <c r="C56" s="204">
        <v>1017</v>
      </c>
      <c r="D56" s="204">
        <v>486</v>
      </c>
      <c r="E56" s="205">
        <v>0.49</v>
      </c>
      <c r="F56" s="204">
        <v>271</v>
      </c>
      <c r="G56" s="206">
        <v>0.28343000000000002</v>
      </c>
      <c r="H56" s="205">
        <v>0.34</v>
      </c>
      <c r="I56" s="205">
        <v>12.1</v>
      </c>
      <c r="J56" s="207">
        <v>1.7</v>
      </c>
      <c r="K56" s="208">
        <v>0.30969999999999998</v>
      </c>
      <c r="L56" s="207">
        <v>1.7</v>
      </c>
      <c r="M56" s="210">
        <v>0.98</v>
      </c>
      <c r="N56" s="204">
        <v>1739</v>
      </c>
      <c r="O56" s="204">
        <v>25</v>
      </c>
      <c r="P56" s="204">
        <v>3381.9</v>
      </c>
      <c r="Q56" s="204">
        <v>5.2</v>
      </c>
      <c r="R56" s="9">
        <v>49</v>
      </c>
    </row>
    <row r="57" spans="1:18" s="26" customFormat="1" ht="12.75" x14ac:dyDescent="0.2">
      <c r="A57" s="209" t="s">
        <v>2623</v>
      </c>
      <c r="B57" s="205">
        <v>1.07</v>
      </c>
      <c r="C57" s="204">
        <v>1222</v>
      </c>
      <c r="D57" s="204">
        <v>76</v>
      </c>
      <c r="E57" s="205">
        <v>0.06</v>
      </c>
      <c r="F57" s="204">
        <v>293</v>
      </c>
      <c r="G57" s="206">
        <v>0.23369999999999999</v>
      </c>
      <c r="H57" s="205">
        <v>0.51</v>
      </c>
      <c r="I57" s="205">
        <v>8.89</v>
      </c>
      <c r="J57" s="207">
        <v>1.7</v>
      </c>
      <c r="K57" s="208">
        <v>0.27600000000000002</v>
      </c>
      <c r="L57" s="207">
        <v>1.6</v>
      </c>
      <c r="M57" s="210">
        <v>0.95399999999999996</v>
      </c>
      <c r="N57" s="204">
        <v>1571</v>
      </c>
      <c r="O57" s="204">
        <v>22</v>
      </c>
      <c r="P57" s="204">
        <v>3077.6</v>
      </c>
      <c r="Q57" s="204">
        <v>8.1</v>
      </c>
      <c r="R57" s="9">
        <v>49</v>
      </c>
    </row>
    <row r="58" spans="1:18" s="26" customFormat="1" ht="12.75" x14ac:dyDescent="0.2">
      <c r="A58" s="209" t="s">
        <v>2624</v>
      </c>
      <c r="B58" s="205">
        <v>6.32</v>
      </c>
      <c r="C58" s="204">
        <v>437</v>
      </c>
      <c r="D58" s="204">
        <v>1849</v>
      </c>
      <c r="E58" s="205">
        <v>4.37</v>
      </c>
      <c r="F58" s="204">
        <v>135</v>
      </c>
      <c r="G58" s="206">
        <v>0.2077</v>
      </c>
      <c r="H58" s="205">
        <v>2.6</v>
      </c>
      <c r="I58" s="205">
        <v>9.6300000000000008</v>
      </c>
      <c r="J58" s="207">
        <v>3.2</v>
      </c>
      <c r="K58" s="208">
        <v>0.33639999999999998</v>
      </c>
      <c r="L58" s="207">
        <v>1.7</v>
      </c>
      <c r="M58" s="210">
        <v>0.55200000000000005</v>
      </c>
      <c r="N58" s="204">
        <v>1869</v>
      </c>
      <c r="O58" s="204">
        <v>28</v>
      </c>
      <c r="P58" s="204">
        <v>2888</v>
      </c>
      <c r="Q58" s="204">
        <v>43</v>
      </c>
      <c r="R58" s="9">
        <v>35</v>
      </c>
    </row>
    <row r="59" spans="1:18" s="26" customFormat="1" ht="12.75" x14ac:dyDescent="0.2">
      <c r="A59" s="223" t="s">
        <v>2363</v>
      </c>
      <c r="B59" s="224">
        <v>0.09</v>
      </c>
      <c r="C59" s="225">
        <v>50</v>
      </c>
      <c r="D59" s="225">
        <v>72</v>
      </c>
      <c r="E59" s="224">
        <v>1.48</v>
      </c>
      <c r="F59" s="225">
        <v>30.7</v>
      </c>
      <c r="G59" s="226">
        <v>0.29980000000000001</v>
      </c>
      <c r="H59" s="224">
        <v>0.8</v>
      </c>
      <c r="I59" s="224">
        <v>29.52</v>
      </c>
      <c r="J59" s="227">
        <v>2.2000000000000002</v>
      </c>
      <c r="K59" s="228">
        <v>0.71399999999999997</v>
      </c>
      <c r="L59" s="227">
        <v>2</v>
      </c>
      <c r="M59" s="229">
        <v>0.92900000000000005</v>
      </c>
      <c r="N59" s="225">
        <v>3474</v>
      </c>
      <c r="O59" s="225">
        <v>54</v>
      </c>
      <c r="P59" s="225">
        <v>3469</v>
      </c>
      <c r="Q59" s="225">
        <v>12</v>
      </c>
      <c r="R59" s="230">
        <v>0</v>
      </c>
    </row>
    <row r="60" spans="1:18" s="26" customFormat="1" ht="12.75" x14ac:dyDescent="0.2">
      <c r="A60" s="209" t="s">
        <v>2364</v>
      </c>
      <c r="B60" s="205">
        <v>0.11</v>
      </c>
      <c r="C60" s="204">
        <v>57</v>
      </c>
      <c r="D60" s="204">
        <v>88</v>
      </c>
      <c r="E60" s="205">
        <v>1.61</v>
      </c>
      <c r="F60" s="204">
        <v>34.6</v>
      </c>
      <c r="G60" s="206">
        <v>0.29299999999999998</v>
      </c>
      <c r="H60" s="205">
        <v>0.77</v>
      </c>
      <c r="I60" s="205">
        <v>28.71</v>
      </c>
      <c r="J60" s="207">
        <v>2.2000000000000002</v>
      </c>
      <c r="K60" s="208">
        <v>0.71099999999999997</v>
      </c>
      <c r="L60" s="207">
        <v>2.1</v>
      </c>
      <c r="M60" s="210">
        <v>0.93799999999999994</v>
      </c>
      <c r="N60" s="204">
        <v>3461</v>
      </c>
      <c r="O60" s="204">
        <v>56</v>
      </c>
      <c r="P60" s="204">
        <v>3434</v>
      </c>
      <c r="Q60" s="204">
        <v>12</v>
      </c>
      <c r="R60" s="9">
        <v>-1</v>
      </c>
    </row>
    <row r="61" spans="1:18" s="26" customFormat="1" ht="12.75" x14ac:dyDescent="0.2">
      <c r="A61" s="223" t="s">
        <v>2365</v>
      </c>
      <c r="B61" s="224">
        <v>0.04</v>
      </c>
      <c r="C61" s="225">
        <v>65</v>
      </c>
      <c r="D61" s="225">
        <v>88</v>
      </c>
      <c r="E61" s="224">
        <v>1.4</v>
      </c>
      <c r="F61" s="225">
        <v>40</v>
      </c>
      <c r="G61" s="226">
        <v>0.29509999999999997</v>
      </c>
      <c r="H61" s="224">
        <v>0.83</v>
      </c>
      <c r="I61" s="224">
        <v>29.08</v>
      </c>
      <c r="J61" s="227">
        <v>2.1</v>
      </c>
      <c r="K61" s="228">
        <v>0.71499999999999997</v>
      </c>
      <c r="L61" s="227">
        <v>1.9</v>
      </c>
      <c r="M61" s="229">
        <v>0.91600000000000004</v>
      </c>
      <c r="N61" s="225">
        <v>3476</v>
      </c>
      <c r="O61" s="225">
        <v>51</v>
      </c>
      <c r="P61" s="225">
        <v>3445</v>
      </c>
      <c r="Q61" s="225">
        <v>13</v>
      </c>
      <c r="R61" s="230">
        <v>-1</v>
      </c>
    </row>
    <row r="62" spans="1:18" s="26" customFormat="1" ht="12.75" x14ac:dyDescent="0.2">
      <c r="A62" s="209" t="s">
        <v>2366</v>
      </c>
      <c r="B62" s="205">
        <v>0.02</v>
      </c>
      <c r="C62" s="204">
        <v>365</v>
      </c>
      <c r="D62" s="204">
        <v>349</v>
      </c>
      <c r="E62" s="205">
        <v>0.99</v>
      </c>
      <c r="F62" s="204">
        <v>234</v>
      </c>
      <c r="G62" s="206">
        <v>0.3296</v>
      </c>
      <c r="H62" s="205">
        <v>0.35</v>
      </c>
      <c r="I62" s="205">
        <v>33.880000000000003</v>
      </c>
      <c r="J62" s="207">
        <v>1.7</v>
      </c>
      <c r="K62" s="208">
        <v>0.745</v>
      </c>
      <c r="L62" s="207">
        <v>1.6</v>
      </c>
      <c r="M62" s="210">
        <v>0.97799999999999998</v>
      </c>
      <c r="N62" s="204">
        <v>3591</v>
      </c>
      <c r="O62" s="204">
        <v>45</v>
      </c>
      <c r="P62" s="204">
        <v>3615.4</v>
      </c>
      <c r="Q62" s="204">
        <v>5.4</v>
      </c>
      <c r="R62" s="9">
        <v>1</v>
      </c>
    </row>
    <row r="63" spans="1:18" s="26" customFormat="1" ht="12.75" x14ac:dyDescent="0.2">
      <c r="A63" s="223" t="s">
        <v>2367</v>
      </c>
      <c r="B63" s="224" t="s">
        <v>98</v>
      </c>
      <c r="C63" s="225">
        <v>72</v>
      </c>
      <c r="D63" s="225">
        <v>103</v>
      </c>
      <c r="E63" s="224">
        <v>1.47</v>
      </c>
      <c r="F63" s="225">
        <v>43.4</v>
      </c>
      <c r="G63" s="226">
        <v>0.29670000000000002</v>
      </c>
      <c r="H63" s="224">
        <v>0.71</v>
      </c>
      <c r="I63" s="224">
        <v>28.59</v>
      </c>
      <c r="J63" s="227">
        <v>2</v>
      </c>
      <c r="K63" s="228">
        <v>0.69899999999999995</v>
      </c>
      <c r="L63" s="227">
        <v>1.9</v>
      </c>
      <c r="M63" s="229">
        <v>0.93500000000000005</v>
      </c>
      <c r="N63" s="225">
        <v>3417</v>
      </c>
      <c r="O63" s="225">
        <v>50</v>
      </c>
      <c r="P63" s="225">
        <v>3453</v>
      </c>
      <c r="Q63" s="225">
        <v>11</v>
      </c>
      <c r="R63" s="230">
        <v>1</v>
      </c>
    </row>
    <row r="64" spans="1:18" s="26" customFormat="1" ht="12.75" x14ac:dyDescent="0.2">
      <c r="A64" s="223" t="s">
        <v>2368</v>
      </c>
      <c r="B64" s="224">
        <v>0.1</v>
      </c>
      <c r="C64" s="225">
        <v>71</v>
      </c>
      <c r="D64" s="225">
        <v>100</v>
      </c>
      <c r="E64" s="224">
        <v>1.46</v>
      </c>
      <c r="F64" s="225">
        <v>43.6</v>
      </c>
      <c r="G64" s="226">
        <v>0.29680000000000001</v>
      </c>
      <c r="H64" s="224">
        <v>0.68</v>
      </c>
      <c r="I64" s="224">
        <v>29.22</v>
      </c>
      <c r="J64" s="227">
        <v>2</v>
      </c>
      <c r="K64" s="228">
        <v>0.71399999999999997</v>
      </c>
      <c r="L64" s="227">
        <v>1.9</v>
      </c>
      <c r="M64" s="229">
        <v>0.94</v>
      </c>
      <c r="N64" s="225">
        <v>3474</v>
      </c>
      <c r="O64" s="225">
        <v>51</v>
      </c>
      <c r="P64" s="225">
        <v>3453</v>
      </c>
      <c r="Q64" s="225">
        <v>11</v>
      </c>
      <c r="R64" s="230">
        <v>-1</v>
      </c>
    </row>
    <row r="65" spans="1:18" s="26" customFormat="1" ht="12.75" x14ac:dyDescent="0.2">
      <c r="A65" s="209" t="s">
        <v>2369</v>
      </c>
      <c r="B65" s="205">
        <v>0.19</v>
      </c>
      <c r="C65" s="204">
        <v>77</v>
      </c>
      <c r="D65" s="204">
        <v>104</v>
      </c>
      <c r="E65" s="205">
        <v>1.4</v>
      </c>
      <c r="F65" s="204">
        <v>39</v>
      </c>
      <c r="G65" s="206">
        <v>0.29139999999999999</v>
      </c>
      <c r="H65" s="205">
        <v>0.76</v>
      </c>
      <c r="I65" s="205">
        <v>23.78</v>
      </c>
      <c r="J65" s="207">
        <v>2</v>
      </c>
      <c r="K65" s="208">
        <v>0.59199999999999997</v>
      </c>
      <c r="L65" s="207">
        <v>1.9</v>
      </c>
      <c r="M65" s="210">
        <v>0.92600000000000005</v>
      </c>
      <c r="N65" s="204">
        <v>2997</v>
      </c>
      <c r="O65" s="204">
        <v>45</v>
      </c>
      <c r="P65" s="204">
        <v>3425</v>
      </c>
      <c r="Q65" s="204">
        <v>12</v>
      </c>
      <c r="R65" s="9">
        <v>12</v>
      </c>
    </row>
    <row r="66" spans="1:18" s="26" customFormat="1" ht="12.75" x14ac:dyDescent="0.2">
      <c r="A66" s="209" t="s">
        <v>2370</v>
      </c>
      <c r="B66" s="205">
        <v>0.23</v>
      </c>
      <c r="C66" s="204">
        <v>277</v>
      </c>
      <c r="D66" s="204">
        <v>111</v>
      </c>
      <c r="E66" s="205">
        <v>0.41</v>
      </c>
      <c r="F66" s="204">
        <v>126</v>
      </c>
      <c r="G66" s="206">
        <v>0.34139999999999998</v>
      </c>
      <c r="H66" s="205">
        <v>0.44</v>
      </c>
      <c r="I66" s="205">
        <v>24.88</v>
      </c>
      <c r="J66" s="207">
        <v>1.7</v>
      </c>
      <c r="K66" s="208">
        <v>0.52849999999999997</v>
      </c>
      <c r="L66" s="207">
        <v>1.7</v>
      </c>
      <c r="M66" s="210">
        <v>0.96699999999999997</v>
      </c>
      <c r="N66" s="204">
        <v>2735</v>
      </c>
      <c r="O66" s="204">
        <v>37</v>
      </c>
      <c r="P66" s="204">
        <v>3668.9</v>
      </c>
      <c r="Q66" s="204">
        <v>6.7</v>
      </c>
      <c r="R66" s="9">
        <v>25</v>
      </c>
    </row>
    <row r="67" spans="1:18" s="26" customFormat="1" ht="12.75" x14ac:dyDescent="0.2">
      <c r="A67" s="209" t="s">
        <v>2371</v>
      </c>
      <c r="B67" s="205">
        <v>0.52</v>
      </c>
      <c r="C67" s="204">
        <v>41</v>
      </c>
      <c r="D67" s="204">
        <v>21</v>
      </c>
      <c r="E67" s="205">
        <v>0.53</v>
      </c>
      <c r="F67" s="204">
        <v>27.7</v>
      </c>
      <c r="G67" s="206">
        <v>0.37340000000000001</v>
      </c>
      <c r="H67" s="205">
        <v>1.3</v>
      </c>
      <c r="I67" s="205">
        <v>39.880000000000003</v>
      </c>
      <c r="J67" s="207">
        <v>2.4</v>
      </c>
      <c r="K67" s="208">
        <v>0.77500000000000002</v>
      </c>
      <c r="L67" s="207">
        <v>2.1</v>
      </c>
      <c r="M67" s="210">
        <v>0.84099999999999997</v>
      </c>
      <c r="N67" s="204">
        <v>3697</v>
      </c>
      <c r="O67" s="204">
        <v>58</v>
      </c>
      <c r="P67" s="204">
        <v>3805</v>
      </c>
      <c r="Q67" s="204">
        <v>20</v>
      </c>
      <c r="R67" s="9">
        <v>3</v>
      </c>
    </row>
    <row r="68" spans="1:18" s="26" customFormat="1" ht="12.75" x14ac:dyDescent="0.2">
      <c r="A68" s="209" t="s">
        <v>2625</v>
      </c>
      <c r="B68" s="205">
        <v>0.15</v>
      </c>
      <c r="C68" s="204">
        <v>417</v>
      </c>
      <c r="D68" s="204">
        <v>106</v>
      </c>
      <c r="E68" s="205">
        <v>0.26</v>
      </c>
      <c r="F68" s="204">
        <v>158</v>
      </c>
      <c r="G68" s="206">
        <v>0.33739999999999998</v>
      </c>
      <c r="H68" s="205">
        <v>0.61</v>
      </c>
      <c r="I68" s="205">
        <v>20.43</v>
      </c>
      <c r="J68" s="207">
        <v>1.8</v>
      </c>
      <c r="K68" s="208">
        <v>0.439</v>
      </c>
      <c r="L68" s="207">
        <v>1.7</v>
      </c>
      <c r="M68" s="210">
        <v>0.93899999999999995</v>
      </c>
      <c r="N68" s="204">
        <v>2346</v>
      </c>
      <c r="O68" s="204">
        <v>33</v>
      </c>
      <c r="P68" s="204">
        <v>3651.2</v>
      </c>
      <c r="Q68" s="204">
        <v>9.3000000000000007</v>
      </c>
      <c r="R68" s="9">
        <v>36</v>
      </c>
    </row>
    <row r="69" spans="1:18" s="26" customFormat="1" ht="12.75" x14ac:dyDescent="0.2">
      <c r="A69" s="209" t="s">
        <v>2372</v>
      </c>
      <c r="B69" s="205">
        <v>0.09</v>
      </c>
      <c r="C69" s="204">
        <v>182</v>
      </c>
      <c r="D69" s="204">
        <v>130</v>
      </c>
      <c r="E69" s="205">
        <v>0.74</v>
      </c>
      <c r="F69" s="204">
        <v>106</v>
      </c>
      <c r="G69" s="206">
        <v>0.28210000000000002</v>
      </c>
      <c r="H69" s="205">
        <v>0.44</v>
      </c>
      <c r="I69" s="205">
        <v>26.27</v>
      </c>
      <c r="J69" s="207">
        <v>2.1</v>
      </c>
      <c r="K69" s="208">
        <v>0.67500000000000004</v>
      </c>
      <c r="L69" s="207">
        <v>2</v>
      </c>
      <c r="M69" s="210">
        <v>0.97699999999999998</v>
      </c>
      <c r="N69" s="204">
        <v>3327</v>
      </c>
      <c r="O69" s="204">
        <v>53</v>
      </c>
      <c r="P69" s="204">
        <v>3374.8</v>
      </c>
      <c r="Q69" s="204">
        <v>6.9</v>
      </c>
      <c r="R69" s="9">
        <v>1</v>
      </c>
    </row>
    <row r="70" spans="1:18" s="26" customFormat="1" ht="12.75" x14ac:dyDescent="0.2">
      <c r="A70" s="209" t="s">
        <v>2626</v>
      </c>
      <c r="B70" s="205">
        <v>0.19</v>
      </c>
      <c r="C70" s="204">
        <v>770</v>
      </c>
      <c r="D70" s="204">
        <v>380</v>
      </c>
      <c r="E70" s="205">
        <v>0.51</v>
      </c>
      <c r="F70" s="204">
        <v>484</v>
      </c>
      <c r="G70" s="206">
        <v>0.35083999999999999</v>
      </c>
      <c r="H70" s="205">
        <v>0.27</v>
      </c>
      <c r="I70" s="205">
        <v>35.31</v>
      </c>
      <c r="J70" s="207">
        <v>1.7</v>
      </c>
      <c r="K70" s="208">
        <v>0.73</v>
      </c>
      <c r="L70" s="207">
        <v>1.6</v>
      </c>
      <c r="M70" s="210">
        <v>0.98699999999999999</v>
      </c>
      <c r="N70" s="204">
        <v>3533</v>
      </c>
      <c r="O70" s="204">
        <v>45</v>
      </c>
      <c r="P70" s="204">
        <v>3710.7</v>
      </c>
      <c r="Q70" s="204">
        <v>4.0999999999999996</v>
      </c>
      <c r="R70" s="9">
        <v>5</v>
      </c>
    </row>
    <row r="71" spans="1:18" s="26" customFormat="1" ht="12.75" x14ac:dyDescent="0.2">
      <c r="A71" s="209" t="s">
        <v>2627</v>
      </c>
      <c r="B71" s="205">
        <v>0.09</v>
      </c>
      <c r="C71" s="204">
        <v>77</v>
      </c>
      <c r="D71" s="204">
        <v>49</v>
      </c>
      <c r="E71" s="205">
        <v>0.66</v>
      </c>
      <c r="F71" s="204">
        <v>50.6</v>
      </c>
      <c r="G71" s="206">
        <v>0.35310000000000002</v>
      </c>
      <c r="H71" s="205">
        <v>0.59</v>
      </c>
      <c r="I71" s="205">
        <v>37.21</v>
      </c>
      <c r="J71" s="207">
        <v>1.9</v>
      </c>
      <c r="K71" s="208">
        <v>0.76400000000000001</v>
      </c>
      <c r="L71" s="207">
        <v>1.9</v>
      </c>
      <c r="M71" s="210">
        <v>0.95299999999999996</v>
      </c>
      <c r="N71" s="204">
        <v>3660</v>
      </c>
      <c r="O71" s="204">
        <v>52</v>
      </c>
      <c r="P71" s="204">
        <v>3720.2</v>
      </c>
      <c r="Q71" s="204">
        <v>9</v>
      </c>
      <c r="R71" s="9">
        <v>2</v>
      </c>
    </row>
    <row r="72" spans="1:18" s="26" customFormat="1" ht="12.75" x14ac:dyDescent="0.2">
      <c r="A72" s="209" t="s">
        <v>2375</v>
      </c>
      <c r="B72" s="205">
        <v>0.67</v>
      </c>
      <c r="C72" s="204">
        <v>88</v>
      </c>
      <c r="D72" s="204">
        <v>54</v>
      </c>
      <c r="E72" s="205">
        <v>0.63</v>
      </c>
      <c r="F72" s="204">
        <v>47.7</v>
      </c>
      <c r="G72" s="206">
        <v>0.2722</v>
      </c>
      <c r="H72" s="205">
        <v>0.94</v>
      </c>
      <c r="I72" s="205">
        <v>23.56</v>
      </c>
      <c r="J72" s="207">
        <v>2.1</v>
      </c>
      <c r="K72" s="208">
        <v>0.628</v>
      </c>
      <c r="L72" s="207">
        <v>1.8</v>
      </c>
      <c r="M72" s="210">
        <v>0.89</v>
      </c>
      <c r="N72" s="204">
        <v>3140</v>
      </c>
      <c r="O72" s="204">
        <v>46</v>
      </c>
      <c r="P72" s="204">
        <v>3319</v>
      </c>
      <c r="Q72" s="204">
        <v>15</v>
      </c>
      <c r="R72" s="9">
        <v>5</v>
      </c>
    </row>
    <row r="73" spans="1:18" s="26" customFormat="1" ht="12.75" x14ac:dyDescent="0.2">
      <c r="A73" s="209" t="s">
        <v>2628</v>
      </c>
      <c r="B73" s="205">
        <v>1.05</v>
      </c>
      <c r="C73" s="204">
        <v>1205</v>
      </c>
      <c r="D73" s="204">
        <v>1036</v>
      </c>
      <c r="E73" s="205">
        <v>0.89</v>
      </c>
      <c r="F73" s="204">
        <v>396</v>
      </c>
      <c r="G73" s="206">
        <v>0.29799999999999999</v>
      </c>
      <c r="H73" s="205">
        <v>0.4</v>
      </c>
      <c r="I73" s="205">
        <v>15.54</v>
      </c>
      <c r="J73" s="207">
        <v>1.7</v>
      </c>
      <c r="K73" s="208">
        <v>0.37819999999999998</v>
      </c>
      <c r="L73" s="207">
        <v>1.7</v>
      </c>
      <c r="M73" s="210">
        <v>0.97199999999999998</v>
      </c>
      <c r="N73" s="204">
        <v>2068</v>
      </c>
      <c r="O73" s="204">
        <v>29</v>
      </c>
      <c r="P73" s="204">
        <v>3460.1</v>
      </c>
      <c r="Q73" s="204">
        <v>6.2</v>
      </c>
      <c r="R73" s="9">
        <v>40</v>
      </c>
    </row>
    <row r="74" spans="1:18" s="26" customFormat="1" ht="12.75" x14ac:dyDescent="0.2">
      <c r="A74" s="223" t="s">
        <v>2376</v>
      </c>
      <c r="B74" s="224">
        <v>0.05</v>
      </c>
      <c r="C74" s="225">
        <v>50</v>
      </c>
      <c r="D74" s="225">
        <v>66</v>
      </c>
      <c r="E74" s="224">
        <v>1.36</v>
      </c>
      <c r="F74" s="225">
        <v>30.4</v>
      </c>
      <c r="G74" s="226">
        <v>0.29609999999999997</v>
      </c>
      <c r="H74" s="224">
        <v>0.75</v>
      </c>
      <c r="I74" s="224">
        <v>28.72</v>
      </c>
      <c r="J74" s="227">
        <v>2.1</v>
      </c>
      <c r="K74" s="228">
        <v>0.70299999999999996</v>
      </c>
      <c r="L74" s="227">
        <v>2</v>
      </c>
      <c r="M74" s="229">
        <v>0.93500000000000005</v>
      </c>
      <c r="N74" s="225">
        <v>3433</v>
      </c>
      <c r="O74" s="225">
        <v>52</v>
      </c>
      <c r="P74" s="225">
        <v>3450</v>
      </c>
      <c r="Q74" s="225">
        <v>12</v>
      </c>
      <c r="R74" s="230">
        <v>0</v>
      </c>
    </row>
    <row r="75" spans="1:18" s="26" customFormat="1" ht="12.75" x14ac:dyDescent="0.2">
      <c r="A75" s="209" t="s">
        <v>2629</v>
      </c>
      <c r="B75" s="205">
        <v>0.04</v>
      </c>
      <c r="C75" s="204">
        <v>67</v>
      </c>
      <c r="D75" s="204">
        <v>102</v>
      </c>
      <c r="E75" s="205">
        <v>1.56</v>
      </c>
      <c r="F75" s="204">
        <v>37.6</v>
      </c>
      <c r="G75" s="206">
        <v>0.28889999999999999</v>
      </c>
      <c r="H75" s="205">
        <v>0.69</v>
      </c>
      <c r="I75" s="205">
        <v>25.88</v>
      </c>
      <c r="J75" s="207">
        <v>2</v>
      </c>
      <c r="K75" s="208">
        <v>0.65</v>
      </c>
      <c r="L75" s="207">
        <v>1.9</v>
      </c>
      <c r="M75" s="210">
        <v>0.94</v>
      </c>
      <c r="N75" s="204">
        <v>3227</v>
      </c>
      <c r="O75" s="204">
        <v>48</v>
      </c>
      <c r="P75" s="204">
        <v>3412</v>
      </c>
      <c r="Q75" s="204">
        <v>11</v>
      </c>
      <c r="R75" s="9">
        <v>5</v>
      </c>
    </row>
    <row r="76" spans="1:18" s="26" customFormat="1" ht="12.75" x14ac:dyDescent="0.2">
      <c r="A76" s="209" t="s">
        <v>2630</v>
      </c>
      <c r="B76" s="205">
        <v>0.03</v>
      </c>
      <c r="C76" s="204">
        <v>76</v>
      </c>
      <c r="D76" s="204">
        <v>91</v>
      </c>
      <c r="E76" s="205">
        <v>1.24</v>
      </c>
      <c r="F76" s="204">
        <v>42.3</v>
      </c>
      <c r="G76" s="206">
        <v>0.2752</v>
      </c>
      <c r="H76" s="205">
        <v>0.66</v>
      </c>
      <c r="I76" s="205">
        <v>24.62</v>
      </c>
      <c r="J76" s="207">
        <v>2</v>
      </c>
      <c r="K76" s="208">
        <v>0.64900000000000002</v>
      </c>
      <c r="L76" s="207">
        <v>1.9</v>
      </c>
      <c r="M76" s="210">
        <v>0.94399999999999995</v>
      </c>
      <c r="N76" s="204">
        <v>3224</v>
      </c>
      <c r="O76" s="204">
        <v>47</v>
      </c>
      <c r="P76" s="204">
        <v>3336</v>
      </c>
      <c r="Q76" s="204">
        <v>10</v>
      </c>
      <c r="R76" s="9">
        <v>3</v>
      </c>
    </row>
    <row r="77" spans="1:18" s="26" customFormat="1" ht="12.75" x14ac:dyDescent="0.2">
      <c r="A77" s="209" t="s">
        <v>2377</v>
      </c>
      <c r="B77" s="205">
        <v>0.11</v>
      </c>
      <c r="C77" s="204">
        <v>133</v>
      </c>
      <c r="D77" s="204">
        <v>192</v>
      </c>
      <c r="E77" s="205">
        <v>1.5</v>
      </c>
      <c r="F77" s="204">
        <v>72.099999999999994</v>
      </c>
      <c r="G77" s="206">
        <v>0.28870000000000001</v>
      </c>
      <c r="H77" s="205">
        <v>0.53</v>
      </c>
      <c r="I77" s="205">
        <v>25.14</v>
      </c>
      <c r="J77" s="207">
        <v>1.9</v>
      </c>
      <c r="K77" s="208">
        <v>0.63100000000000001</v>
      </c>
      <c r="L77" s="207">
        <v>1.9</v>
      </c>
      <c r="M77" s="210">
        <v>0.96099999999999997</v>
      </c>
      <c r="N77" s="204">
        <v>3155</v>
      </c>
      <c r="O77" s="204">
        <v>46</v>
      </c>
      <c r="P77" s="204">
        <v>3410.7</v>
      </c>
      <c r="Q77" s="204">
        <v>8.3000000000000007</v>
      </c>
      <c r="R77" s="9">
        <v>7</v>
      </c>
    </row>
    <row r="78" spans="1:18" s="26" customFormat="1" ht="12.75" x14ac:dyDescent="0.2">
      <c r="A78" s="209" t="s">
        <v>2378</v>
      </c>
      <c r="B78" s="205" t="s">
        <v>98</v>
      </c>
      <c r="C78" s="204">
        <v>163</v>
      </c>
      <c r="D78" s="204">
        <v>85</v>
      </c>
      <c r="E78" s="205">
        <v>0.54</v>
      </c>
      <c r="F78" s="204">
        <v>89.4</v>
      </c>
      <c r="G78" s="206">
        <v>0.27310000000000001</v>
      </c>
      <c r="H78" s="205">
        <v>0.48</v>
      </c>
      <c r="I78" s="205">
        <v>24.11</v>
      </c>
      <c r="J78" s="207">
        <v>1.8</v>
      </c>
      <c r="K78" s="208">
        <v>0.64</v>
      </c>
      <c r="L78" s="207">
        <v>1.8</v>
      </c>
      <c r="M78" s="210">
        <v>0.96399999999999997</v>
      </c>
      <c r="N78" s="204">
        <v>3190</v>
      </c>
      <c r="O78" s="204">
        <v>44</v>
      </c>
      <c r="P78" s="204">
        <v>3324.2</v>
      </c>
      <c r="Q78" s="204">
        <v>7.6</v>
      </c>
      <c r="R78" s="9">
        <v>4</v>
      </c>
    </row>
    <row r="79" spans="1:18" s="26" customFormat="1" ht="12.75" x14ac:dyDescent="0.2">
      <c r="A79" s="209" t="s">
        <v>2379</v>
      </c>
      <c r="B79" s="205">
        <v>0.22</v>
      </c>
      <c r="C79" s="204">
        <v>247</v>
      </c>
      <c r="D79" s="204">
        <v>378</v>
      </c>
      <c r="E79" s="205">
        <v>1.58</v>
      </c>
      <c r="F79" s="204">
        <v>99.5</v>
      </c>
      <c r="G79" s="206">
        <v>0.34329999999999999</v>
      </c>
      <c r="H79" s="205">
        <v>0.43</v>
      </c>
      <c r="I79" s="205">
        <v>22.18</v>
      </c>
      <c r="J79" s="207">
        <v>1.8</v>
      </c>
      <c r="K79" s="208">
        <v>0.46850000000000003</v>
      </c>
      <c r="L79" s="207">
        <v>1.7</v>
      </c>
      <c r="M79" s="210">
        <v>0.96899999999999997</v>
      </c>
      <c r="N79" s="204">
        <v>2477</v>
      </c>
      <c r="O79" s="204">
        <v>35</v>
      </c>
      <c r="P79" s="204">
        <v>3677.5</v>
      </c>
      <c r="Q79" s="204">
        <v>6.6</v>
      </c>
      <c r="R79" s="9">
        <v>33</v>
      </c>
    </row>
    <row r="80" spans="1:18" s="26" customFormat="1" ht="12.75" x14ac:dyDescent="0.2">
      <c r="A80" s="9"/>
      <c r="B80" s="205"/>
      <c r="C80" s="204"/>
      <c r="D80" s="204"/>
      <c r="E80" s="205"/>
      <c r="F80" s="204"/>
      <c r="G80" s="206"/>
      <c r="H80" s="205"/>
      <c r="I80" s="205"/>
      <c r="J80" s="207"/>
      <c r="K80" s="208"/>
      <c r="L80" s="207"/>
      <c r="M80" s="210"/>
      <c r="N80" s="204"/>
      <c r="O80" s="204"/>
      <c r="P80" s="204"/>
      <c r="Q80" s="204"/>
      <c r="R80" s="9"/>
    </row>
    <row r="81" spans="1:18" s="26" customFormat="1" ht="18.75" customHeight="1" x14ac:dyDescent="0.2">
      <c r="A81" s="457" t="s">
        <v>2478</v>
      </c>
      <c r="B81" s="458"/>
      <c r="C81" s="456"/>
      <c r="D81" s="456"/>
      <c r="E81" s="458"/>
      <c r="F81" s="456"/>
      <c r="G81" s="459"/>
      <c r="H81" s="458"/>
      <c r="I81" s="458"/>
      <c r="J81" s="460"/>
      <c r="K81" s="461"/>
      <c r="L81" s="460"/>
      <c r="M81" s="462"/>
      <c r="N81" s="456"/>
      <c r="O81" s="456"/>
      <c r="P81" s="456"/>
      <c r="Q81" s="456"/>
      <c r="R81" s="135"/>
    </row>
    <row r="82" spans="1:18" s="26" customFormat="1" ht="12.75" x14ac:dyDescent="0.2">
      <c r="A82" s="209" t="s">
        <v>2380</v>
      </c>
      <c r="B82" s="205">
        <v>0.33</v>
      </c>
      <c r="C82" s="204">
        <v>41</v>
      </c>
      <c r="D82" s="204">
        <v>26</v>
      </c>
      <c r="E82" s="205">
        <v>0.65</v>
      </c>
      <c r="F82" s="204">
        <v>27.1</v>
      </c>
      <c r="G82" s="206">
        <v>0.3861</v>
      </c>
      <c r="H82" s="205">
        <v>0.79</v>
      </c>
      <c r="I82" s="205">
        <v>40.369999999999997</v>
      </c>
      <c r="J82" s="207">
        <v>2.2000000000000002</v>
      </c>
      <c r="K82" s="208">
        <v>0.75800000000000001</v>
      </c>
      <c r="L82" s="207">
        <v>2</v>
      </c>
      <c r="M82" s="210">
        <v>0.93200000000000005</v>
      </c>
      <c r="N82" s="204">
        <v>3638</v>
      </c>
      <c r="O82" s="204">
        <v>57</v>
      </c>
      <c r="P82" s="204">
        <v>3856</v>
      </c>
      <c r="Q82" s="204">
        <v>12</v>
      </c>
      <c r="R82" s="9">
        <v>6</v>
      </c>
    </row>
    <row r="83" spans="1:18" s="26" customFormat="1" ht="12.75" x14ac:dyDescent="0.2">
      <c r="A83" s="209" t="s">
        <v>2631</v>
      </c>
      <c r="B83" s="205">
        <v>1.66</v>
      </c>
      <c r="C83" s="204">
        <v>55</v>
      </c>
      <c r="D83" s="204">
        <v>22</v>
      </c>
      <c r="E83" s="205">
        <v>0.41</v>
      </c>
      <c r="F83" s="204">
        <v>37.4</v>
      </c>
      <c r="G83" s="206">
        <v>0.4093</v>
      </c>
      <c r="H83" s="205">
        <v>0.83</v>
      </c>
      <c r="I83" s="205">
        <v>43.64</v>
      </c>
      <c r="J83" s="207">
        <v>2.1</v>
      </c>
      <c r="K83" s="208">
        <v>0.77300000000000002</v>
      </c>
      <c r="L83" s="207">
        <v>1.9</v>
      </c>
      <c r="M83" s="210">
        <v>0.92</v>
      </c>
      <c r="N83" s="204">
        <v>3693</v>
      </c>
      <c r="O83" s="204">
        <v>55</v>
      </c>
      <c r="P83" s="204">
        <v>3944</v>
      </c>
      <c r="Q83" s="204">
        <v>12</v>
      </c>
      <c r="R83" s="9">
        <v>6</v>
      </c>
    </row>
    <row r="84" spans="1:18" s="26" customFormat="1" ht="12.75" x14ac:dyDescent="0.2">
      <c r="A84" s="211" t="s">
        <v>2632</v>
      </c>
      <c r="B84" s="212">
        <v>0.03</v>
      </c>
      <c r="C84" s="213">
        <v>58</v>
      </c>
      <c r="D84" s="213">
        <v>43</v>
      </c>
      <c r="E84" s="212">
        <v>0.76</v>
      </c>
      <c r="F84" s="213">
        <v>42.6</v>
      </c>
      <c r="G84" s="214">
        <v>0.41299999999999998</v>
      </c>
      <c r="H84" s="212">
        <v>0.63</v>
      </c>
      <c r="I84" s="212">
        <v>49.11</v>
      </c>
      <c r="J84" s="215">
        <v>2</v>
      </c>
      <c r="K84" s="216">
        <v>0.86199999999999999</v>
      </c>
      <c r="L84" s="215">
        <v>1.9</v>
      </c>
      <c r="M84" s="217">
        <v>0.95</v>
      </c>
      <c r="N84" s="213">
        <v>4009</v>
      </c>
      <c r="O84" s="213">
        <v>57</v>
      </c>
      <c r="P84" s="213">
        <v>3957.2</v>
      </c>
      <c r="Q84" s="213">
        <v>9.4</v>
      </c>
      <c r="R84" s="218">
        <v>-1</v>
      </c>
    </row>
    <row r="85" spans="1:18" s="26" customFormat="1" ht="12.75" x14ac:dyDescent="0.2">
      <c r="A85" s="211" t="s">
        <v>2633</v>
      </c>
      <c r="B85" s="212">
        <v>0.02</v>
      </c>
      <c r="C85" s="213">
        <v>85</v>
      </c>
      <c r="D85" s="213">
        <v>67</v>
      </c>
      <c r="E85" s="212">
        <v>0.81</v>
      </c>
      <c r="F85" s="213">
        <v>62.5</v>
      </c>
      <c r="G85" s="214">
        <v>0.41110000000000002</v>
      </c>
      <c r="H85" s="212">
        <v>0.56999999999999995</v>
      </c>
      <c r="I85" s="212">
        <v>48.27</v>
      </c>
      <c r="J85" s="215">
        <v>1.9</v>
      </c>
      <c r="K85" s="216">
        <v>0.85199999999999998</v>
      </c>
      <c r="L85" s="215">
        <v>1.8</v>
      </c>
      <c r="M85" s="217">
        <v>0.95499999999999996</v>
      </c>
      <c r="N85" s="213">
        <v>3971</v>
      </c>
      <c r="O85" s="213">
        <v>54</v>
      </c>
      <c r="P85" s="213">
        <v>3950.3</v>
      </c>
      <c r="Q85" s="213">
        <v>8.5</v>
      </c>
      <c r="R85" s="218">
        <v>-1</v>
      </c>
    </row>
    <row r="86" spans="1:18" s="26" customFormat="1" ht="12.75" x14ac:dyDescent="0.2">
      <c r="A86" s="211" t="s">
        <v>2634</v>
      </c>
      <c r="B86" s="212">
        <v>7.0000000000000007E-2</v>
      </c>
      <c r="C86" s="213">
        <v>70</v>
      </c>
      <c r="D86" s="213">
        <v>44</v>
      </c>
      <c r="E86" s="212">
        <v>0.65</v>
      </c>
      <c r="F86" s="213">
        <v>52.1</v>
      </c>
      <c r="G86" s="214">
        <v>0.41249999999999998</v>
      </c>
      <c r="H86" s="212">
        <v>0.57999999999999996</v>
      </c>
      <c r="I86" s="212">
        <v>49.1</v>
      </c>
      <c r="J86" s="215">
        <v>2.6</v>
      </c>
      <c r="K86" s="216">
        <v>0.86199999999999999</v>
      </c>
      <c r="L86" s="215">
        <v>2.6</v>
      </c>
      <c r="M86" s="217">
        <v>0.97499999999999998</v>
      </c>
      <c r="N86" s="213">
        <v>4009</v>
      </c>
      <c r="O86" s="213">
        <v>76</v>
      </c>
      <c r="P86" s="213">
        <v>3955.4</v>
      </c>
      <c r="Q86" s="213">
        <v>8.6</v>
      </c>
      <c r="R86" s="218">
        <v>-1</v>
      </c>
    </row>
    <row r="87" spans="1:18" s="26" customFormat="1" ht="12.75" x14ac:dyDescent="0.2">
      <c r="A87" s="211" t="s">
        <v>2635</v>
      </c>
      <c r="B87" s="212">
        <v>0</v>
      </c>
      <c r="C87" s="213">
        <v>100</v>
      </c>
      <c r="D87" s="213">
        <v>88</v>
      </c>
      <c r="E87" s="212">
        <v>0.91</v>
      </c>
      <c r="F87" s="213">
        <v>75</v>
      </c>
      <c r="G87" s="214">
        <v>0.41470000000000001</v>
      </c>
      <c r="H87" s="212">
        <v>0.5</v>
      </c>
      <c r="I87" s="212">
        <v>50.05</v>
      </c>
      <c r="J87" s="215">
        <v>1.9</v>
      </c>
      <c r="K87" s="216">
        <v>0.875</v>
      </c>
      <c r="L87" s="215">
        <v>1.8</v>
      </c>
      <c r="M87" s="217">
        <v>0.96299999999999997</v>
      </c>
      <c r="N87" s="213">
        <v>4053</v>
      </c>
      <c r="O87" s="213">
        <v>54</v>
      </c>
      <c r="P87" s="213">
        <v>3963.1</v>
      </c>
      <c r="Q87" s="213">
        <v>7.5</v>
      </c>
      <c r="R87" s="218">
        <v>-2</v>
      </c>
    </row>
    <row r="88" spans="1:18" s="26" customFormat="1" ht="12.75" x14ac:dyDescent="0.2">
      <c r="A88" s="209" t="s">
        <v>2636</v>
      </c>
      <c r="B88" s="205">
        <v>0.05</v>
      </c>
      <c r="C88" s="204">
        <v>85</v>
      </c>
      <c r="D88" s="204">
        <v>35</v>
      </c>
      <c r="E88" s="205">
        <v>0.43</v>
      </c>
      <c r="F88" s="204">
        <v>61.3</v>
      </c>
      <c r="G88" s="206">
        <v>0.40100000000000002</v>
      </c>
      <c r="H88" s="205">
        <v>0.64</v>
      </c>
      <c r="I88" s="205">
        <v>46.54</v>
      </c>
      <c r="J88" s="207">
        <v>1.9</v>
      </c>
      <c r="K88" s="208">
        <v>0.84199999999999997</v>
      </c>
      <c r="L88" s="207">
        <v>1.8</v>
      </c>
      <c r="M88" s="210">
        <v>0.94399999999999995</v>
      </c>
      <c r="N88" s="204">
        <v>3937</v>
      </c>
      <c r="O88" s="204">
        <v>54</v>
      </c>
      <c r="P88" s="204">
        <v>3912.9</v>
      </c>
      <c r="Q88" s="204">
        <v>9.6</v>
      </c>
      <c r="R88" s="9">
        <v>-1</v>
      </c>
    </row>
    <row r="89" spans="1:18" s="26" customFormat="1" ht="12.75" x14ac:dyDescent="0.2">
      <c r="A89" s="211" t="s">
        <v>2637</v>
      </c>
      <c r="B89" s="212" t="s">
        <v>98</v>
      </c>
      <c r="C89" s="213">
        <v>50</v>
      </c>
      <c r="D89" s="213">
        <v>31</v>
      </c>
      <c r="E89" s="212">
        <v>0.64</v>
      </c>
      <c r="F89" s="213">
        <v>36.700000000000003</v>
      </c>
      <c r="G89" s="214">
        <v>0.40799999999999997</v>
      </c>
      <c r="H89" s="212">
        <v>0.72</v>
      </c>
      <c r="I89" s="212">
        <v>48.1</v>
      </c>
      <c r="J89" s="215">
        <v>2.1</v>
      </c>
      <c r="K89" s="216">
        <v>0.85499999999999998</v>
      </c>
      <c r="L89" s="215">
        <v>2</v>
      </c>
      <c r="M89" s="217">
        <v>0.93899999999999995</v>
      </c>
      <c r="N89" s="213">
        <v>3983</v>
      </c>
      <c r="O89" s="213">
        <v>58</v>
      </c>
      <c r="P89" s="213">
        <v>3939</v>
      </c>
      <c r="Q89" s="213">
        <v>11</v>
      </c>
      <c r="R89" s="218">
        <v>-1</v>
      </c>
    </row>
    <row r="90" spans="1:18" s="26" customFormat="1" ht="12.75" x14ac:dyDescent="0.2">
      <c r="A90" s="209" t="s">
        <v>2638</v>
      </c>
      <c r="B90" s="205">
        <v>0.17</v>
      </c>
      <c r="C90" s="204">
        <v>491</v>
      </c>
      <c r="D90" s="204">
        <v>226</v>
      </c>
      <c r="E90" s="205">
        <v>0.48</v>
      </c>
      <c r="F90" s="204">
        <v>315</v>
      </c>
      <c r="G90" s="206">
        <v>0.3765</v>
      </c>
      <c r="H90" s="205">
        <v>0.33</v>
      </c>
      <c r="I90" s="205">
        <v>38.74</v>
      </c>
      <c r="J90" s="207">
        <v>1.7</v>
      </c>
      <c r="K90" s="208">
        <v>0.746</v>
      </c>
      <c r="L90" s="207">
        <v>1.6</v>
      </c>
      <c r="M90" s="210">
        <v>0.98</v>
      </c>
      <c r="N90" s="204">
        <v>3594</v>
      </c>
      <c r="O90" s="204">
        <v>45</v>
      </c>
      <c r="P90" s="204">
        <v>3817.6</v>
      </c>
      <c r="Q90" s="204">
        <v>5</v>
      </c>
      <c r="R90" s="9">
        <v>6</v>
      </c>
    </row>
    <row r="91" spans="1:18" s="26" customFormat="1" ht="12.75" x14ac:dyDescent="0.2">
      <c r="A91" s="211" t="s">
        <v>2639</v>
      </c>
      <c r="B91" s="212">
        <v>3.37</v>
      </c>
      <c r="C91" s="213">
        <v>70</v>
      </c>
      <c r="D91" s="213">
        <v>53</v>
      </c>
      <c r="E91" s="212">
        <v>0.78</v>
      </c>
      <c r="F91" s="213">
        <v>52.7</v>
      </c>
      <c r="G91" s="214">
        <v>0.41220000000000001</v>
      </c>
      <c r="H91" s="212">
        <v>1.1000000000000001</v>
      </c>
      <c r="I91" s="212">
        <v>48.3</v>
      </c>
      <c r="J91" s="215">
        <v>2.2000000000000002</v>
      </c>
      <c r="K91" s="216">
        <v>0.85099999999999998</v>
      </c>
      <c r="L91" s="215">
        <v>1.9</v>
      </c>
      <c r="M91" s="217">
        <v>0.86899999999999999</v>
      </c>
      <c r="N91" s="213">
        <v>3968</v>
      </c>
      <c r="O91" s="213">
        <v>57</v>
      </c>
      <c r="P91" s="213">
        <v>3954</v>
      </c>
      <c r="Q91" s="213">
        <v>16</v>
      </c>
      <c r="R91" s="218">
        <v>0</v>
      </c>
    </row>
    <row r="92" spans="1:18" s="26" customFormat="1" ht="12.75" x14ac:dyDescent="0.2">
      <c r="A92" s="209" t="s">
        <v>2640</v>
      </c>
      <c r="B92" s="205">
        <v>0.32</v>
      </c>
      <c r="C92" s="204">
        <v>431</v>
      </c>
      <c r="D92" s="204">
        <v>343</v>
      </c>
      <c r="E92" s="205">
        <v>0.82</v>
      </c>
      <c r="F92" s="204">
        <v>221</v>
      </c>
      <c r="G92" s="206">
        <v>0.35349999999999998</v>
      </c>
      <c r="H92" s="205">
        <v>0.35</v>
      </c>
      <c r="I92" s="205">
        <v>29.03</v>
      </c>
      <c r="J92" s="207">
        <v>1.7</v>
      </c>
      <c r="K92" s="208">
        <v>0.59599999999999997</v>
      </c>
      <c r="L92" s="207">
        <v>1.7</v>
      </c>
      <c r="M92" s="210">
        <v>0.97899999999999998</v>
      </c>
      <c r="N92" s="204">
        <v>3012</v>
      </c>
      <c r="O92" s="204">
        <v>41</v>
      </c>
      <c r="P92" s="204">
        <v>3722.1</v>
      </c>
      <c r="Q92" s="204">
        <v>5.4</v>
      </c>
      <c r="R92" s="9">
        <v>19</v>
      </c>
    </row>
    <row r="93" spans="1:18" s="26" customFormat="1" ht="12.75" x14ac:dyDescent="0.2">
      <c r="A93" s="209" t="s">
        <v>2641</v>
      </c>
      <c r="B93" s="205">
        <v>0.4</v>
      </c>
      <c r="C93" s="204">
        <v>1417</v>
      </c>
      <c r="D93" s="204">
        <v>288</v>
      </c>
      <c r="E93" s="205">
        <v>0.21</v>
      </c>
      <c r="F93" s="204">
        <v>343</v>
      </c>
      <c r="G93" s="206">
        <v>0.2666</v>
      </c>
      <c r="H93" s="205">
        <v>0.37</v>
      </c>
      <c r="I93" s="205">
        <v>10.31</v>
      </c>
      <c r="J93" s="207">
        <v>1.6</v>
      </c>
      <c r="K93" s="208">
        <v>0.28050000000000003</v>
      </c>
      <c r="L93" s="207">
        <v>1.6</v>
      </c>
      <c r="M93" s="210">
        <v>0.97499999999999998</v>
      </c>
      <c r="N93" s="204">
        <v>1594</v>
      </c>
      <c r="O93" s="204">
        <v>23</v>
      </c>
      <c r="P93" s="204">
        <v>3286.1</v>
      </c>
      <c r="Q93" s="204">
        <v>5.7</v>
      </c>
      <c r="R93" s="9">
        <v>51</v>
      </c>
    </row>
    <row r="94" spans="1:18" s="26" customFormat="1" ht="12.75" x14ac:dyDescent="0.2">
      <c r="A94" s="209" t="s">
        <v>2642</v>
      </c>
      <c r="B94" s="205">
        <v>0.17</v>
      </c>
      <c r="C94" s="204">
        <v>36</v>
      </c>
      <c r="D94" s="204">
        <v>19</v>
      </c>
      <c r="E94" s="205">
        <v>0.54</v>
      </c>
      <c r="F94" s="204">
        <v>26.2</v>
      </c>
      <c r="G94" s="206">
        <v>0.40300000000000002</v>
      </c>
      <c r="H94" s="205">
        <v>0.78</v>
      </c>
      <c r="I94" s="205">
        <v>46.8</v>
      </c>
      <c r="J94" s="207">
        <v>2.2000000000000002</v>
      </c>
      <c r="K94" s="208">
        <v>0.84299999999999997</v>
      </c>
      <c r="L94" s="207">
        <v>2.1</v>
      </c>
      <c r="M94" s="210">
        <v>0.93600000000000005</v>
      </c>
      <c r="N94" s="204">
        <v>3940</v>
      </c>
      <c r="O94" s="204">
        <v>62</v>
      </c>
      <c r="P94" s="204">
        <v>3920</v>
      </c>
      <c r="Q94" s="204">
        <v>12</v>
      </c>
      <c r="R94" s="9">
        <v>0</v>
      </c>
    </row>
    <row r="95" spans="1:18" s="26" customFormat="1" ht="12.75" x14ac:dyDescent="0.2">
      <c r="A95" s="209" t="s">
        <v>2643</v>
      </c>
      <c r="B95" s="205">
        <v>0.31</v>
      </c>
      <c r="C95" s="204">
        <v>207</v>
      </c>
      <c r="D95" s="204">
        <v>119</v>
      </c>
      <c r="E95" s="205">
        <v>0.6</v>
      </c>
      <c r="F95" s="204">
        <v>125</v>
      </c>
      <c r="G95" s="206">
        <v>0.38200000000000001</v>
      </c>
      <c r="H95" s="205">
        <v>0.45</v>
      </c>
      <c r="I95" s="205">
        <v>36.869999999999997</v>
      </c>
      <c r="J95" s="207">
        <v>1.8</v>
      </c>
      <c r="K95" s="208">
        <v>0.7</v>
      </c>
      <c r="L95" s="207">
        <v>1.7</v>
      </c>
      <c r="M95" s="210">
        <v>0.96799999999999997</v>
      </c>
      <c r="N95" s="204">
        <v>3421</v>
      </c>
      <c r="O95" s="204">
        <v>46</v>
      </c>
      <c r="P95" s="204">
        <v>3839.6</v>
      </c>
      <c r="Q95" s="204">
        <v>6.7</v>
      </c>
      <c r="R95" s="9">
        <v>11</v>
      </c>
    </row>
    <row r="96" spans="1:18" s="26" customFormat="1" ht="12.75" x14ac:dyDescent="0.2">
      <c r="A96" s="209" t="s">
        <v>2644</v>
      </c>
      <c r="B96" s="205">
        <v>0.33</v>
      </c>
      <c r="C96" s="204">
        <v>95</v>
      </c>
      <c r="D96" s="204">
        <v>72</v>
      </c>
      <c r="E96" s="205">
        <v>0.78</v>
      </c>
      <c r="F96" s="204">
        <v>68.400000000000006</v>
      </c>
      <c r="G96" s="206">
        <v>0.40160000000000001</v>
      </c>
      <c r="H96" s="205">
        <v>0.54</v>
      </c>
      <c r="I96" s="205">
        <v>46.17</v>
      </c>
      <c r="J96" s="207">
        <v>1.9</v>
      </c>
      <c r="K96" s="208">
        <v>0.83399999999999996</v>
      </c>
      <c r="L96" s="207">
        <v>1.8</v>
      </c>
      <c r="M96" s="210">
        <v>0.95799999999999996</v>
      </c>
      <c r="N96" s="204">
        <v>3909</v>
      </c>
      <c r="O96" s="204">
        <v>53</v>
      </c>
      <c r="P96" s="204">
        <v>3915.1</v>
      </c>
      <c r="Q96" s="204">
        <v>8.1</v>
      </c>
      <c r="R96" s="9">
        <v>0</v>
      </c>
    </row>
    <row r="97" spans="1:18" s="26" customFormat="1" ht="12.75" x14ac:dyDescent="0.2">
      <c r="A97" s="211" t="s">
        <v>2645</v>
      </c>
      <c r="B97" s="212">
        <v>0.1</v>
      </c>
      <c r="C97" s="213">
        <v>69</v>
      </c>
      <c r="D97" s="213">
        <v>49</v>
      </c>
      <c r="E97" s="212">
        <v>0.74</v>
      </c>
      <c r="F97" s="213">
        <v>50.7</v>
      </c>
      <c r="G97" s="214">
        <v>0.41420000000000001</v>
      </c>
      <c r="H97" s="212">
        <v>0.59</v>
      </c>
      <c r="I97" s="212">
        <v>48.7</v>
      </c>
      <c r="J97" s="215">
        <v>2.1</v>
      </c>
      <c r="K97" s="216">
        <v>0.85199999999999998</v>
      </c>
      <c r="L97" s="215">
        <v>2</v>
      </c>
      <c r="M97" s="217">
        <v>0.95899999999999996</v>
      </c>
      <c r="N97" s="213">
        <v>3972</v>
      </c>
      <c r="O97" s="213">
        <v>59</v>
      </c>
      <c r="P97" s="213">
        <v>3961.5</v>
      </c>
      <c r="Q97" s="213">
        <v>8.8000000000000007</v>
      </c>
      <c r="R97" s="218">
        <v>0</v>
      </c>
    </row>
    <row r="98" spans="1:18" s="26" customFormat="1" ht="12.75" x14ac:dyDescent="0.2">
      <c r="A98" s="211" t="s">
        <v>2646</v>
      </c>
      <c r="B98" s="212">
        <v>0.01</v>
      </c>
      <c r="C98" s="213">
        <v>66</v>
      </c>
      <c r="D98" s="213">
        <v>45</v>
      </c>
      <c r="E98" s="212">
        <v>0.71</v>
      </c>
      <c r="F98" s="213">
        <v>48</v>
      </c>
      <c r="G98" s="214">
        <v>0.40670000000000001</v>
      </c>
      <c r="H98" s="212">
        <v>0.59</v>
      </c>
      <c r="I98" s="212">
        <v>47.3</v>
      </c>
      <c r="J98" s="215">
        <v>2</v>
      </c>
      <c r="K98" s="216">
        <v>0.84399999999999997</v>
      </c>
      <c r="L98" s="215">
        <v>1.9</v>
      </c>
      <c r="M98" s="217">
        <v>0.95399999999999996</v>
      </c>
      <c r="N98" s="213">
        <v>3944</v>
      </c>
      <c r="O98" s="213">
        <v>56</v>
      </c>
      <c r="P98" s="213">
        <v>3933.9</v>
      </c>
      <c r="Q98" s="213">
        <v>8.9</v>
      </c>
      <c r="R98" s="218">
        <v>0</v>
      </c>
    </row>
    <row r="99" spans="1:18" s="26" customFormat="1" ht="12.75" x14ac:dyDescent="0.2">
      <c r="A99" s="209" t="s">
        <v>2647</v>
      </c>
      <c r="B99" s="205">
        <v>1.58</v>
      </c>
      <c r="C99" s="204">
        <v>409</v>
      </c>
      <c r="D99" s="204">
        <v>889</v>
      </c>
      <c r="E99" s="205">
        <v>2.25</v>
      </c>
      <c r="F99" s="204">
        <v>164</v>
      </c>
      <c r="G99" s="206">
        <v>0.26319999999999999</v>
      </c>
      <c r="H99" s="205">
        <v>0.6</v>
      </c>
      <c r="I99" s="205">
        <v>16.66</v>
      </c>
      <c r="J99" s="207">
        <v>1.8</v>
      </c>
      <c r="K99" s="208">
        <v>0.45900000000000002</v>
      </c>
      <c r="L99" s="207">
        <v>1.7</v>
      </c>
      <c r="M99" s="210">
        <v>0.94299999999999995</v>
      </c>
      <c r="N99" s="204">
        <v>2435</v>
      </c>
      <c r="O99" s="204">
        <v>35</v>
      </c>
      <c r="P99" s="204">
        <v>3265.9</v>
      </c>
      <c r="Q99" s="204">
        <v>9.5</v>
      </c>
      <c r="R99" s="9">
        <v>25</v>
      </c>
    </row>
    <row r="100" spans="1:18" s="26" customFormat="1" ht="12.75" x14ac:dyDescent="0.2">
      <c r="A100" s="209" t="s">
        <v>2648</v>
      </c>
      <c r="B100" s="205">
        <v>0.05</v>
      </c>
      <c r="C100" s="204">
        <v>383</v>
      </c>
      <c r="D100" s="204">
        <v>186</v>
      </c>
      <c r="E100" s="205">
        <v>0.5</v>
      </c>
      <c r="F100" s="204">
        <v>202</v>
      </c>
      <c r="G100" s="206">
        <v>0.35859999999999997</v>
      </c>
      <c r="H100" s="205">
        <v>0.36</v>
      </c>
      <c r="I100" s="205">
        <v>30.39</v>
      </c>
      <c r="J100" s="207">
        <v>1.7</v>
      </c>
      <c r="K100" s="208">
        <v>0.61399999999999999</v>
      </c>
      <c r="L100" s="207">
        <v>1.6</v>
      </c>
      <c r="M100" s="210">
        <v>0.97599999999999998</v>
      </c>
      <c r="N100" s="204">
        <v>3088</v>
      </c>
      <c r="O100" s="204">
        <v>40</v>
      </c>
      <c r="P100" s="204">
        <v>3744.1</v>
      </c>
      <c r="Q100" s="204">
        <v>5.5</v>
      </c>
      <c r="R100" s="9">
        <v>18</v>
      </c>
    </row>
    <row r="101" spans="1:18" s="26" customFormat="1" ht="12.75" x14ac:dyDescent="0.2">
      <c r="A101" s="209" t="s">
        <v>2652</v>
      </c>
      <c r="B101" s="205">
        <v>1.53</v>
      </c>
      <c r="C101" s="204">
        <v>640</v>
      </c>
      <c r="D101" s="204">
        <v>256</v>
      </c>
      <c r="E101" s="205">
        <v>0.41</v>
      </c>
      <c r="F101" s="204">
        <v>221</v>
      </c>
      <c r="G101" s="206">
        <v>0.3362</v>
      </c>
      <c r="H101" s="205">
        <v>0.47</v>
      </c>
      <c r="I101" s="205">
        <v>18.329999999999998</v>
      </c>
      <c r="J101" s="207">
        <v>1.8</v>
      </c>
      <c r="K101" s="208">
        <v>0.39560000000000001</v>
      </c>
      <c r="L101" s="207">
        <v>1.7</v>
      </c>
      <c r="M101" s="210">
        <v>0.96299999999999997</v>
      </c>
      <c r="N101" s="204">
        <v>2149</v>
      </c>
      <c r="O101" s="204">
        <v>31</v>
      </c>
      <c r="P101" s="204">
        <v>3645.4</v>
      </c>
      <c r="Q101" s="204">
        <v>7.2</v>
      </c>
      <c r="R101" s="9">
        <v>41</v>
      </c>
    </row>
    <row r="102" spans="1:18" s="26" customFormat="1" ht="12.75" x14ac:dyDescent="0.2">
      <c r="A102" s="209" t="s">
        <v>2651</v>
      </c>
      <c r="B102" s="205">
        <v>0</v>
      </c>
      <c r="C102" s="204">
        <v>54</v>
      </c>
      <c r="D102" s="204">
        <v>36</v>
      </c>
      <c r="E102" s="205">
        <v>0.69</v>
      </c>
      <c r="F102" s="204">
        <v>37.4</v>
      </c>
      <c r="G102" s="206">
        <v>0.4002</v>
      </c>
      <c r="H102" s="205">
        <v>0.72</v>
      </c>
      <c r="I102" s="205">
        <v>44.56</v>
      </c>
      <c r="J102" s="207">
        <v>2.1</v>
      </c>
      <c r="K102" s="208">
        <v>0.80700000000000005</v>
      </c>
      <c r="L102" s="207">
        <v>1.9</v>
      </c>
      <c r="M102" s="210">
        <v>0.93799999999999994</v>
      </c>
      <c r="N102" s="204">
        <v>3816</v>
      </c>
      <c r="O102" s="204">
        <v>56</v>
      </c>
      <c r="P102" s="204">
        <v>3910</v>
      </c>
      <c r="Q102" s="204">
        <v>11</v>
      </c>
      <c r="R102" s="9">
        <v>2</v>
      </c>
    </row>
    <row r="103" spans="1:18" s="26" customFormat="1" ht="12.75" x14ac:dyDescent="0.2">
      <c r="A103" s="209" t="s">
        <v>2653</v>
      </c>
      <c r="B103" s="205">
        <v>0.64</v>
      </c>
      <c r="C103" s="204">
        <v>1232</v>
      </c>
      <c r="D103" s="204">
        <v>232</v>
      </c>
      <c r="E103" s="205">
        <v>0.19</v>
      </c>
      <c r="F103" s="204">
        <v>193</v>
      </c>
      <c r="G103" s="206">
        <v>0.22320000000000001</v>
      </c>
      <c r="H103" s="205">
        <v>0.74</v>
      </c>
      <c r="I103" s="205">
        <v>5.57</v>
      </c>
      <c r="J103" s="207">
        <v>1.8</v>
      </c>
      <c r="K103" s="208">
        <v>0.18090000000000001</v>
      </c>
      <c r="L103" s="207">
        <v>1.7</v>
      </c>
      <c r="M103" s="210">
        <v>0.91500000000000004</v>
      </c>
      <c r="N103" s="204">
        <v>1072</v>
      </c>
      <c r="O103" s="204">
        <v>16</v>
      </c>
      <c r="P103" s="204">
        <v>3004</v>
      </c>
      <c r="Q103" s="204">
        <v>12</v>
      </c>
      <c r="R103" s="9">
        <v>64</v>
      </c>
    </row>
    <row r="104" spans="1:18" s="26" customFormat="1" ht="12.75" x14ac:dyDescent="0.2">
      <c r="A104" s="209" t="s">
        <v>2649</v>
      </c>
      <c r="B104" s="205">
        <v>0.5</v>
      </c>
      <c r="C104" s="204">
        <v>672</v>
      </c>
      <c r="D104" s="204">
        <v>323</v>
      </c>
      <c r="E104" s="205">
        <v>0.5</v>
      </c>
      <c r="F104" s="204">
        <v>310</v>
      </c>
      <c r="G104" s="206">
        <v>0.32450000000000001</v>
      </c>
      <c r="H104" s="205">
        <v>0.4</v>
      </c>
      <c r="I104" s="205">
        <v>23.86</v>
      </c>
      <c r="J104" s="207">
        <v>1.7</v>
      </c>
      <c r="K104" s="208">
        <v>0.53339999999999999</v>
      </c>
      <c r="L104" s="207">
        <v>1.7</v>
      </c>
      <c r="M104" s="210">
        <v>0.97299999999999998</v>
      </c>
      <c r="N104" s="204">
        <v>2756</v>
      </c>
      <c r="O104" s="204">
        <v>38</v>
      </c>
      <c r="P104" s="204">
        <v>3591.1</v>
      </c>
      <c r="Q104" s="204">
        <v>6.1</v>
      </c>
      <c r="R104" s="9">
        <v>23</v>
      </c>
    </row>
    <row r="105" spans="1:18" s="26" customFormat="1" ht="12.75" x14ac:dyDescent="0.2">
      <c r="A105" s="209" t="s">
        <v>2650</v>
      </c>
      <c r="B105" s="205">
        <v>0.06</v>
      </c>
      <c r="C105" s="204">
        <v>585</v>
      </c>
      <c r="D105" s="204">
        <v>269</v>
      </c>
      <c r="E105" s="205">
        <v>0.47</v>
      </c>
      <c r="F105" s="204">
        <v>272</v>
      </c>
      <c r="G105" s="206">
        <v>0.36380000000000001</v>
      </c>
      <c r="H105" s="205">
        <v>0.34</v>
      </c>
      <c r="I105" s="205">
        <v>27.1</v>
      </c>
      <c r="J105" s="207">
        <v>1.7</v>
      </c>
      <c r="K105" s="208">
        <v>0.54020000000000001</v>
      </c>
      <c r="L105" s="207">
        <v>1.6</v>
      </c>
      <c r="M105" s="210">
        <v>0.97899999999999998</v>
      </c>
      <c r="N105" s="204">
        <v>2784</v>
      </c>
      <c r="O105" s="204">
        <v>37</v>
      </c>
      <c r="P105" s="204">
        <v>3765.9</v>
      </c>
      <c r="Q105" s="204">
        <v>5.0999999999999996</v>
      </c>
      <c r="R105" s="9">
        <v>26</v>
      </c>
    </row>
    <row r="106" spans="1:18" s="26" customFormat="1" ht="12.75" x14ac:dyDescent="0.2">
      <c r="A106" s="209" t="s">
        <v>2654</v>
      </c>
      <c r="B106" s="205">
        <v>0.94</v>
      </c>
      <c r="C106" s="204">
        <v>1167</v>
      </c>
      <c r="D106" s="204">
        <v>609</v>
      </c>
      <c r="E106" s="205">
        <v>0.54</v>
      </c>
      <c r="F106" s="204">
        <v>197</v>
      </c>
      <c r="G106" s="206">
        <v>0.24099999999999999</v>
      </c>
      <c r="H106" s="205">
        <v>0.5</v>
      </c>
      <c r="I106" s="205">
        <v>6.47</v>
      </c>
      <c r="J106" s="207">
        <v>1.7</v>
      </c>
      <c r="K106" s="208">
        <v>0.19470000000000001</v>
      </c>
      <c r="L106" s="207">
        <v>1.7</v>
      </c>
      <c r="M106" s="210">
        <v>0.95899999999999996</v>
      </c>
      <c r="N106" s="204">
        <v>1147</v>
      </c>
      <c r="O106" s="204">
        <v>18</v>
      </c>
      <c r="P106" s="204">
        <v>3126.4</v>
      </c>
      <c r="Q106" s="204">
        <v>7.9</v>
      </c>
      <c r="R106" s="9">
        <v>63</v>
      </c>
    </row>
    <row r="107" spans="1:18" s="26" customFormat="1" ht="12.75" x14ac:dyDescent="0.2">
      <c r="A107" s="209" t="s">
        <v>2655</v>
      </c>
      <c r="B107" s="205">
        <v>0.86</v>
      </c>
      <c r="C107" s="204">
        <v>419</v>
      </c>
      <c r="D107" s="204">
        <v>121</v>
      </c>
      <c r="E107" s="205">
        <v>0.3</v>
      </c>
      <c r="F107" s="204">
        <v>115</v>
      </c>
      <c r="G107" s="206">
        <v>0.2472</v>
      </c>
      <c r="H107" s="205">
        <v>0.56000000000000005</v>
      </c>
      <c r="I107" s="205">
        <v>10.83</v>
      </c>
      <c r="J107" s="207">
        <v>1.8</v>
      </c>
      <c r="K107" s="208">
        <v>0.31780000000000003</v>
      </c>
      <c r="L107" s="207">
        <v>1.7</v>
      </c>
      <c r="M107" s="210">
        <v>0.95</v>
      </c>
      <c r="N107" s="204">
        <v>1779</v>
      </c>
      <c r="O107" s="204">
        <v>27</v>
      </c>
      <c r="P107" s="204">
        <v>3166.8</v>
      </c>
      <c r="Q107" s="204">
        <v>8.9</v>
      </c>
      <c r="R107" s="9">
        <v>44</v>
      </c>
    </row>
    <row r="108" spans="1:18" s="26" customFormat="1" ht="12.75" x14ac:dyDescent="0.2">
      <c r="A108" s="209" t="s">
        <v>2333</v>
      </c>
      <c r="B108" s="205">
        <v>0.14000000000000001</v>
      </c>
      <c r="C108" s="204">
        <v>610</v>
      </c>
      <c r="D108" s="204">
        <v>409</v>
      </c>
      <c r="E108" s="205">
        <v>0.69</v>
      </c>
      <c r="F108" s="204">
        <v>276</v>
      </c>
      <c r="G108" s="206">
        <v>0.25936999999999999</v>
      </c>
      <c r="H108" s="205">
        <v>0.38</v>
      </c>
      <c r="I108" s="205">
        <v>18.809999999999999</v>
      </c>
      <c r="J108" s="207">
        <v>1.7</v>
      </c>
      <c r="K108" s="208">
        <v>0.52590000000000003</v>
      </c>
      <c r="L108" s="207">
        <v>1.6</v>
      </c>
      <c r="M108" s="210">
        <v>0.97299999999999998</v>
      </c>
      <c r="N108" s="204">
        <v>2724</v>
      </c>
      <c r="O108" s="204">
        <v>36</v>
      </c>
      <c r="P108" s="204">
        <v>3242.9</v>
      </c>
      <c r="Q108" s="204">
        <v>6</v>
      </c>
      <c r="R108" s="9">
        <v>16</v>
      </c>
    </row>
    <row r="109" spans="1:18" s="26" customFormat="1" ht="12.75" x14ac:dyDescent="0.2">
      <c r="A109" s="209" t="s">
        <v>2656</v>
      </c>
      <c r="B109" s="205">
        <v>0.4</v>
      </c>
      <c r="C109" s="204">
        <v>276</v>
      </c>
      <c r="D109" s="204">
        <v>76</v>
      </c>
      <c r="E109" s="205">
        <v>0.28000000000000003</v>
      </c>
      <c r="F109" s="204">
        <v>104</v>
      </c>
      <c r="G109" s="206">
        <v>0.25469999999999998</v>
      </c>
      <c r="H109" s="205">
        <v>0.56999999999999995</v>
      </c>
      <c r="I109" s="205">
        <v>15.31</v>
      </c>
      <c r="J109" s="207">
        <v>1.8</v>
      </c>
      <c r="K109" s="208">
        <v>0.43609999999999999</v>
      </c>
      <c r="L109" s="207">
        <v>1.7</v>
      </c>
      <c r="M109" s="210">
        <v>0.95</v>
      </c>
      <c r="N109" s="204">
        <v>2333</v>
      </c>
      <c r="O109" s="204">
        <v>34</v>
      </c>
      <c r="P109" s="204">
        <v>3214</v>
      </c>
      <c r="Q109" s="204">
        <v>9</v>
      </c>
      <c r="R109" s="9">
        <v>27</v>
      </c>
    </row>
    <row r="110" spans="1:18" s="26" customFormat="1" ht="12.75" x14ac:dyDescent="0.2">
      <c r="A110" s="209" t="s">
        <v>2657</v>
      </c>
      <c r="B110" s="205">
        <v>0.23</v>
      </c>
      <c r="C110" s="204">
        <v>724</v>
      </c>
      <c r="D110" s="204">
        <v>257</v>
      </c>
      <c r="E110" s="205">
        <v>0.37</v>
      </c>
      <c r="F110" s="204">
        <v>256</v>
      </c>
      <c r="G110" s="206">
        <v>0.31009999999999999</v>
      </c>
      <c r="H110" s="205">
        <v>0.34</v>
      </c>
      <c r="I110" s="205">
        <v>17.52</v>
      </c>
      <c r="J110" s="207">
        <v>1.7</v>
      </c>
      <c r="K110" s="208">
        <v>0.40970000000000001</v>
      </c>
      <c r="L110" s="207">
        <v>1.7</v>
      </c>
      <c r="M110" s="210">
        <v>0.98</v>
      </c>
      <c r="N110" s="204">
        <v>2214</v>
      </c>
      <c r="O110" s="204">
        <v>32</v>
      </c>
      <c r="P110" s="204">
        <v>3521.2</v>
      </c>
      <c r="Q110" s="204">
        <v>5.3</v>
      </c>
      <c r="R110" s="9">
        <v>37</v>
      </c>
    </row>
    <row r="111" spans="1:18" s="26" customFormat="1" ht="12.75" x14ac:dyDescent="0.2">
      <c r="A111" s="209" t="s">
        <v>2658</v>
      </c>
      <c r="B111" s="205">
        <v>2.4900000000000002</v>
      </c>
      <c r="C111" s="204">
        <v>1656</v>
      </c>
      <c r="D111" s="204">
        <v>1288</v>
      </c>
      <c r="E111" s="205">
        <v>0.8</v>
      </c>
      <c r="F111" s="204">
        <v>520</v>
      </c>
      <c r="G111" s="206">
        <v>0.31680000000000003</v>
      </c>
      <c r="H111" s="205">
        <v>0.57999999999999996</v>
      </c>
      <c r="I111" s="205">
        <v>15.57</v>
      </c>
      <c r="J111" s="207">
        <v>1.8</v>
      </c>
      <c r="K111" s="208">
        <v>0.35639999999999999</v>
      </c>
      <c r="L111" s="207">
        <v>1.7</v>
      </c>
      <c r="M111" s="210">
        <v>0.94399999999999995</v>
      </c>
      <c r="N111" s="204">
        <v>1965</v>
      </c>
      <c r="O111" s="204">
        <v>28</v>
      </c>
      <c r="P111" s="204">
        <v>3554.2</v>
      </c>
      <c r="Q111" s="204">
        <v>9</v>
      </c>
      <c r="R111" s="9">
        <v>45</v>
      </c>
    </row>
    <row r="112" spans="1:18" s="26" customFormat="1" ht="12.75" x14ac:dyDescent="0.2">
      <c r="A112" s="209" t="s">
        <v>2659</v>
      </c>
      <c r="B112" s="205">
        <v>0.12</v>
      </c>
      <c r="C112" s="204">
        <v>631</v>
      </c>
      <c r="D112" s="204">
        <v>307</v>
      </c>
      <c r="E112" s="205">
        <v>0.5</v>
      </c>
      <c r="F112" s="204">
        <v>170</v>
      </c>
      <c r="G112" s="206">
        <v>0.29630000000000001</v>
      </c>
      <c r="H112" s="205">
        <v>0.4</v>
      </c>
      <c r="I112" s="205">
        <v>12.84</v>
      </c>
      <c r="J112" s="207">
        <v>1.8</v>
      </c>
      <c r="K112" s="208">
        <v>0.31440000000000001</v>
      </c>
      <c r="L112" s="207">
        <v>1.7</v>
      </c>
      <c r="M112" s="210">
        <v>0.97399999999999998</v>
      </c>
      <c r="N112" s="204">
        <v>1762</v>
      </c>
      <c r="O112" s="204">
        <v>26</v>
      </c>
      <c r="P112" s="204">
        <v>3450.8</v>
      </c>
      <c r="Q112" s="204">
        <v>6.1</v>
      </c>
      <c r="R112" s="9">
        <v>49</v>
      </c>
    </row>
    <row r="113" spans="1:18" s="26" customFormat="1" ht="12.75" x14ac:dyDescent="0.2">
      <c r="A113" s="209" t="s">
        <v>2696</v>
      </c>
      <c r="B113" s="205">
        <v>0.08</v>
      </c>
      <c r="C113" s="204">
        <v>97</v>
      </c>
      <c r="D113" s="204">
        <v>33</v>
      </c>
      <c r="E113" s="205">
        <v>0.35</v>
      </c>
      <c r="F113" s="204">
        <v>67.599999999999994</v>
      </c>
      <c r="G113" s="206">
        <v>0.40439999999999998</v>
      </c>
      <c r="H113" s="205">
        <v>0.54</v>
      </c>
      <c r="I113" s="205">
        <v>45.15</v>
      </c>
      <c r="J113" s="207">
        <v>1.9</v>
      </c>
      <c r="K113" s="208">
        <v>0.81</v>
      </c>
      <c r="L113" s="207">
        <v>1.8</v>
      </c>
      <c r="M113" s="210">
        <v>0.95899999999999996</v>
      </c>
      <c r="N113" s="204">
        <v>3824</v>
      </c>
      <c r="O113" s="204">
        <v>52</v>
      </c>
      <c r="P113" s="204">
        <v>3925.6</v>
      </c>
      <c r="Q113" s="204">
        <v>8.1</v>
      </c>
      <c r="R113" s="9">
        <v>3</v>
      </c>
    </row>
    <row r="114" spans="1:18" s="26" customFormat="1" ht="12.75" x14ac:dyDescent="0.2">
      <c r="A114" s="209" t="s">
        <v>2697</v>
      </c>
      <c r="B114" s="205">
        <v>0.76</v>
      </c>
      <c r="C114" s="204">
        <v>277</v>
      </c>
      <c r="D114" s="204">
        <v>110</v>
      </c>
      <c r="E114" s="205">
        <v>0.41</v>
      </c>
      <c r="F114" s="204">
        <v>120</v>
      </c>
      <c r="G114" s="206">
        <v>0.31719999999999998</v>
      </c>
      <c r="H114" s="205">
        <v>0.49</v>
      </c>
      <c r="I114" s="205">
        <v>21.89</v>
      </c>
      <c r="J114" s="207">
        <v>1.8</v>
      </c>
      <c r="K114" s="208">
        <v>0.50049999999999994</v>
      </c>
      <c r="L114" s="207">
        <v>1.8</v>
      </c>
      <c r="M114" s="210">
        <v>0.96299999999999997</v>
      </c>
      <c r="N114" s="204">
        <v>2616</v>
      </c>
      <c r="O114" s="204">
        <v>38</v>
      </c>
      <c r="P114" s="204">
        <v>3556.5</v>
      </c>
      <c r="Q114" s="204">
        <v>7.6</v>
      </c>
      <c r="R114" s="9">
        <v>26</v>
      </c>
    </row>
    <row r="115" spans="1:18" s="26" customFormat="1" ht="12.75" x14ac:dyDescent="0.2">
      <c r="A115" s="209" t="s">
        <v>2698</v>
      </c>
      <c r="B115" s="205">
        <v>4.2</v>
      </c>
      <c r="C115" s="204">
        <v>843</v>
      </c>
      <c r="D115" s="204">
        <v>516</v>
      </c>
      <c r="E115" s="205">
        <v>0.63</v>
      </c>
      <c r="F115" s="204">
        <v>192</v>
      </c>
      <c r="G115" s="206">
        <v>0.2651</v>
      </c>
      <c r="H115" s="205">
        <v>1.3</v>
      </c>
      <c r="I115" s="205">
        <v>9.2799999999999994</v>
      </c>
      <c r="J115" s="207">
        <v>2.1</v>
      </c>
      <c r="K115" s="208">
        <v>0.254</v>
      </c>
      <c r="L115" s="207">
        <v>1.7</v>
      </c>
      <c r="M115" s="210">
        <v>0.81100000000000005</v>
      </c>
      <c r="N115" s="204">
        <v>1459</v>
      </c>
      <c r="O115" s="204">
        <v>23</v>
      </c>
      <c r="P115" s="204">
        <v>3277</v>
      </c>
      <c r="Q115" s="204">
        <v>20</v>
      </c>
      <c r="R115" s="9">
        <v>55</v>
      </c>
    </row>
    <row r="116" spans="1:18" s="26" customFormat="1" ht="12.75" x14ac:dyDescent="0.2">
      <c r="A116" s="209" t="s">
        <v>2699</v>
      </c>
      <c r="B116" s="205">
        <v>3.77</v>
      </c>
      <c r="C116" s="204">
        <v>625</v>
      </c>
      <c r="D116" s="204">
        <v>388</v>
      </c>
      <c r="E116" s="205">
        <v>0.64</v>
      </c>
      <c r="F116" s="204">
        <v>182</v>
      </c>
      <c r="G116" s="206">
        <v>0.29959999999999998</v>
      </c>
      <c r="H116" s="205">
        <v>0.95</v>
      </c>
      <c r="I116" s="205">
        <v>13.45</v>
      </c>
      <c r="J116" s="207">
        <v>2</v>
      </c>
      <c r="K116" s="208">
        <v>0.3256</v>
      </c>
      <c r="L116" s="207">
        <v>1.7</v>
      </c>
      <c r="M116" s="210">
        <v>0.877</v>
      </c>
      <c r="N116" s="204">
        <v>1817</v>
      </c>
      <c r="O116" s="204">
        <v>27</v>
      </c>
      <c r="P116" s="204">
        <v>3468</v>
      </c>
      <c r="Q116" s="204">
        <v>15</v>
      </c>
      <c r="R116" s="9">
        <v>48</v>
      </c>
    </row>
    <row r="117" spans="1:18" s="26" customFormat="1" ht="12.75" x14ac:dyDescent="0.2">
      <c r="A117" s="209" t="s">
        <v>2695</v>
      </c>
      <c r="B117" s="205">
        <v>6.72</v>
      </c>
      <c r="C117" s="204">
        <v>1965</v>
      </c>
      <c r="D117" s="204">
        <v>1974</v>
      </c>
      <c r="E117" s="205">
        <v>1.04</v>
      </c>
      <c r="F117" s="204">
        <v>175</v>
      </c>
      <c r="G117" s="206">
        <v>0.1883</v>
      </c>
      <c r="H117" s="205">
        <v>3.5</v>
      </c>
      <c r="I117" s="205">
        <v>2.5110000000000001</v>
      </c>
      <c r="J117" s="207">
        <v>3.9</v>
      </c>
      <c r="K117" s="208">
        <v>9.6799999999999997E-2</v>
      </c>
      <c r="L117" s="207">
        <v>1.8</v>
      </c>
      <c r="M117" s="210">
        <v>0.46899999999999997</v>
      </c>
      <c r="N117" s="204">
        <v>595</v>
      </c>
      <c r="O117" s="204">
        <v>10</v>
      </c>
      <c r="P117" s="204">
        <v>2727</v>
      </c>
      <c r="Q117" s="204">
        <v>57</v>
      </c>
      <c r="R117" s="9">
        <v>78</v>
      </c>
    </row>
    <row r="118" spans="1:18" s="26" customFormat="1" ht="12.75" x14ac:dyDescent="0.2">
      <c r="A118" s="209" t="s">
        <v>2694</v>
      </c>
      <c r="B118" s="205">
        <v>0.04</v>
      </c>
      <c r="C118" s="204">
        <v>184</v>
      </c>
      <c r="D118" s="204">
        <v>178</v>
      </c>
      <c r="E118" s="205">
        <v>1</v>
      </c>
      <c r="F118" s="204">
        <v>130</v>
      </c>
      <c r="G118" s="206">
        <v>0.40620000000000001</v>
      </c>
      <c r="H118" s="205">
        <v>0.55000000000000004</v>
      </c>
      <c r="I118" s="205">
        <v>45.96</v>
      </c>
      <c r="J118" s="207">
        <v>1.8</v>
      </c>
      <c r="K118" s="208">
        <v>0.82099999999999995</v>
      </c>
      <c r="L118" s="207">
        <v>1.7</v>
      </c>
      <c r="M118" s="210">
        <v>0.95199999999999996</v>
      </c>
      <c r="N118" s="204">
        <v>3863</v>
      </c>
      <c r="O118" s="204">
        <v>49</v>
      </c>
      <c r="P118" s="204">
        <v>3932.1</v>
      </c>
      <c r="Q118" s="204">
        <v>8.1999999999999993</v>
      </c>
      <c r="R118" s="9">
        <v>2</v>
      </c>
    </row>
    <row r="119" spans="1:18" s="26" customFormat="1" ht="12.75" x14ac:dyDescent="0.2">
      <c r="A119" s="209" t="s">
        <v>2693</v>
      </c>
      <c r="B119" s="205">
        <v>0.01</v>
      </c>
      <c r="C119" s="204">
        <v>120</v>
      </c>
      <c r="D119" s="204">
        <v>96</v>
      </c>
      <c r="E119" s="205">
        <v>0.83</v>
      </c>
      <c r="F119" s="204">
        <v>84.5</v>
      </c>
      <c r="G119" s="206">
        <v>0.39900000000000002</v>
      </c>
      <c r="H119" s="205">
        <v>0.5</v>
      </c>
      <c r="I119" s="205">
        <v>45.26</v>
      </c>
      <c r="J119" s="207">
        <v>1.8</v>
      </c>
      <c r="K119" s="208">
        <v>0.82299999999999995</v>
      </c>
      <c r="L119" s="207">
        <v>1.8</v>
      </c>
      <c r="M119" s="210">
        <v>0.96199999999999997</v>
      </c>
      <c r="N119" s="204">
        <v>3870</v>
      </c>
      <c r="O119" s="204">
        <v>52</v>
      </c>
      <c r="P119" s="204">
        <v>3905.2</v>
      </c>
      <c r="Q119" s="204">
        <v>7.5</v>
      </c>
      <c r="R119" s="9">
        <v>1</v>
      </c>
    </row>
    <row r="120" spans="1:18" s="26" customFormat="1" ht="12.75" x14ac:dyDescent="0.2">
      <c r="A120" s="209" t="s">
        <v>2692</v>
      </c>
      <c r="B120" s="205">
        <v>0.3</v>
      </c>
      <c r="C120" s="204">
        <v>465</v>
      </c>
      <c r="D120" s="204">
        <v>166</v>
      </c>
      <c r="E120" s="205">
        <v>0.37</v>
      </c>
      <c r="F120" s="204">
        <v>274</v>
      </c>
      <c r="G120" s="206">
        <v>0.37369999999999998</v>
      </c>
      <c r="H120" s="205">
        <v>0.35</v>
      </c>
      <c r="I120" s="205">
        <v>35.299999999999997</v>
      </c>
      <c r="J120" s="207">
        <v>1.7</v>
      </c>
      <c r="K120" s="208">
        <v>0.68500000000000005</v>
      </c>
      <c r="L120" s="207">
        <v>1.6</v>
      </c>
      <c r="M120" s="210">
        <v>0.97699999999999998</v>
      </c>
      <c r="N120" s="204">
        <v>3364</v>
      </c>
      <c r="O120" s="204">
        <v>43</v>
      </c>
      <c r="P120" s="204">
        <v>3806.6</v>
      </c>
      <c r="Q120" s="204">
        <v>5.4</v>
      </c>
      <c r="R120" s="9">
        <v>12</v>
      </c>
    </row>
    <row r="121" spans="1:18" s="26" customFormat="1" ht="12.75" x14ac:dyDescent="0.2">
      <c r="A121" s="209" t="s">
        <v>2691</v>
      </c>
      <c r="B121" s="205">
        <v>0.22</v>
      </c>
      <c r="C121" s="204">
        <v>585</v>
      </c>
      <c r="D121" s="204">
        <v>268</v>
      </c>
      <c r="E121" s="205">
        <v>0.47</v>
      </c>
      <c r="F121" s="204">
        <v>197</v>
      </c>
      <c r="G121" s="206">
        <v>0.31530000000000002</v>
      </c>
      <c r="H121" s="205">
        <v>0.37</v>
      </c>
      <c r="I121" s="205">
        <v>17.02</v>
      </c>
      <c r="J121" s="207">
        <v>1.7</v>
      </c>
      <c r="K121" s="208">
        <v>0.3916</v>
      </c>
      <c r="L121" s="207">
        <v>1.7</v>
      </c>
      <c r="M121" s="210">
        <v>0.97699999999999998</v>
      </c>
      <c r="N121" s="204">
        <v>2130</v>
      </c>
      <c r="O121" s="204">
        <v>31</v>
      </c>
      <c r="P121" s="204">
        <v>3547.1</v>
      </c>
      <c r="Q121" s="204">
        <v>5.7</v>
      </c>
      <c r="R121" s="9">
        <v>40</v>
      </c>
    </row>
    <row r="122" spans="1:18" s="26" customFormat="1" ht="12.75" x14ac:dyDescent="0.2">
      <c r="A122" s="209" t="s">
        <v>2690</v>
      </c>
      <c r="B122" s="205">
        <v>0.81</v>
      </c>
      <c r="C122" s="204">
        <v>974</v>
      </c>
      <c r="D122" s="204">
        <v>354</v>
      </c>
      <c r="E122" s="205">
        <v>0.38</v>
      </c>
      <c r="F122" s="204">
        <v>173</v>
      </c>
      <c r="G122" s="206">
        <v>0.23499999999999999</v>
      </c>
      <c r="H122" s="205">
        <v>0.6</v>
      </c>
      <c r="I122" s="205">
        <v>6.66</v>
      </c>
      <c r="J122" s="207">
        <v>1.8</v>
      </c>
      <c r="K122" s="208">
        <v>0.20549999999999999</v>
      </c>
      <c r="L122" s="207">
        <v>1.7</v>
      </c>
      <c r="M122" s="210">
        <v>0.94099999999999995</v>
      </c>
      <c r="N122" s="204">
        <v>1205</v>
      </c>
      <c r="O122" s="204">
        <v>19</v>
      </c>
      <c r="P122" s="204">
        <v>3086.7</v>
      </c>
      <c r="Q122" s="204">
        <v>9.6</v>
      </c>
      <c r="R122" s="9">
        <v>61</v>
      </c>
    </row>
    <row r="123" spans="1:18" s="26" customFormat="1" ht="12.75" x14ac:dyDescent="0.2">
      <c r="A123" s="209" t="s">
        <v>2689</v>
      </c>
      <c r="B123" s="205">
        <v>0.13</v>
      </c>
      <c r="C123" s="204">
        <v>331</v>
      </c>
      <c r="D123" s="204">
        <v>154</v>
      </c>
      <c r="E123" s="205">
        <v>0.48</v>
      </c>
      <c r="F123" s="204">
        <v>176</v>
      </c>
      <c r="G123" s="206">
        <v>0.38829999999999998</v>
      </c>
      <c r="H123" s="205">
        <v>0.55000000000000004</v>
      </c>
      <c r="I123" s="205">
        <v>33.19</v>
      </c>
      <c r="J123" s="207">
        <v>1.9</v>
      </c>
      <c r="K123" s="208">
        <v>0.62</v>
      </c>
      <c r="L123" s="207">
        <v>1.8</v>
      </c>
      <c r="M123" s="210">
        <v>0.95899999999999996</v>
      </c>
      <c r="N123" s="204">
        <v>3110</v>
      </c>
      <c r="O123" s="204">
        <v>46</v>
      </c>
      <c r="P123" s="204">
        <v>3864.2</v>
      </c>
      <c r="Q123" s="204">
        <v>8.3000000000000007</v>
      </c>
      <c r="R123" s="9">
        <v>20</v>
      </c>
    </row>
    <row r="124" spans="1:18" s="26" customFormat="1" ht="12" customHeight="1" x14ac:dyDescent="0.2">
      <c r="A124" s="209" t="s">
        <v>3012</v>
      </c>
      <c r="B124" s="205">
        <v>0.1</v>
      </c>
      <c r="C124" s="204">
        <v>320</v>
      </c>
      <c r="D124" s="204">
        <v>88</v>
      </c>
      <c r="E124" s="205">
        <v>0.28000000000000003</v>
      </c>
      <c r="F124" s="204">
        <v>221</v>
      </c>
      <c r="G124" s="206">
        <v>0.38500000000000001</v>
      </c>
      <c r="H124" s="205">
        <v>0.39</v>
      </c>
      <c r="I124" s="205">
        <v>42.74</v>
      </c>
      <c r="J124" s="207">
        <v>1.7</v>
      </c>
      <c r="K124" s="208">
        <v>0.80500000000000005</v>
      </c>
      <c r="L124" s="207">
        <v>1.7</v>
      </c>
      <c r="M124" s="210">
        <v>0.97399999999999998</v>
      </c>
      <c r="N124" s="204">
        <v>3808</v>
      </c>
      <c r="O124" s="204">
        <v>48</v>
      </c>
      <c r="P124" s="204">
        <v>3851.5</v>
      </c>
      <c r="Q124" s="204">
        <v>5.8</v>
      </c>
      <c r="R124" s="9">
        <v>1</v>
      </c>
    </row>
    <row r="125" spans="1:18" s="26" customFormat="1" ht="12.75" x14ac:dyDescent="0.2">
      <c r="A125" s="209" t="s">
        <v>2688</v>
      </c>
      <c r="B125" s="205">
        <v>0.6</v>
      </c>
      <c r="C125" s="204">
        <v>545</v>
      </c>
      <c r="D125" s="204">
        <v>379</v>
      </c>
      <c r="E125" s="205">
        <v>0.72</v>
      </c>
      <c r="F125" s="204">
        <v>197</v>
      </c>
      <c r="G125" s="206">
        <v>0.316</v>
      </c>
      <c r="H125" s="205">
        <v>0.38</v>
      </c>
      <c r="I125" s="205">
        <v>18.260000000000002</v>
      </c>
      <c r="J125" s="207">
        <v>1.7</v>
      </c>
      <c r="K125" s="208">
        <v>0.41909999999999997</v>
      </c>
      <c r="L125" s="207">
        <v>1.7</v>
      </c>
      <c r="M125" s="210">
        <v>0.97499999999999998</v>
      </c>
      <c r="N125" s="204">
        <v>2256</v>
      </c>
      <c r="O125" s="204">
        <v>32</v>
      </c>
      <c r="P125" s="204">
        <v>3550.3</v>
      </c>
      <c r="Q125" s="204">
        <v>5.9</v>
      </c>
      <c r="R125" s="9">
        <v>36</v>
      </c>
    </row>
    <row r="126" spans="1:18" s="26" customFormat="1" ht="12.75" x14ac:dyDescent="0.2">
      <c r="A126" s="209" t="s">
        <v>2687</v>
      </c>
      <c r="B126" s="205">
        <v>0.22</v>
      </c>
      <c r="C126" s="204">
        <v>734</v>
      </c>
      <c r="D126" s="204">
        <v>458</v>
      </c>
      <c r="E126" s="205">
        <v>0.64</v>
      </c>
      <c r="F126" s="204">
        <v>200</v>
      </c>
      <c r="G126" s="206">
        <v>0.28160000000000002</v>
      </c>
      <c r="H126" s="205">
        <v>0.39</v>
      </c>
      <c r="I126" s="205">
        <v>12.28</v>
      </c>
      <c r="J126" s="207">
        <v>1.7</v>
      </c>
      <c r="K126" s="208">
        <v>0.31619999999999998</v>
      </c>
      <c r="L126" s="207">
        <v>1.7</v>
      </c>
      <c r="M126" s="210">
        <v>0.97399999999999998</v>
      </c>
      <c r="N126" s="204">
        <v>1771</v>
      </c>
      <c r="O126" s="204">
        <v>26</v>
      </c>
      <c r="P126" s="204">
        <v>3372</v>
      </c>
      <c r="Q126" s="204">
        <v>6.1</v>
      </c>
      <c r="R126" s="9">
        <v>47</v>
      </c>
    </row>
    <row r="127" spans="1:18" s="26" customFormat="1" ht="12.75" x14ac:dyDescent="0.2">
      <c r="A127" s="209" t="s">
        <v>2686</v>
      </c>
      <c r="B127" s="205">
        <v>0.52</v>
      </c>
      <c r="C127" s="204">
        <v>623</v>
      </c>
      <c r="D127" s="204">
        <v>151</v>
      </c>
      <c r="E127" s="205">
        <v>0.25</v>
      </c>
      <c r="F127" s="204">
        <v>203</v>
      </c>
      <c r="G127" s="206">
        <v>0.26889999999999997</v>
      </c>
      <c r="H127" s="205">
        <v>0.4</v>
      </c>
      <c r="I127" s="205">
        <v>13.97</v>
      </c>
      <c r="J127" s="207">
        <v>1.7</v>
      </c>
      <c r="K127" s="208">
        <v>0.37669999999999998</v>
      </c>
      <c r="L127" s="207">
        <v>1.7</v>
      </c>
      <c r="M127" s="210">
        <v>0.97299999999999998</v>
      </c>
      <c r="N127" s="204">
        <v>2061</v>
      </c>
      <c r="O127" s="204">
        <v>30</v>
      </c>
      <c r="P127" s="204">
        <v>3299.5</v>
      </c>
      <c r="Q127" s="204">
        <v>6.3</v>
      </c>
      <c r="R127" s="9">
        <v>38</v>
      </c>
    </row>
    <row r="128" spans="1:18" s="26" customFormat="1" ht="12.75" x14ac:dyDescent="0.2">
      <c r="A128" s="209" t="s">
        <v>2685</v>
      </c>
      <c r="B128" s="205">
        <v>0.25</v>
      </c>
      <c r="C128" s="204">
        <v>214</v>
      </c>
      <c r="D128" s="204">
        <v>197</v>
      </c>
      <c r="E128" s="205">
        <v>0.95</v>
      </c>
      <c r="F128" s="204">
        <v>145</v>
      </c>
      <c r="G128" s="206">
        <v>0.40389999999999998</v>
      </c>
      <c r="H128" s="205">
        <v>0.41</v>
      </c>
      <c r="I128" s="205">
        <v>43.88</v>
      </c>
      <c r="J128" s="207">
        <v>1.7</v>
      </c>
      <c r="K128" s="208">
        <v>0.78800000000000003</v>
      </c>
      <c r="L128" s="207">
        <v>1.7</v>
      </c>
      <c r="M128" s="210">
        <v>0.97199999999999998</v>
      </c>
      <c r="N128" s="204">
        <v>3746</v>
      </c>
      <c r="O128" s="204">
        <v>48</v>
      </c>
      <c r="P128" s="204">
        <v>3923.6</v>
      </c>
      <c r="Q128" s="204">
        <v>6.1</v>
      </c>
      <c r="R128" s="9">
        <v>5</v>
      </c>
    </row>
    <row r="129" spans="1:18" s="26" customFormat="1" ht="14.25" customHeight="1" x14ac:dyDescent="0.2">
      <c r="A129" s="211" t="s">
        <v>2684</v>
      </c>
      <c r="B129" s="212">
        <v>0.03</v>
      </c>
      <c r="C129" s="213">
        <v>71</v>
      </c>
      <c r="D129" s="213">
        <v>44</v>
      </c>
      <c r="E129" s="212">
        <v>0.64</v>
      </c>
      <c r="F129" s="213">
        <v>51.7</v>
      </c>
      <c r="G129" s="214">
        <v>0.40689999999999998</v>
      </c>
      <c r="H129" s="212">
        <v>0.59</v>
      </c>
      <c r="I129" s="212">
        <v>47.43</v>
      </c>
      <c r="J129" s="215">
        <v>2</v>
      </c>
      <c r="K129" s="216">
        <v>0.84499999999999997</v>
      </c>
      <c r="L129" s="215">
        <v>1.9</v>
      </c>
      <c r="M129" s="217">
        <v>0.95399999999999996</v>
      </c>
      <c r="N129" s="213">
        <v>3950</v>
      </c>
      <c r="O129" s="213">
        <v>56</v>
      </c>
      <c r="P129" s="213">
        <v>3934.6</v>
      </c>
      <c r="Q129" s="213">
        <v>8.9</v>
      </c>
      <c r="R129" s="218">
        <v>0</v>
      </c>
    </row>
    <row r="130" spans="1:18" s="26" customFormat="1" ht="12.75" x14ac:dyDescent="0.2">
      <c r="A130" s="209" t="s">
        <v>2683</v>
      </c>
      <c r="B130" s="205">
        <v>0.16</v>
      </c>
      <c r="C130" s="204">
        <v>433</v>
      </c>
      <c r="D130" s="204">
        <v>120</v>
      </c>
      <c r="E130" s="205">
        <v>0.28999999999999998</v>
      </c>
      <c r="F130" s="204">
        <v>194</v>
      </c>
      <c r="G130" s="206">
        <v>0.35560000000000003</v>
      </c>
      <c r="H130" s="205">
        <v>0.35</v>
      </c>
      <c r="I130" s="205">
        <v>25.51</v>
      </c>
      <c r="J130" s="207">
        <v>1.7</v>
      </c>
      <c r="K130" s="208">
        <v>0.52029999999999998</v>
      </c>
      <c r="L130" s="207">
        <v>1.7</v>
      </c>
      <c r="M130" s="210">
        <v>0.97899999999999998</v>
      </c>
      <c r="N130" s="204">
        <v>2700</v>
      </c>
      <c r="O130" s="204">
        <v>37</v>
      </c>
      <c r="P130" s="204">
        <v>3731.4</v>
      </c>
      <c r="Q130" s="204">
        <v>5.4</v>
      </c>
      <c r="R130" s="9">
        <v>28</v>
      </c>
    </row>
    <row r="131" spans="1:18" s="26" customFormat="1" ht="12.75" x14ac:dyDescent="0.2">
      <c r="A131" s="209" t="s">
        <v>2682</v>
      </c>
      <c r="B131" s="205">
        <v>0.11</v>
      </c>
      <c r="C131" s="204">
        <v>1008</v>
      </c>
      <c r="D131" s="204">
        <v>164</v>
      </c>
      <c r="E131" s="205">
        <v>0.17</v>
      </c>
      <c r="F131" s="204">
        <v>318</v>
      </c>
      <c r="G131" s="206">
        <v>0.30080000000000001</v>
      </c>
      <c r="H131" s="205">
        <v>0.36</v>
      </c>
      <c r="I131" s="205">
        <v>15.22</v>
      </c>
      <c r="J131" s="207">
        <v>1.7</v>
      </c>
      <c r="K131" s="208">
        <v>0.36699999999999999</v>
      </c>
      <c r="L131" s="207">
        <v>1.7</v>
      </c>
      <c r="M131" s="210">
        <v>0.97799999999999998</v>
      </c>
      <c r="N131" s="204">
        <v>2015</v>
      </c>
      <c r="O131" s="204">
        <v>29</v>
      </c>
      <c r="P131" s="204">
        <v>3474.6</v>
      </c>
      <c r="Q131" s="204">
        <v>5.5</v>
      </c>
      <c r="R131" s="9">
        <v>42</v>
      </c>
    </row>
    <row r="132" spans="1:18" s="26" customFormat="1" ht="12.75" x14ac:dyDescent="0.2">
      <c r="A132" s="209" t="s">
        <v>2681</v>
      </c>
      <c r="B132" s="205">
        <v>0.37</v>
      </c>
      <c r="C132" s="204">
        <v>331</v>
      </c>
      <c r="D132" s="204">
        <v>134</v>
      </c>
      <c r="E132" s="205">
        <v>0.42</v>
      </c>
      <c r="F132" s="204">
        <v>183</v>
      </c>
      <c r="G132" s="206">
        <v>0.3513</v>
      </c>
      <c r="H132" s="205">
        <v>0.44</v>
      </c>
      <c r="I132" s="205">
        <v>31.05</v>
      </c>
      <c r="J132" s="207">
        <v>1.8</v>
      </c>
      <c r="K132" s="208">
        <v>0.64100000000000001</v>
      </c>
      <c r="L132" s="207">
        <v>1.7</v>
      </c>
      <c r="M132" s="210">
        <v>0.96899999999999997</v>
      </c>
      <c r="N132" s="204">
        <v>3193</v>
      </c>
      <c r="O132" s="204">
        <v>43</v>
      </c>
      <c r="P132" s="204">
        <v>3712.6</v>
      </c>
      <c r="Q132" s="204">
        <v>6.7</v>
      </c>
      <c r="R132" s="9">
        <v>14</v>
      </c>
    </row>
    <row r="133" spans="1:18" s="26" customFormat="1" ht="12.75" x14ac:dyDescent="0.2">
      <c r="A133" s="209" t="s">
        <v>2680</v>
      </c>
      <c r="B133" s="205">
        <v>0.46</v>
      </c>
      <c r="C133" s="204">
        <v>865</v>
      </c>
      <c r="D133" s="204">
        <v>107</v>
      </c>
      <c r="E133" s="205">
        <v>0.13</v>
      </c>
      <c r="F133" s="204">
        <v>218</v>
      </c>
      <c r="G133" s="206">
        <v>0.23569999999999999</v>
      </c>
      <c r="H133" s="205">
        <v>0.42</v>
      </c>
      <c r="I133" s="205">
        <v>9.49</v>
      </c>
      <c r="J133" s="207">
        <v>1.7</v>
      </c>
      <c r="K133" s="208">
        <v>0.29189999999999999</v>
      </c>
      <c r="L133" s="207">
        <v>1.7</v>
      </c>
      <c r="M133" s="210">
        <v>0.97</v>
      </c>
      <c r="N133" s="204">
        <v>1651</v>
      </c>
      <c r="O133" s="204">
        <v>25</v>
      </c>
      <c r="P133" s="204">
        <v>3091</v>
      </c>
      <c r="Q133" s="204">
        <v>6.8</v>
      </c>
      <c r="R133" s="9">
        <v>47</v>
      </c>
    </row>
    <row r="134" spans="1:18" s="26" customFormat="1" ht="12.75" x14ac:dyDescent="0.2">
      <c r="A134" s="209" t="s">
        <v>2679</v>
      </c>
      <c r="B134" s="205">
        <v>0.36</v>
      </c>
      <c r="C134" s="204">
        <v>883</v>
      </c>
      <c r="D134" s="204">
        <v>86</v>
      </c>
      <c r="E134" s="205">
        <v>0.1</v>
      </c>
      <c r="F134" s="204">
        <v>204</v>
      </c>
      <c r="G134" s="206">
        <v>0.20881</v>
      </c>
      <c r="H134" s="205">
        <v>0.43</v>
      </c>
      <c r="I134" s="205">
        <v>7.7</v>
      </c>
      <c r="J134" s="207">
        <v>1.7</v>
      </c>
      <c r="K134" s="208">
        <v>0.2676</v>
      </c>
      <c r="L134" s="207">
        <v>1.7</v>
      </c>
      <c r="M134" s="210">
        <v>0.96899999999999997</v>
      </c>
      <c r="N134" s="204">
        <v>1528</v>
      </c>
      <c r="O134" s="204">
        <v>23</v>
      </c>
      <c r="P134" s="204">
        <v>2896.3</v>
      </c>
      <c r="Q134" s="204">
        <v>6.9</v>
      </c>
      <c r="R134" s="9">
        <v>47</v>
      </c>
    </row>
    <row r="135" spans="1:18" s="26" customFormat="1" ht="12.75" x14ac:dyDescent="0.2">
      <c r="A135" s="209" t="s">
        <v>2678</v>
      </c>
      <c r="B135" s="205">
        <v>1.01</v>
      </c>
      <c r="C135" s="204">
        <v>1073</v>
      </c>
      <c r="D135" s="204">
        <v>86</v>
      </c>
      <c r="E135" s="205">
        <v>0.08</v>
      </c>
      <c r="F135" s="204">
        <v>240</v>
      </c>
      <c r="G135" s="206">
        <v>0.2072</v>
      </c>
      <c r="H135" s="205">
        <v>0.54</v>
      </c>
      <c r="I135" s="205">
        <v>7.36</v>
      </c>
      <c r="J135" s="207">
        <v>1.8</v>
      </c>
      <c r="K135" s="208">
        <v>0.25779999999999997</v>
      </c>
      <c r="L135" s="207">
        <v>1.7</v>
      </c>
      <c r="M135" s="210">
        <v>0.95299999999999996</v>
      </c>
      <c r="N135" s="204">
        <v>1479</v>
      </c>
      <c r="O135" s="204">
        <v>22</v>
      </c>
      <c r="P135" s="204">
        <v>2883.7</v>
      </c>
      <c r="Q135" s="204">
        <v>8.6999999999999993</v>
      </c>
      <c r="R135" s="9">
        <v>49</v>
      </c>
    </row>
    <row r="136" spans="1:18" s="26" customFormat="1" ht="12.75" x14ac:dyDescent="0.2">
      <c r="A136" s="209" t="s">
        <v>2677</v>
      </c>
      <c r="B136" s="205">
        <v>0.2</v>
      </c>
      <c r="C136" s="204">
        <v>1082</v>
      </c>
      <c r="D136" s="204">
        <v>57</v>
      </c>
      <c r="E136" s="205">
        <v>0.05</v>
      </c>
      <c r="F136" s="204">
        <v>290</v>
      </c>
      <c r="G136" s="206">
        <v>0.27466000000000002</v>
      </c>
      <c r="H136" s="205">
        <v>0.36</v>
      </c>
      <c r="I136" s="205">
        <v>11.78</v>
      </c>
      <c r="J136" s="207">
        <v>1.7</v>
      </c>
      <c r="K136" s="208">
        <v>0.31109999999999999</v>
      </c>
      <c r="L136" s="207">
        <v>1.7</v>
      </c>
      <c r="M136" s="210">
        <v>0.97799999999999998</v>
      </c>
      <c r="N136" s="204">
        <v>1746</v>
      </c>
      <c r="O136" s="204">
        <v>26</v>
      </c>
      <c r="P136" s="204">
        <v>3332.9</v>
      </c>
      <c r="Q136" s="204">
        <v>5.6</v>
      </c>
      <c r="R136" s="9">
        <v>48</v>
      </c>
    </row>
    <row r="137" spans="1:18" s="26" customFormat="1" ht="12.75" x14ac:dyDescent="0.2">
      <c r="A137" s="209" t="s">
        <v>2676</v>
      </c>
      <c r="B137" s="205">
        <v>1.62</v>
      </c>
      <c r="C137" s="204">
        <v>2135</v>
      </c>
      <c r="D137" s="204">
        <v>1862</v>
      </c>
      <c r="E137" s="205">
        <v>0.9</v>
      </c>
      <c r="F137" s="204">
        <v>348</v>
      </c>
      <c r="G137" s="206">
        <v>0.26240000000000002</v>
      </c>
      <c r="H137" s="205">
        <v>2</v>
      </c>
      <c r="I137" s="205">
        <v>6.75</v>
      </c>
      <c r="J137" s="207">
        <v>2.7</v>
      </c>
      <c r="K137" s="208">
        <v>0.1867</v>
      </c>
      <c r="L137" s="207">
        <v>1.8</v>
      </c>
      <c r="M137" s="210">
        <v>0.66500000000000004</v>
      </c>
      <c r="N137" s="204">
        <v>1103</v>
      </c>
      <c r="O137" s="204">
        <v>18</v>
      </c>
      <c r="P137" s="204">
        <v>3261</v>
      </c>
      <c r="Q137" s="204">
        <v>31</v>
      </c>
      <c r="R137" s="9">
        <v>66</v>
      </c>
    </row>
    <row r="138" spans="1:18" s="26" customFormat="1" ht="12.75" x14ac:dyDescent="0.2">
      <c r="A138" s="209" t="s">
        <v>2675</v>
      </c>
      <c r="B138" s="205">
        <v>0.1</v>
      </c>
      <c r="C138" s="204">
        <v>661</v>
      </c>
      <c r="D138" s="204">
        <v>514</v>
      </c>
      <c r="E138" s="205">
        <v>0.8</v>
      </c>
      <c r="F138" s="204">
        <v>220</v>
      </c>
      <c r="G138" s="206">
        <v>0.31219999999999998</v>
      </c>
      <c r="H138" s="205">
        <v>0.37</v>
      </c>
      <c r="I138" s="205">
        <v>16.62</v>
      </c>
      <c r="J138" s="207">
        <v>1.7</v>
      </c>
      <c r="K138" s="208">
        <v>0.38619999999999999</v>
      </c>
      <c r="L138" s="207">
        <v>1.7</v>
      </c>
      <c r="M138" s="210">
        <v>0.97699999999999998</v>
      </c>
      <c r="N138" s="204">
        <v>2105</v>
      </c>
      <c r="O138" s="204">
        <v>31</v>
      </c>
      <c r="P138" s="204">
        <v>3531.7</v>
      </c>
      <c r="Q138" s="204">
        <v>5.7</v>
      </c>
      <c r="R138" s="9">
        <v>40</v>
      </c>
    </row>
    <row r="139" spans="1:18" s="26" customFormat="1" ht="12.75" x14ac:dyDescent="0.2">
      <c r="A139" s="209" t="s">
        <v>2674</v>
      </c>
      <c r="B139" s="205">
        <v>0.1</v>
      </c>
      <c r="C139" s="204">
        <v>515</v>
      </c>
      <c r="D139" s="204">
        <v>297</v>
      </c>
      <c r="E139" s="205">
        <v>0.6</v>
      </c>
      <c r="F139" s="204">
        <v>212</v>
      </c>
      <c r="G139" s="206">
        <v>0.32879999999999998</v>
      </c>
      <c r="H139" s="205">
        <v>0.37</v>
      </c>
      <c r="I139" s="205">
        <v>21.69</v>
      </c>
      <c r="J139" s="207">
        <v>1.7</v>
      </c>
      <c r="K139" s="208">
        <v>0.47849999999999998</v>
      </c>
      <c r="L139" s="207">
        <v>1.7</v>
      </c>
      <c r="M139" s="210">
        <v>0.97799999999999998</v>
      </c>
      <c r="N139" s="204">
        <v>2521</v>
      </c>
      <c r="O139" s="204">
        <v>36</v>
      </c>
      <c r="P139" s="204">
        <v>3611.7</v>
      </c>
      <c r="Q139" s="204">
        <v>5.7</v>
      </c>
      <c r="R139" s="9">
        <v>30</v>
      </c>
    </row>
    <row r="140" spans="1:18" s="26" customFormat="1" ht="12.75" x14ac:dyDescent="0.2">
      <c r="A140" s="209" t="s">
        <v>2673</v>
      </c>
      <c r="B140" s="205">
        <v>0.12</v>
      </c>
      <c r="C140" s="204">
        <v>850</v>
      </c>
      <c r="D140" s="204">
        <v>147</v>
      </c>
      <c r="E140" s="205">
        <v>0.18</v>
      </c>
      <c r="F140" s="204">
        <v>212</v>
      </c>
      <c r="G140" s="206">
        <v>0.27189999999999998</v>
      </c>
      <c r="H140" s="205">
        <v>0.54</v>
      </c>
      <c r="I140" s="205">
        <v>10.89</v>
      </c>
      <c r="J140" s="207">
        <v>1.8</v>
      </c>
      <c r="K140" s="208">
        <v>0.29039999999999999</v>
      </c>
      <c r="L140" s="207">
        <v>1.7</v>
      </c>
      <c r="M140" s="210">
        <v>0.95199999999999996</v>
      </c>
      <c r="N140" s="204">
        <v>1644</v>
      </c>
      <c r="O140" s="204">
        <v>25</v>
      </c>
      <c r="P140" s="204">
        <v>3316.9</v>
      </c>
      <c r="Q140" s="204">
        <v>8.5</v>
      </c>
      <c r="R140" s="9">
        <v>50</v>
      </c>
    </row>
    <row r="141" spans="1:18" s="26" customFormat="1" ht="12.75" x14ac:dyDescent="0.2">
      <c r="A141" s="209" t="s">
        <v>2672</v>
      </c>
      <c r="B141" s="205">
        <v>0.3</v>
      </c>
      <c r="C141" s="204">
        <v>701</v>
      </c>
      <c r="D141" s="204">
        <v>27</v>
      </c>
      <c r="E141" s="205">
        <v>0.04</v>
      </c>
      <c r="F141" s="204">
        <v>105</v>
      </c>
      <c r="G141" s="206">
        <v>0.18870000000000001</v>
      </c>
      <c r="H141" s="205">
        <v>1.6</v>
      </c>
      <c r="I141" s="205">
        <v>4.53</v>
      </c>
      <c r="J141" s="207">
        <v>2.4</v>
      </c>
      <c r="K141" s="208">
        <v>0.17399999999999999</v>
      </c>
      <c r="L141" s="207">
        <v>1.8</v>
      </c>
      <c r="M141" s="210">
        <v>0.745</v>
      </c>
      <c r="N141" s="204">
        <v>1034</v>
      </c>
      <c r="O141" s="204">
        <v>17</v>
      </c>
      <c r="P141" s="204">
        <v>2731</v>
      </c>
      <c r="Q141" s="204">
        <v>26</v>
      </c>
      <c r="R141" s="9">
        <v>62</v>
      </c>
    </row>
    <row r="142" spans="1:18" s="26" customFormat="1" ht="12.75" x14ac:dyDescent="0.2">
      <c r="A142" s="209" t="s">
        <v>2671</v>
      </c>
      <c r="B142" s="205">
        <v>0.2</v>
      </c>
      <c r="C142" s="204">
        <v>460</v>
      </c>
      <c r="D142" s="204">
        <v>41</v>
      </c>
      <c r="E142" s="205">
        <v>0.09</v>
      </c>
      <c r="F142" s="204">
        <v>191</v>
      </c>
      <c r="G142" s="206">
        <v>0.2591</v>
      </c>
      <c r="H142" s="205">
        <v>0.42</v>
      </c>
      <c r="I142" s="205">
        <v>17.239999999999998</v>
      </c>
      <c r="J142" s="207">
        <v>1.8</v>
      </c>
      <c r="K142" s="208">
        <v>0.48259999999999997</v>
      </c>
      <c r="L142" s="207">
        <v>1.7</v>
      </c>
      <c r="M142" s="210">
        <v>0.97199999999999998</v>
      </c>
      <c r="N142" s="204">
        <v>2538</v>
      </c>
      <c r="O142" s="204">
        <v>36</v>
      </c>
      <c r="P142" s="204">
        <v>3241.4</v>
      </c>
      <c r="Q142" s="204">
        <v>6.6</v>
      </c>
      <c r="R142" s="9">
        <v>22</v>
      </c>
    </row>
    <row r="143" spans="1:18" s="26" customFormat="1" ht="12.75" x14ac:dyDescent="0.2">
      <c r="A143" s="209" t="s">
        <v>2670</v>
      </c>
      <c r="B143" s="205">
        <v>2.36</v>
      </c>
      <c r="C143" s="204">
        <v>526</v>
      </c>
      <c r="D143" s="204">
        <v>695</v>
      </c>
      <c r="E143" s="205">
        <v>1.36</v>
      </c>
      <c r="F143" s="204">
        <v>168</v>
      </c>
      <c r="G143" s="206">
        <v>0.2883</v>
      </c>
      <c r="H143" s="205">
        <v>0.74</v>
      </c>
      <c r="I143" s="205">
        <v>14.44</v>
      </c>
      <c r="J143" s="207">
        <v>1.9</v>
      </c>
      <c r="K143" s="208">
        <v>0.36309999999999998</v>
      </c>
      <c r="L143" s="207">
        <v>1.7</v>
      </c>
      <c r="M143" s="210">
        <v>0.92100000000000004</v>
      </c>
      <c r="N143" s="204">
        <v>1997</v>
      </c>
      <c r="O143" s="204">
        <v>30</v>
      </c>
      <c r="P143" s="204">
        <v>3409</v>
      </c>
      <c r="Q143" s="204">
        <v>11</v>
      </c>
      <c r="R143" s="9">
        <v>41</v>
      </c>
    </row>
    <row r="144" spans="1:18" s="26" customFormat="1" ht="12.75" x14ac:dyDescent="0.2">
      <c r="A144" s="209" t="s">
        <v>2669</v>
      </c>
      <c r="B144" s="205">
        <v>0.01</v>
      </c>
      <c r="C144" s="204">
        <v>564</v>
      </c>
      <c r="D144" s="204">
        <v>135</v>
      </c>
      <c r="E144" s="205">
        <v>0.25</v>
      </c>
      <c r="F144" s="204">
        <v>288</v>
      </c>
      <c r="G144" s="206">
        <v>0.27992</v>
      </c>
      <c r="H144" s="205">
        <v>0.34</v>
      </c>
      <c r="I144" s="205">
        <v>22.92</v>
      </c>
      <c r="J144" s="207">
        <v>1.7</v>
      </c>
      <c r="K144" s="208">
        <v>0.59399999999999997</v>
      </c>
      <c r="L144" s="207">
        <v>1.7</v>
      </c>
      <c r="M144" s="210">
        <v>0.98099999999999998</v>
      </c>
      <c r="N144" s="204">
        <v>3005</v>
      </c>
      <c r="O144" s="204">
        <v>41</v>
      </c>
      <c r="P144" s="204">
        <v>3362.5</v>
      </c>
      <c r="Q144" s="204">
        <v>5.3</v>
      </c>
      <c r="R144" s="9">
        <v>11</v>
      </c>
    </row>
    <row r="145" spans="1:18" s="26" customFormat="1" ht="12.75" x14ac:dyDescent="0.2">
      <c r="A145" s="209" t="s">
        <v>2668</v>
      </c>
      <c r="B145" s="205">
        <v>0.55000000000000004</v>
      </c>
      <c r="C145" s="204">
        <v>905</v>
      </c>
      <c r="D145" s="204">
        <v>79</v>
      </c>
      <c r="E145" s="205">
        <v>0.09</v>
      </c>
      <c r="F145" s="204">
        <v>235</v>
      </c>
      <c r="G145" s="206">
        <v>0.24249999999999999</v>
      </c>
      <c r="H145" s="205">
        <v>0.43</v>
      </c>
      <c r="I145" s="205">
        <v>10.029999999999999</v>
      </c>
      <c r="J145" s="207">
        <v>1.8</v>
      </c>
      <c r="K145" s="208">
        <v>0.3</v>
      </c>
      <c r="L145" s="207">
        <v>1.7</v>
      </c>
      <c r="M145" s="210">
        <v>0.96899999999999997</v>
      </c>
      <c r="N145" s="204">
        <v>1691</v>
      </c>
      <c r="O145" s="204">
        <v>25</v>
      </c>
      <c r="P145" s="204">
        <v>3136.5</v>
      </c>
      <c r="Q145" s="204">
        <v>6.9</v>
      </c>
      <c r="R145" s="9">
        <v>46</v>
      </c>
    </row>
    <row r="146" spans="1:18" s="26" customFormat="1" ht="12.75" x14ac:dyDescent="0.2">
      <c r="A146" s="209" t="s">
        <v>2667</v>
      </c>
      <c r="B146" s="205">
        <v>0.68</v>
      </c>
      <c r="C146" s="204">
        <v>1103</v>
      </c>
      <c r="D146" s="204">
        <v>654</v>
      </c>
      <c r="E146" s="205">
        <v>0.61</v>
      </c>
      <c r="F146" s="204">
        <v>246</v>
      </c>
      <c r="G146" s="206">
        <v>0.26440000000000002</v>
      </c>
      <c r="H146" s="205">
        <v>0.43</v>
      </c>
      <c r="I146" s="205">
        <v>9.3800000000000008</v>
      </c>
      <c r="J146" s="207">
        <v>1.8</v>
      </c>
      <c r="K146" s="208">
        <v>0.25740000000000002</v>
      </c>
      <c r="L146" s="207">
        <v>1.7</v>
      </c>
      <c r="M146" s="210">
        <v>0.96899999999999997</v>
      </c>
      <c r="N146" s="204">
        <v>1476</v>
      </c>
      <c r="O146" s="204">
        <v>22</v>
      </c>
      <c r="P146" s="204">
        <v>3273.1</v>
      </c>
      <c r="Q146" s="204">
        <v>6.8</v>
      </c>
      <c r="R146" s="9">
        <v>55</v>
      </c>
    </row>
    <row r="147" spans="1:18" s="26" customFormat="1" ht="12.75" x14ac:dyDescent="0.2">
      <c r="A147" s="209" t="s">
        <v>2666</v>
      </c>
      <c r="B147" s="205">
        <v>0.65</v>
      </c>
      <c r="C147" s="204">
        <v>667</v>
      </c>
      <c r="D147" s="204">
        <v>118</v>
      </c>
      <c r="E147" s="205">
        <v>0.18</v>
      </c>
      <c r="F147" s="204">
        <v>116</v>
      </c>
      <c r="G147" s="206">
        <v>0.1928</v>
      </c>
      <c r="H147" s="205">
        <v>0.62</v>
      </c>
      <c r="I147" s="205">
        <v>5.3559999999999999</v>
      </c>
      <c r="J147" s="207">
        <v>1.8</v>
      </c>
      <c r="K147" s="208">
        <v>0.20150000000000001</v>
      </c>
      <c r="L147" s="207">
        <v>1.7</v>
      </c>
      <c r="M147" s="210">
        <v>0.94099999999999995</v>
      </c>
      <c r="N147" s="204">
        <v>1184</v>
      </c>
      <c r="O147" s="204">
        <v>19</v>
      </c>
      <c r="P147" s="204">
        <v>2766</v>
      </c>
      <c r="Q147" s="204">
        <v>10</v>
      </c>
      <c r="R147" s="9">
        <v>57</v>
      </c>
    </row>
    <row r="148" spans="1:18" s="26" customFormat="1" ht="12.75" x14ac:dyDescent="0.2">
      <c r="A148" s="209" t="s">
        <v>2665</v>
      </c>
      <c r="B148" s="205">
        <v>0.1</v>
      </c>
      <c r="C148" s="204">
        <v>1248</v>
      </c>
      <c r="D148" s="204">
        <v>828</v>
      </c>
      <c r="E148" s="205">
        <v>0.69</v>
      </c>
      <c r="F148" s="204">
        <v>499</v>
      </c>
      <c r="G148" s="206">
        <v>0.33829999999999999</v>
      </c>
      <c r="H148" s="205">
        <v>0.36</v>
      </c>
      <c r="I148" s="205">
        <v>21.68</v>
      </c>
      <c r="J148" s="207">
        <v>1.7</v>
      </c>
      <c r="K148" s="208">
        <v>0.46479999999999999</v>
      </c>
      <c r="L148" s="207">
        <v>1.7</v>
      </c>
      <c r="M148" s="210">
        <v>0.97799999999999998</v>
      </c>
      <c r="N148" s="204">
        <v>2461</v>
      </c>
      <c r="O148" s="204">
        <v>35</v>
      </c>
      <c r="P148" s="204">
        <v>3655</v>
      </c>
      <c r="Q148" s="204">
        <v>5.5</v>
      </c>
      <c r="R148" s="9">
        <v>33</v>
      </c>
    </row>
    <row r="149" spans="1:18" s="26" customFormat="1" ht="12.75" x14ac:dyDescent="0.2">
      <c r="A149" s="209" t="s">
        <v>2664</v>
      </c>
      <c r="B149" s="205">
        <v>0.39</v>
      </c>
      <c r="C149" s="204">
        <v>742</v>
      </c>
      <c r="D149" s="204">
        <v>525</v>
      </c>
      <c r="E149" s="205">
        <v>0.73</v>
      </c>
      <c r="F149" s="204">
        <v>293</v>
      </c>
      <c r="G149" s="206">
        <v>0.32619999999999999</v>
      </c>
      <c r="H149" s="205">
        <v>0.36</v>
      </c>
      <c r="I149" s="205">
        <v>20.57</v>
      </c>
      <c r="J149" s="207">
        <v>1.7</v>
      </c>
      <c r="K149" s="208">
        <v>0.45739999999999997</v>
      </c>
      <c r="L149" s="207">
        <v>1.7</v>
      </c>
      <c r="M149" s="210">
        <v>0.97799999999999998</v>
      </c>
      <c r="N149" s="204">
        <v>2428</v>
      </c>
      <c r="O149" s="204">
        <v>35</v>
      </c>
      <c r="P149" s="204">
        <v>3599.6</v>
      </c>
      <c r="Q149" s="204">
        <v>5.5</v>
      </c>
      <c r="R149" s="9">
        <v>33</v>
      </c>
    </row>
    <row r="150" spans="1:18" s="26" customFormat="1" ht="12.75" x14ac:dyDescent="0.2">
      <c r="A150" s="211" t="s">
        <v>2663</v>
      </c>
      <c r="B150" s="212">
        <v>0.03</v>
      </c>
      <c r="C150" s="213">
        <v>131</v>
      </c>
      <c r="D150" s="213">
        <v>80</v>
      </c>
      <c r="E150" s="212">
        <v>0.63</v>
      </c>
      <c r="F150" s="213">
        <v>93.7</v>
      </c>
      <c r="G150" s="214">
        <v>0.41089999999999999</v>
      </c>
      <c r="H150" s="212">
        <v>0.8</v>
      </c>
      <c r="I150" s="212">
        <v>47.19</v>
      </c>
      <c r="J150" s="215">
        <v>1.9</v>
      </c>
      <c r="K150" s="216">
        <v>0.83299999999999996</v>
      </c>
      <c r="L150" s="215">
        <v>1.7</v>
      </c>
      <c r="M150" s="217">
        <v>0.90800000000000003</v>
      </c>
      <c r="N150" s="213">
        <v>3906</v>
      </c>
      <c r="O150" s="213">
        <v>51</v>
      </c>
      <c r="P150" s="213">
        <v>3950</v>
      </c>
      <c r="Q150" s="213">
        <v>12</v>
      </c>
      <c r="R150" s="218">
        <v>1</v>
      </c>
    </row>
    <row r="151" spans="1:18" s="26" customFormat="1" ht="12.75" x14ac:dyDescent="0.2">
      <c r="A151" s="209" t="s">
        <v>2662</v>
      </c>
      <c r="B151" s="205">
        <v>0.33</v>
      </c>
      <c r="C151" s="204">
        <v>893</v>
      </c>
      <c r="D151" s="204">
        <v>83</v>
      </c>
      <c r="E151" s="205">
        <v>0.1</v>
      </c>
      <c r="F151" s="204">
        <v>182</v>
      </c>
      <c r="G151" s="206">
        <v>0.21690000000000001</v>
      </c>
      <c r="H151" s="205">
        <v>1.1000000000000001</v>
      </c>
      <c r="I151" s="205">
        <v>7.09</v>
      </c>
      <c r="J151" s="207">
        <v>2</v>
      </c>
      <c r="K151" s="208">
        <v>0.23710000000000001</v>
      </c>
      <c r="L151" s="207">
        <v>1.7</v>
      </c>
      <c r="M151" s="210">
        <v>0.83599999999999997</v>
      </c>
      <c r="N151" s="204">
        <v>1372</v>
      </c>
      <c r="O151" s="204">
        <v>21</v>
      </c>
      <c r="P151" s="204">
        <v>2958</v>
      </c>
      <c r="Q151" s="204">
        <v>18</v>
      </c>
      <c r="R151" s="9">
        <v>54</v>
      </c>
    </row>
    <row r="152" spans="1:18" s="26" customFormat="1" ht="13.5" customHeight="1" x14ac:dyDescent="0.2">
      <c r="A152" s="209" t="s">
        <v>2661</v>
      </c>
      <c r="B152" s="205">
        <v>0.5</v>
      </c>
      <c r="C152" s="204">
        <v>949</v>
      </c>
      <c r="D152" s="204">
        <v>102</v>
      </c>
      <c r="E152" s="205">
        <v>0.11</v>
      </c>
      <c r="F152" s="204">
        <v>157</v>
      </c>
      <c r="G152" s="206">
        <v>0.2394</v>
      </c>
      <c r="H152" s="205">
        <v>0.62</v>
      </c>
      <c r="I152" s="205">
        <v>6.33</v>
      </c>
      <c r="J152" s="207">
        <v>1.8</v>
      </c>
      <c r="K152" s="208">
        <v>0.19189999999999999</v>
      </c>
      <c r="L152" s="207">
        <v>1.7</v>
      </c>
      <c r="M152" s="210">
        <v>0.93899999999999995</v>
      </c>
      <c r="N152" s="204">
        <v>1132</v>
      </c>
      <c r="O152" s="204">
        <v>18</v>
      </c>
      <c r="P152" s="204">
        <v>3115.7</v>
      </c>
      <c r="Q152" s="204">
        <v>9.9</v>
      </c>
      <c r="R152" s="9">
        <v>64</v>
      </c>
    </row>
    <row r="153" spans="1:18" s="26" customFormat="1" ht="12.75" x14ac:dyDescent="0.2">
      <c r="A153" s="219" t="s">
        <v>2660</v>
      </c>
      <c r="B153" s="200">
        <v>0.53</v>
      </c>
      <c r="C153" s="220">
        <v>845</v>
      </c>
      <c r="D153" s="220">
        <v>714</v>
      </c>
      <c r="E153" s="200">
        <v>0.87</v>
      </c>
      <c r="F153" s="220">
        <v>176</v>
      </c>
      <c r="G153" s="199">
        <v>0.30630000000000002</v>
      </c>
      <c r="H153" s="200">
        <v>0.42</v>
      </c>
      <c r="I153" s="200">
        <v>10.199999999999999</v>
      </c>
      <c r="J153" s="221">
        <v>1.7</v>
      </c>
      <c r="K153" s="201">
        <v>0.24160000000000001</v>
      </c>
      <c r="L153" s="221">
        <v>1.7</v>
      </c>
      <c r="M153" s="222">
        <v>0.97099999999999997</v>
      </c>
      <c r="N153" s="220">
        <v>1395</v>
      </c>
      <c r="O153" s="220">
        <v>21</v>
      </c>
      <c r="P153" s="220">
        <v>3502.3</v>
      </c>
      <c r="Q153" s="220">
        <v>6.4</v>
      </c>
      <c r="R153" s="202">
        <v>60</v>
      </c>
    </row>
    <row r="154" spans="1:18" s="26" customFormat="1" ht="12.75" x14ac:dyDescent="0.2">
      <c r="A154" s="209"/>
      <c r="B154" s="205"/>
      <c r="C154" s="204"/>
      <c r="D154" s="204"/>
      <c r="E154" s="205"/>
      <c r="F154" s="204"/>
      <c r="G154" s="206"/>
      <c r="H154" s="205"/>
      <c r="I154" s="205"/>
      <c r="J154" s="207"/>
      <c r="K154" s="208"/>
      <c r="L154" s="207"/>
      <c r="M154" s="210"/>
      <c r="N154" s="204"/>
      <c r="O154" s="204"/>
      <c r="P154" s="204"/>
      <c r="Q154" s="204"/>
      <c r="R154" s="9"/>
    </row>
    <row r="155" spans="1:18" s="26" customFormat="1" ht="15.75" customHeight="1" x14ac:dyDescent="0.2">
      <c r="A155" s="457" t="s">
        <v>2425</v>
      </c>
      <c r="B155" s="463"/>
      <c r="C155" s="456"/>
      <c r="D155" s="456"/>
      <c r="E155" s="458"/>
      <c r="F155" s="464"/>
      <c r="G155" s="459"/>
      <c r="H155" s="458"/>
      <c r="I155" s="458"/>
      <c r="J155" s="460"/>
      <c r="K155" s="461"/>
      <c r="L155" s="460"/>
      <c r="M155" s="135"/>
      <c r="N155" s="465"/>
      <c r="O155" s="135"/>
      <c r="P155" s="465"/>
      <c r="Q155" s="456"/>
      <c r="R155" s="465"/>
    </row>
    <row r="156" spans="1:18" s="26" customFormat="1" ht="11.25" customHeight="1" x14ac:dyDescent="0.2">
      <c r="A156" s="209" t="s">
        <v>2424</v>
      </c>
      <c r="B156" s="205">
        <v>0.48</v>
      </c>
      <c r="C156" s="204">
        <v>1284</v>
      </c>
      <c r="D156" s="204">
        <v>642</v>
      </c>
      <c r="E156" s="205">
        <v>0.52</v>
      </c>
      <c r="F156" s="204">
        <v>518</v>
      </c>
      <c r="G156" s="206">
        <v>0.31419999999999998</v>
      </c>
      <c r="H156" s="205">
        <v>0.42</v>
      </c>
      <c r="I156" s="205">
        <v>20.25</v>
      </c>
      <c r="J156" s="207">
        <v>1.7</v>
      </c>
      <c r="K156" s="208">
        <v>0.46739999999999998</v>
      </c>
      <c r="L156" s="207">
        <v>1.6</v>
      </c>
      <c r="M156" s="210">
        <v>0.96899999999999997</v>
      </c>
      <c r="N156" s="204">
        <v>2472</v>
      </c>
      <c r="O156" s="9">
        <v>34</v>
      </c>
      <c r="P156" s="204">
        <v>3541.9</v>
      </c>
      <c r="Q156" s="204">
        <v>6</v>
      </c>
      <c r="R156" s="19">
        <v>30</v>
      </c>
    </row>
    <row r="157" spans="1:18" s="26" customFormat="1" ht="15.75" x14ac:dyDescent="0.2">
      <c r="A157" s="211" t="s">
        <v>2723</v>
      </c>
      <c r="B157" s="212">
        <v>0.08</v>
      </c>
      <c r="C157" s="213">
        <v>114</v>
      </c>
      <c r="D157" s="213">
        <v>113</v>
      </c>
      <c r="E157" s="212">
        <v>1.03</v>
      </c>
      <c r="F157" s="213">
        <v>81.5</v>
      </c>
      <c r="G157" s="214">
        <v>0.4143</v>
      </c>
      <c r="H157" s="212">
        <v>0.57999999999999996</v>
      </c>
      <c r="I157" s="212">
        <v>47.38</v>
      </c>
      <c r="J157" s="215">
        <v>1.9</v>
      </c>
      <c r="K157" s="216">
        <v>0.82899999999999996</v>
      </c>
      <c r="L157" s="215">
        <v>1.8</v>
      </c>
      <c r="M157" s="217">
        <v>0.95199999999999996</v>
      </c>
      <c r="N157" s="213">
        <v>3894</v>
      </c>
      <c r="O157" s="213">
        <v>53</v>
      </c>
      <c r="P157" s="213">
        <v>3961.8</v>
      </c>
      <c r="Q157" s="213">
        <v>8.6999999999999993</v>
      </c>
      <c r="R157" s="218">
        <v>2</v>
      </c>
    </row>
    <row r="158" spans="1:18" s="26" customFormat="1" ht="12.75" x14ac:dyDescent="0.2">
      <c r="A158" s="209" t="s">
        <v>2426</v>
      </c>
      <c r="B158" s="205">
        <v>0.72</v>
      </c>
      <c r="C158" s="204">
        <v>538</v>
      </c>
      <c r="D158" s="204">
        <v>173</v>
      </c>
      <c r="E158" s="205">
        <v>0.33</v>
      </c>
      <c r="F158" s="204">
        <v>213</v>
      </c>
      <c r="G158" s="206">
        <v>0.32719999999999999</v>
      </c>
      <c r="H158" s="205">
        <v>0.7</v>
      </c>
      <c r="I158" s="205">
        <v>20.64</v>
      </c>
      <c r="J158" s="207">
        <v>1.9</v>
      </c>
      <c r="K158" s="208">
        <v>0.45750000000000002</v>
      </c>
      <c r="L158" s="207">
        <v>1.8</v>
      </c>
      <c r="M158" s="210">
        <v>0.93400000000000005</v>
      </c>
      <c r="N158" s="204">
        <v>2429</v>
      </c>
      <c r="O158" s="204">
        <v>37</v>
      </c>
      <c r="P158" s="204">
        <v>3604</v>
      </c>
      <c r="Q158" s="204">
        <v>11</v>
      </c>
      <c r="R158" s="9">
        <v>33</v>
      </c>
    </row>
    <row r="159" spans="1:18" s="26" customFormat="1" ht="12.75" x14ac:dyDescent="0.2">
      <c r="A159" s="211" t="s">
        <v>2427</v>
      </c>
      <c r="B159" s="212">
        <v>0.11</v>
      </c>
      <c r="C159" s="213">
        <v>109</v>
      </c>
      <c r="D159" s="213">
        <v>101</v>
      </c>
      <c r="E159" s="212">
        <v>0.95</v>
      </c>
      <c r="F159" s="213">
        <v>76.8</v>
      </c>
      <c r="G159" s="214">
        <v>0.41189999999999999</v>
      </c>
      <c r="H159" s="212">
        <v>0.65</v>
      </c>
      <c r="I159" s="212">
        <v>46.51</v>
      </c>
      <c r="J159" s="215">
        <v>2</v>
      </c>
      <c r="K159" s="216">
        <v>0.81899999999999995</v>
      </c>
      <c r="L159" s="215">
        <v>1.9</v>
      </c>
      <c r="M159" s="217">
        <v>0.94599999999999995</v>
      </c>
      <c r="N159" s="213">
        <v>3856</v>
      </c>
      <c r="O159" s="213">
        <v>54</v>
      </c>
      <c r="P159" s="213">
        <v>3953.2</v>
      </c>
      <c r="Q159" s="213">
        <v>9.6999999999999993</v>
      </c>
      <c r="R159" s="218">
        <v>2</v>
      </c>
    </row>
    <row r="160" spans="1:18" s="26" customFormat="1" ht="12.75" x14ac:dyDescent="0.2">
      <c r="A160" s="209" t="s">
        <v>2428</v>
      </c>
      <c r="B160" s="205">
        <v>0.21</v>
      </c>
      <c r="C160" s="204">
        <v>185</v>
      </c>
      <c r="D160" s="204">
        <v>128</v>
      </c>
      <c r="E160" s="205">
        <v>0.71</v>
      </c>
      <c r="F160" s="204">
        <v>120</v>
      </c>
      <c r="G160" s="206">
        <v>0.39560000000000001</v>
      </c>
      <c r="H160" s="205">
        <v>0.52</v>
      </c>
      <c r="I160" s="205">
        <v>41.1</v>
      </c>
      <c r="J160" s="207">
        <v>1.8</v>
      </c>
      <c r="K160" s="208">
        <v>0.754</v>
      </c>
      <c r="L160" s="207">
        <v>1.7</v>
      </c>
      <c r="M160" s="210">
        <v>0.95699999999999996</v>
      </c>
      <c r="N160" s="204">
        <v>3620</v>
      </c>
      <c r="O160" s="204">
        <v>48</v>
      </c>
      <c r="P160" s="204">
        <v>3892.4</v>
      </c>
      <c r="Q160" s="204">
        <v>7.8</v>
      </c>
      <c r="R160" s="9">
        <v>7</v>
      </c>
    </row>
    <row r="161" spans="1:18" s="26" customFormat="1" ht="12.75" x14ac:dyDescent="0.2">
      <c r="A161" s="209" t="s">
        <v>2429</v>
      </c>
      <c r="B161" s="205">
        <v>0.13</v>
      </c>
      <c r="C161" s="204">
        <v>524</v>
      </c>
      <c r="D161" s="204">
        <v>212</v>
      </c>
      <c r="E161" s="205">
        <v>0.42</v>
      </c>
      <c r="F161" s="204">
        <v>317</v>
      </c>
      <c r="G161" s="206">
        <v>0.3916</v>
      </c>
      <c r="H161" s="205">
        <v>0.38</v>
      </c>
      <c r="I161" s="205">
        <v>37.950000000000003</v>
      </c>
      <c r="J161" s="207">
        <v>1.7</v>
      </c>
      <c r="K161" s="208">
        <v>0.70299999999999996</v>
      </c>
      <c r="L161" s="207">
        <v>1.6</v>
      </c>
      <c r="M161" s="210">
        <v>0.97399999999999998</v>
      </c>
      <c r="N161" s="204">
        <v>3432</v>
      </c>
      <c r="O161" s="204">
        <v>43</v>
      </c>
      <c r="P161" s="204">
        <v>3877.1</v>
      </c>
      <c r="Q161" s="204">
        <v>5.7</v>
      </c>
      <c r="R161" s="9">
        <v>11</v>
      </c>
    </row>
    <row r="162" spans="1:18" s="26" customFormat="1" ht="12.75" x14ac:dyDescent="0.2">
      <c r="A162" s="209" t="s">
        <v>2430</v>
      </c>
      <c r="B162" s="205">
        <v>0.1</v>
      </c>
      <c r="C162" s="204">
        <v>319</v>
      </c>
      <c r="D162" s="204">
        <v>106</v>
      </c>
      <c r="E162" s="205">
        <v>0.34</v>
      </c>
      <c r="F162" s="204">
        <v>189</v>
      </c>
      <c r="G162" s="206">
        <v>0.38269999999999998</v>
      </c>
      <c r="H162" s="205">
        <v>0.44</v>
      </c>
      <c r="I162" s="205">
        <v>36.35</v>
      </c>
      <c r="J162" s="207">
        <v>1.7</v>
      </c>
      <c r="K162" s="208">
        <v>0.68899999999999995</v>
      </c>
      <c r="L162" s="207">
        <v>1.7</v>
      </c>
      <c r="M162" s="210">
        <v>0.96699999999999997</v>
      </c>
      <c r="N162" s="204">
        <v>3378</v>
      </c>
      <c r="O162" s="204">
        <v>43</v>
      </c>
      <c r="P162" s="204">
        <v>3842.6</v>
      </c>
      <c r="Q162" s="204">
        <v>6.6</v>
      </c>
      <c r="R162" s="9">
        <v>12</v>
      </c>
    </row>
    <row r="163" spans="1:18" s="26" customFormat="1" ht="12.75" x14ac:dyDescent="0.2">
      <c r="A163" s="209" t="s">
        <v>2431</v>
      </c>
      <c r="B163" s="205">
        <v>0.08</v>
      </c>
      <c r="C163" s="204">
        <v>344</v>
      </c>
      <c r="D163" s="204">
        <v>186</v>
      </c>
      <c r="E163" s="205">
        <v>0.56000000000000005</v>
      </c>
      <c r="F163" s="204">
        <v>223</v>
      </c>
      <c r="G163" s="206">
        <v>0.40289999999999998</v>
      </c>
      <c r="H163" s="205">
        <v>0.42</v>
      </c>
      <c r="I163" s="205">
        <v>41.86</v>
      </c>
      <c r="J163" s="207">
        <v>1.7</v>
      </c>
      <c r="K163" s="208">
        <v>0.754</v>
      </c>
      <c r="L163" s="207">
        <v>1.7</v>
      </c>
      <c r="M163" s="210">
        <v>0.97</v>
      </c>
      <c r="N163" s="204">
        <v>3620</v>
      </c>
      <c r="O163" s="204">
        <v>46</v>
      </c>
      <c r="P163" s="204">
        <v>3920</v>
      </c>
      <c r="Q163" s="204">
        <v>6.3</v>
      </c>
      <c r="R163" s="9">
        <v>8</v>
      </c>
    </row>
    <row r="164" spans="1:18" s="26" customFormat="1" ht="12.75" x14ac:dyDescent="0.2">
      <c r="A164" s="209" t="s">
        <v>2432</v>
      </c>
      <c r="B164" s="205">
        <v>0.9</v>
      </c>
      <c r="C164" s="204">
        <v>978</v>
      </c>
      <c r="D164" s="204">
        <v>396</v>
      </c>
      <c r="E164" s="205">
        <v>0.42</v>
      </c>
      <c r="F164" s="204">
        <v>214</v>
      </c>
      <c r="G164" s="206">
        <v>0.27389999999999998</v>
      </c>
      <c r="H164" s="205">
        <v>0.75</v>
      </c>
      <c r="I164" s="205">
        <v>9.5399999999999991</v>
      </c>
      <c r="J164" s="207">
        <v>2</v>
      </c>
      <c r="K164" s="208">
        <v>0.2525</v>
      </c>
      <c r="L164" s="207">
        <v>1.8</v>
      </c>
      <c r="M164" s="210">
        <v>0.92600000000000005</v>
      </c>
      <c r="N164" s="204">
        <v>1451</v>
      </c>
      <c r="O164" s="204">
        <v>24</v>
      </c>
      <c r="P164" s="204">
        <v>3329</v>
      </c>
      <c r="Q164" s="204">
        <v>12</v>
      </c>
      <c r="R164" s="9">
        <v>56</v>
      </c>
    </row>
    <row r="165" spans="1:18" s="26" customFormat="1" ht="12.75" x14ac:dyDescent="0.2">
      <c r="A165" s="209" t="s">
        <v>2126</v>
      </c>
      <c r="B165" s="205">
        <v>0.23</v>
      </c>
      <c r="C165" s="204">
        <v>605</v>
      </c>
      <c r="D165" s="204">
        <v>199</v>
      </c>
      <c r="E165" s="205">
        <v>0.34</v>
      </c>
      <c r="F165" s="204">
        <v>416</v>
      </c>
      <c r="G165" s="206">
        <v>0.3518</v>
      </c>
      <c r="H165" s="205">
        <v>0.36</v>
      </c>
      <c r="I165" s="205">
        <v>38.71</v>
      </c>
      <c r="J165" s="207">
        <v>1.7</v>
      </c>
      <c r="K165" s="208">
        <v>0.79800000000000004</v>
      </c>
      <c r="L165" s="207">
        <v>1.6</v>
      </c>
      <c r="M165" s="210">
        <v>0.97499999999999998</v>
      </c>
      <c r="N165" s="204">
        <v>3782</v>
      </c>
      <c r="O165" s="204">
        <v>46</v>
      </c>
      <c r="P165" s="204">
        <v>3714.8</v>
      </c>
      <c r="Q165" s="204">
        <v>5.6</v>
      </c>
      <c r="R165" s="9">
        <v>-2</v>
      </c>
    </row>
    <row r="166" spans="1:18" s="26" customFormat="1" ht="12.75" x14ac:dyDescent="0.2">
      <c r="A166" s="209" t="s">
        <v>2433</v>
      </c>
      <c r="B166" s="205">
        <v>0.28000000000000003</v>
      </c>
      <c r="C166" s="204">
        <v>611</v>
      </c>
      <c r="D166" s="204">
        <v>210</v>
      </c>
      <c r="E166" s="205">
        <v>0.36</v>
      </c>
      <c r="F166" s="204">
        <v>407</v>
      </c>
      <c r="G166" s="206">
        <v>0.35120000000000001</v>
      </c>
      <c r="H166" s="205">
        <v>0.4</v>
      </c>
      <c r="I166" s="205">
        <v>37.44</v>
      </c>
      <c r="J166" s="207">
        <v>1.7</v>
      </c>
      <c r="K166" s="208">
        <v>0.77300000000000002</v>
      </c>
      <c r="L166" s="207">
        <v>1.7</v>
      </c>
      <c r="M166" s="210">
        <v>0.97299999999999998</v>
      </c>
      <c r="N166" s="204">
        <v>3692</v>
      </c>
      <c r="O166" s="204">
        <v>47</v>
      </c>
      <c r="P166" s="204">
        <v>3712.2</v>
      </c>
      <c r="Q166" s="204">
        <v>6</v>
      </c>
      <c r="R166" s="9">
        <v>1</v>
      </c>
    </row>
    <row r="167" spans="1:18" s="26" customFormat="1" ht="12.75" x14ac:dyDescent="0.2">
      <c r="A167" s="209" t="s">
        <v>2479</v>
      </c>
      <c r="B167" s="205">
        <v>0.77</v>
      </c>
      <c r="C167" s="204">
        <v>3037</v>
      </c>
      <c r="D167" s="204">
        <v>1525</v>
      </c>
      <c r="E167" s="205">
        <v>0.52</v>
      </c>
      <c r="F167" s="204">
        <v>834</v>
      </c>
      <c r="G167" s="206">
        <v>0.31580000000000003</v>
      </c>
      <c r="H167" s="205">
        <v>0.36</v>
      </c>
      <c r="I167" s="205">
        <v>13.81</v>
      </c>
      <c r="J167" s="207">
        <v>1.6</v>
      </c>
      <c r="K167" s="208">
        <v>0.31709999999999999</v>
      </c>
      <c r="L167" s="207">
        <v>1.6</v>
      </c>
      <c r="M167" s="210">
        <v>0.97399999999999998</v>
      </c>
      <c r="N167" s="204">
        <v>1775</v>
      </c>
      <c r="O167" s="204">
        <v>24</v>
      </c>
      <c r="P167" s="204">
        <v>3549.7</v>
      </c>
      <c r="Q167" s="204">
        <v>5.6</v>
      </c>
      <c r="R167" s="9">
        <v>50</v>
      </c>
    </row>
    <row r="168" spans="1:18" s="26" customFormat="1" ht="12.75" x14ac:dyDescent="0.2">
      <c r="A168" s="209" t="s">
        <v>2480</v>
      </c>
      <c r="B168" s="205">
        <v>4.03</v>
      </c>
      <c r="C168" s="204">
        <v>2421</v>
      </c>
      <c r="D168" s="204">
        <v>1016</v>
      </c>
      <c r="E168" s="205">
        <v>0.43</v>
      </c>
      <c r="F168" s="204">
        <v>198</v>
      </c>
      <c r="G168" s="206">
        <v>0.10539999999999999</v>
      </c>
      <c r="H168" s="205">
        <v>3</v>
      </c>
      <c r="I168" s="205">
        <v>1.3280000000000001</v>
      </c>
      <c r="J168" s="207">
        <v>3.5</v>
      </c>
      <c r="K168" s="208">
        <v>9.1300000000000006E-2</v>
      </c>
      <c r="L168" s="207">
        <v>1.8</v>
      </c>
      <c r="M168" s="210">
        <v>0.50700000000000001</v>
      </c>
      <c r="N168" s="204">
        <v>563.5</v>
      </c>
      <c r="O168" s="204">
        <v>9.5</v>
      </c>
      <c r="P168" s="204">
        <v>1722</v>
      </c>
      <c r="Q168" s="204">
        <v>55</v>
      </c>
      <c r="R168" s="9">
        <v>67</v>
      </c>
    </row>
    <row r="169" spans="1:18" s="26" customFormat="1" ht="12.75" x14ac:dyDescent="0.2">
      <c r="A169" s="209" t="s">
        <v>2481</v>
      </c>
      <c r="B169" s="205">
        <v>0.17</v>
      </c>
      <c r="C169" s="204">
        <v>202</v>
      </c>
      <c r="D169" s="204">
        <v>125</v>
      </c>
      <c r="E169" s="205">
        <v>0.64</v>
      </c>
      <c r="F169" s="204">
        <v>133</v>
      </c>
      <c r="G169" s="206">
        <v>0.3841</v>
      </c>
      <c r="H169" s="205">
        <v>0.5</v>
      </c>
      <c r="I169" s="205">
        <v>40.51</v>
      </c>
      <c r="J169" s="207">
        <v>1.8</v>
      </c>
      <c r="K169" s="208">
        <v>0.76500000000000001</v>
      </c>
      <c r="L169" s="207">
        <v>1.7</v>
      </c>
      <c r="M169" s="210">
        <v>0.95799999999999996</v>
      </c>
      <c r="N169" s="204">
        <v>3662</v>
      </c>
      <c r="O169" s="204">
        <v>47</v>
      </c>
      <c r="P169" s="204">
        <v>3847.9</v>
      </c>
      <c r="Q169" s="204">
        <v>7.6</v>
      </c>
      <c r="R169" s="9">
        <v>5</v>
      </c>
    </row>
    <row r="170" spans="1:18" s="26" customFormat="1" ht="12.75" x14ac:dyDescent="0.2">
      <c r="A170" s="209" t="s">
        <v>2482</v>
      </c>
      <c r="B170" s="205">
        <v>0.68</v>
      </c>
      <c r="C170" s="204">
        <v>1018</v>
      </c>
      <c r="D170" s="204">
        <v>123</v>
      </c>
      <c r="E170" s="205">
        <v>0.13</v>
      </c>
      <c r="F170" s="204">
        <v>264</v>
      </c>
      <c r="G170" s="206">
        <v>0.2248</v>
      </c>
      <c r="H170" s="205">
        <v>0.52</v>
      </c>
      <c r="I170" s="205">
        <v>9.3000000000000007</v>
      </c>
      <c r="J170" s="207">
        <v>1.7</v>
      </c>
      <c r="K170" s="208">
        <v>0.30009999999999998</v>
      </c>
      <c r="L170" s="207">
        <v>1.6</v>
      </c>
      <c r="M170" s="210">
        <v>0.95099999999999996</v>
      </c>
      <c r="N170" s="204">
        <v>1692</v>
      </c>
      <c r="O170" s="204">
        <v>24</v>
      </c>
      <c r="P170" s="204">
        <v>3015.3</v>
      </c>
      <c r="Q170" s="204">
        <v>8.3000000000000007</v>
      </c>
      <c r="R170" s="9">
        <v>44</v>
      </c>
    </row>
    <row r="171" spans="1:18" s="26" customFormat="1" ht="12.75" x14ac:dyDescent="0.2">
      <c r="A171" s="209" t="s">
        <v>2128</v>
      </c>
      <c r="B171" s="205">
        <v>0.53</v>
      </c>
      <c r="C171" s="204">
        <v>952</v>
      </c>
      <c r="D171" s="204">
        <v>313</v>
      </c>
      <c r="E171" s="205">
        <v>0.34</v>
      </c>
      <c r="F171" s="204">
        <v>502</v>
      </c>
      <c r="G171" s="206">
        <v>0.31430000000000002</v>
      </c>
      <c r="H171" s="205">
        <v>0.84</v>
      </c>
      <c r="I171" s="205">
        <v>26.46</v>
      </c>
      <c r="J171" s="207">
        <v>2.2000000000000002</v>
      </c>
      <c r="K171" s="208">
        <v>0.61099999999999999</v>
      </c>
      <c r="L171" s="207">
        <v>2</v>
      </c>
      <c r="M171" s="210">
        <v>0.92100000000000004</v>
      </c>
      <c r="N171" s="204">
        <v>3072</v>
      </c>
      <c r="O171" s="204">
        <v>48</v>
      </c>
      <c r="P171" s="204">
        <v>3542</v>
      </c>
      <c r="Q171" s="204">
        <v>13</v>
      </c>
      <c r="R171" s="9">
        <v>13</v>
      </c>
    </row>
    <row r="172" spans="1:18" s="26" customFormat="1" ht="12.75" x14ac:dyDescent="0.2">
      <c r="A172" s="211" t="s">
        <v>2483</v>
      </c>
      <c r="B172" s="212">
        <v>0.03</v>
      </c>
      <c r="C172" s="213">
        <v>90</v>
      </c>
      <c r="D172" s="213">
        <v>79</v>
      </c>
      <c r="E172" s="212">
        <v>0.9</v>
      </c>
      <c r="F172" s="213">
        <v>66.5</v>
      </c>
      <c r="G172" s="214">
        <v>0.41260000000000002</v>
      </c>
      <c r="H172" s="212">
        <v>0.89</v>
      </c>
      <c r="I172" s="212">
        <v>49</v>
      </c>
      <c r="J172" s="215">
        <v>2.4</v>
      </c>
      <c r="K172" s="216">
        <v>0.86199999999999999</v>
      </c>
      <c r="L172" s="215">
        <v>2.2000000000000002</v>
      </c>
      <c r="M172" s="217">
        <v>0.92600000000000005</v>
      </c>
      <c r="N172" s="213">
        <v>4006</v>
      </c>
      <c r="O172" s="213">
        <v>66</v>
      </c>
      <c r="P172" s="213">
        <v>3955</v>
      </c>
      <c r="Q172" s="213">
        <v>13</v>
      </c>
      <c r="R172" s="218">
        <v>-1</v>
      </c>
    </row>
    <row r="173" spans="1:18" s="26" customFormat="1" ht="12.75" x14ac:dyDescent="0.2">
      <c r="A173" s="211" t="s">
        <v>2484</v>
      </c>
      <c r="B173" s="212">
        <v>0.14000000000000001</v>
      </c>
      <c r="C173" s="213">
        <v>82</v>
      </c>
      <c r="D173" s="213">
        <v>69</v>
      </c>
      <c r="E173" s="212">
        <v>0.87</v>
      </c>
      <c r="F173" s="213">
        <v>58.4</v>
      </c>
      <c r="G173" s="214">
        <v>0.40770000000000001</v>
      </c>
      <c r="H173" s="212">
        <v>0.68</v>
      </c>
      <c r="I173" s="212">
        <v>46.25</v>
      </c>
      <c r="J173" s="215">
        <v>2</v>
      </c>
      <c r="K173" s="216">
        <v>0.82299999999999995</v>
      </c>
      <c r="L173" s="215">
        <v>1.9</v>
      </c>
      <c r="M173" s="217">
        <v>0.94199999999999995</v>
      </c>
      <c r="N173" s="213">
        <v>3870</v>
      </c>
      <c r="O173" s="213">
        <v>55</v>
      </c>
      <c r="P173" s="213">
        <v>3938</v>
      </c>
      <c r="Q173" s="213">
        <v>10</v>
      </c>
      <c r="R173" s="218">
        <v>2</v>
      </c>
    </row>
    <row r="174" spans="1:18" s="26" customFormat="1" ht="12.75" x14ac:dyDescent="0.2">
      <c r="A174" s="211" t="s">
        <v>2485</v>
      </c>
      <c r="B174" s="212">
        <v>0.03</v>
      </c>
      <c r="C174" s="213">
        <v>86</v>
      </c>
      <c r="D174" s="213">
        <v>71</v>
      </c>
      <c r="E174" s="212">
        <v>0.85</v>
      </c>
      <c r="F174" s="213">
        <v>62.4</v>
      </c>
      <c r="G174" s="214">
        <v>0.41299999999999998</v>
      </c>
      <c r="H174" s="212">
        <v>0.69</v>
      </c>
      <c r="I174" s="212">
        <v>48.01</v>
      </c>
      <c r="J174" s="215">
        <v>2.1</v>
      </c>
      <c r="K174" s="216">
        <v>0.84299999999999997</v>
      </c>
      <c r="L174" s="215">
        <v>1.9</v>
      </c>
      <c r="M174" s="217">
        <v>0.94299999999999995</v>
      </c>
      <c r="N174" s="213">
        <v>3941</v>
      </c>
      <c r="O174" s="213">
        <v>57</v>
      </c>
      <c r="P174" s="213">
        <v>3957</v>
      </c>
      <c r="Q174" s="213">
        <v>10</v>
      </c>
      <c r="R174" s="218">
        <v>0</v>
      </c>
    </row>
    <row r="175" spans="1:18" s="26" customFormat="1" ht="12.75" x14ac:dyDescent="0.2">
      <c r="A175" s="211" t="s">
        <v>2486</v>
      </c>
      <c r="B175" s="212">
        <v>0.11</v>
      </c>
      <c r="C175" s="213">
        <v>87</v>
      </c>
      <c r="D175" s="213">
        <v>49</v>
      </c>
      <c r="E175" s="212">
        <v>0.57999999999999996</v>
      </c>
      <c r="F175" s="213">
        <v>64.8</v>
      </c>
      <c r="G175" s="214">
        <v>0.4153</v>
      </c>
      <c r="H175" s="212">
        <v>0.85</v>
      </c>
      <c r="I175" s="212">
        <v>49.6</v>
      </c>
      <c r="J175" s="215">
        <v>2.1</v>
      </c>
      <c r="K175" s="216">
        <v>0.86499999999999999</v>
      </c>
      <c r="L175" s="215">
        <v>1.9</v>
      </c>
      <c r="M175" s="217">
        <v>0.91500000000000004</v>
      </c>
      <c r="N175" s="213">
        <v>4020</v>
      </c>
      <c r="O175" s="213">
        <v>57</v>
      </c>
      <c r="P175" s="213">
        <v>3965</v>
      </c>
      <c r="Q175" s="213">
        <v>13</v>
      </c>
      <c r="R175" s="218">
        <v>-1</v>
      </c>
    </row>
    <row r="176" spans="1:18" s="26" customFormat="1" ht="12.75" x14ac:dyDescent="0.2">
      <c r="A176" s="209" t="s">
        <v>2131</v>
      </c>
      <c r="B176" s="205">
        <v>0.06</v>
      </c>
      <c r="C176" s="204">
        <v>336</v>
      </c>
      <c r="D176" s="204">
        <v>306</v>
      </c>
      <c r="E176" s="205">
        <v>0.94</v>
      </c>
      <c r="F176" s="204">
        <v>232</v>
      </c>
      <c r="G176" s="206">
        <v>0.375</v>
      </c>
      <c r="H176" s="205">
        <v>0.4</v>
      </c>
      <c r="I176" s="205">
        <v>41.45</v>
      </c>
      <c r="J176" s="207">
        <v>1.7</v>
      </c>
      <c r="K176" s="208">
        <v>0.80200000000000005</v>
      </c>
      <c r="L176" s="207">
        <v>1.6</v>
      </c>
      <c r="M176" s="210">
        <v>0.97099999999999997</v>
      </c>
      <c r="N176" s="204">
        <v>3795</v>
      </c>
      <c r="O176" s="204">
        <v>47</v>
      </c>
      <c r="P176" s="204">
        <v>3811.8</v>
      </c>
      <c r="Q176" s="204">
        <v>6.1</v>
      </c>
      <c r="R176" s="9">
        <v>0</v>
      </c>
    </row>
    <row r="177" spans="1:18" s="26" customFormat="1" ht="12.75" x14ac:dyDescent="0.2">
      <c r="A177" s="209" t="s">
        <v>2487</v>
      </c>
      <c r="B177" s="205">
        <v>0.4</v>
      </c>
      <c r="C177" s="204">
        <v>776</v>
      </c>
      <c r="D177" s="204">
        <v>322</v>
      </c>
      <c r="E177" s="205">
        <v>0.43</v>
      </c>
      <c r="F177" s="204">
        <v>314</v>
      </c>
      <c r="G177" s="206">
        <v>0.31709999999999999</v>
      </c>
      <c r="H177" s="205">
        <v>0.44</v>
      </c>
      <c r="I177" s="205">
        <v>20.5</v>
      </c>
      <c r="J177" s="207">
        <v>1.7</v>
      </c>
      <c r="K177" s="208">
        <v>0.46889999999999998</v>
      </c>
      <c r="L177" s="207">
        <v>1.6</v>
      </c>
      <c r="M177" s="210">
        <v>0.96499999999999997</v>
      </c>
      <c r="N177" s="204">
        <v>2479</v>
      </c>
      <c r="O177" s="204">
        <v>34</v>
      </c>
      <c r="P177" s="204">
        <v>3556</v>
      </c>
      <c r="Q177" s="204">
        <v>6.8</v>
      </c>
      <c r="R177" s="9">
        <v>30</v>
      </c>
    </row>
    <row r="178" spans="1:18" s="26" customFormat="1" ht="12.75" x14ac:dyDescent="0.2">
      <c r="A178" s="209" t="s">
        <v>2488</v>
      </c>
      <c r="B178" s="205">
        <v>0.39</v>
      </c>
      <c r="C178" s="204">
        <v>1444</v>
      </c>
      <c r="D178" s="204">
        <v>2318</v>
      </c>
      <c r="E178" s="205">
        <v>1.66</v>
      </c>
      <c r="F178" s="204">
        <v>711</v>
      </c>
      <c r="G178" s="206">
        <v>0.35780000000000001</v>
      </c>
      <c r="H178" s="205">
        <v>0.51</v>
      </c>
      <c r="I178" s="205">
        <v>28.17</v>
      </c>
      <c r="J178" s="207">
        <v>1.8</v>
      </c>
      <c r="K178" s="208">
        <v>0.57110000000000005</v>
      </c>
      <c r="L178" s="207">
        <v>1.7</v>
      </c>
      <c r="M178" s="210">
        <v>0.96</v>
      </c>
      <c r="N178" s="204">
        <v>2912</v>
      </c>
      <c r="O178" s="204">
        <v>41</v>
      </c>
      <c r="P178" s="204">
        <v>3740.4</v>
      </c>
      <c r="Q178" s="204">
        <v>7.7</v>
      </c>
      <c r="R178" s="9">
        <v>22</v>
      </c>
    </row>
    <row r="179" spans="1:18" s="26" customFormat="1" ht="12.75" x14ac:dyDescent="0.2">
      <c r="A179" s="209" t="s">
        <v>2132</v>
      </c>
      <c r="B179" s="205">
        <v>0.1</v>
      </c>
      <c r="C179" s="204">
        <v>440</v>
      </c>
      <c r="D179" s="204">
        <v>483</v>
      </c>
      <c r="E179" s="205">
        <v>1.1399999999999999</v>
      </c>
      <c r="F179" s="204">
        <v>280</v>
      </c>
      <c r="G179" s="206">
        <v>0.37790000000000001</v>
      </c>
      <c r="H179" s="205">
        <v>0.39</v>
      </c>
      <c r="I179" s="205">
        <v>38.659999999999997</v>
      </c>
      <c r="J179" s="207">
        <v>1.7</v>
      </c>
      <c r="K179" s="208">
        <v>0.74199999999999999</v>
      </c>
      <c r="L179" s="207">
        <v>1.6</v>
      </c>
      <c r="M179" s="210">
        <v>0.97299999999999998</v>
      </c>
      <c r="N179" s="204">
        <v>3577</v>
      </c>
      <c r="O179" s="204">
        <v>44</v>
      </c>
      <c r="P179" s="204">
        <v>3823.5</v>
      </c>
      <c r="Q179" s="204">
        <v>5.9</v>
      </c>
      <c r="R179" s="9">
        <v>6</v>
      </c>
    </row>
    <row r="180" spans="1:18" s="26" customFormat="1" ht="12.75" x14ac:dyDescent="0.2">
      <c r="A180" s="209" t="s">
        <v>2489</v>
      </c>
      <c r="B180" s="205">
        <v>0.2</v>
      </c>
      <c r="C180" s="204">
        <v>1205</v>
      </c>
      <c r="D180" s="204">
        <v>595</v>
      </c>
      <c r="E180" s="205">
        <v>0.51</v>
      </c>
      <c r="F180" s="204">
        <v>637</v>
      </c>
      <c r="G180" s="206">
        <v>0.3206</v>
      </c>
      <c r="H180" s="205">
        <v>0.34</v>
      </c>
      <c r="I180" s="205">
        <v>27.16</v>
      </c>
      <c r="J180" s="207">
        <v>1.6</v>
      </c>
      <c r="K180" s="208">
        <v>0.61429999999999996</v>
      </c>
      <c r="L180" s="207">
        <v>1.6</v>
      </c>
      <c r="M180" s="210">
        <v>0.97799999999999998</v>
      </c>
      <c r="N180" s="204">
        <v>3087</v>
      </c>
      <c r="O180" s="204">
        <v>39</v>
      </c>
      <c r="P180" s="204">
        <v>3572.9</v>
      </c>
      <c r="Q180" s="204">
        <v>5.2</v>
      </c>
      <c r="R180" s="9">
        <v>14</v>
      </c>
    </row>
    <row r="181" spans="1:18" s="26" customFormat="1" ht="12.75" x14ac:dyDescent="0.2">
      <c r="A181" s="209" t="s">
        <v>2134</v>
      </c>
      <c r="B181" s="205">
        <v>0.56000000000000005</v>
      </c>
      <c r="C181" s="204">
        <v>737</v>
      </c>
      <c r="D181" s="204">
        <v>254</v>
      </c>
      <c r="E181" s="205">
        <v>0.36</v>
      </c>
      <c r="F181" s="204">
        <v>407</v>
      </c>
      <c r="G181" s="206">
        <v>0.34029999999999999</v>
      </c>
      <c r="H181" s="205">
        <v>0.4</v>
      </c>
      <c r="I181" s="205">
        <v>30.03</v>
      </c>
      <c r="J181" s="207">
        <v>1.7</v>
      </c>
      <c r="K181" s="208">
        <v>0.64</v>
      </c>
      <c r="L181" s="207">
        <v>1.6</v>
      </c>
      <c r="M181" s="210">
        <v>0.97</v>
      </c>
      <c r="N181" s="204">
        <v>3189</v>
      </c>
      <c r="O181" s="204">
        <v>41</v>
      </c>
      <c r="P181" s="204">
        <v>3664.1</v>
      </c>
      <c r="Q181" s="204">
        <v>6.1</v>
      </c>
      <c r="R181" s="9">
        <v>13</v>
      </c>
    </row>
    <row r="182" spans="1:18" s="26" customFormat="1" ht="12.75" x14ac:dyDescent="0.2">
      <c r="A182" s="209" t="s">
        <v>2490</v>
      </c>
      <c r="B182" s="205">
        <v>0.83</v>
      </c>
      <c r="C182" s="204">
        <v>473</v>
      </c>
      <c r="D182" s="204">
        <v>119</v>
      </c>
      <c r="E182" s="205">
        <v>0.26</v>
      </c>
      <c r="F182" s="204">
        <v>157</v>
      </c>
      <c r="G182" s="206">
        <v>0.25740000000000002</v>
      </c>
      <c r="H182" s="205">
        <v>0.64</v>
      </c>
      <c r="I182" s="205">
        <v>13.6</v>
      </c>
      <c r="J182" s="207">
        <v>1.7</v>
      </c>
      <c r="K182" s="208">
        <v>0.38319999999999999</v>
      </c>
      <c r="L182" s="207">
        <v>1.6</v>
      </c>
      <c r="M182" s="210">
        <v>0.92900000000000005</v>
      </c>
      <c r="N182" s="204">
        <v>2091</v>
      </c>
      <c r="O182" s="204">
        <v>29</v>
      </c>
      <c r="P182" s="204">
        <v>3231</v>
      </c>
      <c r="Q182" s="204">
        <v>10</v>
      </c>
      <c r="R182" s="9">
        <v>35</v>
      </c>
    </row>
    <row r="183" spans="1:18" s="26" customFormat="1" ht="12.75" x14ac:dyDescent="0.2">
      <c r="A183" s="209" t="s">
        <v>2491</v>
      </c>
      <c r="B183" s="205">
        <v>0.59</v>
      </c>
      <c r="C183" s="204">
        <v>912</v>
      </c>
      <c r="D183" s="204">
        <v>645</v>
      </c>
      <c r="E183" s="205">
        <v>0.73</v>
      </c>
      <c r="F183" s="204">
        <v>352</v>
      </c>
      <c r="G183" s="206">
        <v>0.3296</v>
      </c>
      <c r="H183" s="205">
        <v>0.44</v>
      </c>
      <c r="I183" s="205">
        <v>20.27</v>
      </c>
      <c r="J183" s="207">
        <v>1.7</v>
      </c>
      <c r="K183" s="208">
        <v>0.44590000000000002</v>
      </c>
      <c r="L183" s="207">
        <v>1.6</v>
      </c>
      <c r="M183" s="210">
        <v>0.96599999999999997</v>
      </c>
      <c r="N183" s="204">
        <v>2377</v>
      </c>
      <c r="O183" s="204">
        <v>32</v>
      </c>
      <c r="P183" s="204">
        <v>3615.4</v>
      </c>
      <c r="Q183" s="204">
        <v>6.7</v>
      </c>
      <c r="R183" s="9">
        <v>34</v>
      </c>
    </row>
    <row r="184" spans="1:18" s="26" customFormat="1" ht="12.75" x14ac:dyDescent="0.2">
      <c r="A184" s="209" t="s">
        <v>2492</v>
      </c>
      <c r="B184" s="205">
        <v>0.35</v>
      </c>
      <c r="C184" s="204">
        <v>1151</v>
      </c>
      <c r="D184" s="204">
        <v>729</v>
      </c>
      <c r="E184" s="205">
        <v>0.66</v>
      </c>
      <c r="F184" s="204">
        <v>498</v>
      </c>
      <c r="G184" s="206">
        <v>0.3241</v>
      </c>
      <c r="H184" s="205">
        <v>0.39</v>
      </c>
      <c r="I184" s="205">
        <v>22.43</v>
      </c>
      <c r="J184" s="207">
        <v>1.7</v>
      </c>
      <c r="K184" s="208">
        <v>0.502</v>
      </c>
      <c r="L184" s="207">
        <v>1.6</v>
      </c>
      <c r="M184" s="210">
        <v>0.97199999999999998</v>
      </c>
      <c r="N184" s="204">
        <v>2622</v>
      </c>
      <c r="O184" s="204">
        <v>35</v>
      </c>
      <c r="P184" s="204">
        <v>3589.4</v>
      </c>
      <c r="Q184" s="204">
        <v>6</v>
      </c>
      <c r="R184" s="9">
        <v>27</v>
      </c>
    </row>
    <row r="185" spans="1:18" s="26" customFormat="1" ht="12.75" x14ac:dyDescent="0.2">
      <c r="A185" s="209" t="s">
        <v>2493</v>
      </c>
      <c r="B185" s="205">
        <v>0.67</v>
      </c>
      <c r="C185" s="204">
        <v>859</v>
      </c>
      <c r="D185" s="204">
        <v>561</v>
      </c>
      <c r="E185" s="205">
        <v>0.68</v>
      </c>
      <c r="F185" s="204">
        <v>259</v>
      </c>
      <c r="G185" s="206">
        <v>0.24890000000000001</v>
      </c>
      <c r="H185" s="205">
        <v>0.66</v>
      </c>
      <c r="I185" s="205">
        <v>11.98</v>
      </c>
      <c r="J185" s="207">
        <v>1.9</v>
      </c>
      <c r="K185" s="208">
        <v>0.3493</v>
      </c>
      <c r="L185" s="207">
        <v>1.7</v>
      </c>
      <c r="M185" s="210">
        <v>0.93500000000000005</v>
      </c>
      <c r="N185" s="204">
        <v>1931</v>
      </c>
      <c r="O185" s="204">
        <v>29</v>
      </c>
      <c r="P185" s="204">
        <v>3178</v>
      </c>
      <c r="Q185" s="204">
        <v>10</v>
      </c>
      <c r="R185" s="9">
        <v>39</v>
      </c>
    </row>
    <row r="186" spans="1:18" s="26" customFormat="1" ht="12.75" x14ac:dyDescent="0.2">
      <c r="A186" s="209" t="s">
        <v>2494</v>
      </c>
      <c r="B186" s="205">
        <v>1.46</v>
      </c>
      <c r="C186" s="204">
        <v>1337</v>
      </c>
      <c r="D186" s="204">
        <v>159</v>
      </c>
      <c r="E186" s="205">
        <v>0.12</v>
      </c>
      <c r="F186" s="204">
        <v>291</v>
      </c>
      <c r="G186" s="206">
        <v>0.24560000000000001</v>
      </c>
      <c r="H186" s="205">
        <v>0.87</v>
      </c>
      <c r="I186" s="205">
        <v>8.4600000000000009</v>
      </c>
      <c r="J186" s="207">
        <v>1.8</v>
      </c>
      <c r="K186" s="208">
        <v>0.24990000000000001</v>
      </c>
      <c r="L186" s="207">
        <v>1.6</v>
      </c>
      <c r="M186" s="210">
        <v>0.88200000000000001</v>
      </c>
      <c r="N186" s="204">
        <v>1438</v>
      </c>
      <c r="O186" s="204">
        <v>21</v>
      </c>
      <c r="P186" s="204">
        <v>3157</v>
      </c>
      <c r="Q186" s="204">
        <v>14</v>
      </c>
      <c r="R186" s="9">
        <v>54</v>
      </c>
    </row>
    <row r="187" spans="1:18" s="26" customFormat="1" ht="12.75" x14ac:dyDescent="0.2">
      <c r="A187" s="209" t="s">
        <v>2495</v>
      </c>
      <c r="B187" s="205">
        <v>0.19</v>
      </c>
      <c r="C187" s="204">
        <v>1107</v>
      </c>
      <c r="D187" s="204">
        <v>567</v>
      </c>
      <c r="E187" s="205">
        <v>0.53</v>
      </c>
      <c r="F187" s="204">
        <v>611</v>
      </c>
      <c r="G187" s="206">
        <v>0.33069999999999999</v>
      </c>
      <c r="H187" s="205">
        <v>0.32</v>
      </c>
      <c r="I187" s="205">
        <v>29.26</v>
      </c>
      <c r="J187" s="207">
        <v>1.6</v>
      </c>
      <c r="K187" s="208">
        <v>0.64170000000000005</v>
      </c>
      <c r="L187" s="207">
        <v>1.5</v>
      </c>
      <c r="M187" s="210">
        <v>0.97899999999999998</v>
      </c>
      <c r="N187" s="204">
        <v>3196</v>
      </c>
      <c r="O187" s="204">
        <v>39</v>
      </c>
      <c r="P187" s="204">
        <v>3620.5</v>
      </c>
      <c r="Q187" s="204">
        <v>4.9000000000000004</v>
      </c>
      <c r="R187" s="9">
        <v>12</v>
      </c>
    </row>
    <row r="188" spans="1:18" s="26" customFormat="1" ht="12.75" x14ac:dyDescent="0.2">
      <c r="A188" s="209" t="s">
        <v>2496</v>
      </c>
      <c r="B188" s="205">
        <v>1.19</v>
      </c>
      <c r="C188" s="204">
        <v>2130</v>
      </c>
      <c r="D188" s="204">
        <v>821</v>
      </c>
      <c r="E188" s="205">
        <v>0.4</v>
      </c>
      <c r="F188" s="204">
        <v>465</v>
      </c>
      <c r="G188" s="206">
        <v>0.26329999999999998</v>
      </c>
      <c r="H188" s="205">
        <v>0.47</v>
      </c>
      <c r="I188" s="205">
        <v>9.1199999999999992</v>
      </c>
      <c r="J188" s="207">
        <v>1.6</v>
      </c>
      <c r="K188" s="208">
        <v>0.25130000000000002</v>
      </c>
      <c r="L188" s="207">
        <v>1.5</v>
      </c>
      <c r="M188" s="210">
        <v>0.95599999999999996</v>
      </c>
      <c r="N188" s="204">
        <v>1445</v>
      </c>
      <c r="O188" s="204">
        <v>20</v>
      </c>
      <c r="P188" s="204">
        <v>3266.5</v>
      </c>
      <c r="Q188" s="204">
        <v>7.4</v>
      </c>
      <c r="R188" s="9">
        <v>56</v>
      </c>
    </row>
    <row r="189" spans="1:18" s="26" customFormat="1" ht="12.75" x14ac:dyDescent="0.2">
      <c r="A189" s="209" t="s">
        <v>2497</v>
      </c>
      <c r="B189" s="205">
        <v>0.94</v>
      </c>
      <c r="C189" s="204">
        <v>1156</v>
      </c>
      <c r="D189" s="204">
        <v>151</v>
      </c>
      <c r="E189" s="205">
        <v>0.13</v>
      </c>
      <c r="F189" s="204">
        <v>419</v>
      </c>
      <c r="G189" s="206">
        <v>0.27589999999999998</v>
      </c>
      <c r="H189" s="205">
        <v>0.45</v>
      </c>
      <c r="I189" s="205">
        <v>15.91</v>
      </c>
      <c r="J189" s="207">
        <v>1.6</v>
      </c>
      <c r="K189" s="208">
        <v>0.41810000000000003</v>
      </c>
      <c r="L189" s="207">
        <v>1.6</v>
      </c>
      <c r="M189" s="210">
        <v>0.96099999999999997</v>
      </c>
      <c r="N189" s="204">
        <v>2252</v>
      </c>
      <c r="O189" s="204">
        <v>30</v>
      </c>
      <c r="P189" s="204">
        <v>3340</v>
      </c>
      <c r="Q189" s="204">
        <v>7</v>
      </c>
      <c r="R189" s="9">
        <v>33</v>
      </c>
    </row>
    <row r="190" spans="1:18" s="26" customFormat="1" ht="12.75" x14ac:dyDescent="0.2">
      <c r="A190" s="209" t="s">
        <v>2498</v>
      </c>
      <c r="B190" s="205">
        <v>0.85</v>
      </c>
      <c r="C190" s="204">
        <v>1866</v>
      </c>
      <c r="D190" s="204">
        <v>472</v>
      </c>
      <c r="E190" s="205">
        <v>0.26</v>
      </c>
      <c r="F190" s="204">
        <v>486</v>
      </c>
      <c r="G190" s="206">
        <v>0.26440000000000002</v>
      </c>
      <c r="H190" s="205">
        <v>0.56999999999999995</v>
      </c>
      <c r="I190" s="205">
        <v>10.95</v>
      </c>
      <c r="J190" s="207">
        <v>1.8</v>
      </c>
      <c r="K190" s="208">
        <v>0.3004</v>
      </c>
      <c r="L190" s="207">
        <v>1.7</v>
      </c>
      <c r="M190" s="210">
        <v>0.95</v>
      </c>
      <c r="N190" s="204">
        <v>1694</v>
      </c>
      <c r="O190" s="204">
        <v>26</v>
      </c>
      <c r="P190" s="204">
        <v>3273.4</v>
      </c>
      <c r="Q190" s="204">
        <v>8.9</v>
      </c>
      <c r="R190" s="9">
        <v>48</v>
      </c>
    </row>
    <row r="191" spans="1:18" s="26" customFormat="1" ht="12.75" x14ac:dyDescent="0.2">
      <c r="A191" s="209" t="s">
        <v>2136</v>
      </c>
      <c r="B191" s="205">
        <v>0.14000000000000001</v>
      </c>
      <c r="C191" s="204">
        <v>237</v>
      </c>
      <c r="D191" s="204">
        <v>89</v>
      </c>
      <c r="E191" s="205">
        <v>0.39</v>
      </c>
      <c r="F191" s="204">
        <v>152</v>
      </c>
      <c r="G191" s="206">
        <v>0.37609999999999999</v>
      </c>
      <c r="H191" s="205">
        <v>0.47</v>
      </c>
      <c r="I191" s="205">
        <v>38.700000000000003</v>
      </c>
      <c r="J191" s="207">
        <v>1.7</v>
      </c>
      <c r="K191" s="208">
        <v>0.746</v>
      </c>
      <c r="L191" s="207">
        <v>1.7</v>
      </c>
      <c r="M191" s="210">
        <v>0.96199999999999997</v>
      </c>
      <c r="N191" s="204">
        <v>3594</v>
      </c>
      <c r="O191" s="204">
        <v>46</v>
      </c>
      <c r="P191" s="204">
        <v>3816.4</v>
      </c>
      <c r="Q191" s="204">
        <v>7.1</v>
      </c>
      <c r="R191" s="9">
        <v>6</v>
      </c>
    </row>
    <row r="192" spans="1:18" s="26" customFormat="1" ht="12.75" x14ac:dyDescent="0.2">
      <c r="A192" s="209" t="s">
        <v>2499</v>
      </c>
      <c r="B192" s="205">
        <v>1.27</v>
      </c>
      <c r="C192" s="204">
        <v>742</v>
      </c>
      <c r="D192" s="204">
        <v>1111</v>
      </c>
      <c r="E192" s="205">
        <v>1.55</v>
      </c>
      <c r="F192" s="204">
        <v>183</v>
      </c>
      <c r="G192" s="206">
        <v>0.29720000000000002</v>
      </c>
      <c r="H192" s="205">
        <v>0.78</v>
      </c>
      <c r="I192" s="205">
        <v>11.65</v>
      </c>
      <c r="J192" s="207">
        <v>1.9</v>
      </c>
      <c r="K192" s="208">
        <v>0.28420000000000001</v>
      </c>
      <c r="L192" s="207">
        <v>1.8</v>
      </c>
      <c r="M192" s="210">
        <v>0.91500000000000004</v>
      </c>
      <c r="N192" s="204">
        <v>1613</v>
      </c>
      <c r="O192" s="204">
        <v>25</v>
      </c>
      <c r="P192" s="204">
        <v>3456</v>
      </c>
      <c r="Q192" s="204">
        <v>12</v>
      </c>
      <c r="R192" s="9">
        <v>53</v>
      </c>
    </row>
    <row r="193" spans="1:18" s="26" customFormat="1" ht="12.75" x14ac:dyDescent="0.2">
      <c r="A193" s="209" t="s">
        <v>2500</v>
      </c>
      <c r="B193" s="205">
        <v>0.09</v>
      </c>
      <c r="C193" s="204">
        <v>254</v>
      </c>
      <c r="D193" s="204">
        <v>193</v>
      </c>
      <c r="E193" s="205">
        <v>0.78</v>
      </c>
      <c r="F193" s="204">
        <v>168</v>
      </c>
      <c r="G193" s="206">
        <v>0.4088</v>
      </c>
      <c r="H193" s="205">
        <v>0.43</v>
      </c>
      <c r="I193" s="205">
        <v>43.22</v>
      </c>
      <c r="J193" s="207">
        <v>1.7</v>
      </c>
      <c r="K193" s="208">
        <v>0.76700000000000002</v>
      </c>
      <c r="L193" s="207">
        <v>1.7</v>
      </c>
      <c r="M193" s="210">
        <v>0.96699999999999997</v>
      </c>
      <c r="N193" s="204">
        <v>3669</v>
      </c>
      <c r="O193" s="204">
        <v>46</v>
      </c>
      <c r="P193" s="204">
        <v>3941.8</v>
      </c>
      <c r="Q193" s="204">
        <v>6.5</v>
      </c>
      <c r="R193" s="9">
        <v>7</v>
      </c>
    </row>
    <row r="194" spans="1:18" s="26" customFormat="1" ht="12.75" x14ac:dyDescent="0.2">
      <c r="A194" s="209" t="s">
        <v>2501</v>
      </c>
      <c r="B194" s="205">
        <v>0.71</v>
      </c>
      <c r="C194" s="204">
        <v>984</v>
      </c>
      <c r="D194" s="204">
        <v>345</v>
      </c>
      <c r="E194" s="205">
        <v>0.36</v>
      </c>
      <c r="F194" s="204">
        <v>337</v>
      </c>
      <c r="G194" s="206">
        <v>0.3009</v>
      </c>
      <c r="H194" s="205">
        <v>0.54</v>
      </c>
      <c r="I194" s="205">
        <v>16.41</v>
      </c>
      <c r="J194" s="207">
        <v>1.7</v>
      </c>
      <c r="K194" s="208">
        <v>0.39560000000000001</v>
      </c>
      <c r="L194" s="207">
        <v>1.6</v>
      </c>
      <c r="M194" s="210">
        <v>0.95</v>
      </c>
      <c r="N194" s="204">
        <v>2149</v>
      </c>
      <c r="O194" s="204">
        <v>30</v>
      </c>
      <c r="P194" s="204">
        <v>3475.1</v>
      </c>
      <c r="Q194" s="204">
        <v>8.4</v>
      </c>
      <c r="R194" s="9">
        <v>38</v>
      </c>
    </row>
    <row r="195" spans="1:18" s="26" customFormat="1" ht="12.75" x14ac:dyDescent="0.2">
      <c r="A195" s="209" t="s">
        <v>2502</v>
      </c>
      <c r="B195" s="205">
        <v>1.96</v>
      </c>
      <c r="C195" s="204">
        <v>681</v>
      </c>
      <c r="D195" s="204">
        <v>1008</v>
      </c>
      <c r="E195" s="205">
        <v>1.53</v>
      </c>
      <c r="F195" s="204">
        <v>188</v>
      </c>
      <c r="G195" s="206">
        <v>0.3009</v>
      </c>
      <c r="H195" s="205">
        <v>0.68</v>
      </c>
      <c r="I195" s="205">
        <v>13.04</v>
      </c>
      <c r="J195" s="207">
        <v>1.7</v>
      </c>
      <c r="K195" s="208">
        <v>0.31440000000000001</v>
      </c>
      <c r="L195" s="207">
        <v>1.6</v>
      </c>
      <c r="M195" s="210">
        <v>0.92</v>
      </c>
      <c r="N195" s="204">
        <v>1763</v>
      </c>
      <c r="O195" s="204">
        <v>25</v>
      </c>
      <c r="P195" s="204">
        <v>3475</v>
      </c>
      <c r="Q195" s="204">
        <v>11</v>
      </c>
      <c r="R195" s="9">
        <v>49</v>
      </c>
    </row>
    <row r="196" spans="1:18" s="26" customFormat="1" ht="12.75" x14ac:dyDescent="0.2">
      <c r="A196" s="209" t="s">
        <v>2503</v>
      </c>
      <c r="B196" s="205">
        <v>0.69</v>
      </c>
      <c r="C196" s="204">
        <v>1020</v>
      </c>
      <c r="D196" s="204">
        <v>409</v>
      </c>
      <c r="E196" s="205">
        <v>0.41</v>
      </c>
      <c r="F196" s="204">
        <v>338</v>
      </c>
      <c r="G196" s="206">
        <v>0.30669999999999997</v>
      </c>
      <c r="H196" s="205">
        <v>0.41</v>
      </c>
      <c r="I196" s="205">
        <v>16.22</v>
      </c>
      <c r="J196" s="207">
        <v>1.6</v>
      </c>
      <c r="K196" s="208">
        <v>0.3836</v>
      </c>
      <c r="L196" s="207">
        <v>1.6</v>
      </c>
      <c r="M196" s="210">
        <v>0.96699999999999997</v>
      </c>
      <c r="N196" s="204">
        <v>2093</v>
      </c>
      <c r="O196" s="204">
        <v>28</v>
      </c>
      <c r="P196" s="204">
        <v>3504.2</v>
      </c>
      <c r="Q196" s="204">
        <v>6.4</v>
      </c>
      <c r="R196" s="9">
        <v>40</v>
      </c>
    </row>
    <row r="197" spans="1:18" s="26" customFormat="1" ht="12.75" x14ac:dyDescent="0.2">
      <c r="A197" s="209" t="s">
        <v>2504</v>
      </c>
      <c r="B197" s="205">
        <v>0.37</v>
      </c>
      <c r="C197" s="204">
        <v>700</v>
      </c>
      <c r="D197" s="204">
        <v>222</v>
      </c>
      <c r="E197" s="205">
        <v>0.33</v>
      </c>
      <c r="F197" s="204">
        <v>288</v>
      </c>
      <c r="G197" s="206">
        <v>0.30280000000000001</v>
      </c>
      <c r="H197" s="205">
        <v>0.41</v>
      </c>
      <c r="I197" s="205">
        <v>19.93</v>
      </c>
      <c r="J197" s="207">
        <v>1.6</v>
      </c>
      <c r="K197" s="208">
        <v>0.4773</v>
      </c>
      <c r="L197" s="207">
        <v>1.6</v>
      </c>
      <c r="M197" s="210">
        <v>0.96799999999999997</v>
      </c>
      <c r="N197" s="204">
        <v>2515</v>
      </c>
      <c r="O197" s="204">
        <v>33</v>
      </c>
      <c r="P197" s="204">
        <v>3484.6</v>
      </c>
      <c r="Q197" s="204">
        <v>6.3</v>
      </c>
      <c r="R197" s="9">
        <v>28</v>
      </c>
    </row>
    <row r="198" spans="1:18" s="26" customFormat="1" ht="12.75" x14ac:dyDescent="0.2">
      <c r="A198" s="209" t="s">
        <v>2505</v>
      </c>
      <c r="B198" s="205">
        <v>0.06</v>
      </c>
      <c r="C198" s="204">
        <v>151</v>
      </c>
      <c r="D198" s="204">
        <v>129</v>
      </c>
      <c r="E198" s="205">
        <v>0.88</v>
      </c>
      <c r="F198" s="204">
        <v>101</v>
      </c>
      <c r="G198" s="206">
        <v>0.37280000000000002</v>
      </c>
      <c r="H198" s="205">
        <v>0.53</v>
      </c>
      <c r="I198" s="205">
        <v>40.1</v>
      </c>
      <c r="J198" s="207">
        <v>1.8</v>
      </c>
      <c r="K198" s="208">
        <v>0.78</v>
      </c>
      <c r="L198" s="207">
        <v>1.7</v>
      </c>
      <c r="M198" s="210">
        <v>0.95599999999999996</v>
      </c>
      <c r="N198" s="204">
        <v>3718</v>
      </c>
      <c r="O198" s="204">
        <v>49</v>
      </c>
      <c r="P198" s="204">
        <v>3802.8</v>
      </c>
      <c r="Q198" s="204">
        <v>8.1</v>
      </c>
      <c r="R198" s="9">
        <v>2</v>
      </c>
    </row>
    <row r="199" spans="1:18" s="26" customFormat="1" ht="12.75" x14ac:dyDescent="0.2">
      <c r="A199" s="209" t="s">
        <v>2506</v>
      </c>
      <c r="B199" s="205">
        <v>0.17</v>
      </c>
      <c r="C199" s="204">
        <v>383</v>
      </c>
      <c r="D199" s="204">
        <v>475</v>
      </c>
      <c r="E199" s="205">
        <v>1.28</v>
      </c>
      <c r="F199" s="204">
        <v>227</v>
      </c>
      <c r="G199" s="206">
        <v>0.35980000000000001</v>
      </c>
      <c r="H199" s="205">
        <v>0.42</v>
      </c>
      <c r="I199" s="205">
        <v>34.229999999999997</v>
      </c>
      <c r="J199" s="207">
        <v>1.7</v>
      </c>
      <c r="K199" s="208">
        <v>0.69</v>
      </c>
      <c r="L199" s="207">
        <v>1.6</v>
      </c>
      <c r="M199" s="210">
        <v>0.96799999999999997</v>
      </c>
      <c r="N199" s="204">
        <v>3383</v>
      </c>
      <c r="O199" s="204">
        <v>42</v>
      </c>
      <c r="P199" s="204">
        <v>3749</v>
      </c>
      <c r="Q199" s="204">
        <v>6.3</v>
      </c>
      <c r="R199" s="9">
        <v>10</v>
      </c>
    </row>
    <row r="200" spans="1:18" s="26" customFormat="1" ht="12.75" x14ac:dyDescent="0.2">
      <c r="A200" s="209" t="s">
        <v>2507</v>
      </c>
      <c r="B200" s="205">
        <v>0.37</v>
      </c>
      <c r="C200" s="204">
        <v>1376</v>
      </c>
      <c r="D200" s="204">
        <v>919</v>
      </c>
      <c r="E200" s="205">
        <v>0.69</v>
      </c>
      <c r="F200" s="204">
        <v>598</v>
      </c>
      <c r="G200" s="206">
        <v>0.32050000000000001</v>
      </c>
      <c r="H200" s="205">
        <v>0.35</v>
      </c>
      <c r="I200" s="205">
        <v>22.29</v>
      </c>
      <c r="J200" s="207">
        <v>1.6</v>
      </c>
      <c r="K200" s="208">
        <v>0.50439999999999996</v>
      </c>
      <c r="L200" s="207">
        <v>1.6</v>
      </c>
      <c r="M200" s="210">
        <v>0.97699999999999998</v>
      </c>
      <c r="N200" s="204">
        <v>2633</v>
      </c>
      <c r="O200" s="204">
        <v>34</v>
      </c>
      <c r="P200" s="204">
        <v>3572</v>
      </c>
      <c r="Q200" s="204">
        <v>5.3</v>
      </c>
      <c r="R200" s="9">
        <v>26</v>
      </c>
    </row>
    <row r="201" spans="1:18" s="26" customFormat="1" ht="12.75" x14ac:dyDescent="0.2">
      <c r="A201" s="209" t="s">
        <v>2508</v>
      </c>
      <c r="B201" s="205">
        <v>0.21</v>
      </c>
      <c r="C201" s="204">
        <v>1103</v>
      </c>
      <c r="D201" s="204">
        <v>517</v>
      </c>
      <c r="E201" s="205">
        <v>0.48</v>
      </c>
      <c r="F201" s="204">
        <v>470</v>
      </c>
      <c r="G201" s="206">
        <v>0.30659999999999998</v>
      </c>
      <c r="H201" s="205">
        <v>0.36</v>
      </c>
      <c r="I201" s="205">
        <v>20.9</v>
      </c>
      <c r="J201" s="207">
        <v>1.6</v>
      </c>
      <c r="K201" s="208">
        <v>0.49440000000000001</v>
      </c>
      <c r="L201" s="207">
        <v>1.6</v>
      </c>
      <c r="M201" s="210">
        <v>0.97499999999999998</v>
      </c>
      <c r="N201" s="204">
        <v>2590</v>
      </c>
      <c r="O201" s="204">
        <v>34</v>
      </c>
      <c r="P201" s="204">
        <v>3503.8</v>
      </c>
      <c r="Q201" s="204">
        <v>5.6</v>
      </c>
      <c r="R201" s="9">
        <v>26</v>
      </c>
    </row>
    <row r="202" spans="1:18" s="26" customFormat="1" ht="12.75" x14ac:dyDescent="0.2">
      <c r="A202" s="209" t="s">
        <v>2509</v>
      </c>
      <c r="B202" s="205">
        <v>0.44</v>
      </c>
      <c r="C202" s="204">
        <v>966</v>
      </c>
      <c r="D202" s="204">
        <v>342</v>
      </c>
      <c r="E202" s="205">
        <v>0.37</v>
      </c>
      <c r="F202" s="204">
        <v>298</v>
      </c>
      <c r="G202" s="206">
        <v>0.29870000000000002</v>
      </c>
      <c r="H202" s="205">
        <v>0.47</v>
      </c>
      <c r="I202" s="205">
        <v>14.74</v>
      </c>
      <c r="J202" s="207">
        <v>1.7</v>
      </c>
      <c r="K202" s="208">
        <v>0.35799999999999998</v>
      </c>
      <c r="L202" s="207">
        <v>1.6</v>
      </c>
      <c r="M202" s="210">
        <v>0.95899999999999996</v>
      </c>
      <c r="N202" s="204">
        <v>1972</v>
      </c>
      <c r="O202" s="204">
        <v>27</v>
      </c>
      <c r="P202" s="204">
        <v>3463.4</v>
      </c>
      <c r="Q202" s="204">
        <v>7.3</v>
      </c>
      <c r="R202" s="9">
        <v>43</v>
      </c>
    </row>
    <row r="203" spans="1:18" s="26" customFormat="1" ht="12.75" x14ac:dyDescent="0.2">
      <c r="A203" s="209" t="s">
        <v>2510</v>
      </c>
      <c r="B203" s="205">
        <v>0.14000000000000001</v>
      </c>
      <c r="C203" s="204">
        <v>770</v>
      </c>
      <c r="D203" s="204">
        <v>344</v>
      </c>
      <c r="E203" s="205">
        <v>0.46</v>
      </c>
      <c r="F203" s="204">
        <v>388</v>
      </c>
      <c r="G203" s="206">
        <v>0.32769999999999999</v>
      </c>
      <c r="H203" s="205">
        <v>0.35</v>
      </c>
      <c r="I203" s="205">
        <v>26.42</v>
      </c>
      <c r="J203" s="207">
        <v>1.6</v>
      </c>
      <c r="K203" s="208">
        <v>0.58479999999999999</v>
      </c>
      <c r="L203" s="207">
        <v>1.6</v>
      </c>
      <c r="M203" s="210">
        <v>0.97599999999999998</v>
      </c>
      <c r="N203" s="204">
        <v>2968</v>
      </c>
      <c r="O203" s="204">
        <v>37</v>
      </c>
      <c r="P203" s="204">
        <v>3606.5</v>
      </c>
      <c r="Q203" s="204">
        <v>5.4</v>
      </c>
      <c r="R203" s="9">
        <v>18</v>
      </c>
    </row>
    <row r="204" spans="1:18" s="26" customFormat="1" ht="12.75" x14ac:dyDescent="0.2">
      <c r="A204" s="209" t="s">
        <v>2511</v>
      </c>
      <c r="B204" s="205">
        <v>0.19</v>
      </c>
      <c r="C204" s="204">
        <v>1371</v>
      </c>
      <c r="D204" s="204">
        <v>961</v>
      </c>
      <c r="E204" s="205">
        <v>0.72</v>
      </c>
      <c r="F204" s="204">
        <v>774</v>
      </c>
      <c r="G204" s="206">
        <v>0.32579999999999998</v>
      </c>
      <c r="H204" s="205">
        <v>0.42</v>
      </c>
      <c r="I204" s="205">
        <v>29.47</v>
      </c>
      <c r="J204" s="207">
        <v>1.6</v>
      </c>
      <c r="K204" s="208">
        <v>0.65600000000000003</v>
      </c>
      <c r="L204" s="207">
        <v>1.6</v>
      </c>
      <c r="M204" s="210">
        <v>0.96499999999999997</v>
      </c>
      <c r="N204" s="204">
        <v>3252</v>
      </c>
      <c r="O204" s="204">
        <v>40</v>
      </c>
      <c r="P204" s="204">
        <v>3597.5</v>
      </c>
      <c r="Q204" s="204">
        <v>6.5</v>
      </c>
      <c r="R204" s="9">
        <v>10</v>
      </c>
    </row>
    <row r="205" spans="1:18" s="26" customFormat="1" ht="12.75" x14ac:dyDescent="0.2">
      <c r="A205" s="209" t="s">
        <v>2512</v>
      </c>
      <c r="B205" s="205">
        <v>1.1599999999999999</v>
      </c>
      <c r="C205" s="204">
        <v>846</v>
      </c>
      <c r="D205" s="204">
        <v>185</v>
      </c>
      <c r="E205" s="205">
        <v>0.23</v>
      </c>
      <c r="F205" s="204">
        <v>430</v>
      </c>
      <c r="G205" s="206">
        <v>0.30349999999999999</v>
      </c>
      <c r="H205" s="205">
        <v>0.46</v>
      </c>
      <c r="I205" s="205">
        <v>24.46</v>
      </c>
      <c r="J205" s="207">
        <v>1.6</v>
      </c>
      <c r="K205" s="208">
        <v>0.58460000000000001</v>
      </c>
      <c r="L205" s="207">
        <v>1.6</v>
      </c>
      <c r="M205" s="210">
        <v>0.96099999999999997</v>
      </c>
      <c r="N205" s="204">
        <v>2967</v>
      </c>
      <c r="O205" s="204">
        <v>38</v>
      </c>
      <c r="P205" s="204">
        <v>3488.1</v>
      </c>
      <c r="Q205" s="204">
        <v>7.1</v>
      </c>
      <c r="R205" s="9">
        <v>15</v>
      </c>
    </row>
    <row r="206" spans="1:18" s="26" customFormat="1" ht="12.75" x14ac:dyDescent="0.2">
      <c r="A206" s="209" t="s">
        <v>2513</v>
      </c>
      <c r="B206" s="205">
        <v>2.88</v>
      </c>
      <c r="C206" s="204">
        <v>1125</v>
      </c>
      <c r="D206" s="204">
        <v>117</v>
      </c>
      <c r="E206" s="205">
        <v>0.11</v>
      </c>
      <c r="F206" s="204">
        <v>470</v>
      </c>
      <c r="G206" s="206">
        <v>0.27310000000000001</v>
      </c>
      <c r="H206" s="205">
        <v>0.83</v>
      </c>
      <c r="I206" s="205">
        <v>17.79</v>
      </c>
      <c r="J206" s="207">
        <v>1.8</v>
      </c>
      <c r="K206" s="208">
        <v>0.47239999999999999</v>
      </c>
      <c r="L206" s="207">
        <v>1.6</v>
      </c>
      <c r="M206" s="210">
        <v>0.88900000000000001</v>
      </c>
      <c r="N206" s="204">
        <v>2494</v>
      </c>
      <c r="O206" s="204">
        <v>33</v>
      </c>
      <c r="P206" s="204">
        <v>3324</v>
      </c>
      <c r="Q206" s="204">
        <v>13</v>
      </c>
      <c r="R206" s="9">
        <v>25</v>
      </c>
    </row>
    <row r="207" spans="1:18" s="26" customFormat="1" ht="12.75" x14ac:dyDescent="0.2">
      <c r="A207" s="209" t="s">
        <v>2514</v>
      </c>
      <c r="B207" s="205">
        <v>0.37</v>
      </c>
      <c r="C207" s="204">
        <v>1318</v>
      </c>
      <c r="D207" s="204">
        <v>549</v>
      </c>
      <c r="E207" s="205">
        <v>0.43</v>
      </c>
      <c r="F207" s="204">
        <v>531</v>
      </c>
      <c r="G207" s="206">
        <v>0.3095</v>
      </c>
      <c r="H207" s="205">
        <v>0.35</v>
      </c>
      <c r="I207" s="205">
        <v>19.940000000000001</v>
      </c>
      <c r="J207" s="207">
        <v>1.6</v>
      </c>
      <c r="K207" s="208">
        <v>0.4672</v>
      </c>
      <c r="L207" s="207">
        <v>1.6</v>
      </c>
      <c r="M207" s="210">
        <v>0.97499999999999998</v>
      </c>
      <c r="N207" s="204">
        <v>2471</v>
      </c>
      <c r="O207" s="204">
        <v>32</v>
      </c>
      <c r="P207" s="204">
        <v>3518.5</v>
      </c>
      <c r="Q207" s="204">
        <v>5.5</v>
      </c>
      <c r="R207" s="9">
        <v>30</v>
      </c>
    </row>
    <row r="208" spans="1:18" s="26" customFormat="1" ht="12.75" x14ac:dyDescent="0.2">
      <c r="A208" s="209" t="s">
        <v>2515</v>
      </c>
      <c r="B208" s="205">
        <v>0.57999999999999996</v>
      </c>
      <c r="C208" s="204">
        <v>1255</v>
      </c>
      <c r="D208" s="204">
        <v>331</v>
      </c>
      <c r="E208" s="205">
        <v>0.27</v>
      </c>
      <c r="F208" s="204">
        <v>418</v>
      </c>
      <c r="G208" s="206">
        <v>0.28070000000000001</v>
      </c>
      <c r="H208" s="205">
        <v>0.41</v>
      </c>
      <c r="I208" s="205">
        <v>14.9</v>
      </c>
      <c r="J208" s="207">
        <v>1.6</v>
      </c>
      <c r="K208" s="208">
        <v>0.3851</v>
      </c>
      <c r="L208" s="207">
        <v>1.6</v>
      </c>
      <c r="M208" s="210">
        <v>0.96799999999999997</v>
      </c>
      <c r="N208" s="204">
        <v>2100</v>
      </c>
      <c r="O208" s="204">
        <v>28</v>
      </c>
      <c r="P208" s="204">
        <v>3366.7</v>
      </c>
      <c r="Q208" s="204">
        <v>6.3</v>
      </c>
      <c r="R208" s="9">
        <v>38</v>
      </c>
    </row>
    <row r="209" spans="1:18" s="26" customFormat="1" ht="12.75" x14ac:dyDescent="0.2">
      <c r="A209" s="219" t="s">
        <v>2142</v>
      </c>
      <c r="B209" s="200">
        <v>0.12</v>
      </c>
      <c r="C209" s="220">
        <v>1062</v>
      </c>
      <c r="D209" s="220">
        <v>1145</v>
      </c>
      <c r="E209" s="200">
        <v>1.1100000000000001</v>
      </c>
      <c r="F209" s="220">
        <v>710</v>
      </c>
      <c r="G209" s="199">
        <v>0.34839999999999999</v>
      </c>
      <c r="H209" s="200">
        <v>0.32</v>
      </c>
      <c r="I209" s="200">
        <v>37.31</v>
      </c>
      <c r="J209" s="221">
        <v>1.6</v>
      </c>
      <c r="K209" s="201">
        <v>0.77700000000000002</v>
      </c>
      <c r="L209" s="221">
        <v>1.6</v>
      </c>
      <c r="M209" s="222">
        <v>0.98</v>
      </c>
      <c r="N209" s="220">
        <v>3705</v>
      </c>
      <c r="O209" s="220">
        <v>44</v>
      </c>
      <c r="P209" s="220">
        <v>3700</v>
      </c>
      <c r="Q209" s="220">
        <v>4.9000000000000004</v>
      </c>
      <c r="R209" s="202">
        <v>0</v>
      </c>
    </row>
    <row r="210" spans="1:18" s="26" customFormat="1" ht="15.75" x14ac:dyDescent="0.2">
      <c r="A210" s="211" t="s">
        <v>2724</v>
      </c>
      <c r="B210" s="212">
        <v>0.09</v>
      </c>
      <c r="C210" s="213">
        <v>78</v>
      </c>
      <c r="D210" s="213">
        <v>60</v>
      </c>
      <c r="E210" s="212">
        <v>0.79</v>
      </c>
      <c r="F210" s="213">
        <v>56.6</v>
      </c>
      <c r="G210" s="214">
        <v>0.40989999999999999</v>
      </c>
      <c r="H210" s="212">
        <v>0.5</v>
      </c>
      <c r="I210" s="212">
        <v>47.96</v>
      </c>
      <c r="J210" s="215">
        <v>1.4</v>
      </c>
      <c r="K210" s="216">
        <v>0.84899999999999998</v>
      </c>
      <c r="L210" s="215">
        <v>1.3</v>
      </c>
      <c r="M210" s="217">
        <v>0.93</v>
      </c>
      <c r="N210" s="213">
        <v>3961</v>
      </c>
      <c r="O210" s="213">
        <v>38</v>
      </c>
      <c r="P210" s="213">
        <v>3945.8</v>
      </c>
      <c r="Q210" s="213">
        <v>7.5</v>
      </c>
      <c r="R210" s="218">
        <v>0</v>
      </c>
    </row>
    <row r="211" spans="1:18" s="26" customFormat="1" ht="12.75" x14ac:dyDescent="0.2">
      <c r="A211" s="211" t="s">
        <v>2170</v>
      </c>
      <c r="B211" s="212">
        <v>7.0000000000000007E-2</v>
      </c>
      <c r="C211" s="213">
        <v>93</v>
      </c>
      <c r="D211" s="213">
        <v>67</v>
      </c>
      <c r="E211" s="212">
        <v>0.75</v>
      </c>
      <c r="F211" s="213">
        <v>67.2</v>
      </c>
      <c r="G211" s="214">
        <v>0.41199999999999998</v>
      </c>
      <c r="H211" s="212">
        <v>0.61</v>
      </c>
      <c r="I211" s="212">
        <v>47.65</v>
      </c>
      <c r="J211" s="215">
        <v>1.7</v>
      </c>
      <c r="K211" s="216">
        <v>0.83899999999999997</v>
      </c>
      <c r="L211" s="215">
        <v>1.5</v>
      </c>
      <c r="M211" s="217">
        <v>0.93100000000000005</v>
      </c>
      <c r="N211" s="213">
        <v>3927</v>
      </c>
      <c r="O211" s="213">
        <v>46</v>
      </c>
      <c r="P211" s="213">
        <v>3953.4</v>
      </c>
      <c r="Q211" s="213">
        <v>9.1</v>
      </c>
      <c r="R211" s="218">
        <v>1</v>
      </c>
    </row>
    <row r="212" spans="1:18" s="26" customFormat="1" ht="12.75" x14ac:dyDescent="0.2">
      <c r="A212" s="209" t="s">
        <v>2434</v>
      </c>
      <c r="B212" s="205">
        <v>0.18</v>
      </c>
      <c r="C212" s="204">
        <v>437</v>
      </c>
      <c r="D212" s="204">
        <v>379</v>
      </c>
      <c r="E212" s="205">
        <v>0.9</v>
      </c>
      <c r="F212" s="204">
        <v>256</v>
      </c>
      <c r="G212" s="206">
        <v>0.32403999999999999</v>
      </c>
      <c r="H212" s="205">
        <v>0.3</v>
      </c>
      <c r="I212" s="205">
        <v>30.47</v>
      </c>
      <c r="J212" s="207">
        <v>0.9</v>
      </c>
      <c r="K212" s="208">
        <v>0.68189999999999995</v>
      </c>
      <c r="L212" s="207">
        <v>0.85</v>
      </c>
      <c r="M212" s="210">
        <v>0.94299999999999995</v>
      </c>
      <c r="N212" s="204">
        <v>3352</v>
      </c>
      <c r="O212" s="204">
        <v>22</v>
      </c>
      <c r="P212" s="204">
        <v>3589.1</v>
      </c>
      <c r="Q212" s="204">
        <v>4.5999999999999996</v>
      </c>
      <c r="R212" s="9">
        <v>7</v>
      </c>
    </row>
    <row r="213" spans="1:18" s="26" customFormat="1" ht="12.75" x14ac:dyDescent="0.2">
      <c r="A213" s="209" t="s">
        <v>2435</v>
      </c>
      <c r="B213" s="205">
        <v>0.55000000000000004</v>
      </c>
      <c r="C213" s="204">
        <v>2080</v>
      </c>
      <c r="D213" s="204">
        <v>143</v>
      </c>
      <c r="E213" s="205">
        <v>7.0000000000000007E-2</v>
      </c>
      <c r="F213" s="204">
        <v>706</v>
      </c>
      <c r="G213" s="206">
        <v>0.29339999999999999</v>
      </c>
      <c r="H213" s="205">
        <v>0.26</v>
      </c>
      <c r="I213" s="205">
        <v>15.9</v>
      </c>
      <c r="J213" s="207">
        <v>0.83</v>
      </c>
      <c r="K213" s="208">
        <v>0.39300000000000002</v>
      </c>
      <c r="L213" s="207">
        <v>0.79</v>
      </c>
      <c r="M213" s="210">
        <v>0.95</v>
      </c>
      <c r="N213" s="204">
        <v>2137</v>
      </c>
      <c r="O213" s="204">
        <v>14</v>
      </c>
      <c r="P213" s="204">
        <v>3435.7</v>
      </c>
      <c r="Q213" s="204">
        <v>4.0999999999999996</v>
      </c>
      <c r="R213" s="9">
        <v>38</v>
      </c>
    </row>
    <row r="214" spans="1:18" s="26" customFormat="1" ht="12.75" x14ac:dyDescent="0.2">
      <c r="A214" s="209" t="s">
        <v>2436</v>
      </c>
      <c r="B214" s="205">
        <v>0.68</v>
      </c>
      <c r="C214" s="204">
        <v>608</v>
      </c>
      <c r="D214" s="204">
        <v>229</v>
      </c>
      <c r="E214" s="205">
        <v>0.39</v>
      </c>
      <c r="F214" s="204">
        <v>241</v>
      </c>
      <c r="G214" s="206">
        <v>0.31540000000000001</v>
      </c>
      <c r="H214" s="205">
        <v>0.43</v>
      </c>
      <c r="I214" s="205">
        <v>19.91</v>
      </c>
      <c r="J214" s="207">
        <v>1.1000000000000001</v>
      </c>
      <c r="K214" s="208">
        <v>0.45779999999999998</v>
      </c>
      <c r="L214" s="207">
        <v>1</v>
      </c>
      <c r="M214" s="210">
        <v>0.92300000000000004</v>
      </c>
      <c r="N214" s="204">
        <v>2430</v>
      </c>
      <c r="O214" s="204">
        <v>21</v>
      </c>
      <c r="P214" s="204">
        <v>3547.6</v>
      </c>
      <c r="Q214" s="204">
        <v>6.6</v>
      </c>
      <c r="R214" s="9">
        <v>32</v>
      </c>
    </row>
    <row r="215" spans="1:18" s="26" customFormat="1" ht="12.75" x14ac:dyDescent="0.2">
      <c r="A215" s="209" t="s">
        <v>2437</v>
      </c>
      <c r="B215" s="205">
        <v>0.46</v>
      </c>
      <c r="C215" s="204">
        <v>524</v>
      </c>
      <c r="D215" s="204">
        <v>204</v>
      </c>
      <c r="E215" s="205">
        <v>0.4</v>
      </c>
      <c r="F215" s="204">
        <v>211</v>
      </c>
      <c r="G215" s="206">
        <v>0.33040000000000003</v>
      </c>
      <c r="H215" s="205">
        <v>0.33</v>
      </c>
      <c r="I215" s="205">
        <v>21.28</v>
      </c>
      <c r="J215" s="207">
        <v>0.91</v>
      </c>
      <c r="K215" s="208">
        <v>0.46710000000000002</v>
      </c>
      <c r="L215" s="207">
        <v>0.85</v>
      </c>
      <c r="M215" s="210">
        <v>0.93</v>
      </c>
      <c r="N215" s="204">
        <v>2471</v>
      </c>
      <c r="O215" s="204">
        <v>17</v>
      </c>
      <c r="P215" s="204">
        <v>3618.9</v>
      </c>
      <c r="Q215" s="204">
        <v>5.0999999999999996</v>
      </c>
      <c r="R215" s="9">
        <v>32</v>
      </c>
    </row>
    <row r="216" spans="1:18" s="26" customFormat="1" ht="12.75" x14ac:dyDescent="0.2">
      <c r="A216" s="211" t="s">
        <v>2438</v>
      </c>
      <c r="B216" s="212">
        <v>0.01</v>
      </c>
      <c r="C216" s="213">
        <v>132</v>
      </c>
      <c r="D216" s="213">
        <v>103</v>
      </c>
      <c r="E216" s="212">
        <v>0.81</v>
      </c>
      <c r="F216" s="213">
        <v>96.3</v>
      </c>
      <c r="G216" s="214">
        <v>0.41439999999999999</v>
      </c>
      <c r="H216" s="212">
        <v>0.4</v>
      </c>
      <c r="I216" s="212">
        <v>48.39</v>
      </c>
      <c r="J216" s="215">
        <v>1.7</v>
      </c>
      <c r="K216" s="216">
        <v>0.84699999999999998</v>
      </c>
      <c r="L216" s="215">
        <v>1.7</v>
      </c>
      <c r="M216" s="217">
        <v>0.97199999999999998</v>
      </c>
      <c r="N216" s="213">
        <v>3955</v>
      </c>
      <c r="O216" s="213">
        <v>49</v>
      </c>
      <c r="P216" s="213">
        <v>3962</v>
      </c>
      <c r="Q216" s="213">
        <v>6</v>
      </c>
      <c r="R216" s="218">
        <v>0</v>
      </c>
    </row>
    <row r="217" spans="1:18" s="26" customFormat="1" ht="12.75" x14ac:dyDescent="0.2">
      <c r="A217" s="209" t="s">
        <v>2439</v>
      </c>
      <c r="B217" s="205">
        <v>0.37</v>
      </c>
      <c r="C217" s="204">
        <v>446</v>
      </c>
      <c r="D217" s="204">
        <v>197</v>
      </c>
      <c r="E217" s="205">
        <v>0.46</v>
      </c>
      <c r="F217" s="204">
        <v>225</v>
      </c>
      <c r="G217" s="206">
        <v>0.34960000000000002</v>
      </c>
      <c r="H217" s="205">
        <v>0.28999999999999998</v>
      </c>
      <c r="I217" s="205">
        <v>28.24</v>
      </c>
      <c r="J217" s="207">
        <v>0.72</v>
      </c>
      <c r="K217" s="208">
        <v>0.58599999999999997</v>
      </c>
      <c r="L217" s="207">
        <v>0.66</v>
      </c>
      <c r="M217" s="210">
        <v>0.91700000000000004</v>
      </c>
      <c r="N217" s="204">
        <v>2973</v>
      </c>
      <c r="O217" s="204">
        <v>16</v>
      </c>
      <c r="P217" s="204">
        <v>3705.1</v>
      </c>
      <c r="Q217" s="204">
        <v>4.4000000000000004</v>
      </c>
      <c r="R217" s="9">
        <v>20</v>
      </c>
    </row>
    <row r="218" spans="1:18" s="26" customFormat="1" ht="12.75" x14ac:dyDescent="0.2">
      <c r="A218" s="211" t="s">
        <v>2174</v>
      </c>
      <c r="B218" s="212">
        <v>0.19</v>
      </c>
      <c r="C218" s="213">
        <v>62</v>
      </c>
      <c r="D218" s="213">
        <v>26</v>
      </c>
      <c r="E218" s="212">
        <v>0.44</v>
      </c>
      <c r="F218" s="213">
        <v>45.1</v>
      </c>
      <c r="G218" s="214">
        <v>0.41239999999999999</v>
      </c>
      <c r="H218" s="212">
        <v>0.69</v>
      </c>
      <c r="I218" s="212">
        <v>48.03</v>
      </c>
      <c r="J218" s="215">
        <v>1.5</v>
      </c>
      <c r="K218" s="216">
        <v>0.84499999999999997</v>
      </c>
      <c r="L218" s="215">
        <v>1.3</v>
      </c>
      <c r="M218" s="217">
        <v>0.88100000000000001</v>
      </c>
      <c r="N218" s="213">
        <v>3948</v>
      </c>
      <c r="O218" s="213">
        <v>38</v>
      </c>
      <c r="P218" s="213">
        <v>3955</v>
      </c>
      <c r="Q218" s="213">
        <v>10</v>
      </c>
      <c r="R218" s="218">
        <v>0</v>
      </c>
    </row>
    <row r="219" spans="1:18" s="26" customFormat="1" ht="12.75" x14ac:dyDescent="0.2">
      <c r="A219" s="209" t="s">
        <v>2440</v>
      </c>
      <c r="B219" s="205">
        <v>0.16</v>
      </c>
      <c r="C219" s="204">
        <v>174</v>
      </c>
      <c r="D219" s="204">
        <v>83</v>
      </c>
      <c r="E219" s="205">
        <v>0.49</v>
      </c>
      <c r="F219" s="204">
        <v>111</v>
      </c>
      <c r="G219" s="206">
        <v>0.40210000000000001</v>
      </c>
      <c r="H219" s="205">
        <v>0.96</v>
      </c>
      <c r="I219" s="205">
        <v>41.17</v>
      </c>
      <c r="J219" s="207">
        <v>1.3</v>
      </c>
      <c r="K219" s="208">
        <v>0.74260000000000004</v>
      </c>
      <c r="L219" s="207">
        <v>0.82</v>
      </c>
      <c r="M219" s="210">
        <v>0.64700000000000002</v>
      </c>
      <c r="N219" s="204">
        <v>3580</v>
      </c>
      <c r="O219" s="204">
        <v>22</v>
      </c>
      <c r="P219" s="204">
        <v>3917</v>
      </c>
      <c r="Q219" s="204">
        <v>14</v>
      </c>
      <c r="R219" s="9">
        <v>9</v>
      </c>
    </row>
    <row r="220" spans="1:18" s="26" customFormat="1" ht="12.75" x14ac:dyDescent="0.2">
      <c r="A220" s="209" t="s">
        <v>2441</v>
      </c>
      <c r="B220" s="205">
        <v>1.1399999999999999</v>
      </c>
      <c r="C220" s="204">
        <v>536</v>
      </c>
      <c r="D220" s="204">
        <v>157</v>
      </c>
      <c r="E220" s="205">
        <v>0.3</v>
      </c>
      <c r="F220" s="204">
        <v>222</v>
      </c>
      <c r="G220" s="206">
        <v>0.33189999999999997</v>
      </c>
      <c r="H220" s="205">
        <v>0.41</v>
      </c>
      <c r="I220" s="205">
        <v>21.83</v>
      </c>
      <c r="J220" s="207">
        <v>0.94</v>
      </c>
      <c r="K220" s="208">
        <v>0.47689999999999999</v>
      </c>
      <c r="L220" s="207">
        <v>0.84</v>
      </c>
      <c r="M220" s="210">
        <v>0.89800000000000002</v>
      </c>
      <c r="N220" s="204">
        <v>2514</v>
      </c>
      <c r="O220" s="204">
        <v>18</v>
      </c>
      <c r="P220" s="204">
        <v>3626.1</v>
      </c>
      <c r="Q220" s="204">
        <v>6.3</v>
      </c>
      <c r="R220" s="9">
        <v>31</v>
      </c>
    </row>
    <row r="221" spans="1:18" s="26" customFormat="1" ht="12.75" x14ac:dyDescent="0.2">
      <c r="A221" s="209" t="s">
        <v>2442</v>
      </c>
      <c r="B221" s="205">
        <v>2.04</v>
      </c>
      <c r="C221" s="204">
        <v>701</v>
      </c>
      <c r="D221" s="204">
        <v>28</v>
      </c>
      <c r="E221" s="205">
        <v>0.04</v>
      </c>
      <c r="F221" s="204">
        <v>176</v>
      </c>
      <c r="G221" s="206">
        <v>0.22939999999999999</v>
      </c>
      <c r="H221" s="205">
        <v>0.74</v>
      </c>
      <c r="I221" s="205">
        <v>9.0540000000000003</v>
      </c>
      <c r="J221" s="207">
        <v>0.99</v>
      </c>
      <c r="K221" s="208">
        <v>0.2863</v>
      </c>
      <c r="L221" s="207">
        <v>0.66</v>
      </c>
      <c r="M221" s="210">
        <v>0.66800000000000004</v>
      </c>
      <c r="N221" s="204">
        <v>1622.9</v>
      </c>
      <c r="O221" s="204">
        <v>9.5</v>
      </c>
      <c r="P221" s="204">
        <v>3048</v>
      </c>
      <c r="Q221" s="204">
        <v>12</v>
      </c>
      <c r="R221" s="9">
        <v>47</v>
      </c>
    </row>
    <row r="222" spans="1:18" s="26" customFormat="1" ht="12.75" x14ac:dyDescent="0.2">
      <c r="A222" s="209" t="s">
        <v>2443</v>
      </c>
      <c r="B222" s="205">
        <v>0.36</v>
      </c>
      <c r="C222" s="204">
        <v>183</v>
      </c>
      <c r="D222" s="204">
        <v>110</v>
      </c>
      <c r="E222" s="205">
        <v>0.62</v>
      </c>
      <c r="F222" s="204">
        <v>98.8</v>
      </c>
      <c r="G222" s="206">
        <v>0.36109999999999998</v>
      </c>
      <c r="H222" s="205">
        <v>0.42</v>
      </c>
      <c r="I222" s="205">
        <v>31.24</v>
      </c>
      <c r="J222" s="207">
        <v>1.1000000000000001</v>
      </c>
      <c r="K222" s="208">
        <v>0.62760000000000005</v>
      </c>
      <c r="L222" s="207">
        <v>0.97</v>
      </c>
      <c r="M222" s="210">
        <v>0.91700000000000004</v>
      </c>
      <c r="N222" s="204">
        <v>3140</v>
      </c>
      <c r="O222" s="204">
        <v>24</v>
      </c>
      <c r="P222" s="204">
        <v>3754.3</v>
      </c>
      <c r="Q222" s="204">
        <v>6.4</v>
      </c>
      <c r="R222" s="9">
        <v>16</v>
      </c>
    </row>
    <row r="223" spans="1:18" s="26" customFormat="1" ht="12.75" x14ac:dyDescent="0.2">
      <c r="A223" s="209" t="s">
        <v>2444</v>
      </c>
      <c r="B223" s="205">
        <v>0.94</v>
      </c>
      <c r="C223" s="204">
        <v>720</v>
      </c>
      <c r="D223" s="204">
        <v>409</v>
      </c>
      <c r="E223" s="205">
        <v>0.59</v>
      </c>
      <c r="F223" s="204">
        <v>210</v>
      </c>
      <c r="G223" s="206">
        <v>0.32140000000000002</v>
      </c>
      <c r="H223" s="205">
        <v>0.57999999999999996</v>
      </c>
      <c r="I223" s="205">
        <v>14.93</v>
      </c>
      <c r="J223" s="207">
        <v>1</v>
      </c>
      <c r="K223" s="208">
        <v>0.33679999999999999</v>
      </c>
      <c r="L223" s="207">
        <v>0.83</v>
      </c>
      <c r="M223" s="210">
        <v>0.81799999999999995</v>
      </c>
      <c r="N223" s="204">
        <v>1871</v>
      </c>
      <c r="O223" s="204">
        <v>13</v>
      </c>
      <c r="P223" s="204">
        <v>3576.6</v>
      </c>
      <c r="Q223" s="204">
        <v>8.9</v>
      </c>
      <c r="R223" s="9">
        <v>48</v>
      </c>
    </row>
    <row r="224" spans="1:18" s="26" customFormat="1" ht="12.75" x14ac:dyDescent="0.2">
      <c r="A224" s="209" t="s">
        <v>2445</v>
      </c>
      <c r="B224" s="205">
        <v>0.3</v>
      </c>
      <c r="C224" s="204">
        <v>144</v>
      </c>
      <c r="D224" s="204">
        <v>92</v>
      </c>
      <c r="E224" s="205">
        <v>0.66</v>
      </c>
      <c r="F224" s="204">
        <v>79.3</v>
      </c>
      <c r="G224" s="206">
        <v>0.3659</v>
      </c>
      <c r="H224" s="205">
        <v>0.46</v>
      </c>
      <c r="I224" s="205">
        <v>32.270000000000003</v>
      </c>
      <c r="J224" s="207">
        <v>1.1000000000000001</v>
      </c>
      <c r="K224" s="208">
        <v>0.63970000000000005</v>
      </c>
      <c r="L224" s="207">
        <v>1</v>
      </c>
      <c r="M224" s="210">
        <v>0.91100000000000003</v>
      </c>
      <c r="N224" s="204">
        <v>3188</v>
      </c>
      <c r="O224" s="204">
        <v>25</v>
      </c>
      <c r="P224" s="204">
        <v>3774.4</v>
      </c>
      <c r="Q224" s="204">
        <v>7</v>
      </c>
      <c r="R224" s="9">
        <v>16</v>
      </c>
    </row>
    <row r="225" spans="1:18" s="26" customFormat="1" ht="12.75" x14ac:dyDescent="0.2">
      <c r="A225" s="209" t="s">
        <v>2446</v>
      </c>
      <c r="B225" s="205">
        <v>0.32</v>
      </c>
      <c r="C225" s="204">
        <v>273</v>
      </c>
      <c r="D225" s="204">
        <v>108</v>
      </c>
      <c r="E225" s="205">
        <v>0.41</v>
      </c>
      <c r="F225" s="204">
        <v>155</v>
      </c>
      <c r="G225" s="206">
        <v>0.37409999999999999</v>
      </c>
      <c r="H225" s="205">
        <v>0.63</v>
      </c>
      <c r="I225" s="205">
        <v>34.06</v>
      </c>
      <c r="J225" s="207">
        <v>1.1000000000000001</v>
      </c>
      <c r="K225" s="208">
        <v>0.6603</v>
      </c>
      <c r="L225" s="207">
        <v>0.91</v>
      </c>
      <c r="M225" s="210">
        <v>0.81899999999999995</v>
      </c>
      <c r="N225" s="204">
        <v>3268</v>
      </c>
      <c r="O225" s="204">
        <v>23</v>
      </c>
      <c r="P225" s="204">
        <v>3808.2</v>
      </c>
      <c r="Q225" s="204">
        <v>9.6</v>
      </c>
      <c r="R225" s="9">
        <v>14</v>
      </c>
    </row>
    <row r="226" spans="1:18" s="26" customFormat="1" ht="12.75" x14ac:dyDescent="0.2">
      <c r="A226" s="209" t="s">
        <v>2447</v>
      </c>
      <c r="B226" s="205">
        <v>7.0000000000000007E-2</v>
      </c>
      <c r="C226" s="204">
        <v>143</v>
      </c>
      <c r="D226" s="204">
        <v>111</v>
      </c>
      <c r="E226" s="205">
        <v>0.81</v>
      </c>
      <c r="F226" s="204">
        <v>80.099999999999994</v>
      </c>
      <c r="G226" s="206">
        <v>0.3785</v>
      </c>
      <c r="H226" s="205">
        <v>0.47</v>
      </c>
      <c r="I226" s="205">
        <v>34.11</v>
      </c>
      <c r="J226" s="207">
        <v>1.1000000000000001</v>
      </c>
      <c r="K226" s="208">
        <v>0.65349999999999997</v>
      </c>
      <c r="L226" s="207">
        <v>0.97</v>
      </c>
      <c r="M226" s="210">
        <v>0.9</v>
      </c>
      <c r="N226" s="204">
        <v>3242</v>
      </c>
      <c r="O226" s="204">
        <v>25</v>
      </c>
      <c r="P226" s="204">
        <v>3825.9</v>
      </c>
      <c r="Q226" s="204">
        <v>7.1</v>
      </c>
      <c r="R226" s="9">
        <v>15</v>
      </c>
    </row>
    <row r="227" spans="1:18" s="26" customFormat="1" ht="12.75" x14ac:dyDescent="0.2">
      <c r="A227" s="209" t="s">
        <v>2448</v>
      </c>
      <c r="B227" s="205">
        <v>0.96</v>
      </c>
      <c r="C227" s="204">
        <v>536</v>
      </c>
      <c r="D227" s="204">
        <v>183</v>
      </c>
      <c r="E227" s="205">
        <v>0.35</v>
      </c>
      <c r="F227" s="204">
        <v>193</v>
      </c>
      <c r="G227" s="206">
        <v>0.31509999999999999</v>
      </c>
      <c r="H227" s="205">
        <v>0.6</v>
      </c>
      <c r="I227" s="205">
        <v>18.03</v>
      </c>
      <c r="J227" s="207">
        <v>0.93</v>
      </c>
      <c r="K227" s="208">
        <v>0.41499999999999998</v>
      </c>
      <c r="L227" s="207">
        <v>0.71</v>
      </c>
      <c r="M227" s="210">
        <v>0.76500000000000001</v>
      </c>
      <c r="N227" s="204">
        <v>2238</v>
      </c>
      <c r="O227" s="204">
        <v>13</v>
      </c>
      <c r="P227" s="204">
        <v>3546</v>
      </c>
      <c r="Q227" s="204">
        <v>9.3000000000000007</v>
      </c>
      <c r="R227" s="9">
        <v>37</v>
      </c>
    </row>
    <row r="228" spans="1:18" s="26" customFormat="1" ht="12.75" x14ac:dyDescent="0.2">
      <c r="A228" s="209" t="s">
        <v>2449</v>
      </c>
      <c r="B228" s="205">
        <v>0.12</v>
      </c>
      <c r="C228" s="204">
        <v>149</v>
      </c>
      <c r="D228" s="204">
        <v>61</v>
      </c>
      <c r="E228" s="205">
        <v>0.42</v>
      </c>
      <c r="F228" s="204">
        <v>102</v>
      </c>
      <c r="G228" s="206">
        <v>0.38590000000000002</v>
      </c>
      <c r="H228" s="205">
        <v>0.78</v>
      </c>
      <c r="I228" s="205">
        <v>42.27</v>
      </c>
      <c r="J228" s="207">
        <v>1.3</v>
      </c>
      <c r="K228" s="208">
        <v>0.79449999999999998</v>
      </c>
      <c r="L228" s="207">
        <v>1</v>
      </c>
      <c r="M228" s="210">
        <v>0.78800000000000003</v>
      </c>
      <c r="N228" s="204">
        <v>3769</v>
      </c>
      <c r="O228" s="204">
        <v>28</v>
      </c>
      <c r="P228" s="204">
        <v>3855</v>
      </c>
      <c r="Q228" s="204">
        <v>12</v>
      </c>
      <c r="R228" s="9">
        <v>2</v>
      </c>
    </row>
    <row r="229" spans="1:18" s="26" customFormat="1" ht="12.75" x14ac:dyDescent="0.2">
      <c r="A229" s="209" t="s">
        <v>2450</v>
      </c>
      <c r="B229" s="205">
        <v>0.21</v>
      </c>
      <c r="C229" s="204">
        <v>112</v>
      </c>
      <c r="D229" s="204">
        <v>36</v>
      </c>
      <c r="E229" s="205">
        <v>0.34</v>
      </c>
      <c r="F229" s="204">
        <v>69.599999999999994</v>
      </c>
      <c r="G229" s="206">
        <v>0.40439999999999998</v>
      </c>
      <c r="H229" s="205">
        <v>0.81</v>
      </c>
      <c r="I229" s="205">
        <v>40.18</v>
      </c>
      <c r="J229" s="207">
        <v>1.3</v>
      </c>
      <c r="K229" s="208">
        <v>0.72060000000000002</v>
      </c>
      <c r="L229" s="207">
        <v>0.98</v>
      </c>
      <c r="M229" s="210">
        <v>0.77</v>
      </c>
      <c r="N229" s="204">
        <v>3498</v>
      </c>
      <c r="O229" s="204">
        <v>27</v>
      </c>
      <c r="P229" s="204">
        <v>3925</v>
      </c>
      <c r="Q229" s="204">
        <v>12</v>
      </c>
      <c r="R229" s="9">
        <v>11</v>
      </c>
    </row>
    <row r="230" spans="1:18" s="26" customFormat="1" ht="12.75" x14ac:dyDescent="0.2">
      <c r="A230" s="209" t="s">
        <v>2451</v>
      </c>
      <c r="B230" s="205">
        <v>0.4</v>
      </c>
      <c r="C230" s="204">
        <v>762</v>
      </c>
      <c r="D230" s="204">
        <v>237</v>
      </c>
      <c r="E230" s="205">
        <v>0.32</v>
      </c>
      <c r="F230" s="204">
        <v>229</v>
      </c>
      <c r="G230" s="206">
        <v>0.29099999999999998</v>
      </c>
      <c r="H230" s="205">
        <v>0.34</v>
      </c>
      <c r="I230" s="205">
        <v>13.99</v>
      </c>
      <c r="J230" s="207">
        <v>0.9</v>
      </c>
      <c r="K230" s="208">
        <v>0.34860000000000002</v>
      </c>
      <c r="L230" s="207">
        <v>0.83</v>
      </c>
      <c r="M230" s="210">
        <v>0.92700000000000005</v>
      </c>
      <c r="N230" s="204">
        <v>1928</v>
      </c>
      <c r="O230" s="204">
        <v>14</v>
      </c>
      <c r="P230" s="204">
        <v>3423</v>
      </c>
      <c r="Q230" s="204">
        <v>5.3</v>
      </c>
      <c r="R230" s="9">
        <v>44</v>
      </c>
    </row>
    <row r="231" spans="1:18" s="26" customFormat="1" ht="12.75" x14ac:dyDescent="0.2">
      <c r="A231" s="209" t="s">
        <v>2452</v>
      </c>
      <c r="B231" s="205">
        <v>7.0000000000000007E-2</v>
      </c>
      <c r="C231" s="204">
        <v>87</v>
      </c>
      <c r="D231" s="204">
        <v>53</v>
      </c>
      <c r="E231" s="205">
        <v>0.63</v>
      </c>
      <c r="F231" s="204">
        <v>56.7</v>
      </c>
      <c r="G231" s="206">
        <v>0.40450000000000003</v>
      </c>
      <c r="H231" s="205">
        <v>0.47</v>
      </c>
      <c r="I231" s="205">
        <v>42.06</v>
      </c>
      <c r="J231" s="207">
        <v>1.6</v>
      </c>
      <c r="K231" s="208">
        <v>0.754</v>
      </c>
      <c r="L231" s="207">
        <v>1.6</v>
      </c>
      <c r="M231" s="210">
        <v>0.95699999999999996</v>
      </c>
      <c r="N231" s="204">
        <v>3623</v>
      </c>
      <c r="O231" s="204">
        <v>43</v>
      </c>
      <c r="P231" s="204">
        <v>3925.9</v>
      </c>
      <c r="Q231" s="204">
        <v>7.1</v>
      </c>
      <c r="R231" s="9">
        <v>8</v>
      </c>
    </row>
    <row r="232" spans="1:18" s="26" customFormat="1" ht="12.75" x14ac:dyDescent="0.2">
      <c r="A232" s="209" t="s">
        <v>2453</v>
      </c>
      <c r="B232" s="205">
        <v>1.2</v>
      </c>
      <c r="C232" s="204">
        <v>551</v>
      </c>
      <c r="D232" s="204">
        <v>411</v>
      </c>
      <c r="E232" s="205">
        <v>0.77</v>
      </c>
      <c r="F232" s="204">
        <v>164</v>
      </c>
      <c r="G232" s="206">
        <v>0.30170000000000002</v>
      </c>
      <c r="H232" s="205">
        <v>0.47</v>
      </c>
      <c r="I232" s="205">
        <v>14.19</v>
      </c>
      <c r="J232" s="207">
        <v>0.98</v>
      </c>
      <c r="K232" s="208">
        <v>0.3412</v>
      </c>
      <c r="L232" s="207">
        <v>0.86</v>
      </c>
      <c r="M232" s="210">
        <v>0.876</v>
      </c>
      <c r="N232" s="204">
        <v>1892</v>
      </c>
      <c r="O232" s="204">
        <v>14</v>
      </c>
      <c r="P232" s="204">
        <v>3478.8</v>
      </c>
      <c r="Q232" s="204">
        <v>7.3</v>
      </c>
      <c r="R232" s="9">
        <v>46</v>
      </c>
    </row>
    <row r="233" spans="1:18" s="26" customFormat="1" ht="12.75" x14ac:dyDescent="0.2">
      <c r="A233" s="209" t="s">
        <v>2454</v>
      </c>
      <c r="B233" s="205">
        <v>0.52</v>
      </c>
      <c r="C233" s="204">
        <v>516</v>
      </c>
      <c r="D233" s="204">
        <v>138</v>
      </c>
      <c r="E233" s="205">
        <v>0.28000000000000003</v>
      </c>
      <c r="F233" s="204">
        <v>194</v>
      </c>
      <c r="G233" s="206">
        <v>0.26379999999999998</v>
      </c>
      <c r="H233" s="205">
        <v>0.39</v>
      </c>
      <c r="I233" s="205">
        <v>15.85</v>
      </c>
      <c r="J233" s="207">
        <v>0.94</v>
      </c>
      <c r="K233" s="208">
        <v>0.43580000000000002</v>
      </c>
      <c r="L233" s="207">
        <v>0.85</v>
      </c>
      <c r="M233" s="210">
        <v>0.90800000000000003</v>
      </c>
      <c r="N233" s="204">
        <v>2332</v>
      </c>
      <c r="O233" s="204">
        <v>17</v>
      </c>
      <c r="P233" s="204">
        <v>3269.8</v>
      </c>
      <c r="Q233" s="204">
        <v>6.2</v>
      </c>
      <c r="R233" s="9">
        <v>29</v>
      </c>
    </row>
    <row r="234" spans="1:18" s="26" customFormat="1" ht="12.75" x14ac:dyDescent="0.2">
      <c r="A234" s="209" t="s">
        <v>2455</v>
      </c>
      <c r="B234" s="205">
        <v>1.28</v>
      </c>
      <c r="C234" s="204">
        <v>1753</v>
      </c>
      <c r="D234" s="204">
        <v>1052</v>
      </c>
      <c r="E234" s="205">
        <v>0.62</v>
      </c>
      <c r="F234" s="204">
        <v>342</v>
      </c>
      <c r="G234" s="206">
        <v>0.2772</v>
      </c>
      <c r="H234" s="205">
        <v>0.45</v>
      </c>
      <c r="I234" s="205">
        <v>8.58</v>
      </c>
      <c r="J234" s="207">
        <v>0.92</v>
      </c>
      <c r="K234" s="208">
        <v>0.22450000000000001</v>
      </c>
      <c r="L234" s="207">
        <v>0.8</v>
      </c>
      <c r="M234" s="210">
        <v>0.872</v>
      </c>
      <c r="N234" s="204">
        <v>1305.4000000000001</v>
      </c>
      <c r="O234" s="204">
        <v>9.5</v>
      </c>
      <c r="P234" s="204">
        <v>3347.4</v>
      </c>
      <c r="Q234" s="204">
        <v>7</v>
      </c>
      <c r="R234" s="9">
        <v>61</v>
      </c>
    </row>
    <row r="235" spans="1:18" s="26" customFormat="1" ht="12.75" x14ac:dyDescent="0.2">
      <c r="A235" s="209" t="s">
        <v>2456</v>
      </c>
      <c r="B235" s="205">
        <v>0.69</v>
      </c>
      <c r="C235" s="204">
        <v>383</v>
      </c>
      <c r="D235" s="204">
        <v>287</v>
      </c>
      <c r="E235" s="205">
        <v>0.77</v>
      </c>
      <c r="F235" s="204">
        <v>163</v>
      </c>
      <c r="G235" s="206">
        <v>0.34670000000000001</v>
      </c>
      <c r="H235" s="205">
        <v>0.37</v>
      </c>
      <c r="I235" s="205">
        <v>23.48</v>
      </c>
      <c r="J235" s="207">
        <v>0.94</v>
      </c>
      <c r="K235" s="208">
        <v>0.49120000000000003</v>
      </c>
      <c r="L235" s="207">
        <v>0.87</v>
      </c>
      <c r="M235" s="210">
        <v>0.91800000000000004</v>
      </c>
      <c r="N235" s="204">
        <v>2576</v>
      </c>
      <c r="O235" s="204">
        <v>18</v>
      </c>
      <c r="P235" s="204">
        <v>3692.4</v>
      </c>
      <c r="Q235" s="204">
        <v>5.7</v>
      </c>
      <c r="R235" s="9">
        <v>30</v>
      </c>
    </row>
    <row r="236" spans="1:18" s="26" customFormat="1" ht="12.75" x14ac:dyDescent="0.2">
      <c r="A236" s="209" t="s">
        <v>2457</v>
      </c>
      <c r="B236" s="205">
        <v>0.73</v>
      </c>
      <c r="C236" s="204">
        <v>432</v>
      </c>
      <c r="D236" s="204">
        <v>97</v>
      </c>
      <c r="E236" s="205">
        <v>0.23</v>
      </c>
      <c r="F236" s="204">
        <v>228</v>
      </c>
      <c r="G236" s="206">
        <v>0.31580000000000003</v>
      </c>
      <c r="H236" s="205">
        <v>0.35</v>
      </c>
      <c r="I236" s="205">
        <v>26.53</v>
      </c>
      <c r="J236" s="207">
        <v>0.92</v>
      </c>
      <c r="K236" s="208">
        <v>0.60919999999999996</v>
      </c>
      <c r="L236" s="207">
        <v>0.85</v>
      </c>
      <c r="M236" s="210">
        <v>0.92300000000000004</v>
      </c>
      <c r="N236" s="204">
        <v>3067</v>
      </c>
      <c r="O236" s="204">
        <v>21</v>
      </c>
      <c r="P236" s="204">
        <v>3549.6</v>
      </c>
      <c r="Q236" s="204">
        <v>5.4</v>
      </c>
      <c r="R236" s="9">
        <v>14</v>
      </c>
    </row>
    <row r="237" spans="1:18" s="26" customFormat="1" ht="12.75" x14ac:dyDescent="0.2">
      <c r="A237" s="209" t="s">
        <v>2458</v>
      </c>
      <c r="B237" s="205">
        <v>1.63</v>
      </c>
      <c r="C237" s="204">
        <v>1211</v>
      </c>
      <c r="D237" s="204">
        <v>115</v>
      </c>
      <c r="E237" s="205">
        <v>0.1</v>
      </c>
      <c r="F237" s="204">
        <v>311</v>
      </c>
      <c r="G237" s="206">
        <v>0.2631</v>
      </c>
      <c r="H237" s="205">
        <v>0.52</v>
      </c>
      <c r="I237" s="205">
        <v>10.67</v>
      </c>
      <c r="J237" s="207">
        <v>0.96</v>
      </c>
      <c r="K237" s="208">
        <v>0.29399999999999998</v>
      </c>
      <c r="L237" s="207">
        <v>0.81</v>
      </c>
      <c r="M237" s="210">
        <v>0.84299999999999997</v>
      </c>
      <c r="N237" s="204">
        <v>1661</v>
      </c>
      <c r="O237" s="204">
        <v>12</v>
      </c>
      <c r="P237" s="204">
        <v>3265.6</v>
      </c>
      <c r="Q237" s="204">
        <v>8.1</v>
      </c>
      <c r="R237" s="9">
        <v>49</v>
      </c>
    </row>
    <row r="238" spans="1:18" s="26" customFormat="1" ht="12.75" x14ac:dyDescent="0.2">
      <c r="A238" s="209" t="s">
        <v>2459</v>
      </c>
      <c r="B238" s="205">
        <v>0.18</v>
      </c>
      <c r="C238" s="204">
        <v>68</v>
      </c>
      <c r="D238" s="204">
        <v>33</v>
      </c>
      <c r="E238" s="205">
        <v>0.51</v>
      </c>
      <c r="F238" s="204">
        <v>38.799999999999997</v>
      </c>
      <c r="G238" s="206">
        <v>0.28789999999999999</v>
      </c>
      <c r="H238" s="205">
        <v>0.7</v>
      </c>
      <c r="I238" s="205">
        <v>26.54</v>
      </c>
      <c r="J238" s="207">
        <v>1.4</v>
      </c>
      <c r="K238" s="208">
        <v>0.66839999999999999</v>
      </c>
      <c r="L238" s="207">
        <v>1.2</v>
      </c>
      <c r="M238" s="210">
        <v>0.86699999999999999</v>
      </c>
      <c r="N238" s="204">
        <v>3300</v>
      </c>
      <c r="O238" s="204">
        <v>31</v>
      </c>
      <c r="P238" s="204">
        <v>3407</v>
      </c>
      <c r="Q238" s="204">
        <v>11</v>
      </c>
      <c r="R238" s="9">
        <v>3</v>
      </c>
    </row>
    <row r="239" spans="1:18" s="26" customFormat="1" ht="12.75" x14ac:dyDescent="0.2">
      <c r="A239" s="209" t="s">
        <v>2460</v>
      </c>
      <c r="B239" s="205">
        <v>7.0000000000000007E-2</v>
      </c>
      <c r="C239" s="204">
        <v>221</v>
      </c>
      <c r="D239" s="204">
        <v>12</v>
      </c>
      <c r="E239" s="205">
        <v>0.06</v>
      </c>
      <c r="F239" s="204">
        <v>131</v>
      </c>
      <c r="G239" s="206">
        <v>0.28949999999999998</v>
      </c>
      <c r="H239" s="205">
        <v>0.38</v>
      </c>
      <c r="I239" s="205">
        <v>27.53</v>
      </c>
      <c r="J239" s="207">
        <v>0.88</v>
      </c>
      <c r="K239" s="208">
        <v>0.68969999999999998</v>
      </c>
      <c r="L239" s="207">
        <v>0.79</v>
      </c>
      <c r="M239" s="210">
        <v>0.90200000000000002</v>
      </c>
      <c r="N239" s="204">
        <v>3381</v>
      </c>
      <c r="O239" s="204">
        <v>21</v>
      </c>
      <c r="P239" s="204">
        <v>3414.7</v>
      </c>
      <c r="Q239" s="204">
        <v>5.9</v>
      </c>
      <c r="R239" s="9">
        <v>1</v>
      </c>
    </row>
    <row r="240" spans="1:18" s="26" customFormat="1" ht="12.75" x14ac:dyDescent="0.2">
      <c r="A240" s="209" t="s">
        <v>2461</v>
      </c>
      <c r="B240" s="205">
        <v>1.25</v>
      </c>
      <c r="C240" s="204">
        <v>997</v>
      </c>
      <c r="D240" s="204">
        <v>32</v>
      </c>
      <c r="E240" s="205">
        <v>0.03</v>
      </c>
      <c r="F240" s="204">
        <v>237</v>
      </c>
      <c r="G240" s="206">
        <v>0.22420000000000001</v>
      </c>
      <c r="H240" s="205">
        <v>1.4</v>
      </c>
      <c r="I240" s="205">
        <v>8.4499999999999993</v>
      </c>
      <c r="J240" s="207">
        <v>1.6</v>
      </c>
      <c r="K240" s="208">
        <v>0.27329999999999999</v>
      </c>
      <c r="L240" s="207">
        <v>0.87</v>
      </c>
      <c r="M240" s="210">
        <v>0.52800000000000002</v>
      </c>
      <c r="N240" s="204">
        <v>1558</v>
      </c>
      <c r="O240" s="204">
        <v>12</v>
      </c>
      <c r="P240" s="204">
        <v>3011</v>
      </c>
      <c r="Q240" s="204">
        <v>22</v>
      </c>
      <c r="R240" s="9">
        <v>48</v>
      </c>
    </row>
    <row r="241" spans="1:18" s="26" customFormat="1" ht="12.75" x14ac:dyDescent="0.2">
      <c r="A241" s="209" t="s">
        <v>2462</v>
      </c>
      <c r="B241" s="205">
        <v>0.77</v>
      </c>
      <c r="C241" s="204">
        <v>919</v>
      </c>
      <c r="D241" s="204">
        <v>359</v>
      </c>
      <c r="E241" s="205">
        <v>0.4</v>
      </c>
      <c r="F241" s="204">
        <v>281</v>
      </c>
      <c r="G241" s="206">
        <v>0.3216</v>
      </c>
      <c r="H241" s="205">
        <v>0.33</v>
      </c>
      <c r="I241" s="205">
        <v>15.64</v>
      </c>
      <c r="J241" s="207">
        <v>0.87</v>
      </c>
      <c r="K241" s="208">
        <v>0.35270000000000001</v>
      </c>
      <c r="L241" s="207">
        <v>0.81</v>
      </c>
      <c r="M241" s="210">
        <v>0.92700000000000005</v>
      </c>
      <c r="N241" s="204">
        <v>1948</v>
      </c>
      <c r="O241" s="204">
        <v>14</v>
      </c>
      <c r="P241" s="204">
        <v>3577.5</v>
      </c>
      <c r="Q241" s="204">
        <v>5</v>
      </c>
      <c r="R241" s="9">
        <v>46</v>
      </c>
    </row>
    <row r="242" spans="1:18" s="26" customFormat="1" ht="12.75" x14ac:dyDescent="0.2">
      <c r="A242" s="209" t="s">
        <v>2463</v>
      </c>
      <c r="B242" s="205">
        <v>0.12</v>
      </c>
      <c r="C242" s="204">
        <v>403</v>
      </c>
      <c r="D242" s="204">
        <v>171</v>
      </c>
      <c r="E242" s="205">
        <v>0.44</v>
      </c>
      <c r="F242" s="204">
        <v>208</v>
      </c>
      <c r="G242" s="206">
        <v>0.35349999999999998</v>
      </c>
      <c r="H242" s="205">
        <v>0.54</v>
      </c>
      <c r="I242" s="205">
        <v>29.28</v>
      </c>
      <c r="J242" s="207">
        <v>1</v>
      </c>
      <c r="K242" s="208">
        <v>0.60070000000000001</v>
      </c>
      <c r="L242" s="207">
        <v>0.86</v>
      </c>
      <c r="M242" s="210">
        <v>0.84599999999999997</v>
      </c>
      <c r="N242" s="204">
        <v>3033</v>
      </c>
      <c r="O242" s="204">
        <v>21</v>
      </c>
      <c r="P242" s="204">
        <v>3722.4</v>
      </c>
      <c r="Q242" s="204">
        <v>8.3000000000000007</v>
      </c>
      <c r="R242" s="9">
        <v>19</v>
      </c>
    </row>
    <row r="243" spans="1:18" s="26" customFormat="1" ht="12.75" x14ac:dyDescent="0.2">
      <c r="A243" s="209" t="s">
        <v>2464</v>
      </c>
      <c r="B243" s="205">
        <v>0.77</v>
      </c>
      <c r="C243" s="204">
        <v>392</v>
      </c>
      <c r="D243" s="204">
        <v>141</v>
      </c>
      <c r="E243" s="205">
        <v>0.37</v>
      </c>
      <c r="F243" s="204">
        <v>204</v>
      </c>
      <c r="G243" s="206">
        <v>0.35160000000000002</v>
      </c>
      <c r="H243" s="205">
        <v>0.35</v>
      </c>
      <c r="I243" s="205">
        <v>29.13</v>
      </c>
      <c r="J243" s="207">
        <v>0.93</v>
      </c>
      <c r="K243" s="208">
        <v>0.60089999999999999</v>
      </c>
      <c r="L243" s="207">
        <v>0.87</v>
      </c>
      <c r="M243" s="210">
        <v>0.92700000000000005</v>
      </c>
      <c r="N243" s="204">
        <v>3033</v>
      </c>
      <c r="O243" s="204">
        <v>21</v>
      </c>
      <c r="P243" s="204">
        <v>3714</v>
      </c>
      <c r="Q243" s="204">
        <v>5.4</v>
      </c>
      <c r="R243" s="9">
        <v>18</v>
      </c>
    </row>
    <row r="244" spans="1:18" s="26" customFormat="1" ht="12.75" x14ac:dyDescent="0.2">
      <c r="A244" s="209" t="s">
        <v>2465</v>
      </c>
      <c r="B244" s="205">
        <v>0.71</v>
      </c>
      <c r="C244" s="204">
        <v>448</v>
      </c>
      <c r="D244" s="204">
        <v>175</v>
      </c>
      <c r="E244" s="205">
        <v>0.4</v>
      </c>
      <c r="F244" s="204">
        <v>167</v>
      </c>
      <c r="G244" s="206">
        <v>0.30159999999999998</v>
      </c>
      <c r="H244" s="205">
        <v>1.1000000000000001</v>
      </c>
      <c r="I244" s="205">
        <v>17.899999999999999</v>
      </c>
      <c r="J244" s="207">
        <v>1.4</v>
      </c>
      <c r="K244" s="208">
        <v>0.43030000000000002</v>
      </c>
      <c r="L244" s="207">
        <v>0.86</v>
      </c>
      <c r="M244" s="210">
        <v>0.61399999999999999</v>
      </c>
      <c r="N244" s="204">
        <v>2307</v>
      </c>
      <c r="O244" s="204">
        <v>17</v>
      </c>
      <c r="P244" s="204">
        <v>3479</v>
      </c>
      <c r="Q244" s="204">
        <v>17</v>
      </c>
      <c r="R244" s="9">
        <v>34</v>
      </c>
    </row>
    <row r="245" spans="1:18" s="26" customFormat="1" ht="12.75" x14ac:dyDescent="0.2">
      <c r="A245" s="209" t="s">
        <v>2180</v>
      </c>
      <c r="B245" s="205">
        <v>0.19</v>
      </c>
      <c r="C245" s="204">
        <v>264</v>
      </c>
      <c r="D245" s="204">
        <v>96</v>
      </c>
      <c r="E245" s="205">
        <v>0.38</v>
      </c>
      <c r="F245" s="204">
        <v>152</v>
      </c>
      <c r="G245" s="206">
        <v>0.37769999999999998</v>
      </c>
      <c r="H245" s="205">
        <v>0.34</v>
      </c>
      <c r="I245" s="205">
        <v>34.869999999999997</v>
      </c>
      <c r="J245" s="207">
        <v>0.96</v>
      </c>
      <c r="K245" s="208">
        <v>0.66969999999999996</v>
      </c>
      <c r="L245" s="207">
        <v>0.9</v>
      </c>
      <c r="M245" s="210">
        <v>0.93500000000000005</v>
      </c>
      <c r="N245" s="204">
        <v>3305</v>
      </c>
      <c r="O245" s="204">
        <v>23</v>
      </c>
      <c r="P245" s="204">
        <v>3822.6</v>
      </c>
      <c r="Q245" s="204">
        <v>5.2</v>
      </c>
      <c r="R245" s="9">
        <v>14</v>
      </c>
    </row>
    <row r="246" spans="1:18" s="26" customFormat="1" ht="12.75" x14ac:dyDescent="0.2">
      <c r="A246" s="209" t="s">
        <v>2466</v>
      </c>
      <c r="B246" s="205">
        <v>0.18</v>
      </c>
      <c r="C246" s="204">
        <v>639</v>
      </c>
      <c r="D246" s="204">
        <v>396</v>
      </c>
      <c r="E246" s="205">
        <v>0.64</v>
      </c>
      <c r="F246" s="204">
        <v>260</v>
      </c>
      <c r="G246" s="206">
        <v>0.33350000000000002</v>
      </c>
      <c r="H246" s="205">
        <v>0.28999999999999998</v>
      </c>
      <c r="I246" s="205">
        <v>21.71</v>
      </c>
      <c r="J246" s="207">
        <v>0.88</v>
      </c>
      <c r="K246" s="208">
        <v>0.47210000000000002</v>
      </c>
      <c r="L246" s="207">
        <v>0.83</v>
      </c>
      <c r="M246" s="210">
        <v>0.94399999999999995</v>
      </c>
      <c r="N246" s="204">
        <v>2493</v>
      </c>
      <c r="O246" s="204">
        <v>17</v>
      </c>
      <c r="P246" s="204">
        <v>3633.2</v>
      </c>
      <c r="Q246" s="204">
        <v>4.4000000000000004</v>
      </c>
      <c r="R246" s="9">
        <v>31</v>
      </c>
    </row>
    <row r="247" spans="1:18" s="26" customFormat="1" ht="12.75" x14ac:dyDescent="0.2">
      <c r="A247" s="209" t="s">
        <v>2467</v>
      </c>
      <c r="B247" s="205">
        <v>0.28000000000000003</v>
      </c>
      <c r="C247" s="204">
        <v>62</v>
      </c>
      <c r="D247" s="204">
        <v>82</v>
      </c>
      <c r="E247" s="205">
        <v>1.37</v>
      </c>
      <c r="F247" s="204">
        <v>33.799999999999997</v>
      </c>
      <c r="G247" s="206">
        <v>0.29289999999999999</v>
      </c>
      <c r="H247" s="205">
        <v>0.77</v>
      </c>
      <c r="I247" s="205">
        <v>25.36</v>
      </c>
      <c r="J247" s="207">
        <v>1.5</v>
      </c>
      <c r="K247" s="208">
        <v>0.628</v>
      </c>
      <c r="L247" s="207">
        <v>1.3</v>
      </c>
      <c r="M247" s="210">
        <v>0.85899999999999999</v>
      </c>
      <c r="N247" s="204">
        <v>3142</v>
      </c>
      <c r="O247" s="204">
        <v>32</v>
      </c>
      <c r="P247" s="204">
        <v>3433</v>
      </c>
      <c r="Q247" s="204">
        <v>12</v>
      </c>
      <c r="R247" s="9">
        <v>8</v>
      </c>
    </row>
    <row r="248" spans="1:18" s="26" customFormat="1" ht="12.75" x14ac:dyDescent="0.2">
      <c r="A248" s="209" t="s">
        <v>2468</v>
      </c>
      <c r="B248" s="205">
        <v>2.2200000000000002</v>
      </c>
      <c r="C248" s="204">
        <v>572</v>
      </c>
      <c r="D248" s="204">
        <v>46</v>
      </c>
      <c r="E248" s="205">
        <v>0.08</v>
      </c>
      <c r="F248" s="204">
        <v>191</v>
      </c>
      <c r="G248" s="206">
        <v>0.25559999999999999</v>
      </c>
      <c r="H248" s="205">
        <v>0.73</v>
      </c>
      <c r="I248" s="205">
        <v>13.38</v>
      </c>
      <c r="J248" s="207">
        <v>1.1000000000000001</v>
      </c>
      <c r="K248" s="208">
        <v>0.37959999999999999</v>
      </c>
      <c r="L248" s="207">
        <v>0.86</v>
      </c>
      <c r="M248" s="210">
        <v>0.76300000000000001</v>
      </c>
      <c r="N248" s="204">
        <v>2075</v>
      </c>
      <c r="O248" s="204">
        <v>15</v>
      </c>
      <c r="P248" s="204">
        <v>3220</v>
      </c>
      <c r="Q248" s="204">
        <v>11</v>
      </c>
      <c r="R248" s="9">
        <v>36</v>
      </c>
    </row>
    <row r="249" spans="1:18" s="26" customFormat="1" ht="12.75" x14ac:dyDescent="0.2">
      <c r="A249" s="209" t="s">
        <v>2469</v>
      </c>
      <c r="B249" s="205">
        <v>0.27</v>
      </c>
      <c r="C249" s="204">
        <v>783</v>
      </c>
      <c r="D249" s="204">
        <v>114</v>
      </c>
      <c r="E249" s="205">
        <v>0.15</v>
      </c>
      <c r="F249" s="204">
        <v>359</v>
      </c>
      <c r="G249" s="206">
        <v>0.32645000000000002</v>
      </c>
      <c r="H249" s="205">
        <v>0.26</v>
      </c>
      <c r="I249" s="205">
        <v>23.96</v>
      </c>
      <c r="J249" s="207">
        <v>0.85</v>
      </c>
      <c r="K249" s="208">
        <v>0.53239999999999998</v>
      </c>
      <c r="L249" s="207">
        <v>0.81</v>
      </c>
      <c r="M249" s="210">
        <v>0.95099999999999996</v>
      </c>
      <c r="N249" s="204">
        <v>2751</v>
      </c>
      <c r="O249" s="204">
        <v>18</v>
      </c>
      <c r="P249" s="204">
        <v>3600.5</v>
      </c>
      <c r="Q249" s="204">
        <v>4.0999999999999996</v>
      </c>
      <c r="R249" s="9">
        <v>24</v>
      </c>
    </row>
    <row r="250" spans="1:18" s="26" customFormat="1" ht="12.75" x14ac:dyDescent="0.2">
      <c r="A250" s="209" t="s">
        <v>2470</v>
      </c>
      <c r="B250" s="205">
        <v>0.62</v>
      </c>
      <c r="C250" s="204">
        <v>545</v>
      </c>
      <c r="D250" s="204">
        <v>381</v>
      </c>
      <c r="E250" s="205">
        <v>0.72</v>
      </c>
      <c r="F250" s="204">
        <v>237</v>
      </c>
      <c r="G250" s="206">
        <v>0.30990000000000001</v>
      </c>
      <c r="H250" s="205">
        <v>0.34</v>
      </c>
      <c r="I250" s="205">
        <v>21.53</v>
      </c>
      <c r="J250" s="207">
        <v>0.9</v>
      </c>
      <c r="K250" s="208">
        <v>0.50380000000000003</v>
      </c>
      <c r="L250" s="207">
        <v>0.84</v>
      </c>
      <c r="M250" s="210">
        <v>0.92700000000000005</v>
      </c>
      <c r="N250" s="204">
        <v>2630</v>
      </c>
      <c r="O250" s="204">
        <v>18</v>
      </c>
      <c r="P250" s="204">
        <v>3520.4</v>
      </c>
      <c r="Q250" s="204">
        <v>5.2</v>
      </c>
      <c r="R250" s="9">
        <v>25</v>
      </c>
    </row>
    <row r="251" spans="1:18" s="26" customFormat="1" ht="12.75" x14ac:dyDescent="0.2">
      <c r="A251" s="209" t="s">
        <v>2182</v>
      </c>
      <c r="B251" s="205">
        <v>0.32</v>
      </c>
      <c r="C251" s="204">
        <v>220</v>
      </c>
      <c r="D251" s="204">
        <v>109</v>
      </c>
      <c r="E251" s="205">
        <v>0.51</v>
      </c>
      <c r="F251" s="204">
        <v>119</v>
      </c>
      <c r="G251" s="206">
        <v>0.27510000000000001</v>
      </c>
      <c r="H251" s="205">
        <v>0.43</v>
      </c>
      <c r="I251" s="205">
        <v>23.78</v>
      </c>
      <c r="J251" s="207">
        <v>0.89</v>
      </c>
      <c r="K251" s="208">
        <v>0.627</v>
      </c>
      <c r="L251" s="207">
        <v>0.78</v>
      </c>
      <c r="M251" s="210">
        <v>0.878</v>
      </c>
      <c r="N251" s="204">
        <v>3138</v>
      </c>
      <c r="O251" s="204">
        <v>19</v>
      </c>
      <c r="P251" s="204">
        <v>3335.1</v>
      </c>
      <c r="Q251" s="204">
        <v>6.7</v>
      </c>
      <c r="R251" s="9">
        <v>6</v>
      </c>
    </row>
    <row r="252" spans="1:18" s="26" customFormat="1" ht="12.75" x14ac:dyDescent="0.2">
      <c r="A252" s="209" t="s">
        <v>2471</v>
      </c>
      <c r="B252" s="205">
        <v>1.36</v>
      </c>
      <c r="C252" s="204">
        <v>420</v>
      </c>
      <c r="D252" s="204">
        <v>415</v>
      </c>
      <c r="E252" s="205">
        <v>1.02</v>
      </c>
      <c r="F252" s="204">
        <v>202</v>
      </c>
      <c r="G252" s="206">
        <v>0.3473</v>
      </c>
      <c r="H252" s="205">
        <v>0.42</v>
      </c>
      <c r="I252" s="205">
        <v>26.52</v>
      </c>
      <c r="J252" s="207">
        <v>0.96</v>
      </c>
      <c r="K252" s="208">
        <v>0.55400000000000005</v>
      </c>
      <c r="L252" s="207">
        <v>0.86</v>
      </c>
      <c r="M252" s="210">
        <v>0.89800000000000002</v>
      </c>
      <c r="N252" s="204">
        <v>2842</v>
      </c>
      <c r="O252" s="204">
        <v>20</v>
      </c>
      <c r="P252" s="204">
        <v>3695</v>
      </c>
      <c r="Q252" s="204">
        <v>6.5</v>
      </c>
      <c r="R252" s="9">
        <v>23</v>
      </c>
    </row>
    <row r="253" spans="1:18" s="26" customFormat="1" ht="12.75" x14ac:dyDescent="0.2">
      <c r="A253" s="209" t="s">
        <v>2472</v>
      </c>
      <c r="B253" s="205">
        <v>0.01</v>
      </c>
      <c r="C253" s="204">
        <v>267</v>
      </c>
      <c r="D253" s="204">
        <v>225</v>
      </c>
      <c r="E253" s="205">
        <v>0.87</v>
      </c>
      <c r="F253" s="204">
        <v>188</v>
      </c>
      <c r="G253" s="206">
        <v>0.38350000000000001</v>
      </c>
      <c r="H253" s="205">
        <v>1.5</v>
      </c>
      <c r="I253" s="205">
        <v>43.25</v>
      </c>
      <c r="J253" s="207">
        <v>1.9</v>
      </c>
      <c r="K253" s="208">
        <v>0.81799999999999995</v>
      </c>
      <c r="L253" s="207">
        <v>1.1000000000000001</v>
      </c>
      <c r="M253" s="210">
        <v>0.57199999999999995</v>
      </c>
      <c r="N253" s="204">
        <v>3853</v>
      </c>
      <c r="O253" s="204">
        <v>31</v>
      </c>
      <c r="P253" s="204">
        <v>3845</v>
      </c>
      <c r="Q253" s="204">
        <v>23</v>
      </c>
      <c r="R253" s="9">
        <v>0</v>
      </c>
    </row>
    <row r="254" spans="1:18" s="26" customFormat="1" ht="12.75" x14ac:dyDescent="0.2">
      <c r="A254" s="209" t="s">
        <v>2183</v>
      </c>
      <c r="B254" s="205">
        <v>0.12</v>
      </c>
      <c r="C254" s="204">
        <v>225</v>
      </c>
      <c r="D254" s="204">
        <v>84</v>
      </c>
      <c r="E254" s="205">
        <v>0.38</v>
      </c>
      <c r="F254" s="204">
        <v>131</v>
      </c>
      <c r="G254" s="206">
        <v>0.32</v>
      </c>
      <c r="H254" s="205">
        <v>0.71</v>
      </c>
      <c r="I254" s="205">
        <v>30.03</v>
      </c>
      <c r="J254" s="207">
        <v>1</v>
      </c>
      <c r="K254" s="208">
        <v>0.68059999999999998</v>
      </c>
      <c r="L254" s="207">
        <v>0.77</v>
      </c>
      <c r="M254" s="210">
        <v>0.73599999999999999</v>
      </c>
      <c r="N254" s="204">
        <v>3347</v>
      </c>
      <c r="O254" s="204">
        <v>20</v>
      </c>
      <c r="P254" s="204">
        <v>3570</v>
      </c>
      <c r="Q254" s="204">
        <v>11</v>
      </c>
      <c r="R254" s="9">
        <v>6</v>
      </c>
    </row>
    <row r="255" spans="1:18" s="26" customFormat="1" ht="12.75" x14ac:dyDescent="0.2">
      <c r="A255" s="209" t="s">
        <v>2473</v>
      </c>
      <c r="B255" s="205">
        <v>0.3</v>
      </c>
      <c r="C255" s="204">
        <v>992</v>
      </c>
      <c r="D255" s="204">
        <v>53</v>
      </c>
      <c r="E255" s="205">
        <v>0.06</v>
      </c>
      <c r="F255" s="204">
        <v>222</v>
      </c>
      <c r="G255" s="206">
        <v>0.23749999999999999</v>
      </c>
      <c r="H255" s="205">
        <v>0.56999999999999995</v>
      </c>
      <c r="I255" s="205">
        <v>8.4949999999999992</v>
      </c>
      <c r="J255" s="207">
        <v>0.99</v>
      </c>
      <c r="K255" s="208">
        <v>0.25950000000000001</v>
      </c>
      <c r="L255" s="207">
        <v>0.81</v>
      </c>
      <c r="M255" s="210">
        <v>0.81899999999999995</v>
      </c>
      <c r="N255" s="204">
        <v>1487</v>
      </c>
      <c r="O255" s="204">
        <v>11</v>
      </c>
      <c r="P255" s="204">
        <v>3103.1</v>
      </c>
      <c r="Q255" s="204">
        <v>9.1</v>
      </c>
      <c r="R255" s="9">
        <v>52</v>
      </c>
    </row>
    <row r="256" spans="1:18" s="26" customFormat="1" ht="12.75" x14ac:dyDescent="0.2">
      <c r="A256" s="209" t="s">
        <v>2474</v>
      </c>
      <c r="B256" s="205">
        <v>0.01</v>
      </c>
      <c r="C256" s="204">
        <v>239</v>
      </c>
      <c r="D256" s="204">
        <v>231</v>
      </c>
      <c r="E256" s="205">
        <v>1</v>
      </c>
      <c r="F256" s="204">
        <v>166</v>
      </c>
      <c r="G256" s="206">
        <v>0.377</v>
      </c>
      <c r="H256" s="205">
        <v>1.2</v>
      </c>
      <c r="I256" s="205">
        <v>42.07</v>
      </c>
      <c r="J256" s="207">
        <v>1.6</v>
      </c>
      <c r="K256" s="208">
        <v>0.80930000000000002</v>
      </c>
      <c r="L256" s="207">
        <v>0.99</v>
      </c>
      <c r="M256" s="210">
        <v>0.629</v>
      </c>
      <c r="N256" s="204">
        <v>3822</v>
      </c>
      <c r="O256" s="204">
        <v>29</v>
      </c>
      <c r="P256" s="204">
        <v>3820</v>
      </c>
      <c r="Q256" s="204">
        <v>18</v>
      </c>
      <c r="R256" s="9">
        <v>0</v>
      </c>
    </row>
    <row r="257" spans="1:18" s="26" customFormat="1" ht="12.75" x14ac:dyDescent="0.2">
      <c r="A257" s="209" t="s">
        <v>2475</v>
      </c>
      <c r="B257" s="205">
        <v>0.09</v>
      </c>
      <c r="C257" s="204">
        <v>261</v>
      </c>
      <c r="D257" s="204">
        <v>255</v>
      </c>
      <c r="E257" s="205">
        <v>1.01</v>
      </c>
      <c r="F257" s="204">
        <v>177</v>
      </c>
      <c r="G257" s="206">
        <v>0.36420000000000002</v>
      </c>
      <c r="H257" s="205">
        <v>0.63</v>
      </c>
      <c r="I257" s="205">
        <v>39.64</v>
      </c>
      <c r="J257" s="207">
        <v>1</v>
      </c>
      <c r="K257" s="208">
        <v>0.7893</v>
      </c>
      <c r="L257" s="207">
        <v>0.78</v>
      </c>
      <c r="M257" s="210">
        <v>0.77700000000000002</v>
      </c>
      <c r="N257" s="204">
        <v>3751</v>
      </c>
      <c r="O257" s="204">
        <v>22</v>
      </c>
      <c r="P257" s="204">
        <v>3767.6</v>
      </c>
      <c r="Q257" s="204">
        <v>9.6</v>
      </c>
      <c r="R257" s="9">
        <v>0</v>
      </c>
    </row>
    <row r="258" spans="1:18" s="26" customFormat="1" ht="12.75" x14ac:dyDescent="0.2">
      <c r="A258" s="209" t="s">
        <v>2476</v>
      </c>
      <c r="B258" s="205">
        <v>0.26</v>
      </c>
      <c r="C258" s="204">
        <v>276</v>
      </c>
      <c r="D258" s="204">
        <v>97</v>
      </c>
      <c r="E258" s="205">
        <v>0.36</v>
      </c>
      <c r="F258" s="204">
        <v>133</v>
      </c>
      <c r="G258" s="206">
        <v>0.27829999999999999</v>
      </c>
      <c r="H258" s="205">
        <v>0.5</v>
      </c>
      <c r="I258" s="205">
        <v>21.44</v>
      </c>
      <c r="J258" s="207">
        <v>1</v>
      </c>
      <c r="K258" s="208">
        <v>0.55879999999999996</v>
      </c>
      <c r="L258" s="207">
        <v>0.9</v>
      </c>
      <c r="M258" s="210">
        <v>0.874</v>
      </c>
      <c r="N258" s="204">
        <v>2862</v>
      </c>
      <c r="O258" s="204">
        <v>21</v>
      </c>
      <c r="P258" s="204">
        <v>3353.3</v>
      </c>
      <c r="Q258" s="204">
        <v>7.8</v>
      </c>
      <c r="R258" s="9">
        <v>15</v>
      </c>
    </row>
    <row r="259" spans="1:18" s="26" customFormat="1" ht="12.75" x14ac:dyDescent="0.2">
      <c r="A259" s="209" t="s">
        <v>2186</v>
      </c>
      <c r="B259" s="205">
        <v>0.03</v>
      </c>
      <c r="C259" s="204">
        <v>219</v>
      </c>
      <c r="D259" s="204">
        <v>113</v>
      </c>
      <c r="E259" s="205">
        <v>0.54</v>
      </c>
      <c r="F259" s="204">
        <v>122</v>
      </c>
      <c r="G259" s="206">
        <v>0.28510000000000002</v>
      </c>
      <c r="H259" s="205">
        <v>0.39</v>
      </c>
      <c r="I259" s="205">
        <v>25.45</v>
      </c>
      <c r="J259" s="207">
        <v>1</v>
      </c>
      <c r="K259" s="208">
        <v>0.64729999999999999</v>
      </c>
      <c r="L259" s="207">
        <v>0.92</v>
      </c>
      <c r="M259" s="210">
        <v>0.92200000000000004</v>
      </c>
      <c r="N259" s="204">
        <v>3218</v>
      </c>
      <c r="O259" s="204">
        <v>23</v>
      </c>
      <c r="P259" s="204">
        <v>3391.2</v>
      </c>
      <c r="Q259" s="204">
        <v>6.1</v>
      </c>
      <c r="R259" s="9">
        <v>5</v>
      </c>
    </row>
    <row r="260" spans="1:18" s="26" customFormat="1" ht="12.75" x14ac:dyDescent="0.2">
      <c r="A260" s="209" t="s">
        <v>2516</v>
      </c>
      <c r="B260" s="205">
        <v>1.19</v>
      </c>
      <c r="C260" s="204">
        <v>1052</v>
      </c>
      <c r="D260" s="204">
        <v>66</v>
      </c>
      <c r="E260" s="205">
        <v>7.0000000000000007E-2</v>
      </c>
      <c r="F260" s="204">
        <v>300</v>
      </c>
      <c r="G260" s="206">
        <v>0.24640000000000001</v>
      </c>
      <c r="H260" s="205">
        <v>0.45</v>
      </c>
      <c r="I260" s="205">
        <v>11.12</v>
      </c>
      <c r="J260" s="207">
        <v>0.93</v>
      </c>
      <c r="K260" s="208">
        <v>0.32740000000000002</v>
      </c>
      <c r="L260" s="207">
        <v>0.81</v>
      </c>
      <c r="M260" s="210">
        <v>0.873</v>
      </c>
      <c r="N260" s="204">
        <v>1826</v>
      </c>
      <c r="O260" s="204">
        <v>13</v>
      </c>
      <c r="P260" s="204">
        <v>3161.7</v>
      </c>
      <c r="Q260" s="204">
        <v>7.2</v>
      </c>
      <c r="R260" s="9">
        <v>42</v>
      </c>
    </row>
    <row r="261" spans="1:18" s="26" customFormat="1" ht="12.75" x14ac:dyDescent="0.2">
      <c r="A261" s="209" t="s">
        <v>2517</v>
      </c>
      <c r="B261" s="205">
        <v>0.21</v>
      </c>
      <c r="C261" s="204">
        <v>204</v>
      </c>
      <c r="D261" s="204">
        <v>53</v>
      </c>
      <c r="E261" s="205">
        <v>0.27</v>
      </c>
      <c r="F261" s="204">
        <v>130</v>
      </c>
      <c r="G261" s="206">
        <v>0.38990000000000002</v>
      </c>
      <c r="H261" s="205">
        <v>0.84</v>
      </c>
      <c r="I261" s="205">
        <v>39.68</v>
      </c>
      <c r="J261" s="207">
        <v>1.3</v>
      </c>
      <c r="K261" s="208">
        <v>0.73809999999999998</v>
      </c>
      <c r="L261" s="207">
        <v>0.95</v>
      </c>
      <c r="M261" s="210">
        <v>0.75</v>
      </c>
      <c r="N261" s="204">
        <v>3563</v>
      </c>
      <c r="O261" s="204">
        <v>26</v>
      </c>
      <c r="P261" s="204">
        <v>3871</v>
      </c>
      <c r="Q261" s="204">
        <v>13</v>
      </c>
      <c r="R261" s="9">
        <v>8</v>
      </c>
    </row>
    <row r="262" spans="1:18" s="26" customFormat="1" ht="12.75" x14ac:dyDescent="0.2">
      <c r="A262" s="209" t="s">
        <v>2518</v>
      </c>
      <c r="B262" s="205">
        <v>0.3</v>
      </c>
      <c r="C262" s="204">
        <v>470</v>
      </c>
      <c r="D262" s="204">
        <v>173</v>
      </c>
      <c r="E262" s="205">
        <v>0.38</v>
      </c>
      <c r="F262" s="204">
        <v>234</v>
      </c>
      <c r="G262" s="206">
        <v>0.34520000000000001</v>
      </c>
      <c r="H262" s="205">
        <v>0.31</v>
      </c>
      <c r="I262" s="205">
        <v>27.5</v>
      </c>
      <c r="J262" s="207">
        <v>0.91</v>
      </c>
      <c r="K262" s="208">
        <v>0.57769999999999999</v>
      </c>
      <c r="L262" s="207">
        <v>0.85</v>
      </c>
      <c r="M262" s="210">
        <v>0.94099999999999995</v>
      </c>
      <c r="N262" s="204">
        <v>2940</v>
      </c>
      <c r="O262" s="204">
        <v>20</v>
      </c>
      <c r="P262" s="204">
        <v>3685.8</v>
      </c>
      <c r="Q262" s="204">
        <v>4.7</v>
      </c>
      <c r="R262" s="9">
        <v>20</v>
      </c>
    </row>
    <row r="263" spans="1:18" s="26" customFormat="1" ht="12.75" x14ac:dyDescent="0.2">
      <c r="A263" s="209" t="s">
        <v>2519</v>
      </c>
      <c r="B263" s="205">
        <v>0.39</v>
      </c>
      <c r="C263" s="204">
        <v>571</v>
      </c>
      <c r="D263" s="204">
        <v>265</v>
      </c>
      <c r="E263" s="205">
        <v>0.48</v>
      </c>
      <c r="F263" s="204">
        <v>193</v>
      </c>
      <c r="G263" s="206">
        <v>0.31580000000000003</v>
      </c>
      <c r="H263" s="205">
        <v>0.57999999999999996</v>
      </c>
      <c r="I263" s="205">
        <v>17.079999999999998</v>
      </c>
      <c r="J263" s="207">
        <v>1</v>
      </c>
      <c r="K263" s="208">
        <v>0.39229999999999998</v>
      </c>
      <c r="L263" s="207">
        <v>0.84</v>
      </c>
      <c r="M263" s="210">
        <v>0.82499999999999996</v>
      </c>
      <c r="N263" s="204">
        <v>2134</v>
      </c>
      <c r="O263" s="204">
        <v>15</v>
      </c>
      <c r="P263" s="204">
        <v>3549.7</v>
      </c>
      <c r="Q263" s="204">
        <v>8.9</v>
      </c>
      <c r="R263" s="9">
        <v>40</v>
      </c>
    </row>
    <row r="264" spans="1:18" s="26" customFormat="1" ht="12.75" x14ac:dyDescent="0.2">
      <c r="A264" s="209" t="s">
        <v>2520</v>
      </c>
      <c r="B264" s="205">
        <v>0.23</v>
      </c>
      <c r="C264" s="204">
        <v>298</v>
      </c>
      <c r="D264" s="204">
        <v>93</v>
      </c>
      <c r="E264" s="205">
        <v>0.32</v>
      </c>
      <c r="F264" s="204">
        <v>158</v>
      </c>
      <c r="G264" s="206">
        <v>0.2843</v>
      </c>
      <c r="H264" s="205">
        <v>0.39</v>
      </c>
      <c r="I264" s="205">
        <v>24.22</v>
      </c>
      <c r="J264" s="207">
        <v>0.98</v>
      </c>
      <c r="K264" s="208">
        <v>0.61780000000000002</v>
      </c>
      <c r="L264" s="207">
        <v>0.9</v>
      </c>
      <c r="M264" s="210">
        <v>0.91600000000000004</v>
      </c>
      <c r="N264" s="204">
        <v>3101</v>
      </c>
      <c r="O264" s="204">
        <v>22</v>
      </c>
      <c r="P264" s="204">
        <v>3387</v>
      </c>
      <c r="Q264" s="204">
        <v>6.1</v>
      </c>
      <c r="R264" s="9">
        <v>8</v>
      </c>
    </row>
    <row r="265" spans="1:18" s="26" customFormat="1" ht="12.75" x14ac:dyDescent="0.2">
      <c r="A265" s="209" t="s">
        <v>2521</v>
      </c>
      <c r="B265" s="205">
        <v>1.33</v>
      </c>
      <c r="C265" s="204">
        <v>807</v>
      </c>
      <c r="D265" s="204">
        <v>72</v>
      </c>
      <c r="E265" s="205">
        <v>0.09</v>
      </c>
      <c r="F265" s="204">
        <v>213</v>
      </c>
      <c r="G265" s="206">
        <v>0.2505</v>
      </c>
      <c r="H265" s="205">
        <v>0.51</v>
      </c>
      <c r="I265" s="205">
        <v>10.48</v>
      </c>
      <c r="J265" s="207">
        <v>0.97</v>
      </c>
      <c r="K265" s="208">
        <v>0.3034</v>
      </c>
      <c r="L265" s="207">
        <v>0.83</v>
      </c>
      <c r="M265" s="210">
        <v>0.85</v>
      </c>
      <c r="N265" s="204">
        <v>1708</v>
      </c>
      <c r="O265" s="204">
        <v>12</v>
      </c>
      <c r="P265" s="204">
        <v>3187.7</v>
      </c>
      <c r="Q265" s="204">
        <v>8.1</v>
      </c>
      <c r="R265" s="9">
        <v>46</v>
      </c>
    </row>
    <row r="266" spans="1:18" s="26" customFormat="1" ht="12.75" x14ac:dyDescent="0.2">
      <c r="A266" s="209" t="s">
        <v>2522</v>
      </c>
      <c r="B266" s="205">
        <v>4.04</v>
      </c>
      <c r="C266" s="204">
        <v>1013</v>
      </c>
      <c r="D266" s="204">
        <v>68</v>
      </c>
      <c r="E266" s="205">
        <v>7.0000000000000007E-2</v>
      </c>
      <c r="F266" s="204">
        <v>199</v>
      </c>
      <c r="G266" s="206">
        <v>0.1885</v>
      </c>
      <c r="H266" s="205">
        <v>1.5</v>
      </c>
      <c r="I266" s="205">
        <v>5.6920000000000002</v>
      </c>
      <c r="J266" s="207">
        <v>1.7</v>
      </c>
      <c r="K266" s="208">
        <v>0.21909999999999999</v>
      </c>
      <c r="L266" s="207">
        <v>0.86</v>
      </c>
      <c r="M266" s="210">
        <v>0.497</v>
      </c>
      <c r="N266" s="204">
        <v>1277</v>
      </c>
      <c r="O266" s="204">
        <v>10</v>
      </c>
      <c r="P266" s="204">
        <v>2729</v>
      </c>
      <c r="Q266" s="204">
        <v>25</v>
      </c>
      <c r="R266" s="9">
        <v>53</v>
      </c>
    </row>
    <row r="267" spans="1:18" s="26" customFormat="1" ht="12.75" x14ac:dyDescent="0.2">
      <c r="A267" s="209" t="s">
        <v>2523</v>
      </c>
      <c r="B267" s="205">
        <v>0.94</v>
      </c>
      <c r="C267" s="204">
        <v>978</v>
      </c>
      <c r="D267" s="204">
        <v>70</v>
      </c>
      <c r="E267" s="205">
        <v>7.0000000000000007E-2</v>
      </c>
      <c r="F267" s="204">
        <v>209</v>
      </c>
      <c r="G267" s="206">
        <v>0.22289999999999999</v>
      </c>
      <c r="H267" s="205">
        <v>0.48</v>
      </c>
      <c r="I267" s="205">
        <v>7.5709999999999997</v>
      </c>
      <c r="J267" s="207">
        <v>0.95</v>
      </c>
      <c r="K267" s="208">
        <v>0.24629999999999999</v>
      </c>
      <c r="L267" s="207">
        <v>0.82</v>
      </c>
      <c r="M267" s="210">
        <v>0.86099999999999999</v>
      </c>
      <c r="N267" s="204">
        <v>1420</v>
      </c>
      <c r="O267" s="204">
        <v>10</v>
      </c>
      <c r="P267" s="204">
        <v>3001.9</v>
      </c>
      <c r="Q267" s="204">
        <v>7.8</v>
      </c>
      <c r="R267" s="9">
        <v>53</v>
      </c>
    </row>
    <row r="268" spans="1:18" s="26" customFormat="1" ht="12.75" x14ac:dyDescent="0.2">
      <c r="A268" s="209" t="s">
        <v>2524</v>
      </c>
      <c r="B268" s="205">
        <v>0.51</v>
      </c>
      <c r="C268" s="204">
        <v>429</v>
      </c>
      <c r="D268" s="204">
        <v>203</v>
      </c>
      <c r="E268" s="205">
        <v>0.49</v>
      </c>
      <c r="F268" s="204">
        <v>225</v>
      </c>
      <c r="G268" s="206">
        <v>0.2843</v>
      </c>
      <c r="H268" s="205">
        <v>0.37</v>
      </c>
      <c r="I268" s="205">
        <v>23.83</v>
      </c>
      <c r="J268" s="207">
        <v>0.94</v>
      </c>
      <c r="K268" s="208">
        <v>0.6079</v>
      </c>
      <c r="L268" s="207">
        <v>0.86</v>
      </c>
      <c r="M268" s="210">
        <v>0.91900000000000004</v>
      </c>
      <c r="N268" s="204">
        <v>3062</v>
      </c>
      <c r="O268" s="204">
        <v>21</v>
      </c>
      <c r="P268" s="204">
        <v>3386.8</v>
      </c>
      <c r="Q268" s="204">
        <v>5.8</v>
      </c>
      <c r="R268" s="9">
        <v>10</v>
      </c>
    </row>
    <row r="269" spans="1:18" s="26" customFormat="1" ht="12.75" x14ac:dyDescent="0.2">
      <c r="A269" s="209" t="s">
        <v>2525</v>
      </c>
      <c r="B269" s="205">
        <v>1.26</v>
      </c>
      <c r="C269" s="204">
        <v>808</v>
      </c>
      <c r="D269" s="204">
        <v>546</v>
      </c>
      <c r="E269" s="205">
        <v>0.7</v>
      </c>
      <c r="F269" s="204">
        <v>267</v>
      </c>
      <c r="G269" s="206">
        <v>0.30669999999999997</v>
      </c>
      <c r="H269" s="205">
        <v>0.41</v>
      </c>
      <c r="I269" s="205">
        <v>16.079999999999998</v>
      </c>
      <c r="J269" s="207">
        <v>0.92</v>
      </c>
      <c r="K269" s="208">
        <v>0.38030000000000003</v>
      </c>
      <c r="L269" s="207">
        <v>0.83</v>
      </c>
      <c r="M269" s="210">
        <v>0.89600000000000002</v>
      </c>
      <c r="N269" s="204">
        <v>2078</v>
      </c>
      <c r="O269" s="204">
        <v>15</v>
      </c>
      <c r="P269" s="204">
        <v>3504.5</v>
      </c>
      <c r="Q269" s="204">
        <v>6.3</v>
      </c>
      <c r="R269" s="9">
        <v>41</v>
      </c>
    </row>
    <row r="270" spans="1:18" s="26" customFormat="1" ht="12.75" x14ac:dyDescent="0.2">
      <c r="A270" s="209" t="s">
        <v>2526</v>
      </c>
      <c r="B270" s="205">
        <v>0.99</v>
      </c>
      <c r="C270" s="204">
        <v>718</v>
      </c>
      <c r="D270" s="204">
        <v>238</v>
      </c>
      <c r="E270" s="205">
        <v>0.34</v>
      </c>
      <c r="F270" s="204">
        <v>237</v>
      </c>
      <c r="G270" s="206">
        <v>0.30819999999999997</v>
      </c>
      <c r="H270" s="205">
        <v>0.39</v>
      </c>
      <c r="I270" s="205">
        <v>16.190000000000001</v>
      </c>
      <c r="J270" s="207">
        <v>1.2</v>
      </c>
      <c r="K270" s="208">
        <v>0.38100000000000001</v>
      </c>
      <c r="L270" s="207">
        <v>1.1000000000000001</v>
      </c>
      <c r="M270" s="210">
        <v>0.94399999999999995</v>
      </c>
      <c r="N270" s="204">
        <v>2081</v>
      </c>
      <c r="O270" s="204">
        <v>20</v>
      </c>
      <c r="P270" s="204">
        <v>3511.9</v>
      </c>
      <c r="Q270" s="204">
        <v>6</v>
      </c>
      <c r="R270" s="9">
        <v>41</v>
      </c>
    </row>
    <row r="271" spans="1:18" s="26" customFormat="1" ht="12.75" x14ac:dyDescent="0.2">
      <c r="A271" s="209" t="s">
        <v>2527</v>
      </c>
      <c r="B271" s="205">
        <v>0.93</v>
      </c>
      <c r="C271" s="204">
        <v>634</v>
      </c>
      <c r="D271" s="204">
        <v>505</v>
      </c>
      <c r="E271" s="205">
        <v>0.82</v>
      </c>
      <c r="F271" s="204">
        <v>211</v>
      </c>
      <c r="G271" s="206">
        <v>0.31969999999999998</v>
      </c>
      <c r="H271" s="205">
        <v>0.39</v>
      </c>
      <c r="I271" s="205">
        <v>16.920000000000002</v>
      </c>
      <c r="J271" s="207">
        <v>0.93</v>
      </c>
      <c r="K271" s="208">
        <v>0.38390000000000002</v>
      </c>
      <c r="L271" s="207">
        <v>0.84</v>
      </c>
      <c r="M271" s="210">
        <v>0.90900000000000003</v>
      </c>
      <c r="N271" s="204">
        <v>2094</v>
      </c>
      <c r="O271" s="204">
        <v>15</v>
      </c>
      <c r="P271" s="204">
        <v>3568.3</v>
      </c>
      <c r="Q271" s="204">
        <v>6</v>
      </c>
      <c r="R271" s="9">
        <v>41</v>
      </c>
    </row>
    <row r="272" spans="1:18" s="26" customFormat="1" ht="12.75" x14ac:dyDescent="0.2">
      <c r="A272" s="209" t="s">
        <v>2528</v>
      </c>
      <c r="B272" s="205">
        <v>0.94</v>
      </c>
      <c r="C272" s="204">
        <v>398</v>
      </c>
      <c r="D272" s="204">
        <v>115</v>
      </c>
      <c r="E272" s="205">
        <v>0.3</v>
      </c>
      <c r="F272" s="204">
        <v>143</v>
      </c>
      <c r="G272" s="206">
        <v>0.33179999999999998</v>
      </c>
      <c r="H272" s="205">
        <v>0.45</v>
      </c>
      <c r="I272" s="205">
        <v>18.95</v>
      </c>
      <c r="J272" s="207">
        <v>0.99</v>
      </c>
      <c r="K272" s="208">
        <v>0.41420000000000001</v>
      </c>
      <c r="L272" s="207">
        <v>0.88</v>
      </c>
      <c r="M272" s="210">
        <v>0.89200000000000002</v>
      </c>
      <c r="N272" s="204">
        <v>2234</v>
      </c>
      <c r="O272" s="204">
        <v>17</v>
      </c>
      <c r="P272" s="204">
        <v>3625.5</v>
      </c>
      <c r="Q272" s="204">
        <v>6.9</v>
      </c>
      <c r="R272" s="9">
        <v>38</v>
      </c>
    </row>
    <row r="273" spans="1:18" s="26" customFormat="1" ht="12.75" x14ac:dyDescent="0.2">
      <c r="A273" s="209" t="s">
        <v>2529</v>
      </c>
      <c r="B273" s="205">
        <v>0.47</v>
      </c>
      <c r="C273" s="204">
        <v>521</v>
      </c>
      <c r="D273" s="204">
        <v>287</v>
      </c>
      <c r="E273" s="205">
        <v>0.56999999999999995</v>
      </c>
      <c r="F273" s="204">
        <v>186</v>
      </c>
      <c r="G273" s="206">
        <v>0.31559999999999999</v>
      </c>
      <c r="H273" s="205">
        <v>0.35</v>
      </c>
      <c r="I273" s="205">
        <v>17.989999999999998</v>
      </c>
      <c r="J273" s="207">
        <v>0.91</v>
      </c>
      <c r="K273" s="208">
        <v>0.41339999999999999</v>
      </c>
      <c r="L273" s="207">
        <v>0.84</v>
      </c>
      <c r="M273" s="210">
        <v>0.92400000000000004</v>
      </c>
      <c r="N273" s="204">
        <v>2230</v>
      </c>
      <c r="O273" s="204">
        <v>16</v>
      </c>
      <c r="P273" s="204">
        <v>3548.4</v>
      </c>
      <c r="Q273" s="204">
        <v>5.4</v>
      </c>
      <c r="R273" s="9">
        <v>37</v>
      </c>
    </row>
    <row r="274" spans="1:18" s="26" customFormat="1" ht="12.75" x14ac:dyDescent="0.2">
      <c r="A274" s="209" t="s">
        <v>2530</v>
      </c>
      <c r="B274" s="205">
        <v>0.1</v>
      </c>
      <c r="C274" s="204">
        <v>66</v>
      </c>
      <c r="D274" s="204">
        <v>75</v>
      </c>
      <c r="E274" s="205">
        <v>1.18</v>
      </c>
      <c r="F274" s="204">
        <v>37.200000000000003</v>
      </c>
      <c r="G274" s="206">
        <v>0.2833</v>
      </c>
      <c r="H274" s="205">
        <v>1</v>
      </c>
      <c r="I274" s="205">
        <v>25.73</v>
      </c>
      <c r="J274" s="207">
        <v>1.9</v>
      </c>
      <c r="K274" s="208">
        <v>0.65900000000000003</v>
      </c>
      <c r="L274" s="207">
        <v>1.6</v>
      </c>
      <c r="M274" s="210">
        <v>0.84299999999999997</v>
      </c>
      <c r="N274" s="204">
        <v>3262</v>
      </c>
      <c r="O274" s="204">
        <v>40</v>
      </c>
      <c r="P274" s="204">
        <v>3381</v>
      </c>
      <c r="Q274" s="204">
        <v>16</v>
      </c>
      <c r="R274" s="9">
        <v>4</v>
      </c>
    </row>
    <row r="275" spans="1:18" s="26" customFormat="1" ht="12.75" x14ac:dyDescent="0.2">
      <c r="A275" s="209" t="s">
        <v>2531</v>
      </c>
      <c r="B275" s="205">
        <v>0.45</v>
      </c>
      <c r="C275" s="204">
        <v>489</v>
      </c>
      <c r="D275" s="204">
        <v>115</v>
      </c>
      <c r="E275" s="205">
        <v>0.24</v>
      </c>
      <c r="F275" s="204">
        <v>185</v>
      </c>
      <c r="G275" s="206">
        <v>0.32840000000000003</v>
      </c>
      <c r="H275" s="205">
        <v>0.7</v>
      </c>
      <c r="I275" s="205">
        <v>19.920000000000002</v>
      </c>
      <c r="J275" s="207">
        <v>1.1000000000000001</v>
      </c>
      <c r="K275" s="208">
        <v>0.43980000000000002</v>
      </c>
      <c r="L275" s="207">
        <v>0.85</v>
      </c>
      <c r="M275" s="210">
        <v>0.77</v>
      </c>
      <c r="N275" s="204">
        <v>2350</v>
      </c>
      <c r="O275" s="204">
        <v>17</v>
      </c>
      <c r="P275" s="204">
        <v>3610</v>
      </c>
      <c r="Q275" s="204">
        <v>11</v>
      </c>
      <c r="R275" s="9">
        <v>35</v>
      </c>
    </row>
    <row r="276" spans="1:18" s="26" customFormat="1" ht="12.75" x14ac:dyDescent="0.2">
      <c r="A276" s="209" t="s">
        <v>2532</v>
      </c>
      <c r="B276" s="205">
        <v>0.21</v>
      </c>
      <c r="C276" s="204">
        <v>451</v>
      </c>
      <c r="D276" s="204">
        <v>15</v>
      </c>
      <c r="E276" s="205">
        <v>0.04</v>
      </c>
      <c r="F276" s="204">
        <v>232</v>
      </c>
      <c r="G276" s="206">
        <v>0.27981</v>
      </c>
      <c r="H276" s="205">
        <v>0.32</v>
      </c>
      <c r="I276" s="205">
        <v>23.08</v>
      </c>
      <c r="J276" s="207">
        <v>0.91</v>
      </c>
      <c r="K276" s="208">
        <v>0.59809999999999997</v>
      </c>
      <c r="L276" s="207">
        <v>0.85</v>
      </c>
      <c r="M276" s="210">
        <v>0.93600000000000005</v>
      </c>
      <c r="N276" s="204">
        <v>3022</v>
      </c>
      <c r="O276" s="204">
        <v>21</v>
      </c>
      <c r="P276" s="204">
        <v>3361.9</v>
      </c>
      <c r="Q276" s="204">
        <v>5</v>
      </c>
      <c r="R276" s="9">
        <v>10</v>
      </c>
    </row>
    <row r="277" spans="1:18" s="26" customFormat="1" ht="12.75" x14ac:dyDescent="0.2">
      <c r="A277" s="209" t="s">
        <v>2192</v>
      </c>
      <c r="B277" s="205">
        <v>0.41</v>
      </c>
      <c r="C277" s="204">
        <v>221</v>
      </c>
      <c r="D277" s="204">
        <v>78</v>
      </c>
      <c r="E277" s="205">
        <v>0.37</v>
      </c>
      <c r="F277" s="204">
        <v>109</v>
      </c>
      <c r="G277" s="206">
        <v>0.27779999999999999</v>
      </c>
      <c r="H277" s="205">
        <v>0.48</v>
      </c>
      <c r="I277" s="205">
        <v>21.9</v>
      </c>
      <c r="J277" s="207">
        <v>1.1000000000000001</v>
      </c>
      <c r="K277" s="208">
        <v>0.57179999999999997</v>
      </c>
      <c r="L277" s="207">
        <v>0.96</v>
      </c>
      <c r="M277" s="210">
        <v>0.89500000000000002</v>
      </c>
      <c r="N277" s="204">
        <v>2915</v>
      </c>
      <c r="O277" s="204">
        <v>22</v>
      </c>
      <c r="P277" s="204">
        <v>3350.4</v>
      </c>
      <c r="Q277" s="204">
        <v>7.5</v>
      </c>
      <c r="R277" s="9">
        <v>13</v>
      </c>
    </row>
    <row r="278" spans="1:18" s="26" customFormat="1" ht="12.75" x14ac:dyDescent="0.2">
      <c r="A278" s="209" t="s">
        <v>2533</v>
      </c>
      <c r="B278" s="205">
        <v>1.1100000000000001</v>
      </c>
      <c r="C278" s="204">
        <v>645</v>
      </c>
      <c r="D278" s="204">
        <v>124</v>
      </c>
      <c r="E278" s="205">
        <v>0.2</v>
      </c>
      <c r="F278" s="204">
        <v>232</v>
      </c>
      <c r="G278" s="206">
        <v>0.29330000000000001</v>
      </c>
      <c r="H278" s="205">
        <v>0.72</v>
      </c>
      <c r="I278" s="205">
        <v>16.72</v>
      </c>
      <c r="J278" s="207">
        <v>1.1000000000000001</v>
      </c>
      <c r="K278" s="208">
        <v>0.41349999999999998</v>
      </c>
      <c r="L278" s="207">
        <v>0.85</v>
      </c>
      <c r="M278" s="210">
        <v>0.76</v>
      </c>
      <c r="N278" s="204">
        <v>2231</v>
      </c>
      <c r="O278" s="204">
        <v>16</v>
      </c>
      <c r="P278" s="204">
        <v>3435</v>
      </c>
      <c r="Q278" s="204">
        <v>11</v>
      </c>
      <c r="R278" s="9">
        <v>35</v>
      </c>
    </row>
    <row r="279" spans="1:18" s="26" customFormat="1" ht="12.75" x14ac:dyDescent="0.2">
      <c r="A279" s="209" t="s">
        <v>2534</v>
      </c>
      <c r="B279" s="205">
        <v>0.25</v>
      </c>
      <c r="C279" s="204">
        <v>937</v>
      </c>
      <c r="D279" s="204">
        <v>586</v>
      </c>
      <c r="E279" s="205">
        <v>0.65</v>
      </c>
      <c r="F279" s="204">
        <v>319</v>
      </c>
      <c r="G279" s="206">
        <v>0.31657999999999997</v>
      </c>
      <c r="H279" s="205">
        <v>0.28000000000000003</v>
      </c>
      <c r="I279" s="205">
        <v>17.260000000000002</v>
      </c>
      <c r="J279" s="207">
        <v>0.87</v>
      </c>
      <c r="K279" s="208">
        <v>0.39539999999999997</v>
      </c>
      <c r="L279" s="207">
        <v>0.83</v>
      </c>
      <c r="M279" s="210">
        <v>0.94599999999999995</v>
      </c>
      <c r="N279" s="204">
        <v>2148</v>
      </c>
      <c r="O279" s="204">
        <v>15</v>
      </c>
      <c r="P279" s="204">
        <v>3553.3</v>
      </c>
      <c r="Q279" s="204">
        <v>4.4000000000000004</v>
      </c>
      <c r="R279" s="9">
        <v>40</v>
      </c>
    </row>
    <row r="280" spans="1:18" s="26" customFormat="1" ht="12.75" x14ac:dyDescent="0.2">
      <c r="A280" s="209" t="s">
        <v>2535</v>
      </c>
      <c r="B280" s="205">
        <v>0.7</v>
      </c>
      <c r="C280" s="204">
        <v>491</v>
      </c>
      <c r="D280" s="204">
        <v>70</v>
      </c>
      <c r="E280" s="205">
        <v>0.15</v>
      </c>
      <c r="F280" s="204">
        <v>154</v>
      </c>
      <c r="G280" s="206">
        <v>0.25009999999999999</v>
      </c>
      <c r="H280" s="205">
        <v>0.48</v>
      </c>
      <c r="I280" s="205">
        <v>12.48</v>
      </c>
      <c r="J280" s="207">
        <v>0.99</v>
      </c>
      <c r="K280" s="208">
        <v>0.3619</v>
      </c>
      <c r="L280" s="207">
        <v>0.87</v>
      </c>
      <c r="M280" s="210">
        <v>0.873</v>
      </c>
      <c r="N280" s="204">
        <v>1991</v>
      </c>
      <c r="O280" s="204">
        <v>15</v>
      </c>
      <c r="P280" s="204">
        <v>3185.1</v>
      </c>
      <c r="Q280" s="204">
        <v>7.7</v>
      </c>
      <c r="R280" s="9">
        <v>37</v>
      </c>
    </row>
    <row r="281" spans="1:18" s="26" customFormat="1" ht="12.75" x14ac:dyDescent="0.2">
      <c r="A281" s="209" t="s">
        <v>2536</v>
      </c>
      <c r="B281" s="205">
        <v>0.5</v>
      </c>
      <c r="C281" s="204">
        <v>1287</v>
      </c>
      <c r="D281" s="204">
        <v>1195</v>
      </c>
      <c r="E281" s="205">
        <v>0.96</v>
      </c>
      <c r="F281" s="204">
        <v>256</v>
      </c>
      <c r="G281" s="206">
        <v>0.27856999999999998</v>
      </c>
      <c r="H281" s="205">
        <v>0.35</v>
      </c>
      <c r="I281" s="205">
        <v>8.85</v>
      </c>
      <c r="J281" s="207">
        <v>0.89</v>
      </c>
      <c r="K281" s="208">
        <v>0.23039999999999999</v>
      </c>
      <c r="L281" s="207">
        <v>0.82</v>
      </c>
      <c r="M281" s="210">
        <v>0.91900000000000004</v>
      </c>
      <c r="N281" s="204">
        <v>1336.6</v>
      </c>
      <c r="O281" s="204">
        <v>9.9</v>
      </c>
      <c r="P281" s="204">
        <v>3355</v>
      </c>
      <c r="Q281" s="204">
        <v>5.5</v>
      </c>
      <c r="R281" s="9">
        <v>60</v>
      </c>
    </row>
    <row r="282" spans="1:18" s="26" customFormat="1" ht="12.75" x14ac:dyDescent="0.2">
      <c r="A282" s="209" t="s">
        <v>2537</v>
      </c>
      <c r="B282" s="205">
        <v>1.39</v>
      </c>
      <c r="C282" s="204">
        <v>727</v>
      </c>
      <c r="D282" s="204">
        <v>191</v>
      </c>
      <c r="E282" s="205">
        <v>0.27</v>
      </c>
      <c r="F282" s="204">
        <v>267</v>
      </c>
      <c r="G282" s="206">
        <v>0.31330000000000002</v>
      </c>
      <c r="H282" s="205">
        <v>0.47</v>
      </c>
      <c r="I282" s="205">
        <v>18.2</v>
      </c>
      <c r="J282" s="207">
        <v>0.96</v>
      </c>
      <c r="K282" s="208">
        <v>0.42120000000000002</v>
      </c>
      <c r="L282" s="207">
        <v>0.84</v>
      </c>
      <c r="M282" s="210">
        <v>0.873</v>
      </c>
      <c r="N282" s="204">
        <v>2266</v>
      </c>
      <c r="O282" s="204">
        <v>16</v>
      </c>
      <c r="P282" s="204">
        <v>3537.2</v>
      </c>
      <c r="Q282" s="204">
        <v>7.3</v>
      </c>
      <c r="R282" s="9">
        <v>36</v>
      </c>
    </row>
    <row r="283" spans="1:18" s="26" customFormat="1" ht="12.75" x14ac:dyDescent="0.2">
      <c r="A283" s="209" t="s">
        <v>2538</v>
      </c>
      <c r="B283" s="205">
        <v>1.04</v>
      </c>
      <c r="C283" s="204">
        <v>966</v>
      </c>
      <c r="D283" s="204">
        <v>110</v>
      </c>
      <c r="E283" s="205">
        <v>0.12</v>
      </c>
      <c r="F283" s="204">
        <v>247</v>
      </c>
      <c r="G283" s="206">
        <v>0.2135</v>
      </c>
      <c r="H283" s="205">
        <v>0.5</v>
      </c>
      <c r="I283" s="205">
        <v>8.6750000000000007</v>
      </c>
      <c r="J283" s="207">
        <v>0.96</v>
      </c>
      <c r="K283" s="208">
        <v>0.29470000000000002</v>
      </c>
      <c r="L283" s="207">
        <v>0.82</v>
      </c>
      <c r="M283" s="210">
        <v>0.85599999999999998</v>
      </c>
      <c r="N283" s="204">
        <v>1665</v>
      </c>
      <c r="O283" s="204">
        <v>12</v>
      </c>
      <c r="P283" s="204">
        <v>2932.3</v>
      </c>
      <c r="Q283" s="204">
        <v>8.1</v>
      </c>
      <c r="R283" s="9">
        <v>43</v>
      </c>
    </row>
    <row r="284" spans="1:18" s="26" customFormat="1" ht="12.75" x14ac:dyDescent="0.2">
      <c r="A284" s="209" t="s">
        <v>2539</v>
      </c>
      <c r="B284" s="205">
        <v>1.2</v>
      </c>
      <c r="C284" s="204">
        <v>1370</v>
      </c>
      <c r="D284" s="204">
        <v>40</v>
      </c>
      <c r="E284" s="205">
        <v>0.03</v>
      </c>
      <c r="F284" s="204">
        <v>268</v>
      </c>
      <c r="G284" s="206">
        <v>0.1948</v>
      </c>
      <c r="H284" s="205">
        <v>0.56000000000000005</v>
      </c>
      <c r="I284" s="205">
        <v>6.0529999999999999</v>
      </c>
      <c r="J284" s="207">
        <v>0.99</v>
      </c>
      <c r="K284" s="208">
        <v>0.22539999999999999</v>
      </c>
      <c r="L284" s="207">
        <v>0.81</v>
      </c>
      <c r="M284" s="210">
        <v>0.82299999999999995</v>
      </c>
      <c r="N284" s="204">
        <v>1310.5</v>
      </c>
      <c r="O284" s="204">
        <v>9.6</v>
      </c>
      <c r="P284" s="204">
        <v>2782.8</v>
      </c>
      <c r="Q284" s="204">
        <v>9.1999999999999993</v>
      </c>
      <c r="R284" s="9">
        <v>53</v>
      </c>
    </row>
    <row r="285" spans="1:18" s="26" customFormat="1" ht="12.75" x14ac:dyDescent="0.2">
      <c r="A285" s="209" t="s">
        <v>2540</v>
      </c>
      <c r="B285" s="205">
        <v>0.96</v>
      </c>
      <c r="C285" s="204">
        <v>820</v>
      </c>
      <c r="D285" s="204">
        <v>426</v>
      </c>
      <c r="E285" s="205">
        <v>0.54</v>
      </c>
      <c r="F285" s="204">
        <v>193</v>
      </c>
      <c r="G285" s="206">
        <v>0.26879999999999998</v>
      </c>
      <c r="H285" s="205">
        <v>0.75</v>
      </c>
      <c r="I285" s="205">
        <v>10.08</v>
      </c>
      <c r="J285" s="207">
        <v>1.1000000000000001</v>
      </c>
      <c r="K285" s="208">
        <v>0.27189999999999998</v>
      </c>
      <c r="L285" s="207">
        <v>0.84</v>
      </c>
      <c r="M285" s="210">
        <v>0.746</v>
      </c>
      <c r="N285" s="204">
        <v>1551</v>
      </c>
      <c r="O285" s="204">
        <v>12</v>
      </c>
      <c r="P285" s="204">
        <v>3299</v>
      </c>
      <c r="Q285" s="204">
        <v>12</v>
      </c>
      <c r="R285" s="9">
        <v>53</v>
      </c>
    </row>
    <row r="286" spans="1:18" s="26" customFormat="1" ht="12.75" x14ac:dyDescent="0.2">
      <c r="A286" s="209" t="s">
        <v>2541</v>
      </c>
      <c r="B286" s="205">
        <v>0.31</v>
      </c>
      <c r="C286" s="204">
        <v>491</v>
      </c>
      <c r="D286" s="204">
        <v>23</v>
      </c>
      <c r="E286" s="205">
        <v>0.05</v>
      </c>
      <c r="F286" s="204">
        <v>173</v>
      </c>
      <c r="G286" s="206">
        <v>0.23894000000000001</v>
      </c>
      <c r="H286" s="205">
        <v>0.41</v>
      </c>
      <c r="I286" s="205">
        <v>13.48</v>
      </c>
      <c r="J286" s="207">
        <v>0.96</v>
      </c>
      <c r="K286" s="208">
        <v>0.40910000000000002</v>
      </c>
      <c r="L286" s="207">
        <v>0.87</v>
      </c>
      <c r="M286" s="210">
        <v>0.90400000000000003</v>
      </c>
      <c r="N286" s="204">
        <v>2211</v>
      </c>
      <c r="O286" s="204">
        <v>16</v>
      </c>
      <c r="P286" s="204">
        <v>3112.9</v>
      </c>
      <c r="Q286" s="204">
        <v>6.5</v>
      </c>
      <c r="R286" s="9">
        <v>29</v>
      </c>
    </row>
    <row r="287" spans="1:18" s="26" customFormat="1" ht="12.75" x14ac:dyDescent="0.2">
      <c r="A287" s="209" t="s">
        <v>2193</v>
      </c>
      <c r="B287" s="205">
        <v>0.01</v>
      </c>
      <c r="C287" s="204">
        <v>47</v>
      </c>
      <c r="D287" s="204">
        <v>19</v>
      </c>
      <c r="E287" s="205">
        <v>0.43</v>
      </c>
      <c r="F287" s="204">
        <v>34.6</v>
      </c>
      <c r="G287" s="206">
        <v>0.42180000000000001</v>
      </c>
      <c r="H287" s="205">
        <v>0.64</v>
      </c>
      <c r="I287" s="205">
        <v>50.33</v>
      </c>
      <c r="J287" s="207">
        <v>1.5</v>
      </c>
      <c r="K287" s="208">
        <v>0.86499999999999999</v>
      </c>
      <c r="L287" s="207">
        <v>1.4</v>
      </c>
      <c r="M287" s="210">
        <v>0.90700000000000003</v>
      </c>
      <c r="N287" s="204">
        <v>4019</v>
      </c>
      <c r="O287" s="204">
        <v>42</v>
      </c>
      <c r="P287" s="204">
        <v>3988.5</v>
      </c>
      <c r="Q287" s="204">
        <v>9.6</v>
      </c>
      <c r="R287" s="9">
        <v>-1</v>
      </c>
    </row>
    <row r="288" spans="1:18" s="26" customFormat="1" ht="12.75" x14ac:dyDescent="0.2">
      <c r="A288" s="209" t="s">
        <v>2542</v>
      </c>
      <c r="B288" s="205">
        <v>1.5</v>
      </c>
      <c r="C288" s="204">
        <v>683</v>
      </c>
      <c r="D288" s="204">
        <v>249</v>
      </c>
      <c r="E288" s="205">
        <v>0.38</v>
      </c>
      <c r="F288" s="204">
        <v>198</v>
      </c>
      <c r="G288" s="206">
        <v>0.2742</v>
      </c>
      <c r="H288" s="205">
        <v>0.52</v>
      </c>
      <c r="I288" s="205">
        <v>12.55</v>
      </c>
      <c r="J288" s="207">
        <v>0.83</v>
      </c>
      <c r="K288" s="208">
        <v>0.33189999999999997</v>
      </c>
      <c r="L288" s="207">
        <v>0.65</v>
      </c>
      <c r="M288" s="210">
        <v>0.78</v>
      </c>
      <c r="N288" s="204">
        <v>1848</v>
      </c>
      <c r="O288" s="204">
        <v>10</v>
      </c>
      <c r="P288" s="204">
        <v>3330.2</v>
      </c>
      <c r="Q288" s="204">
        <v>8.1999999999999993</v>
      </c>
      <c r="R288" s="9">
        <v>45</v>
      </c>
    </row>
    <row r="289" spans="1:18" s="26" customFormat="1" ht="12.75" x14ac:dyDescent="0.2">
      <c r="A289" s="209" t="s">
        <v>2543</v>
      </c>
      <c r="B289" s="205">
        <v>0.26</v>
      </c>
      <c r="C289" s="204">
        <v>730</v>
      </c>
      <c r="D289" s="204">
        <v>376</v>
      </c>
      <c r="E289" s="205">
        <v>0.53</v>
      </c>
      <c r="F289" s="204">
        <v>296</v>
      </c>
      <c r="G289" s="206">
        <v>0.31530000000000002</v>
      </c>
      <c r="H289" s="205">
        <v>0.34</v>
      </c>
      <c r="I289" s="205">
        <v>20.46</v>
      </c>
      <c r="J289" s="207">
        <v>0.9</v>
      </c>
      <c r="K289" s="208">
        <v>0.47060000000000002</v>
      </c>
      <c r="L289" s="207">
        <v>0.84</v>
      </c>
      <c r="M289" s="210">
        <v>0.92700000000000005</v>
      </c>
      <c r="N289" s="204">
        <v>2486</v>
      </c>
      <c r="O289" s="204">
        <v>17</v>
      </c>
      <c r="P289" s="204">
        <v>3546.9</v>
      </c>
      <c r="Q289" s="204">
        <v>5.2</v>
      </c>
      <c r="R289" s="9">
        <v>30</v>
      </c>
    </row>
    <row r="290" spans="1:18" s="26" customFormat="1" ht="12.75" x14ac:dyDescent="0.2">
      <c r="A290" s="209" t="s">
        <v>2544</v>
      </c>
      <c r="B290" s="205">
        <v>0.92</v>
      </c>
      <c r="C290" s="204">
        <v>589</v>
      </c>
      <c r="D290" s="204">
        <v>329</v>
      </c>
      <c r="E290" s="205">
        <v>0.57999999999999996</v>
      </c>
      <c r="F290" s="204">
        <v>158</v>
      </c>
      <c r="G290" s="206">
        <v>0.2487</v>
      </c>
      <c r="H290" s="205">
        <v>0.5</v>
      </c>
      <c r="I290" s="205">
        <v>10.61</v>
      </c>
      <c r="J290" s="207">
        <v>0.99</v>
      </c>
      <c r="K290" s="208">
        <v>0.30940000000000001</v>
      </c>
      <c r="L290" s="207">
        <v>0.86</v>
      </c>
      <c r="M290" s="210">
        <v>0.86499999999999999</v>
      </c>
      <c r="N290" s="204">
        <v>1738</v>
      </c>
      <c r="O290" s="204">
        <v>13</v>
      </c>
      <c r="P290" s="204">
        <v>3176.4</v>
      </c>
      <c r="Q290" s="204">
        <v>7.9</v>
      </c>
      <c r="R290" s="9">
        <v>45</v>
      </c>
    </row>
    <row r="291" spans="1:18" s="26" customFormat="1" ht="12.75" x14ac:dyDescent="0.2">
      <c r="A291" s="209" t="s">
        <v>2545</v>
      </c>
      <c r="B291" s="205">
        <v>0.19</v>
      </c>
      <c r="C291" s="204">
        <v>908</v>
      </c>
      <c r="D291" s="204">
        <v>762</v>
      </c>
      <c r="E291" s="205">
        <v>0.87</v>
      </c>
      <c r="F291" s="204">
        <v>356</v>
      </c>
      <c r="G291" s="206">
        <v>0.33529999999999999</v>
      </c>
      <c r="H291" s="205">
        <v>0.27</v>
      </c>
      <c r="I291" s="205">
        <v>21.04</v>
      </c>
      <c r="J291" s="207">
        <v>0.87</v>
      </c>
      <c r="K291" s="208">
        <v>0.45500000000000002</v>
      </c>
      <c r="L291" s="207">
        <v>0.83</v>
      </c>
      <c r="M291" s="210">
        <v>0.95099999999999996</v>
      </c>
      <c r="N291" s="204">
        <v>2418</v>
      </c>
      <c r="O291" s="204">
        <v>17</v>
      </c>
      <c r="P291" s="204">
        <v>3641.5</v>
      </c>
      <c r="Q291" s="204">
        <v>4.0999999999999996</v>
      </c>
      <c r="R291" s="9">
        <v>34</v>
      </c>
    </row>
    <row r="292" spans="1:18" s="26" customFormat="1" ht="12.75" x14ac:dyDescent="0.2">
      <c r="A292" s="209" t="s">
        <v>2546</v>
      </c>
      <c r="B292" s="205">
        <v>0.12</v>
      </c>
      <c r="C292" s="204">
        <v>804</v>
      </c>
      <c r="D292" s="204">
        <v>634</v>
      </c>
      <c r="E292" s="205">
        <v>0.81</v>
      </c>
      <c r="F292" s="204">
        <v>284</v>
      </c>
      <c r="G292" s="206">
        <v>0.3422</v>
      </c>
      <c r="H292" s="205">
        <v>0.37</v>
      </c>
      <c r="I292" s="205">
        <v>19.39</v>
      </c>
      <c r="J292" s="207">
        <v>0.92</v>
      </c>
      <c r="K292" s="208">
        <v>0.41089999999999999</v>
      </c>
      <c r="L292" s="207">
        <v>0.84</v>
      </c>
      <c r="M292" s="210">
        <v>0.91500000000000004</v>
      </c>
      <c r="N292" s="204">
        <v>2219</v>
      </c>
      <c r="O292" s="204">
        <v>16</v>
      </c>
      <c r="P292" s="204">
        <v>3672.7</v>
      </c>
      <c r="Q292" s="204">
        <v>5.6</v>
      </c>
      <c r="R292" s="9">
        <v>40</v>
      </c>
    </row>
    <row r="293" spans="1:18" s="26" customFormat="1" ht="12.75" x14ac:dyDescent="0.2">
      <c r="A293" s="209" t="s">
        <v>2547</v>
      </c>
      <c r="B293" s="205">
        <v>0.2</v>
      </c>
      <c r="C293" s="204">
        <v>95</v>
      </c>
      <c r="D293" s="204">
        <v>97</v>
      </c>
      <c r="E293" s="205">
        <v>1.05</v>
      </c>
      <c r="F293" s="204">
        <v>46.2</v>
      </c>
      <c r="G293" s="206">
        <v>0.29039999999999999</v>
      </c>
      <c r="H293" s="205">
        <v>0.99</v>
      </c>
      <c r="I293" s="205">
        <v>22.54</v>
      </c>
      <c r="J293" s="207">
        <v>1.9</v>
      </c>
      <c r="K293" s="208">
        <v>0.56289999999999996</v>
      </c>
      <c r="L293" s="207">
        <v>1.7</v>
      </c>
      <c r="M293" s="210">
        <v>0.86</v>
      </c>
      <c r="N293" s="204">
        <v>2879</v>
      </c>
      <c r="O293" s="204">
        <v>39</v>
      </c>
      <c r="P293" s="204">
        <v>3420</v>
      </c>
      <c r="Q293" s="204">
        <v>15</v>
      </c>
      <c r="R293" s="9">
        <v>16</v>
      </c>
    </row>
    <row r="294" spans="1:18" s="26" customFormat="1" ht="12.75" x14ac:dyDescent="0.2">
      <c r="A294" s="209" t="s">
        <v>2194</v>
      </c>
      <c r="B294" s="205">
        <v>0.12</v>
      </c>
      <c r="C294" s="204">
        <v>294</v>
      </c>
      <c r="D294" s="204">
        <v>108</v>
      </c>
      <c r="E294" s="205">
        <v>0.38</v>
      </c>
      <c r="F294" s="204">
        <v>158</v>
      </c>
      <c r="G294" s="206">
        <v>0.27329999999999999</v>
      </c>
      <c r="H294" s="205">
        <v>0.81</v>
      </c>
      <c r="I294" s="205">
        <v>23.55</v>
      </c>
      <c r="J294" s="207">
        <v>1.2</v>
      </c>
      <c r="K294" s="208">
        <v>0.62490000000000001</v>
      </c>
      <c r="L294" s="207">
        <v>0.92</v>
      </c>
      <c r="M294" s="210">
        <v>0.753</v>
      </c>
      <c r="N294" s="204">
        <v>3129</v>
      </c>
      <c r="O294" s="204">
        <v>23</v>
      </c>
      <c r="P294" s="204">
        <v>3325</v>
      </c>
      <c r="Q294" s="204">
        <v>13</v>
      </c>
      <c r="R294" s="9">
        <v>6</v>
      </c>
    </row>
    <row r="295" spans="1:18" s="26" customFormat="1" ht="12.75" x14ac:dyDescent="0.2">
      <c r="A295" s="209" t="s">
        <v>2548</v>
      </c>
      <c r="B295" s="205">
        <v>1.1499999999999999</v>
      </c>
      <c r="C295" s="204">
        <v>499</v>
      </c>
      <c r="D295" s="204">
        <v>243</v>
      </c>
      <c r="E295" s="205">
        <v>0.5</v>
      </c>
      <c r="F295" s="204">
        <v>179</v>
      </c>
      <c r="G295" s="206">
        <v>0.26269999999999999</v>
      </c>
      <c r="H295" s="205">
        <v>0.52</v>
      </c>
      <c r="I295" s="205">
        <v>14.91</v>
      </c>
      <c r="J295" s="207">
        <v>1</v>
      </c>
      <c r="K295" s="208">
        <v>0.41170000000000001</v>
      </c>
      <c r="L295" s="207">
        <v>0.88</v>
      </c>
      <c r="M295" s="210">
        <v>0.86</v>
      </c>
      <c r="N295" s="204">
        <v>2223</v>
      </c>
      <c r="O295" s="204">
        <v>16</v>
      </c>
      <c r="P295" s="204">
        <v>3262.8</v>
      </c>
      <c r="Q295" s="204">
        <v>8.1999999999999993</v>
      </c>
      <c r="R295" s="9">
        <v>32</v>
      </c>
    </row>
    <row r="296" spans="1:18" s="26" customFormat="1" ht="12.75" x14ac:dyDescent="0.2">
      <c r="A296" s="209" t="s">
        <v>2549</v>
      </c>
      <c r="B296" s="205">
        <v>0.27</v>
      </c>
      <c r="C296" s="204">
        <v>790</v>
      </c>
      <c r="D296" s="204">
        <v>228</v>
      </c>
      <c r="E296" s="205">
        <v>0.3</v>
      </c>
      <c r="F296" s="204">
        <v>297</v>
      </c>
      <c r="G296" s="206">
        <v>0.28839999999999999</v>
      </c>
      <c r="H296" s="205">
        <v>0.38</v>
      </c>
      <c r="I296" s="205">
        <v>17.37</v>
      </c>
      <c r="J296" s="207">
        <v>0.92</v>
      </c>
      <c r="K296" s="208">
        <v>0.43690000000000001</v>
      </c>
      <c r="L296" s="207">
        <v>0.83</v>
      </c>
      <c r="M296" s="210">
        <v>0.90800000000000003</v>
      </c>
      <c r="N296" s="204">
        <v>2337</v>
      </c>
      <c r="O296" s="204">
        <v>16</v>
      </c>
      <c r="P296" s="204">
        <v>3409</v>
      </c>
      <c r="Q296" s="204">
        <v>6</v>
      </c>
      <c r="R296" s="9">
        <v>31</v>
      </c>
    </row>
    <row r="297" spans="1:18" s="26" customFormat="1" ht="12.75" x14ac:dyDescent="0.2">
      <c r="A297" s="209" t="s">
        <v>2550</v>
      </c>
      <c r="B297" s="205">
        <v>0.18</v>
      </c>
      <c r="C297" s="204">
        <v>144</v>
      </c>
      <c r="D297" s="204">
        <v>123</v>
      </c>
      <c r="E297" s="205">
        <v>0.88</v>
      </c>
      <c r="F297" s="204">
        <v>82.8</v>
      </c>
      <c r="G297" s="206">
        <v>0.3775</v>
      </c>
      <c r="H297" s="205">
        <v>0.49</v>
      </c>
      <c r="I297" s="205">
        <v>34.69</v>
      </c>
      <c r="J297" s="207">
        <v>1.2</v>
      </c>
      <c r="K297" s="208">
        <v>0.66639999999999999</v>
      </c>
      <c r="L297" s="207">
        <v>1.1000000000000001</v>
      </c>
      <c r="M297" s="210">
        <v>0.90800000000000003</v>
      </c>
      <c r="N297" s="204">
        <v>3292</v>
      </c>
      <c r="O297" s="204">
        <v>27</v>
      </c>
      <c r="P297" s="204">
        <v>3822</v>
      </c>
      <c r="Q297" s="204">
        <v>7.3</v>
      </c>
      <c r="R297" s="9">
        <v>14</v>
      </c>
    </row>
    <row r="298" spans="1:18" s="26" customFormat="1" ht="12.75" x14ac:dyDescent="0.2">
      <c r="A298" s="209" t="s">
        <v>2551</v>
      </c>
      <c r="B298" s="205">
        <v>0.65</v>
      </c>
      <c r="C298" s="204">
        <v>1003</v>
      </c>
      <c r="D298" s="204">
        <v>663</v>
      </c>
      <c r="E298" s="205">
        <v>0.68</v>
      </c>
      <c r="F298" s="204">
        <v>443</v>
      </c>
      <c r="G298" s="206">
        <v>0.33026</v>
      </c>
      <c r="H298" s="205">
        <v>0.28999999999999998</v>
      </c>
      <c r="I298" s="205">
        <v>23.24</v>
      </c>
      <c r="J298" s="207">
        <v>0.87</v>
      </c>
      <c r="K298" s="208">
        <v>0.51049999999999995</v>
      </c>
      <c r="L298" s="207">
        <v>0.82</v>
      </c>
      <c r="M298" s="210">
        <v>0.94299999999999995</v>
      </c>
      <c r="N298" s="204">
        <v>2659</v>
      </c>
      <c r="O298" s="204">
        <v>18</v>
      </c>
      <c r="P298" s="204">
        <v>3618.3</v>
      </c>
      <c r="Q298" s="204">
        <v>4.4000000000000004</v>
      </c>
      <c r="R298" s="9">
        <v>27</v>
      </c>
    </row>
    <row r="299" spans="1:18" s="26" customFormat="1" ht="12.75" x14ac:dyDescent="0.2">
      <c r="A299" s="209" t="s">
        <v>2552</v>
      </c>
      <c r="B299" s="205">
        <v>1.06</v>
      </c>
      <c r="C299" s="204">
        <v>1172</v>
      </c>
      <c r="D299" s="204">
        <v>454</v>
      </c>
      <c r="E299" s="205">
        <v>0.4</v>
      </c>
      <c r="F299" s="204">
        <v>409</v>
      </c>
      <c r="G299" s="206">
        <v>0.317</v>
      </c>
      <c r="H299" s="205">
        <v>0.35</v>
      </c>
      <c r="I299" s="205">
        <v>17.55</v>
      </c>
      <c r="J299" s="207">
        <v>0.89</v>
      </c>
      <c r="K299" s="208">
        <v>0.40139999999999998</v>
      </c>
      <c r="L299" s="207">
        <v>0.82</v>
      </c>
      <c r="M299" s="210">
        <v>0.92</v>
      </c>
      <c r="N299" s="204">
        <v>2175</v>
      </c>
      <c r="O299" s="204">
        <v>15</v>
      </c>
      <c r="P299" s="204">
        <v>3555.4</v>
      </c>
      <c r="Q299" s="204">
        <v>5.4</v>
      </c>
      <c r="R299" s="9">
        <v>39</v>
      </c>
    </row>
    <row r="300" spans="1:18" s="26" customFormat="1" ht="12.75" x14ac:dyDescent="0.2">
      <c r="A300" s="209" t="s">
        <v>2553</v>
      </c>
      <c r="B300" s="205">
        <v>3.94</v>
      </c>
      <c r="C300" s="204">
        <v>576</v>
      </c>
      <c r="D300" s="204">
        <v>26</v>
      </c>
      <c r="E300" s="205">
        <v>0.05</v>
      </c>
      <c r="F300" s="204">
        <v>154</v>
      </c>
      <c r="G300" s="206">
        <v>0.21870000000000001</v>
      </c>
      <c r="H300" s="205">
        <v>1.3</v>
      </c>
      <c r="I300" s="205">
        <v>9</v>
      </c>
      <c r="J300" s="207">
        <v>1.6</v>
      </c>
      <c r="K300" s="208">
        <v>0.2984</v>
      </c>
      <c r="L300" s="207">
        <v>0.89</v>
      </c>
      <c r="M300" s="210">
        <v>0.57099999999999995</v>
      </c>
      <c r="N300" s="204">
        <v>1683</v>
      </c>
      <c r="O300" s="204">
        <v>13</v>
      </c>
      <c r="P300" s="204">
        <v>2971</v>
      </c>
      <c r="Q300" s="204">
        <v>21</v>
      </c>
      <c r="R300" s="9">
        <v>43</v>
      </c>
    </row>
    <row r="301" spans="1:18" s="26" customFormat="1" ht="12.75" x14ac:dyDescent="0.2">
      <c r="A301" s="209" t="s">
        <v>2554</v>
      </c>
      <c r="B301" s="205">
        <v>0.74</v>
      </c>
      <c r="C301" s="204">
        <v>804</v>
      </c>
      <c r="D301" s="204">
        <v>410</v>
      </c>
      <c r="E301" s="205">
        <v>0.53</v>
      </c>
      <c r="F301" s="204">
        <v>219</v>
      </c>
      <c r="G301" s="206">
        <v>0.23644000000000001</v>
      </c>
      <c r="H301" s="205">
        <v>0.42</v>
      </c>
      <c r="I301" s="205">
        <v>10.266999999999999</v>
      </c>
      <c r="J301" s="207">
        <v>0.93</v>
      </c>
      <c r="K301" s="208">
        <v>0.31490000000000001</v>
      </c>
      <c r="L301" s="207">
        <v>0.83</v>
      </c>
      <c r="M301" s="210">
        <v>0.89300000000000002</v>
      </c>
      <c r="N301" s="204">
        <v>1765</v>
      </c>
      <c r="O301" s="204">
        <v>13</v>
      </c>
      <c r="P301" s="204">
        <v>3096.2</v>
      </c>
      <c r="Q301" s="204">
        <v>6.7</v>
      </c>
      <c r="R301" s="9">
        <v>43</v>
      </c>
    </row>
    <row r="302" spans="1:18" s="26" customFormat="1" ht="12.75" x14ac:dyDescent="0.2">
      <c r="A302" s="209" t="s">
        <v>2555</v>
      </c>
      <c r="B302" s="205">
        <v>1.1599999999999999</v>
      </c>
      <c r="C302" s="204">
        <v>1207</v>
      </c>
      <c r="D302" s="204">
        <v>80</v>
      </c>
      <c r="E302" s="205">
        <v>7.0000000000000007E-2</v>
      </c>
      <c r="F302" s="204">
        <v>241</v>
      </c>
      <c r="G302" s="206">
        <v>0.2044</v>
      </c>
      <c r="H302" s="205">
        <v>0.6</v>
      </c>
      <c r="I302" s="205">
        <v>6.4569999999999999</v>
      </c>
      <c r="J302" s="207">
        <v>1</v>
      </c>
      <c r="K302" s="208">
        <v>0.22919999999999999</v>
      </c>
      <c r="L302" s="207">
        <v>0.81</v>
      </c>
      <c r="M302" s="210">
        <v>0.80400000000000005</v>
      </c>
      <c r="N302" s="204">
        <v>1330.2</v>
      </c>
      <c r="O302" s="204">
        <v>9.6999999999999993</v>
      </c>
      <c r="P302" s="204">
        <v>2861.3</v>
      </c>
      <c r="Q302" s="204">
        <v>9.6999999999999993</v>
      </c>
      <c r="R302" s="9">
        <v>54</v>
      </c>
    </row>
    <row r="303" spans="1:18" s="26" customFormat="1" ht="12.75" x14ac:dyDescent="0.2">
      <c r="A303" s="209" t="s">
        <v>2556</v>
      </c>
      <c r="B303" s="205">
        <v>0.43</v>
      </c>
      <c r="C303" s="204">
        <v>330</v>
      </c>
      <c r="D303" s="204">
        <v>150</v>
      </c>
      <c r="E303" s="205">
        <v>0.47</v>
      </c>
      <c r="F303" s="204">
        <v>149</v>
      </c>
      <c r="G303" s="206">
        <v>0.26989999999999997</v>
      </c>
      <c r="H303" s="205">
        <v>0.45</v>
      </c>
      <c r="I303" s="205">
        <v>19.440000000000001</v>
      </c>
      <c r="J303" s="207">
        <v>1</v>
      </c>
      <c r="K303" s="208">
        <v>0.52239999999999998</v>
      </c>
      <c r="L303" s="207">
        <v>0.89</v>
      </c>
      <c r="M303" s="210">
        <v>0.89200000000000002</v>
      </c>
      <c r="N303" s="204">
        <v>2709</v>
      </c>
      <c r="O303" s="204">
        <v>20</v>
      </c>
      <c r="P303" s="204">
        <v>3305.5</v>
      </c>
      <c r="Q303" s="204">
        <v>7.1</v>
      </c>
      <c r="R303" s="9">
        <v>18</v>
      </c>
    </row>
    <row r="304" spans="1:18" s="26" customFormat="1" ht="12.75" x14ac:dyDescent="0.2">
      <c r="A304" s="209" t="s">
        <v>2557</v>
      </c>
      <c r="B304" s="205">
        <v>0.39</v>
      </c>
      <c r="C304" s="204">
        <v>370</v>
      </c>
      <c r="D304" s="204">
        <v>124</v>
      </c>
      <c r="E304" s="205">
        <v>0.35</v>
      </c>
      <c r="F304" s="204">
        <v>151</v>
      </c>
      <c r="G304" s="206">
        <v>0.2525</v>
      </c>
      <c r="H304" s="205">
        <v>0.42</v>
      </c>
      <c r="I304" s="205">
        <v>16.46</v>
      </c>
      <c r="J304" s="207">
        <v>1.2</v>
      </c>
      <c r="K304" s="208">
        <v>0.47289999999999999</v>
      </c>
      <c r="L304" s="207">
        <v>1.1000000000000001</v>
      </c>
      <c r="M304" s="210">
        <v>0.93300000000000005</v>
      </c>
      <c r="N304" s="204">
        <v>2496</v>
      </c>
      <c r="O304" s="204">
        <v>22</v>
      </c>
      <c r="P304" s="204">
        <v>3200.2</v>
      </c>
      <c r="Q304" s="204">
        <v>6.6</v>
      </c>
      <c r="R304" s="9">
        <v>22</v>
      </c>
    </row>
    <row r="305" spans="1:18" s="26" customFormat="1" ht="12.75" x14ac:dyDescent="0.2">
      <c r="A305" s="209" t="s">
        <v>2558</v>
      </c>
      <c r="B305" s="205">
        <v>0.27</v>
      </c>
      <c r="C305" s="204">
        <v>1233</v>
      </c>
      <c r="D305" s="204">
        <v>970</v>
      </c>
      <c r="E305" s="205">
        <v>0.81</v>
      </c>
      <c r="F305" s="204">
        <v>480</v>
      </c>
      <c r="G305" s="206">
        <v>0.31494</v>
      </c>
      <c r="H305" s="205">
        <v>0.24</v>
      </c>
      <c r="I305" s="205">
        <v>19.62</v>
      </c>
      <c r="J305" s="207">
        <v>0.83</v>
      </c>
      <c r="K305" s="208">
        <v>0.45179999999999998</v>
      </c>
      <c r="L305" s="207">
        <v>0.8</v>
      </c>
      <c r="M305" s="210">
        <v>0.95699999999999996</v>
      </c>
      <c r="N305" s="204">
        <v>2403</v>
      </c>
      <c r="O305" s="204">
        <v>16</v>
      </c>
      <c r="P305" s="204">
        <v>3545.3</v>
      </c>
      <c r="Q305" s="204">
        <v>3.7</v>
      </c>
      <c r="R305" s="9">
        <v>32</v>
      </c>
    </row>
    <row r="306" spans="1:18" s="26" customFormat="1" ht="12.75" x14ac:dyDescent="0.2">
      <c r="A306" s="209" t="s">
        <v>2559</v>
      </c>
      <c r="B306" s="205">
        <v>0.28000000000000003</v>
      </c>
      <c r="C306" s="204">
        <v>313</v>
      </c>
      <c r="D306" s="204">
        <v>109</v>
      </c>
      <c r="E306" s="205">
        <v>0.36</v>
      </c>
      <c r="F306" s="204">
        <v>142</v>
      </c>
      <c r="G306" s="206">
        <v>0.35070000000000001</v>
      </c>
      <c r="H306" s="205">
        <v>0.37</v>
      </c>
      <c r="I306" s="205">
        <v>25.47</v>
      </c>
      <c r="J306" s="207">
        <v>0.96</v>
      </c>
      <c r="K306" s="208">
        <v>0.52680000000000005</v>
      </c>
      <c r="L306" s="207">
        <v>0.89</v>
      </c>
      <c r="M306" s="210">
        <v>0.92400000000000004</v>
      </c>
      <c r="N306" s="204">
        <v>2728</v>
      </c>
      <c r="O306" s="204">
        <v>20</v>
      </c>
      <c r="P306" s="204">
        <v>3710.1</v>
      </c>
      <c r="Q306" s="204">
        <v>5.6</v>
      </c>
      <c r="R306" s="9">
        <v>26</v>
      </c>
    </row>
    <row r="307" spans="1:18" s="26" customFormat="1" ht="12.75" x14ac:dyDescent="0.2">
      <c r="A307" s="209" t="s">
        <v>2560</v>
      </c>
      <c r="B307" s="205">
        <v>2.15</v>
      </c>
      <c r="C307" s="204">
        <v>900</v>
      </c>
      <c r="D307" s="204">
        <v>78</v>
      </c>
      <c r="E307" s="205">
        <v>0.09</v>
      </c>
      <c r="F307" s="204">
        <v>209</v>
      </c>
      <c r="G307" s="206">
        <v>0.23089999999999999</v>
      </c>
      <c r="H307" s="205">
        <v>0.99</v>
      </c>
      <c r="I307" s="205">
        <v>8.41</v>
      </c>
      <c r="J307" s="207">
        <v>1.3</v>
      </c>
      <c r="K307" s="208">
        <v>0.26400000000000001</v>
      </c>
      <c r="L307" s="207">
        <v>0.83</v>
      </c>
      <c r="M307" s="210">
        <v>0.64200000000000002</v>
      </c>
      <c r="N307" s="204">
        <v>1510</v>
      </c>
      <c r="O307" s="204">
        <v>11</v>
      </c>
      <c r="P307" s="204">
        <v>3058</v>
      </c>
      <c r="Q307" s="204">
        <v>16</v>
      </c>
      <c r="R307" s="9">
        <v>51</v>
      </c>
    </row>
    <row r="308" spans="1:18" s="26" customFormat="1" ht="12.75" x14ac:dyDescent="0.2">
      <c r="A308" s="209" t="s">
        <v>2561</v>
      </c>
      <c r="B308" s="205">
        <v>1.01</v>
      </c>
      <c r="C308" s="204">
        <v>840</v>
      </c>
      <c r="D308" s="204">
        <v>133</v>
      </c>
      <c r="E308" s="205">
        <v>0.16</v>
      </c>
      <c r="F308" s="204">
        <v>249</v>
      </c>
      <c r="G308" s="206">
        <v>0.2823</v>
      </c>
      <c r="H308" s="205">
        <v>1.2</v>
      </c>
      <c r="I308" s="205">
        <v>13.28</v>
      </c>
      <c r="J308" s="207">
        <v>1.4</v>
      </c>
      <c r="K308" s="208">
        <v>0.34129999999999999</v>
      </c>
      <c r="L308" s="207">
        <v>0.82</v>
      </c>
      <c r="M308" s="210">
        <v>0.56599999999999995</v>
      </c>
      <c r="N308" s="204">
        <v>1893</v>
      </c>
      <c r="O308" s="204">
        <v>13</v>
      </c>
      <c r="P308" s="204">
        <v>3375</v>
      </c>
      <c r="Q308" s="204">
        <v>19</v>
      </c>
      <c r="R308" s="9">
        <v>44</v>
      </c>
    </row>
    <row r="309" spans="1:18" s="26" customFormat="1" ht="12.75" x14ac:dyDescent="0.2">
      <c r="A309" s="209" t="s">
        <v>2562</v>
      </c>
      <c r="B309" s="205">
        <v>0.19</v>
      </c>
      <c r="C309" s="204">
        <v>181</v>
      </c>
      <c r="D309" s="204">
        <v>99</v>
      </c>
      <c r="E309" s="205">
        <v>0.56999999999999995</v>
      </c>
      <c r="F309" s="204">
        <v>99.2</v>
      </c>
      <c r="G309" s="206">
        <v>0.3639</v>
      </c>
      <c r="H309" s="205">
        <v>0.63</v>
      </c>
      <c r="I309" s="205">
        <v>32.03</v>
      </c>
      <c r="J309" s="207">
        <v>1.2</v>
      </c>
      <c r="K309" s="208">
        <v>0.63839999999999997</v>
      </c>
      <c r="L309" s="207">
        <v>0.99</v>
      </c>
      <c r="M309" s="210">
        <v>0.84299999999999997</v>
      </c>
      <c r="N309" s="204">
        <v>3183</v>
      </c>
      <c r="O309" s="204">
        <v>25</v>
      </c>
      <c r="P309" s="204">
        <v>3766.3</v>
      </c>
      <c r="Q309" s="204">
        <v>9.6</v>
      </c>
      <c r="R309" s="9">
        <v>15</v>
      </c>
    </row>
    <row r="310" spans="1:18" s="26" customFormat="1" ht="12.75" x14ac:dyDescent="0.2">
      <c r="A310" s="211" t="s">
        <v>2563</v>
      </c>
      <c r="B310" s="212">
        <v>0.01</v>
      </c>
      <c r="C310" s="213">
        <v>85</v>
      </c>
      <c r="D310" s="213">
        <v>50</v>
      </c>
      <c r="E310" s="212">
        <v>0.61</v>
      </c>
      <c r="F310" s="213">
        <v>62.4</v>
      </c>
      <c r="G310" s="214">
        <v>0.41049999999999998</v>
      </c>
      <c r="H310" s="212">
        <v>0.66</v>
      </c>
      <c r="I310" s="212">
        <v>48.21</v>
      </c>
      <c r="J310" s="215">
        <v>1.2</v>
      </c>
      <c r="K310" s="216">
        <v>0.85170000000000001</v>
      </c>
      <c r="L310" s="215">
        <v>1</v>
      </c>
      <c r="M310" s="217">
        <v>0.84099999999999997</v>
      </c>
      <c r="N310" s="213">
        <v>3972</v>
      </c>
      <c r="O310" s="213">
        <v>31</v>
      </c>
      <c r="P310" s="213">
        <v>3948</v>
      </c>
      <c r="Q310" s="213">
        <v>9.9</v>
      </c>
      <c r="R310" s="218">
        <v>-1</v>
      </c>
    </row>
    <row r="311" spans="1:18" s="26" customFormat="1" ht="12.75" x14ac:dyDescent="0.2">
      <c r="A311" s="209" t="s">
        <v>2564</v>
      </c>
      <c r="B311" s="205">
        <v>1.19</v>
      </c>
      <c r="C311" s="204">
        <v>842</v>
      </c>
      <c r="D311" s="204">
        <v>160</v>
      </c>
      <c r="E311" s="205">
        <v>0.2</v>
      </c>
      <c r="F311" s="204">
        <v>230</v>
      </c>
      <c r="G311" s="206">
        <v>0.27</v>
      </c>
      <c r="H311" s="205">
        <v>0.46</v>
      </c>
      <c r="I311" s="205">
        <v>11.69</v>
      </c>
      <c r="J311" s="207">
        <v>0.94</v>
      </c>
      <c r="K311" s="208">
        <v>0.31390000000000001</v>
      </c>
      <c r="L311" s="207">
        <v>0.82</v>
      </c>
      <c r="M311" s="210">
        <v>0.874</v>
      </c>
      <c r="N311" s="204">
        <v>1760</v>
      </c>
      <c r="O311" s="204">
        <v>13</v>
      </c>
      <c r="P311" s="204">
        <v>3305.8</v>
      </c>
      <c r="Q311" s="204">
        <v>7.2</v>
      </c>
      <c r="R311" s="9">
        <v>47</v>
      </c>
    </row>
    <row r="312" spans="1:18" s="26" customFormat="1" ht="12.75" x14ac:dyDescent="0.2">
      <c r="A312" s="209" t="s">
        <v>2565</v>
      </c>
      <c r="B312" s="205">
        <v>0.48</v>
      </c>
      <c r="C312" s="204">
        <v>475</v>
      </c>
      <c r="D312" s="204">
        <v>70</v>
      </c>
      <c r="E312" s="205">
        <v>0.15</v>
      </c>
      <c r="F312" s="204">
        <v>184</v>
      </c>
      <c r="G312" s="206">
        <v>0.34129999999999999</v>
      </c>
      <c r="H312" s="205">
        <v>0.35</v>
      </c>
      <c r="I312" s="205">
        <v>21.05</v>
      </c>
      <c r="J312" s="207">
        <v>0.93</v>
      </c>
      <c r="K312" s="208">
        <v>0.44729999999999998</v>
      </c>
      <c r="L312" s="207">
        <v>0.86</v>
      </c>
      <c r="M312" s="210">
        <v>0.92800000000000005</v>
      </c>
      <c r="N312" s="204">
        <v>2383</v>
      </c>
      <c r="O312" s="204">
        <v>17</v>
      </c>
      <c r="P312" s="204">
        <v>3668.7</v>
      </c>
      <c r="Q312" s="204">
        <v>5.3</v>
      </c>
      <c r="R312" s="9">
        <v>35</v>
      </c>
    </row>
    <row r="313" spans="1:18" s="26" customFormat="1" ht="12.75" x14ac:dyDescent="0.2">
      <c r="A313" s="209" t="s">
        <v>2566</v>
      </c>
      <c r="B313" s="205">
        <v>0.13</v>
      </c>
      <c r="C313" s="204">
        <v>600</v>
      </c>
      <c r="D313" s="204">
        <v>487</v>
      </c>
      <c r="E313" s="205">
        <v>0.84</v>
      </c>
      <c r="F313" s="204">
        <v>329</v>
      </c>
      <c r="G313" s="206">
        <v>0.33642</v>
      </c>
      <c r="H313" s="205">
        <v>0.26</v>
      </c>
      <c r="I313" s="205">
        <v>29.61</v>
      </c>
      <c r="J313" s="207">
        <v>0.87</v>
      </c>
      <c r="K313" s="208">
        <v>0.63829999999999998</v>
      </c>
      <c r="L313" s="207">
        <v>0.83</v>
      </c>
      <c r="M313" s="210">
        <v>0.95299999999999996</v>
      </c>
      <c r="N313" s="204">
        <v>3182</v>
      </c>
      <c r="O313" s="204">
        <v>21</v>
      </c>
      <c r="P313" s="204">
        <v>3646.6</v>
      </c>
      <c r="Q313" s="204">
        <v>4</v>
      </c>
      <c r="R313" s="9">
        <v>13</v>
      </c>
    </row>
    <row r="314" spans="1:18" s="26" customFormat="1" ht="12.75" x14ac:dyDescent="0.2">
      <c r="A314" s="211" t="s">
        <v>2567</v>
      </c>
      <c r="B314" s="212">
        <v>0.08</v>
      </c>
      <c r="C314" s="213">
        <v>100</v>
      </c>
      <c r="D314" s="213">
        <v>75</v>
      </c>
      <c r="E314" s="212">
        <v>0.78</v>
      </c>
      <c r="F314" s="213">
        <v>71.099999999999994</v>
      </c>
      <c r="G314" s="214">
        <v>0.41189999999999999</v>
      </c>
      <c r="H314" s="212">
        <v>0.44</v>
      </c>
      <c r="I314" s="212">
        <v>46.91</v>
      </c>
      <c r="J314" s="215">
        <v>1.1000000000000001</v>
      </c>
      <c r="K314" s="216">
        <v>0.82589999999999997</v>
      </c>
      <c r="L314" s="215">
        <v>0.98</v>
      </c>
      <c r="M314" s="217">
        <v>0.91300000000000003</v>
      </c>
      <c r="N314" s="213">
        <v>3881</v>
      </c>
      <c r="O314" s="213">
        <v>29</v>
      </c>
      <c r="P314" s="213">
        <v>3953.2</v>
      </c>
      <c r="Q314" s="213">
        <v>6.6</v>
      </c>
      <c r="R314" s="218">
        <v>2</v>
      </c>
    </row>
    <row r="315" spans="1:18" s="26" customFormat="1" ht="12.75" x14ac:dyDescent="0.2">
      <c r="A315" s="209" t="s">
        <v>2568</v>
      </c>
      <c r="B315" s="205">
        <v>1.65</v>
      </c>
      <c r="C315" s="204">
        <v>621</v>
      </c>
      <c r="D315" s="204">
        <v>138</v>
      </c>
      <c r="E315" s="205">
        <v>0.23</v>
      </c>
      <c r="F315" s="204">
        <v>244</v>
      </c>
      <c r="G315" s="206">
        <v>0.30930000000000002</v>
      </c>
      <c r="H315" s="205">
        <v>0.48</v>
      </c>
      <c r="I315" s="205">
        <v>19.18</v>
      </c>
      <c r="J315" s="207">
        <v>0.97</v>
      </c>
      <c r="K315" s="208">
        <v>0.44979999999999998</v>
      </c>
      <c r="L315" s="207">
        <v>0.84</v>
      </c>
      <c r="M315" s="210">
        <v>0.86799999999999999</v>
      </c>
      <c r="N315" s="204">
        <v>2394</v>
      </c>
      <c r="O315" s="204">
        <v>17</v>
      </c>
      <c r="P315" s="204">
        <v>3517.4</v>
      </c>
      <c r="Q315" s="204">
        <v>7.4</v>
      </c>
      <c r="R315" s="9">
        <v>32</v>
      </c>
    </row>
    <row r="316" spans="1:18" s="26" customFormat="1" ht="12.75" x14ac:dyDescent="0.2">
      <c r="A316" s="209" t="s">
        <v>2569</v>
      </c>
      <c r="B316" s="205">
        <v>0.23</v>
      </c>
      <c r="C316" s="204">
        <v>679</v>
      </c>
      <c r="D316" s="204">
        <v>217</v>
      </c>
      <c r="E316" s="205">
        <v>0.33</v>
      </c>
      <c r="F316" s="204">
        <v>290</v>
      </c>
      <c r="G316" s="206">
        <v>0.28547</v>
      </c>
      <c r="H316" s="205">
        <v>0.3</v>
      </c>
      <c r="I316" s="205">
        <v>19.489999999999998</v>
      </c>
      <c r="J316" s="207">
        <v>0.88</v>
      </c>
      <c r="K316" s="208">
        <v>0.49519999999999997</v>
      </c>
      <c r="L316" s="207">
        <v>0.83</v>
      </c>
      <c r="M316" s="210">
        <v>0.94099999999999995</v>
      </c>
      <c r="N316" s="204">
        <v>2593</v>
      </c>
      <c r="O316" s="204">
        <v>18</v>
      </c>
      <c r="P316" s="204">
        <v>3393.1</v>
      </c>
      <c r="Q316" s="204">
        <v>4.5999999999999996</v>
      </c>
      <c r="R316" s="9">
        <v>24</v>
      </c>
    </row>
    <row r="317" spans="1:18" s="26" customFormat="1" ht="12.75" x14ac:dyDescent="0.2">
      <c r="A317" s="209" t="s">
        <v>2570</v>
      </c>
      <c r="B317" s="205">
        <v>0.77</v>
      </c>
      <c r="C317" s="204">
        <v>884</v>
      </c>
      <c r="D317" s="204">
        <v>279</v>
      </c>
      <c r="E317" s="205">
        <v>0.33</v>
      </c>
      <c r="F317" s="204">
        <v>247</v>
      </c>
      <c r="G317" s="206">
        <v>0.2646</v>
      </c>
      <c r="H317" s="205">
        <v>0.39</v>
      </c>
      <c r="I317" s="205">
        <v>11.77</v>
      </c>
      <c r="J317" s="207">
        <v>0.9</v>
      </c>
      <c r="K317" s="208">
        <v>0.3226</v>
      </c>
      <c r="L317" s="207">
        <v>0.81</v>
      </c>
      <c r="M317" s="210">
        <v>0.90400000000000003</v>
      </c>
      <c r="N317" s="204">
        <v>1803</v>
      </c>
      <c r="O317" s="204">
        <v>13</v>
      </c>
      <c r="P317" s="204">
        <v>3274.4</v>
      </c>
      <c r="Q317" s="204">
        <v>6.1</v>
      </c>
      <c r="R317" s="9">
        <v>45</v>
      </c>
    </row>
    <row r="318" spans="1:18" s="26" customFormat="1" ht="12.75" x14ac:dyDescent="0.2">
      <c r="A318" s="209" t="s">
        <v>2571</v>
      </c>
      <c r="B318" s="205">
        <v>0.19</v>
      </c>
      <c r="C318" s="204">
        <v>396</v>
      </c>
      <c r="D318" s="204">
        <v>225</v>
      </c>
      <c r="E318" s="205">
        <v>0.59</v>
      </c>
      <c r="F318" s="204">
        <v>210</v>
      </c>
      <c r="G318" s="206">
        <v>0.35370000000000001</v>
      </c>
      <c r="H318" s="205">
        <v>0.39</v>
      </c>
      <c r="I318" s="205">
        <v>30.03</v>
      </c>
      <c r="J318" s="207">
        <v>0.95</v>
      </c>
      <c r="K318" s="208">
        <v>0.61570000000000003</v>
      </c>
      <c r="L318" s="207">
        <v>0.87</v>
      </c>
      <c r="M318" s="210">
        <v>0.91100000000000003</v>
      </c>
      <c r="N318" s="204">
        <v>3093</v>
      </c>
      <c r="O318" s="204">
        <v>21</v>
      </c>
      <c r="P318" s="204">
        <v>3722.9</v>
      </c>
      <c r="Q318" s="204">
        <v>6</v>
      </c>
      <c r="R318" s="9">
        <v>17</v>
      </c>
    </row>
    <row r="319" spans="1:18" s="26" customFormat="1" ht="12.75" x14ac:dyDescent="0.2">
      <c r="A319" s="209" t="s">
        <v>2572</v>
      </c>
      <c r="B319" s="205">
        <v>1.7</v>
      </c>
      <c r="C319" s="204">
        <v>827</v>
      </c>
      <c r="D319" s="204">
        <v>64</v>
      </c>
      <c r="E319" s="205">
        <v>0.08</v>
      </c>
      <c r="F319" s="204">
        <v>197</v>
      </c>
      <c r="G319" s="206">
        <v>0.23569999999999999</v>
      </c>
      <c r="H319" s="205">
        <v>0.7</v>
      </c>
      <c r="I319" s="205">
        <v>8.8409999999999993</v>
      </c>
      <c r="J319" s="207">
        <v>1.1000000000000001</v>
      </c>
      <c r="K319" s="208">
        <v>0.27210000000000001</v>
      </c>
      <c r="L319" s="207">
        <v>0.83</v>
      </c>
      <c r="M319" s="210">
        <v>0.76600000000000001</v>
      </c>
      <c r="N319" s="204">
        <v>1551</v>
      </c>
      <c r="O319" s="204">
        <v>11</v>
      </c>
      <c r="P319" s="204">
        <v>3091</v>
      </c>
      <c r="Q319" s="204">
        <v>11</v>
      </c>
      <c r="R319" s="9">
        <v>50</v>
      </c>
    </row>
    <row r="320" spans="1:18" s="26" customFormat="1" ht="12.75" x14ac:dyDescent="0.2">
      <c r="A320" s="209" t="s">
        <v>2573</v>
      </c>
      <c r="B320" s="205">
        <v>1.07</v>
      </c>
      <c r="C320" s="204">
        <v>982</v>
      </c>
      <c r="D320" s="204">
        <v>317</v>
      </c>
      <c r="E320" s="205">
        <v>0.33</v>
      </c>
      <c r="F320" s="204">
        <v>273</v>
      </c>
      <c r="G320" s="206">
        <v>0.28839999999999999</v>
      </c>
      <c r="H320" s="205">
        <v>0.39</v>
      </c>
      <c r="I320" s="205">
        <v>12.76</v>
      </c>
      <c r="J320" s="207">
        <v>0.91</v>
      </c>
      <c r="K320" s="208">
        <v>0.32079999999999997</v>
      </c>
      <c r="L320" s="207">
        <v>0.82</v>
      </c>
      <c r="M320" s="210">
        <v>0.9</v>
      </c>
      <c r="N320" s="204">
        <v>1794</v>
      </c>
      <c r="O320" s="204">
        <v>13</v>
      </c>
      <c r="P320" s="204">
        <v>3408.9</v>
      </c>
      <c r="Q320" s="204">
        <v>6.1</v>
      </c>
      <c r="R320" s="9">
        <v>47</v>
      </c>
    </row>
    <row r="321" spans="1:18" s="26" customFormat="1" ht="12.75" x14ac:dyDescent="0.2">
      <c r="A321" s="209" t="s">
        <v>2574</v>
      </c>
      <c r="B321" s="205">
        <v>0.99</v>
      </c>
      <c r="C321" s="204">
        <v>655</v>
      </c>
      <c r="D321" s="204">
        <v>33</v>
      </c>
      <c r="E321" s="205">
        <v>0.05</v>
      </c>
      <c r="F321" s="204">
        <v>201</v>
      </c>
      <c r="G321" s="206">
        <v>0.24360000000000001</v>
      </c>
      <c r="H321" s="205">
        <v>0.47</v>
      </c>
      <c r="I321" s="205">
        <v>11.88</v>
      </c>
      <c r="J321" s="207">
        <v>0.96</v>
      </c>
      <c r="K321" s="208">
        <v>0.35360000000000003</v>
      </c>
      <c r="L321" s="207">
        <v>0.84</v>
      </c>
      <c r="M321" s="210">
        <v>0.871</v>
      </c>
      <c r="N321" s="204">
        <v>1952</v>
      </c>
      <c r="O321" s="204">
        <v>14</v>
      </c>
      <c r="P321" s="204">
        <v>3143.6</v>
      </c>
      <c r="Q321" s="204">
        <v>7.5</v>
      </c>
      <c r="R321" s="9">
        <v>38</v>
      </c>
    </row>
    <row r="322" spans="1:18" s="26" customFormat="1" ht="12.75" x14ac:dyDescent="0.2">
      <c r="A322" s="209" t="s">
        <v>2575</v>
      </c>
      <c r="B322" s="205">
        <v>6.48</v>
      </c>
      <c r="C322" s="204">
        <v>668</v>
      </c>
      <c r="D322" s="204">
        <v>40</v>
      </c>
      <c r="E322" s="205">
        <v>0.06</v>
      </c>
      <c r="F322" s="204">
        <v>285</v>
      </c>
      <c r="G322" s="206">
        <v>0.24979999999999999</v>
      </c>
      <c r="H322" s="205">
        <v>1.7</v>
      </c>
      <c r="I322" s="205">
        <v>15.99</v>
      </c>
      <c r="J322" s="207">
        <v>2</v>
      </c>
      <c r="K322" s="208">
        <v>0.46450000000000002</v>
      </c>
      <c r="L322" s="207">
        <v>0.97</v>
      </c>
      <c r="M322" s="210">
        <v>0.49299999999999999</v>
      </c>
      <c r="N322" s="204">
        <v>2459</v>
      </c>
      <c r="O322" s="204">
        <v>20</v>
      </c>
      <c r="P322" s="204">
        <v>3183</v>
      </c>
      <c r="Q322" s="204">
        <v>27</v>
      </c>
      <c r="R322" s="9">
        <v>23</v>
      </c>
    </row>
    <row r="323" spans="1:18" s="26" customFormat="1" ht="12.75" x14ac:dyDescent="0.2">
      <c r="A323" s="209" t="s">
        <v>2576</v>
      </c>
      <c r="B323" s="205">
        <v>1.44</v>
      </c>
      <c r="C323" s="204">
        <v>844</v>
      </c>
      <c r="D323" s="204">
        <v>649</v>
      </c>
      <c r="E323" s="205">
        <v>0.79</v>
      </c>
      <c r="F323" s="204">
        <v>279</v>
      </c>
      <c r="G323" s="206">
        <v>0.30580000000000002</v>
      </c>
      <c r="H323" s="205">
        <v>0.46</v>
      </c>
      <c r="I323" s="205">
        <v>16.010000000000002</v>
      </c>
      <c r="J323" s="207">
        <v>0.96</v>
      </c>
      <c r="K323" s="208">
        <v>0.37969999999999998</v>
      </c>
      <c r="L323" s="207">
        <v>0.84</v>
      </c>
      <c r="M323" s="210">
        <v>0.879</v>
      </c>
      <c r="N323" s="204">
        <v>2075</v>
      </c>
      <c r="O323" s="204">
        <v>15</v>
      </c>
      <c r="P323" s="204">
        <v>3499.8</v>
      </c>
      <c r="Q323" s="204">
        <v>7.1</v>
      </c>
      <c r="R323" s="9">
        <v>41</v>
      </c>
    </row>
    <row r="324" spans="1:18" s="26" customFormat="1" ht="12.75" x14ac:dyDescent="0.2">
      <c r="A324" s="209" t="s">
        <v>2577</v>
      </c>
      <c r="B324" s="205">
        <v>0.46</v>
      </c>
      <c r="C324" s="204">
        <v>452</v>
      </c>
      <c r="D324" s="204">
        <v>195</v>
      </c>
      <c r="E324" s="205">
        <v>0.45</v>
      </c>
      <c r="F324" s="204">
        <v>228</v>
      </c>
      <c r="G324" s="206">
        <v>0.34139999999999998</v>
      </c>
      <c r="H324" s="205">
        <v>0.33</v>
      </c>
      <c r="I324" s="205">
        <v>27.57</v>
      </c>
      <c r="J324" s="207">
        <v>0.94</v>
      </c>
      <c r="K324" s="208">
        <v>0.58560000000000001</v>
      </c>
      <c r="L324" s="207">
        <v>0.88</v>
      </c>
      <c r="M324" s="210">
        <v>0.93700000000000006</v>
      </c>
      <c r="N324" s="204">
        <v>2972</v>
      </c>
      <c r="O324" s="204">
        <v>21</v>
      </c>
      <c r="P324" s="204">
        <v>3669.1</v>
      </c>
      <c r="Q324" s="204">
        <v>5</v>
      </c>
      <c r="R324" s="9">
        <v>19</v>
      </c>
    </row>
    <row r="325" spans="1:18" s="26" customFormat="1" ht="12.75" x14ac:dyDescent="0.2">
      <c r="A325" s="209" t="s">
        <v>2578</v>
      </c>
      <c r="B325" s="205">
        <v>0.33</v>
      </c>
      <c r="C325" s="204">
        <v>848</v>
      </c>
      <c r="D325" s="204">
        <v>283</v>
      </c>
      <c r="E325" s="205">
        <v>0.34</v>
      </c>
      <c r="F325" s="204">
        <v>217</v>
      </c>
      <c r="G325" s="206">
        <v>0.26300000000000001</v>
      </c>
      <c r="H325" s="205">
        <v>0.39</v>
      </c>
      <c r="I325" s="205">
        <v>10.77</v>
      </c>
      <c r="J325" s="207">
        <v>0.94</v>
      </c>
      <c r="K325" s="208">
        <v>0.2969</v>
      </c>
      <c r="L325" s="207">
        <v>0.85</v>
      </c>
      <c r="M325" s="210">
        <v>0.90700000000000003</v>
      </c>
      <c r="N325" s="204">
        <v>1676</v>
      </c>
      <c r="O325" s="204">
        <v>13</v>
      </c>
      <c r="P325" s="204">
        <v>3264.7</v>
      </c>
      <c r="Q325" s="204">
        <v>6.2</v>
      </c>
      <c r="R325" s="9">
        <v>49</v>
      </c>
    </row>
    <row r="326" spans="1:18" s="26" customFormat="1" ht="12.75" x14ac:dyDescent="0.2">
      <c r="A326" s="209" t="s">
        <v>2579</v>
      </c>
      <c r="B326" s="205">
        <v>0.54</v>
      </c>
      <c r="C326" s="204">
        <v>490</v>
      </c>
      <c r="D326" s="204">
        <v>24</v>
      </c>
      <c r="E326" s="205">
        <v>0.05</v>
      </c>
      <c r="F326" s="204">
        <v>208</v>
      </c>
      <c r="G326" s="206">
        <v>0.247</v>
      </c>
      <c r="H326" s="205">
        <v>0.52</v>
      </c>
      <c r="I326" s="205">
        <v>16.72</v>
      </c>
      <c r="J326" s="207">
        <v>1</v>
      </c>
      <c r="K326" s="208">
        <v>0.4909</v>
      </c>
      <c r="L326" s="207">
        <v>0.89</v>
      </c>
      <c r="M326" s="210">
        <v>0.86299999999999999</v>
      </c>
      <c r="N326" s="204">
        <v>2575</v>
      </c>
      <c r="O326" s="204">
        <v>19</v>
      </c>
      <c r="P326" s="204">
        <v>3165.5</v>
      </c>
      <c r="Q326" s="204">
        <v>8.3000000000000007</v>
      </c>
      <c r="R326" s="9">
        <v>19</v>
      </c>
    </row>
    <row r="327" spans="1:18" s="26" customFormat="1" ht="12.75" x14ac:dyDescent="0.2">
      <c r="A327" s="209" t="s">
        <v>2198</v>
      </c>
      <c r="B327" s="205">
        <v>0.27</v>
      </c>
      <c r="C327" s="204">
        <v>226</v>
      </c>
      <c r="D327" s="204">
        <v>87</v>
      </c>
      <c r="E327" s="205">
        <v>0.4</v>
      </c>
      <c r="F327" s="204">
        <v>136</v>
      </c>
      <c r="G327" s="206">
        <v>0.37259999999999999</v>
      </c>
      <c r="H327" s="205">
        <v>0.35</v>
      </c>
      <c r="I327" s="205">
        <v>35.840000000000003</v>
      </c>
      <c r="J327" s="207">
        <v>0.83</v>
      </c>
      <c r="K327" s="208">
        <v>0.69750000000000001</v>
      </c>
      <c r="L327" s="207">
        <v>0.75</v>
      </c>
      <c r="M327" s="210">
        <v>0.90900000000000003</v>
      </c>
      <c r="N327" s="204">
        <v>3411</v>
      </c>
      <c r="O327" s="204">
        <v>20</v>
      </c>
      <c r="P327" s="204">
        <v>3802.1</v>
      </c>
      <c r="Q327" s="204">
        <v>5.2</v>
      </c>
      <c r="R327" s="9">
        <v>10</v>
      </c>
    </row>
    <row r="328" spans="1:18" s="26" customFormat="1" ht="12.75" x14ac:dyDescent="0.2">
      <c r="A328" s="209" t="s">
        <v>2199</v>
      </c>
      <c r="B328" s="205">
        <v>0.1</v>
      </c>
      <c r="C328" s="204">
        <v>202</v>
      </c>
      <c r="D328" s="204">
        <v>131</v>
      </c>
      <c r="E328" s="205">
        <v>0.67</v>
      </c>
      <c r="F328" s="204">
        <v>132</v>
      </c>
      <c r="G328" s="206">
        <v>0.38109999999999999</v>
      </c>
      <c r="H328" s="205">
        <v>0.33</v>
      </c>
      <c r="I328" s="205">
        <v>40.11</v>
      </c>
      <c r="J328" s="207">
        <v>0.84</v>
      </c>
      <c r="K328" s="208">
        <v>0.76339999999999997</v>
      </c>
      <c r="L328" s="207">
        <v>0.78</v>
      </c>
      <c r="M328" s="210">
        <v>0.92200000000000004</v>
      </c>
      <c r="N328" s="204">
        <v>3657</v>
      </c>
      <c r="O328" s="204">
        <v>22</v>
      </c>
      <c r="P328" s="204">
        <v>3836.1</v>
      </c>
      <c r="Q328" s="204">
        <v>4.9000000000000004</v>
      </c>
      <c r="R328" s="9">
        <v>5</v>
      </c>
    </row>
    <row r="329" spans="1:18" s="26" customFormat="1" ht="12.75" x14ac:dyDescent="0.2">
      <c r="A329" s="209" t="s">
        <v>2200</v>
      </c>
      <c r="B329" s="205">
        <v>0.11</v>
      </c>
      <c r="C329" s="204">
        <v>79</v>
      </c>
      <c r="D329" s="204">
        <v>31</v>
      </c>
      <c r="E329" s="205">
        <v>0.4</v>
      </c>
      <c r="F329" s="204">
        <v>51.7</v>
      </c>
      <c r="G329" s="206">
        <v>0.40870000000000001</v>
      </c>
      <c r="H329" s="205">
        <v>0.5</v>
      </c>
      <c r="I329" s="205">
        <v>43.04</v>
      </c>
      <c r="J329" s="207">
        <v>1.2</v>
      </c>
      <c r="K329" s="208">
        <v>0.76380000000000003</v>
      </c>
      <c r="L329" s="207">
        <v>1.1000000000000001</v>
      </c>
      <c r="M329" s="210">
        <v>0.90300000000000002</v>
      </c>
      <c r="N329" s="204">
        <v>3658</v>
      </c>
      <c r="O329" s="204">
        <v>29</v>
      </c>
      <c r="P329" s="204">
        <v>3941.6</v>
      </c>
      <c r="Q329" s="204">
        <v>7.5</v>
      </c>
      <c r="R329" s="9">
        <v>7</v>
      </c>
    </row>
    <row r="330" spans="1:18" s="26" customFormat="1" ht="12.75" x14ac:dyDescent="0.2">
      <c r="A330" s="209" t="s">
        <v>2580</v>
      </c>
      <c r="B330" s="205">
        <v>0.32</v>
      </c>
      <c r="C330" s="204">
        <v>737</v>
      </c>
      <c r="D330" s="204">
        <v>37</v>
      </c>
      <c r="E330" s="205">
        <v>0.05</v>
      </c>
      <c r="F330" s="204">
        <v>238</v>
      </c>
      <c r="G330" s="206">
        <v>0.26440000000000002</v>
      </c>
      <c r="H330" s="205">
        <v>0.32</v>
      </c>
      <c r="I330" s="205">
        <v>13.676</v>
      </c>
      <c r="J330" s="207">
        <v>0.71</v>
      </c>
      <c r="K330" s="208">
        <v>0.37509999999999999</v>
      </c>
      <c r="L330" s="207">
        <v>0.64</v>
      </c>
      <c r="M330" s="210">
        <v>0.89500000000000002</v>
      </c>
      <c r="N330" s="204">
        <v>2054</v>
      </c>
      <c r="O330" s="204">
        <v>11</v>
      </c>
      <c r="P330" s="204">
        <v>3273.1</v>
      </c>
      <c r="Q330" s="204">
        <v>5</v>
      </c>
      <c r="R330" s="9">
        <v>37</v>
      </c>
    </row>
    <row r="331" spans="1:18" s="26" customFormat="1" ht="12.75" x14ac:dyDescent="0.2">
      <c r="A331" s="209" t="s">
        <v>2581</v>
      </c>
      <c r="B331" s="205">
        <v>0.16</v>
      </c>
      <c r="C331" s="204">
        <v>51</v>
      </c>
      <c r="D331" s="204">
        <v>32</v>
      </c>
      <c r="E331" s="205">
        <v>0.65</v>
      </c>
      <c r="F331" s="204">
        <v>27.3</v>
      </c>
      <c r="G331" s="206">
        <v>0.39810000000000001</v>
      </c>
      <c r="H331" s="205">
        <v>1.2</v>
      </c>
      <c r="I331" s="205">
        <v>34.340000000000003</v>
      </c>
      <c r="J331" s="207">
        <v>2.1</v>
      </c>
      <c r="K331" s="208">
        <v>0.626</v>
      </c>
      <c r="L331" s="207">
        <v>1.6</v>
      </c>
      <c r="M331" s="210">
        <v>0.79600000000000004</v>
      </c>
      <c r="N331" s="204">
        <v>3133</v>
      </c>
      <c r="O331" s="204">
        <v>41</v>
      </c>
      <c r="P331" s="204">
        <v>3902</v>
      </c>
      <c r="Q331" s="204">
        <v>19</v>
      </c>
      <c r="R331" s="9">
        <v>20</v>
      </c>
    </row>
    <row r="332" spans="1:18" s="26" customFormat="1" ht="12.75" x14ac:dyDescent="0.2">
      <c r="A332" s="209" t="s">
        <v>2582</v>
      </c>
      <c r="B332" s="205">
        <v>1.59</v>
      </c>
      <c r="C332" s="204">
        <v>489</v>
      </c>
      <c r="D332" s="204">
        <v>18</v>
      </c>
      <c r="E332" s="205">
        <v>0.04</v>
      </c>
      <c r="F332" s="204">
        <v>184</v>
      </c>
      <c r="G332" s="206">
        <v>0.25190000000000001</v>
      </c>
      <c r="H332" s="205">
        <v>0.6</v>
      </c>
      <c r="I332" s="205">
        <v>14.96</v>
      </c>
      <c r="J332" s="207">
        <v>0.91</v>
      </c>
      <c r="K332" s="208">
        <v>0.43090000000000001</v>
      </c>
      <c r="L332" s="207">
        <v>0.68</v>
      </c>
      <c r="M332" s="210">
        <v>0.751</v>
      </c>
      <c r="N332" s="204">
        <v>2310</v>
      </c>
      <c r="O332" s="204">
        <v>13</v>
      </c>
      <c r="P332" s="204">
        <v>3196.7</v>
      </c>
      <c r="Q332" s="204">
        <v>9.5</v>
      </c>
      <c r="R332" s="9">
        <v>28</v>
      </c>
    </row>
    <row r="333" spans="1:18" s="26" customFormat="1" ht="12.75" x14ac:dyDescent="0.2">
      <c r="A333" s="209" t="s">
        <v>2583</v>
      </c>
      <c r="B333" s="205">
        <v>0.43</v>
      </c>
      <c r="C333" s="204">
        <v>838</v>
      </c>
      <c r="D333" s="204">
        <v>423</v>
      </c>
      <c r="E333" s="205">
        <v>0.52</v>
      </c>
      <c r="F333" s="204">
        <v>235</v>
      </c>
      <c r="G333" s="206">
        <v>0.25790000000000002</v>
      </c>
      <c r="H333" s="205">
        <v>0.34</v>
      </c>
      <c r="I333" s="205">
        <v>11.571</v>
      </c>
      <c r="J333" s="207">
        <v>0.72</v>
      </c>
      <c r="K333" s="208">
        <v>0.32540000000000002</v>
      </c>
      <c r="L333" s="207">
        <v>0.64</v>
      </c>
      <c r="M333" s="210">
        <v>0.88500000000000001</v>
      </c>
      <c r="N333" s="204">
        <v>1816</v>
      </c>
      <c r="O333" s="204">
        <v>10</v>
      </c>
      <c r="P333" s="204">
        <v>3233.9</v>
      </c>
      <c r="Q333" s="204">
        <v>5.3</v>
      </c>
      <c r="R333" s="9">
        <v>44</v>
      </c>
    </row>
    <row r="334" spans="1:18" s="26" customFormat="1" ht="12.75" x14ac:dyDescent="0.2">
      <c r="A334" s="209" t="s">
        <v>2584</v>
      </c>
      <c r="B334" s="205">
        <v>0.34</v>
      </c>
      <c r="C334" s="204">
        <v>1081</v>
      </c>
      <c r="D334" s="204">
        <v>657</v>
      </c>
      <c r="E334" s="205">
        <v>0.63</v>
      </c>
      <c r="F334" s="204">
        <v>450</v>
      </c>
      <c r="G334" s="206">
        <v>0.32468999999999998</v>
      </c>
      <c r="H334" s="205">
        <v>0.24</v>
      </c>
      <c r="I334" s="205">
        <v>21.64</v>
      </c>
      <c r="J334" s="207">
        <v>0.66</v>
      </c>
      <c r="K334" s="208">
        <v>0.4834</v>
      </c>
      <c r="L334" s="207">
        <v>0.61</v>
      </c>
      <c r="M334" s="210">
        <v>0.93300000000000005</v>
      </c>
      <c r="N334" s="204">
        <v>2542</v>
      </c>
      <c r="O334" s="204">
        <v>13</v>
      </c>
      <c r="P334" s="204">
        <v>3592.2</v>
      </c>
      <c r="Q334" s="204">
        <v>3.6</v>
      </c>
      <c r="R334" s="9">
        <v>29</v>
      </c>
    </row>
    <row r="335" spans="1:18" s="26" customFormat="1" ht="12.75" x14ac:dyDescent="0.2">
      <c r="A335" s="209" t="s">
        <v>2201</v>
      </c>
      <c r="B335" s="205">
        <v>0.13</v>
      </c>
      <c r="C335" s="204">
        <v>387</v>
      </c>
      <c r="D335" s="204">
        <v>362</v>
      </c>
      <c r="E335" s="205">
        <v>0.97</v>
      </c>
      <c r="F335" s="204">
        <v>240</v>
      </c>
      <c r="G335" s="206">
        <v>0.36709999999999998</v>
      </c>
      <c r="H335" s="205">
        <v>0.35</v>
      </c>
      <c r="I335" s="205">
        <v>36.47</v>
      </c>
      <c r="J335" s="207">
        <v>0.79</v>
      </c>
      <c r="K335" s="208">
        <v>0.72040000000000004</v>
      </c>
      <c r="L335" s="207">
        <v>0.71</v>
      </c>
      <c r="M335" s="210">
        <v>0.89800000000000002</v>
      </c>
      <c r="N335" s="204">
        <v>3498</v>
      </c>
      <c r="O335" s="204">
        <v>19</v>
      </c>
      <c r="P335" s="204">
        <v>3779.7</v>
      </c>
      <c r="Q335" s="204">
        <v>5.2</v>
      </c>
      <c r="R335" s="9">
        <v>7</v>
      </c>
    </row>
    <row r="336" spans="1:18" s="26" customFormat="1" ht="12.75" x14ac:dyDescent="0.2">
      <c r="A336" s="219" t="s">
        <v>2202</v>
      </c>
      <c r="B336" s="200">
        <v>0.08</v>
      </c>
      <c r="C336" s="220">
        <v>71</v>
      </c>
      <c r="D336" s="220">
        <v>53</v>
      </c>
      <c r="E336" s="200">
        <v>0.77</v>
      </c>
      <c r="F336" s="220">
        <v>49.6</v>
      </c>
      <c r="G336" s="199">
        <v>0.38890000000000002</v>
      </c>
      <c r="H336" s="200">
        <v>0.51</v>
      </c>
      <c r="I336" s="200">
        <v>43.47</v>
      </c>
      <c r="J336" s="221">
        <v>1.2</v>
      </c>
      <c r="K336" s="201">
        <v>0.81079999999999997</v>
      </c>
      <c r="L336" s="221">
        <v>1.1000000000000001</v>
      </c>
      <c r="M336" s="222">
        <v>0.90800000000000003</v>
      </c>
      <c r="N336" s="220">
        <v>3828</v>
      </c>
      <c r="O336" s="220">
        <v>32</v>
      </c>
      <c r="P336" s="220">
        <v>3866.6</v>
      </c>
      <c r="Q336" s="220">
        <v>7.7</v>
      </c>
      <c r="R336" s="202">
        <v>1</v>
      </c>
    </row>
    <row r="337" spans="1:18" s="26" customFormat="1" ht="12.75" x14ac:dyDescent="0.2">
      <c r="A337" s="9"/>
      <c r="B337" s="205"/>
      <c r="C337" s="204"/>
      <c r="D337" s="204"/>
      <c r="E337" s="205"/>
      <c r="F337" s="204"/>
      <c r="G337" s="206"/>
      <c r="H337" s="205"/>
      <c r="I337" s="205"/>
      <c r="J337" s="207"/>
      <c r="K337" s="208"/>
      <c r="L337" s="207"/>
      <c r="M337" s="210"/>
      <c r="N337" s="204"/>
      <c r="O337" s="204"/>
      <c r="P337" s="204"/>
      <c r="Q337" s="204"/>
      <c r="R337" s="9"/>
    </row>
    <row r="338" spans="1:18" s="26" customFormat="1" ht="12.75" x14ac:dyDescent="0.2">
      <c r="A338" s="27" t="s">
        <v>2404</v>
      </c>
      <c r="B338" s="13"/>
      <c r="C338" s="167"/>
      <c r="D338" s="167"/>
      <c r="E338" s="13"/>
      <c r="F338" s="167"/>
      <c r="G338" s="190"/>
      <c r="H338" s="13"/>
      <c r="I338" s="13"/>
      <c r="J338" s="191"/>
      <c r="K338" s="192"/>
      <c r="L338" s="191"/>
      <c r="M338" s="193"/>
      <c r="N338" s="167"/>
      <c r="O338" s="167"/>
      <c r="P338" s="167"/>
      <c r="Q338" s="167"/>
    </row>
    <row r="339" spans="1:18" s="26" customFormat="1" ht="12.75" x14ac:dyDescent="0.2">
      <c r="A339" s="27" t="s">
        <v>2784</v>
      </c>
      <c r="B339" s="13"/>
      <c r="C339" s="167"/>
      <c r="D339" s="167"/>
      <c r="E339" s="13"/>
      <c r="F339" s="167"/>
      <c r="G339" s="190"/>
      <c r="H339" s="13"/>
      <c r="I339" s="13"/>
      <c r="J339" s="191"/>
      <c r="K339" s="192"/>
      <c r="L339" s="191"/>
      <c r="M339" s="193"/>
      <c r="N339" s="167"/>
      <c r="O339" s="167"/>
      <c r="P339" s="167"/>
      <c r="Q339" s="167"/>
    </row>
    <row r="340" spans="1:18" s="26" customFormat="1" ht="15.75" x14ac:dyDescent="0.2">
      <c r="A340" s="27" t="s">
        <v>3054</v>
      </c>
      <c r="B340" s="13"/>
      <c r="C340" s="167"/>
      <c r="D340" s="167"/>
      <c r="E340" s="13"/>
      <c r="F340" s="167"/>
      <c r="G340" s="190"/>
      <c r="H340" s="13"/>
      <c r="I340" s="13"/>
      <c r="J340" s="191"/>
      <c r="K340" s="192"/>
      <c r="L340" s="191"/>
      <c r="M340" s="193"/>
      <c r="N340" s="167"/>
      <c r="O340" s="167"/>
      <c r="P340" s="167"/>
      <c r="Q340" s="167"/>
    </row>
    <row r="341" spans="1:18" s="26" customFormat="1" ht="12.75" x14ac:dyDescent="0.2">
      <c r="A341" s="27" t="s">
        <v>2276</v>
      </c>
      <c r="B341" s="13"/>
      <c r="C341" s="167"/>
      <c r="D341" s="167"/>
      <c r="E341" s="13"/>
      <c r="F341" s="167"/>
      <c r="G341" s="190"/>
      <c r="H341" s="13"/>
      <c r="I341" s="13"/>
      <c r="J341" s="191"/>
      <c r="K341" s="192"/>
      <c r="L341" s="191"/>
      <c r="M341" s="193"/>
      <c r="N341" s="167"/>
      <c r="O341" s="167"/>
      <c r="P341" s="167"/>
      <c r="Q341" s="167"/>
    </row>
    <row r="342" spans="1:18" s="26" customFormat="1" ht="15.75" x14ac:dyDescent="0.2">
      <c r="A342" s="27" t="s">
        <v>2725</v>
      </c>
      <c r="B342" s="13"/>
      <c r="C342" s="167"/>
      <c r="D342" s="167"/>
      <c r="E342" s="13"/>
      <c r="F342" s="167"/>
      <c r="G342" s="190"/>
      <c r="H342" s="13"/>
      <c r="I342" s="13"/>
      <c r="J342" s="191"/>
      <c r="K342" s="192"/>
      <c r="L342" s="191"/>
      <c r="M342" s="193"/>
      <c r="N342" s="167"/>
      <c r="O342" s="167"/>
      <c r="P342" s="167"/>
      <c r="Q342" s="167"/>
    </row>
    <row r="343" spans="1:18" s="26" customFormat="1" ht="15.75" x14ac:dyDescent="0.2">
      <c r="A343" s="27" t="s">
        <v>2726</v>
      </c>
      <c r="B343" s="13"/>
      <c r="C343" s="167"/>
      <c r="D343" s="167"/>
      <c r="E343" s="13"/>
      <c r="F343" s="167"/>
      <c r="G343" s="190"/>
      <c r="H343" s="13"/>
      <c r="I343" s="13"/>
      <c r="J343" s="191"/>
      <c r="K343" s="192"/>
      <c r="L343" s="191"/>
      <c r="M343" s="193"/>
      <c r="N343" s="167"/>
      <c r="O343" s="167"/>
      <c r="P343" s="167"/>
      <c r="Q343" s="167"/>
    </row>
    <row r="344" spans="1:18" s="26" customFormat="1" ht="15.75" x14ac:dyDescent="0.2">
      <c r="A344" s="27" t="s">
        <v>3055</v>
      </c>
      <c r="B344" s="13"/>
      <c r="C344" s="167"/>
      <c r="D344" s="167"/>
      <c r="E344" s="13"/>
      <c r="F344" s="167"/>
      <c r="G344" s="190"/>
      <c r="H344" s="13"/>
      <c r="I344" s="13"/>
      <c r="J344" s="191"/>
      <c r="K344" s="192"/>
      <c r="L344" s="191"/>
      <c r="M344" s="193"/>
      <c r="N344" s="167"/>
      <c r="O344" s="167"/>
      <c r="P344" s="167"/>
      <c r="Q344" s="167"/>
    </row>
    <row r="345" spans="1:18" s="26" customFormat="1" ht="12.75" x14ac:dyDescent="0.2">
      <c r="A345" s="27" t="s">
        <v>3075</v>
      </c>
      <c r="B345" s="13"/>
      <c r="C345" s="167"/>
      <c r="D345" s="167"/>
      <c r="E345" s="13"/>
      <c r="F345" s="167"/>
      <c r="G345" s="190"/>
      <c r="H345" s="13"/>
      <c r="I345" s="13"/>
      <c r="J345" s="191"/>
      <c r="K345" s="192"/>
      <c r="L345" s="191"/>
      <c r="M345" s="193"/>
      <c r="N345" s="167"/>
      <c r="O345" s="167"/>
      <c r="P345" s="167"/>
      <c r="Q345" s="167"/>
    </row>
    <row r="346" spans="1:18" x14ac:dyDescent="0.2">
      <c r="A346" s="2"/>
    </row>
    <row r="347" spans="1:18" x14ac:dyDescent="0.2">
      <c r="A347" s="2"/>
    </row>
  </sheetData>
  <mergeCells count="11">
    <mergeCell ref="F2:F3"/>
    <mergeCell ref="A2:A3"/>
    <mergeCell ref="B2:B3"/>
    <mergeCell ref="C2:C3"/>
    <mergeCell ref="D2:D3"/>
    <mergeCell ref="E2:E3"/>
    <mergeCell ref="H2:H3"/>
    <mergeCell ref="J2:J3"/>
    <mergeCell ref="L2:L3"/>
    <mergeCell ref="O2:O3"/>
    <mergeCell ref="Q2:Q3"/>
  </mergeCells>
  <phoneticPr fontId="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8"/>
  <sheetViews>
    <sheetView zoomScale="160" zoomScaleNormal="160" workbookViewId="0">
      <pane xSplit="1" ySplit="2" topLeftCell="B3" activePane="bottomRight" state="frozen"/>
      <selection pane="topRight" activeCell="B1" sqref="B1"/>
      <selection pane="bottomLeft" activeCell="A3" sqref="A3"/>
      <selection pane="bottomRight" activeCell="D19" sqref="D19"/>
    </sheetView>
  </sheetViews>
  <sheetFormatPr defaultRowHeight="14.25" x14ac:dyDescent="0.2"/>
  <cols>
    <col min="1" max="1" width="13.375" customWidth="1"/>
  </cols>
  <sheetData>
    <row r="1" spans="1:25" s="166" customFormat="1" ht="19.5" customHeight="1" x14ac:dyDescent="0.25">
      <c r="A1" s="164" t="s">
        <v>2796</v>
      </c>
      <c r="B1" s="165"/>
      <c r="C1" s="165"/>
      <c r="D1" s="165"/>
      <c r="E1" s="165"/>
      <c r="F1" s="165"/>
      <c r="G1" s="165"/>
      <c r="H1" s="165"/>
      <c r="I1" s="165"/>
      <c r="J1" s="165"/>
      <c r="K1" s="165"/>
      <c r="L1" s="165"/>
      <c r="M1" s="165"/>
      <c r="N1" s="165"/>
      <c r="O1" s="165"/>
      <c r="P1" s="165"/>
      <c r="Q1" s="165"/>
      <c r="R1" s="165"/>
      <c r="S1" s="165"/>
      <c r="T1" s="165"/>
      <c r="U1" s="165"/>
      <c r="V1" s="165"/>
      <c r="W1" s="165"/>
      <c r="X1" s="165"/>
    </row>
    <row r="2" spans="1:25" s="90" customFormat="1" ht="12.75" x14ac:dyDescent="0.2">
      <c r="A2" s="114"/>
      <c r="B2" s="115" t="s">
        <v>291</v>
      </c>
      <c r="C2" s="115" t="s">
        <v>292</v>
      </c>
      <c r="D2" s="115" t="s">
        <v>299</v>
      </c>
      <c r="E2" s="115" t="s">
        <v>300</v>
      </c>
      <c r="F2" s="115" t="s">
        <v>294</v>
      </c>
      <c r="G2" s="115" t="s">
        <v>295</v>
      </c>
      <c r="H2" s="115" t="s">
        <v>2228</v>
      </c>
      <c r="I2" s="115" t="s">
        <v>301</v>
      </c>
      <c r="J2" s="115" t="s">
        <v>302</v>
      </c>
      <c r="K2" s="115" t="s">
        <v>2238</v>
      </c>
      <c r="L2" s="115" t="s">
        <v>2236</v>
      </c>
      <c r="M2" s="115" t="s">
        <v>293</v>
      </c>
      <c r="N2" s="115" t="s">
        <v>304</v>
      </c>
      <c r="O2" s="115" t="s">
        <v>305</v>
      </c>
      <c r="P2" s="115" t="s">
        <v>297</v>
      </c>
      <c r="Q2" s="115" t="s">
        <v>296</v>
      </c>
      <c r="R2" s="115" t="s">
        <v>306</v>
      </c>
      <c r="S2" s="115" t="s">
        <v>307</v>
      </c>
      <c r="T2" s="115" t="s">
        <v>310</v>
      </c>
      <c r="U2" s="115" t="s">
        <v>334</v>
      </c>
      <c r="V2" s="115" t="s">
        <v>298</v>
      </c>
      <c r="W2" s="115" t="s">
        <v>312</v>
      </c>
      <c r="X2" s="115" t="s">
        <v>315</v>
      </c>
      <c r="Y2" s="115" t="s">
        <v>2237</v>
      </c>
    </row>
    <row r="3" spans="1:25" s="90" customFormat="1" ht="12.75" x14ac:dyDescent="0.2">
      <c r="A3" s="159" t="s">
        <v>2229</v>
      </c>
      <c r="B3" s="89">
        <v>5.5E-2</v>
      </c>
      <c r="C3" s="89">
        <v>4.5999999999999999E-2</v>
      </c>
      <c r="D3" s="89">
        <v>5.5E-2</v>
      </c>
      <c r="E3" s="89">
        <v>0.05</v>
      </c>
      <c r="F3" s="89">
        <v>0.27400000000000002</v>
      </c>
      <c r="G3" s="89">
        <v>0.47699999999999998</v>
      </c>
      <c r="H3" s="89">
        <v>0.33300000000000002</v>
      </c>
      <c r="I3" s="89">
        <v>0.31900000000000001</v>
      </c>
      <c r="J3" s="89">
        <v>0.56000000000000005</v>
      </c>
      <c r="K3" s="89">
        <v>0.17499999999999999</v>
      </c>
      <c r="L3" s="89">
        <v>0.89800000000000002</v>
      </c>
      <c r="M3" s="89">
        <v>0.38900000000000001</v>
      </c>
      <c r="N3" s="89">
        <v>1.32</v>
      </c>
      <c r="O3" s="89">
        <v>2.09</v>
      </c>
      <c r="P3" s="89">
        <v>0.41699999999999998</v>
      </c>
      <c r="Q3" s="89">
        <v>0.78100000000000003</v>
      </c>
      <c r="R3" s="89">
        <v>1.79</v>
      </c>
      <c r="S3" s="89">
        <v>2.5299999999999998</v>
      </c>
      <c r="T3" s="89">
        <v>2.5499999999999998</v>
      </c>
      <c r="U3" s="89">
        <v>4.03</v>
      </c>
      <c r="V3" s="89">
        <v>2.4700000000000002</v>
      </c>
      <c r="W3" s="89">
        <v>2.2200000000000002</v>
      </c>
      <c r="X3" s="92">
        <v>1.79</v>
      </c>
      <c r="Y3" s="89">
        <v>1.59</v>
      </c>
    </row>
    <row r="4" spans="1:25" s="90" customFormat="1" ht="12.75" x14ac:dyDescent="0.2">
      <c r="A4" s="159" t="s">
        <v>2230</v>
      </c>
      <c r="B4" s="89">
        <v>0.01</v>
      </c>
      <c r="C4" s="89">
        <v>6.0000000000000001E-3</v>
      </c>
      <c r="D4" s="89">
        <v>0.104</v>
      </c>
      <c r="E4" s="89">
        <v>3.2000000000000001E-2</v>
      </c>
      <c r="F4" s="89">
        <v>7.0000000000000001E-3</v>
      </c>
      <c r="G4" s="89">
        <v>2.8000000000000001E-2</v>
      </c>
      <c r="H4" s="89">
        <v>3.8999999999999998E-3</v>
      </c>
      <c r="I4" s="89">
        <v>2.8000000000000001E-2</v>
      </c>
      <c r="J4" s="89">
        <v>5.8999999999999997E-2</v>
      </c>
      <c r="K4" s="89">
        <v>2.1999999999999999E-2</v>
      </c>
      <c r="L4" s="89">
        <v>0.11600000000000001</v>
      </c>
      <c r="M4" s="89">
        <v>3.2000000000000001E-2</v>
      </c>
      <c r="N4" s="89">
        <v>0.115</v>
      </c>
      <c r="O4" s="89">
        <v>0.25900000000000001</v>
      </c>
      <c r="P4" s="89">
        <v>0.125</v>
      </c>
      <c r="Q4" s="89">
        <v>0.20799999999999999</v>
      </c>
      <c r="R4" s="89">
        <v>0.34100000000000003</v>
      </c>
      <c r="S4" s="89">
        <v>0.42199999999999999</v>
      </c>
      <c r="T4" s="89">
        <v>0.56999999999999995</v>
      </c>
      <c r="U4" s="89">
        <v>0.47299999999999998</v>
      </c>
      <c r="V4" s="89">
        <v>0.60299999999999998</v>
      </c>
      <c r="W4" s="89">
        <v>0.64</v>
      </c>
      <c r="X4" s="92">
        <v>0.63500000000000001</v>
      </c>
      <c r="Y4" s="89">
        <v>0.61699999999999999</v>
      </c>
    </row>
    <row r="5" spans="1:25" s="90" customFormat="1" ht="12.75" x14ac:dyDescent="0.2">
      <c r="A5" s="160" t="s">
        <v>2231</v>
      </c>
      <c r="B5" s="89">
        <v>4.7E-2</v>
      </c>
      <c r="C5" s="89">
        <v>4.7E-2</v>
      </c>
      <c r="D5" s="89">
        <v>0.13</v>
      </c>
      <c r="E5" s="89">
        <v>8.8999999999999996E-2</v>
      </c>
      <c r="F5" s="89">
        <v>0.01</v>
      </c>
      <c r="G5" s="89">
        <v>0.126</v>
      </c>
      <c r="H5" s="89">
        <v>4.7E-2</v>
      </c>
      <c r="I5" s="89">
        <v>2.9999999999999997E-4</v>
      </c>
      <c r="J5" s="89">
        <v>6.9999999999999999E-4</v>
      </c>
      <c r="K5" s="89">
        <v>4.7E-2</v>
      </c>
      <c r="L5" s="89">
        <v>1.4E-3</v>
      </c>
      <c r="M5" s="89">
        <v>4.7E-2</v>
      </c>
      <c r="N5" s="89">
        <v>2.8E-3</v>
      </c>
      <c r="O5" s="89">
        <v>8.5000000000000006E-3</v>
      </c>
      <c r="P5" s="89">
        <v>3.1E-2</v>
      </c>
      <c r="Q5" s="89">
        <v>0.246</v>
      </c>
      <c r="R5" s="89">
        <v>0.68</v>
      </c>
      <c r="S5" s="89">
        <v>0.02</v>
      </c>
      <c r="T5" s="89">
        <v>4.2999999999999997E-2</v>
      </c>
      <c r="U5" s="89">
        <v>0.5</v>
      </c>
      <c r="V5" s="89">
        <v>5.3999999999999999E-2</v>
      </c>
      <c r="W5" s="89">
        <v>7.9000000000000001E-2</v>
      </c>
      <c r="X5" s="89">
        <v>0.125</v>
      </c>
      <c r="Y5" s="89">
        <v>0.14899999999999999</v>
      </c>
    </row>
    <row r="6" spans="1:25" s="90" customFormat="1" ht="15.75" x14ac:dyDescent="0.2">
      <c r="A6" s="159" t="s">
        <v>2771</v>
      </c>
      <c r="B6" s="89">
        <v>6.9999999999999999E-4</v>
      </c>
      <c r="C6" s="89">
        <v>2E-3</v>
      </c>
      <c r="D6" s="89">
        <v>7.4999999999999997E-3</v>
      </c>
      <c r="E6" s="89">
        <v>2.9000000000000001E-2</v>
      </c>
      <c r="F6" s="89">
        <v>1.4999999999999999E-2</v>
      </c>
      <c r="G6" s="89">
        <v>4.3999999999999997E-2</v>
      </c>
      <c r="H6" s="89">
        <v>1.2999999999999999E-3</v>
      </c>
      <c r="I6" s="89">
        <v>5.0000000000000001E-3</v>
      </c>
      <c r="J6" s="89">
        <v>1.4E-2</v>
      </c>
      <c r="K6" s="89">
        <v>3.2000000000000001E-2</v>
      </c>
      <c r="L6" s="89">
        <v>0.15</v>
      </c>
      <c r="M6" s="89">
        <v>5.0000000000000001E-3</v>
      </c>
      <c r="N6" s="89">
        <v>0.13700000000000001</v>
      </c>
      <c r="O6" s="89">
        <v>0.86199999999999999</v>
      </c>
      <c r="P6" s="89">
        <v>0.65600000000000003</v>
      </c>
      <c r="Q6" s="89">
        <v>0.38400000000000001</v>
      </c>
      <c r="R6" s="89">
        <v>0.89600000000000002</v>
      </c>
      <c r="S6" s="89">
        <v>3.149</v>
      </c>
      <c r="T6" s="89">
        <v>7.7009999999999996</v>
      </c>
      <c r="U6" s="89">
        <v>1.2230000000000001</v>
      </c>
      <c r="V6" s="89">
        <v>9.532</v>
      </c>
      <c r="W6" s="89">
        <v>11.282</v>
      </c>
      <c r="X6" s="92">
        <v>11.696999999999999</v>
      </c>
      <c r="Y6" s="89">
        <v>24.1</v>
      </c>
    </row>
    <row r="7" spans="1:25" s="90" customFormat="1" ht="12.75" x14ac:dyDescent="0.2">
      <c r="A7" s="159" t="s">
        <v>2232</v>
      </c>
      <c r="B7" s="89">
        <v>2.5000000000000001E-2</v>
      </c>
      <c r="C7" s="89">
        <v>1.7999999999999999E-2</v>
      </c>
      <c r="D7" s="89">
        <v>0.09</v>
      </c>
      <c r="E7" s="89">
        <v>0.09</v>
      </c>
      <c r="F7" s="89">
        <v>10.07</v>
      </c>
      <c r="G7" s="89">
        <v>11.95</v>
      </c>
      <c r="H7" s="89">
        <v>3.4000000000000002E-2</v>
      </c>
      <c r="I7" s="89">
        <v>1.4999999999999999E-2</v>
      </c>
      <c r="J7" s="89">
        <v>1.2E-2</v>
      </c>
      <c r="K7" s="89">
        <v>7.7999999999999996E-3</v>
      </c>
      <c r="L7" s="89">
        <v>1.0999999999999999E-2</v>
      </c>
      <c r="M7" s="89">
        <v>2.2000000000000001E-3</v>
      </c>
      <c r="N7" s="89">
        <v>0.01</v>
      </c>
      <c r="O7" s="89">
        <v>8.9999999999999993E-3</v>
      </c>
      <c r="P7" s="89">
        <v>2.2999999999999998</v>
      </c>
      <c r="Q7" s="89">
        <v>2.4</v>
      </c>
      <c r="R7" s="89">
        <v>0.01</v>
      </c>
      <c r="S7" s="89">
        <v>1.0999999999999999E-2</v>
      </c>
      <c r="T7" s="89">
        <v>0.02</v>
      </c>
      <c r="U7" s="89">
        <v>12.5</v>
      </c>
      <c r="V7" s="89">
        <v>3.6999999999999998E-2</v>
      </c>
      <c r="W7" s="89">
        <v>6.7000000000000004E-2</v>
      </c>
      <c r="X7" s="92">
        <v>18.8</v>
      </c>
      <c r="Y7" s="89">
        <v>0.19</v>
      </c>
    </row>
    <row r="8" spans="1:25" s="90" customFormat="1" ht="15.75" x14ac:dyDescent="0.2">
      <c r="A8" s="159" t="s">
        <v>2772</v>
      </c>
      <c r="B8" s="89">
        <v>2E-3</v>
      </c>
      <c r="C8" s="89">
        <v>9.0999999999999998E-2</v>
      </c>
      <c r="D8" s="89">
        <v>9.5000000000000001E-2</v>
      </c>
      <c r="E8" s="89">
        <v>9.0999999999999998E-2</v>
      </c>
      <c r="F8" s="89">
        <v>8.0000000000000002E-3</v>
      </c>
      <c r="G8" s="89">
        <v>8.0000000000000002E-3</v>
      </c>
      <c r="H8" s="89">
        <v>0.252</v>
      </c>
      <c r="I8" s="89">
        <v>0.125</v>
      </c>
      <c r="J8" s="89">
        <v>0.109</v>
      </c>
      <c r="K8" s="89">
        <v>0.77</v>
      </c>
      <c r="L8" s="89">
        <v>0.316</v>
      </c>
      <c r="M8" s="89">
        <v>2.262</v>
      </c>
      <c r="N8" s="89">
        <v>0.11799999999999999</v>
      </c>
      <c r="O8" s="89">
        <v>0.13400000000000001</v>
      </c>
      <c r="P8" s="89">
        <v>1.4E-2</v>
      </c>
      <c r="Q8" s="89">
        <v>3.5999999999999997E-2</v>
      </c>
      <c r="R8" s="89">
        <v>1.421</v>
      </c>
      <c r="S8" s="89">
        <v>0.152</v>
      </c>
      <c r="T8" s="89">
        <v>0.16300000000000001</v>
      </c>
      <c r="U8" s="89">
        <v>0.22800000000000001</v>
      </c>
      <c r="V8" s="89">
        <v>0.128</v>
      </c>
      <c r="W8" s="89">
        <v>0.157</v>
      </c>
      <c r="X8" s="92">
        <v>8.6999999999999994E-2</v>
      </c>
      <c r="Y8" s="89">
        <v>8.5000000000000006E-2</v>
      </c>
    </row>
    <row r="9" spans="1:25" s="90" customFormat="1" ht="15.75" x14ac:dyDescent="0.2">
      <c r="A9" s="159" t="s">
        <v>2773</v>
      </c>
      <c r="B9" s="89">
        <v>7.6E-3</v>
      </c>
      <c r="C9" s="89">
        <v>4.3E-3</v>
      </c>
      <c r="D9" s="89">
        <v>0.2</v>
      </c>
      <c r="E9" s="89">
        <v>0.2</v>
      </c>
      <c r="F9" s="89">
        <v>158</v>
      </c>
      <c r="G9" s="89">
        <v>173</v>
      </c>
      <c r="H9" s="89">
        <v>5.0000000000000001E-3</v>
      </c>
      <c r="I9" s="89">
        <v>5.7000000000000002E-3</v>
      </c>
      <c r="J9" s="89">
        <v>6.4999999999999997E-3</v>
      </c>
      <c r="K9" s="89">
        <v>1.54E-2</v>
      </c>
      <c r="L9" s="89">
        <v>7.3000000000000001E-3</v>
      </c>
      <c r="M9" s="89">
        <v>3.5999999999999997E-2</v>
      </c>
      <c r="N9" s="89">
        <v>8.2000000000000007E-3</v>
      </c>
      <c r="O9" s="89">
        <v>9.5399999999999999E-2</v>
      </c>
      <c r="P9" s="89">
        <v>5</v>
      </c>
      <c r="Q9" s="89">
        <v>7.1</v>
      </c>
      <c r="R9" s="89">
        <v>3.6999999999999999E-4</v>
      </c>
      <c r="S9" s="89">
        <v>1.06E-2</v>
      </c>
      <c r="T9" s="89">
        <v>1.1599999999999999E-2</v>
      </c>
      <c r="U9" s="89">
        <v>308</v>
      </c>
      <c r="V9" s="89">
        <v>1.18E-2</v>
      </c>
      <c r="W9" s="89">
        <v>1.2200000000000001E-2</v>
      </c>
      <c r="X9" s="92">
        <v>1.26E-2</v>
      </c>
      <c r="Y9" s="89">
        <v>1.2699999999999999E-2</v>
      </c>
    </row>
    <row r="10" spans="1:25" s="90" customFormat="1" ht="12.75" x14ac:dyDescent="0.2">
      <c r="A10" s="160" t="s">
        <v>2233</v>
      </c>
      <c r="B10" s="89">
        <v>0.5</v>
      </c>
      <c r="C10" s="89">
        <v>1.5</v>
      </c>
      <c r="D10" s="89">
        <v>0.16</v>
      </c>
      <c r="E10" s="89">
        <v>0.14000000000000001</v>
      </c>
      <c r="F10" s="89">
        <v>2.2000000000000002</v>
      </c>
      <c r="G10" s="89">
        <v>6.55</v>
      </c>
      <c r="H10" s="89">
        <v>0.7</v>
      </c>
      <c r="I10" s="89">
        <v>4.7300000000000004</v>
      </c>
      <c r="J10" s="89">
        <v>7.57</v>
      </c>
      <c r="K10" s="89">
        <v>0.04</v>
      </c>
      <c r="L10" s="89">
        <v>9</v>
      </c>
      <c r="M10" s="89">
        <v>2.68</v>
      </c>
      <c r="N10" s="89">
        <v>12.4</v>
      </c>
      <c r="O10" s="89">
        <v>14</v>
      </c>
      <c r="P10" s="89">
        <v>1.92</v>
      </c>
      <c r="Q10" s="89">
        <v>2.4300000000000002</v>
      </c>
      <c r="R10" s="89">
        <v>13.8</v>
      </c>
      <c r="S10" s="89">
        <v>11.9</v>
      </c>
      <c r="T10" s="89">
        <v>8.27</v>
      </c>
      <c r="U10" s="89">
        <v>67</v>
      </c>
      <c r="V10" s="89">
        <v>5.42</v>
      </c>
      <c r="W10" s="89">
        <v>5.54</v>
      </c>
      <c r="X10" s="89">
        <v>3.02</v>
      </c>
      <c r="Y10" s="89">
        <v>2</v>
      </c>
    </row>
    <row r="11" spans="1:25" s="90" customFormat="1" ht="12.75" x14ac:dyDescent="0.2">
      <c r="A11" s="160" t="s">
        <v>2235</v>
      </c>
      <c r="B11" s="89">
        <v>2.25</v>
      </c>
      <c r="C11" s="89">
        <v>6</v>
      </c>
      <c r="D11" s="89">
        <v>0.01</v>
      </c>
      <c r="E11" s="89">
        <v>0.1</v>
      </c>
      <c r="F11" s="89">
        <v>8.5000000000000006E-2</v>
      </c>
      <c r="G11" s="89">
        <v>0.107</v>
      </c>
      <c r="H11" s="89">
        <v>3</v>
      </c>
      <c r="I11" s="89">
        <v>0.02</v>
      </c>
      <c r="J11" s="89">
        <v>0.03</v>
      </c>
      <c r="K11" s="89">
        <v>0.1</v>
      </c>
      <c r="L11" s="89">
        <v>8.0000000000000002E-3</v>
      </c>
      <c r="M11" s="89">
        <v>0.1</v>
      </c>
      <c r="N11" s="89">
        <v>0.03</v>
      </c>
      <c r="O11" s="89">
        <v>0.04</v>
      </c>
      <c r="P11" s="89">
        <v>2.3E-2</v>
      </c>
      <c r="Q11" s="89">
        <v>2.3E-2</v>
      </c>
      <c r="R11" s="89">
        <v>3.1E-2</v>
      </c>
      <c r="S11" s="89">
        <v>0.04</v>
      </c>
      <c r="T11" s="89">
        <v>0.06</v>
      </c>
      <c r="U11" s="89">
        <v>3.5</v>
      </c>
      <c r="V11" s="89">
        <v>7.0000000000000007E-2</v>
      </c>
      <c r="W11" s="89">
        <v>0.09</v>
      </c>
      <c r="X11" s="89">
        <v>0.11</v>
      </c>
      <c r="Y11" s="89">
        <v>0.12</v>
      </c>
    </row>
    <row r="12" spans="1:25" s="90" customFormat="1" ht="12.75" x14ac:dyDescent="0.2">
      <c r="A12" s="160" t="s">
        <v>2234</v>
      </c>
      <c r="B12" s="89">
        <v>4.4999999999999997E-3</v>
      </c>
      <c r="C12" s="89">
        <v>0.40799999999999997</v>
      </c>
      <c r="D12" s="89">
        <v>156</v>
      </c>
      <c r="E12" s="89">
        <v>1.29</v>
      </c>
      <c r="F12" s="89">
        <v>0.22600000000000001</v>
      </c>
      <c r="G12" s="89">
        <v>0.22600000000000001</v>
      </c>
      <c r="H12" s="89">
        <v>4.4999999999999997E-3</v>
      </c>
      <c r="I12" s="89">
        <v>2.0499999999999998</v>
      </c>
      <c r="J12" s="89">
        <v>2.44</v>
      </c>
      <c r="K12" s="89">
        <v>0.5</v>
      </c>
      <c r="L12" s="89">
        <v>2.86</v>
      </c>
      <c r="M12" s="89">
        <v>2</v>
      </c>
      <c r="N12" s="89">
        <v>3.34</v>
      </c>
      <c r="O12" s="89">
        <v>4.22</v>
      </c>
      <c r="P12" s="89">
        <v>0.1</v>
      </c>
      <c r="Q12" s="89">
        <v>10</v>
      </c>
      <c r="R12" s="89">
        <v>3.78</v>
      </c>
      <c r="S12" s="89">
        <v>4.67</v>
      </c>
      <c r="T12" s="89">
        <v>4.5</v>
      </c>
      <c r="U12" s="89">
        <v>0.375</v>
      </c>
      <c r="V12" s="89">
        <v>4.3</v>
      </c>
      <c r="W12" s="89">
        <v>3.78</v>
      </c>
      <c r="X12" s="89">
        <v>2.96</v>
      </c>
      <c r="Y12" s="89">
        <v>2.59</v>
      </c>
    </row>
    <row r="13" spans="1:25" s="90" customFormat="1" ht="15.75" x14ac:dyDescent="0.2">
      <c r="A13" s="161" t="s">
        <v>3086</v>
      </c>
      <c r="B13" s="91">
        <v>1.75</v>
      </c>
      <c r="C13" s="91">
        <v>4.5</v>
      </c>
      <c r="D13" s="91"/>
      <c r="E13" s="91">
        <v>0.06</v>
      </c>
      <c r="F13" s="91">
        <v>3.5</v>
      </c>
      <c r="G13" s="91">
        <v>0.42</v>
      </c>
      <c r="H13" s="91">
        <v>2.5</v>
      </c>
      <c r="I13" s="91">
        <v>3.0000000000000001E-3</v>
      </c>
      <c r="J13" s="91">
        <v>0.01</v>
      </c>
      <c r="K13" s="91"/>
      <c r="L13" s="91">
        <v>6.0000000000000001E-3</v>
      </c>
      <c r="M13" s="91"/>
      <c r="N13" s="91">
        <v>4.4999999999999997E-3</v>
      </c>
      <c r="O13" s="91">
        <v>2.8E-3</v>
      </c>
      <c r="P13" s="91"/>
      <c r="Q13" s="91"/>
      <c r="R13" s="91">
        <v>0.03</v>
      </c>
      <c r="S13" s="91">
        <v>5.4999999999999997E-3</v>
      </c>
      <c r="T13" s="91">
        <v>6.4999999999999997E-3</v>
      </c>
      <c r="U13" s="91">
        <v>18.8</v>
      </c>
      <c r="V13" s="91"/>
      <c r="W13" s="91">
        <v>5.4999999999999997E-3</v>
      </c>
      <c r="X13" s="91">
        <v>8.9999999999999993E-3</v>
      </c>
      <c r="Y13" s="91">
        <v>8.9999999999999993E-3</v>
      </c>
    </row>
    <row r="14" spans="1:25" s="90" customFormat="1" ht="12.75" x14ac:dyDescent="0.2">
      <c r="A14" s="107" t="s">
        <v>2404</v>
      </c>
      <c r="B14" s="89"/>
      <c r="C14" s="89"/>
      <c r="D14" s="89"/>
      <c r="E14" s="89"/>
      <c r="F14" s="89"/>
      <c r="G14" s="89"/>
      <c r="H14" s="89"/>
      <c r="I14" s="89"/>
      <c r="J14" s="89"/>
      <c r="K14" s="89"/>
      <c r="L14" s="89"/>
      <c r="M14" s="89"/>
      <c r="N14" s="89"/>
      <c r="O14" s="89"/>
      <c r="P14" s="89"/>
      <c r="Q14" s="89"/>
      <c r="R14" s="89"/>
      <c r="S14" s="89"/>
      <c r="T14" s="89"/>
      <c r="U14" s="89"/>
      <c r="V14" s="89"/>
      <c r="W14" s="89"/>
      <c r="X14" s="89"/>
    </row>
    <row r="15" spans="1:25" s="90" customFormat="1" ht="12.75" x14ac:dyDescent="0.2">
      <c r="A15" s="90" t="s">
        <v>2319</v>
      </c>
      <c r="B15" s="89"/>
      <c r="C15" s="89"/>
      <c r="D15" s="89"/>
      <c r="E15" s="89"/>
      <c r="F15" s="89"/>
      <c r="G15" s="89"/>
      <c r="H15" s="89"/>
      <c r="I15" s="89"/>
      <c r="J15" s="89"/>
      <c r="K15" s="89"/>
      <c r="L15" s="89"/>
      <c r="M15" s="89"/>
      <c r="N15" s="89"/>
      <c r="O15" s="89"/>
      <c r="P15" s="89"/>
      <c r="Q15" s="89"/>
      <c r="R15" s="89"/>
      <c r="S15" s="89"/>
      <c r="T15" s="89"/>
      <c r="U15" s="89"/>
      <c r="V15" s="89"/>
      <c r="W15" s="89"/>
      <c r="X15" s="89"/>
    </row>
    <row r="16" spans="1:25" s="406" customFormat="1" ht="12.75" x14ac:dyDescent="0.2">
      <c r="A16" s="405" t="s">
        <v>2318</v>
      </c>
    </row>
    <row r="17" spans="1:1" s="406" customFormat="1" ht="12.75" x14ac:dyDescent="0.2">
      <c r="A17" s="405" t="s">
        <v>2317</v>
      </c>
    </row>
    <row r="18" spans="1:1" s="406" customFormat="1" ht="12.75" x14ac:dyDescent="0.2">
      <c r="A18" s="405" t="s">
        <v>2316</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0"/>
  <sheetViews>
    <sheetView zoomScale="170" zoomScaleNormal="170" workbookViewId="0">
      <pane xSplit="1" ySplit="2" topLeftCell="B3" activePane="bottomRight" state="frozen"/>
      <selection pane="topRight" activeCell="B1" sqref="B1"/>
      <selection pane="bottomLeft" activeCell="A4" sqref="A4"/>
      <selection pane="bottomRight" activeCell="A243" sqref="A243"/>
    </sheetView>
  </sheetViews>
  <sheetFormatPr defaultColWidth="8.875" defaultRowHeight="15" x14ac:dyDescent="0.2"/>
  <cols>
    <col min="1" max="1" width="15.5" style="37" customWidth="1"/>
    <col min="2" max="2" width="10.5" style="37" customWidth="1"/>
    <col min="3" max="3" width="14.5" style="37" customWidth="1"/>
    <col min="4" max="4" width="12.75" style="37" customWidth="1"/>
    <col min="5" max="5" width="9.5" style="37" customWidth="1"/>
    <col min="6" max="6" width="12" style="37" customWidth="1"/>
    <col min="7" max="16384" width="8.875" style="37"/>
  </cols>
  <sheetData>
    <row r="1" spans="1:6" s="163" customFormat="1" ht="27.75" customHeight="1" x14ac:dyDescent="0.2">
      <c r="A1" s="177" t="s">
        <v>3007</v>
      </c>
    </row>
    <row r="2" spans="1:6" s="233" customFormat="1" ht="37.5" customHeight="1" x14ac:dyDescent="0.2">
      <c r="A2" s="231" t="s">
        <v>2116</v>
      </c>
      <c r="B2" s="231" t="s">
        <v>2727</v>
      </c>
      <c r="C2" s="232" t="s">
        <v>2728</v>
      </c>
      <c r="D2" s="232" t="s">
        <v>2331</v>
      </c>
      <c r="E2" s="231" t="s">
        <v>2729</v>
      </c>
      <c r="F2" s="231" t="s">
        <v>2117</v>
      </c>
    </row>
    <row r="3" spans="1:6" s="96" customFormat="1" ht="12.75" x14ac:dyDescent="0.2">
      <c r="A3" s="236" t="s">
        <v>2118</v>
      </c>
      <c r="B3" s="278"/>
      <c r="C3" s="278"/>
      <c r="D3" s="278"/>
      <c r="E3" s="278"/>
      <c r="F3" s="278"/>
    </row>
    <row r="4" spans="1:6" s="96" customFormat="1" ht="12.75" x14ac:dyDescent="0.2">
      <c r="A4" s="90" t="s">
        <v>2119</v>
      </c>
      <c r="B4" s="26" t="s">
        <v>2269</v>
      </c>
      <c r="C4" s="237">
        <v>9.7736571219999995</v>
      </c>
      <c r="D4" s="237">
        <v>0.429506308</v>
      </c>
      <c r="E4" s="26"/>
      <c r="F4" s="26"/>
    </row>
    <row r="5" spans="1:6" s="96" customFormat="1" ht="12.75" x14ac:dyDescent="0.2">
      <c r="A5" s="90" t="s">
        <v>2120</v>
      </c>
      <c r="B5" s="26" t="s">
        <v>2269</v>
      </c>
      <c r="C5" s="237">
        <v>9.7368762350000004</v>
      </c>
      <c r="D5" s="237">
        <v>0.17951718899999999</v>
      </c>
      <c r="E5" s="26"/>
      <c r="F5" s="26"/>
    </row>
    <row r="6" spans="1:6" s="96" customFormat="1" ht="12.75" x14ac:dyDescent="0.2">
      <c r="A6" s="90" t="s">
        <v>2121</v>
      </c>
      <c r="B6" s="26" t="s">
        <v>2269</v>
      </c>
      <c r="C6" s="237">
        <v>10.185643671999999</v>
      </c>
      <c r="D6" s="237">
        <v>0.28682267</v>
      </c>
      <c r="E6" s="26"/>
      <c r="F6" s="26"/>
    </row>
    <row r="7" spans="1:6" s="96" customFormat="1" ht="12.75" x14ac:dyDescent="0.2">
      <c r="A7" s="90" t="s">
        <v>2122</v>
      </c>
      <c r="B7" s="26" t="s">
        <v>2269</v>
      </c>
      <c r="C7" s="237">
        <v>10.124086766</v>
      </c>
      <c r="D7" s="237">
        <v>0.21068615600000001</v>
      </c>
      <c r="E7" s="26"/>
      <c r="F7" s="26"/>
    </row>
    <row r="8" spans="1:6" s="96" customFormat="1" ht="12.75" x14ac:dyDescent="0.2">
      <c r="A8" s="90" t="s">
        <v>2212</v>
      </c>
      <c r="B8" s="26" t="s">
        <v>2269</v>
      </c>
      <c r="C8" s="237">
        <v>10.117022449</v>
      </c>
      <c r="D8" s="237">
        <v>0.27454559499999998</v>
      </c>
      <c r="E8" s="26"/>
      <c r="F8" s="26"/>
    </row>
    <row r="9" spans="1:6" s="96" customFormat="1" ht="12.75" x14ac:dyDescent="0.2">
      <c r="A9" s="90"/>
      <c r="B9" s="26"/>
      <c r="C9" s="237"/>
      <c r="D9" s="237"/>
      <c r="E9" s="26"/>
      <c r="F9" s="26"/>
    </row>
    <row r="10" spans="1:6" s="96" customFormat="1" ht="12.75" x14ac:dyDescent="0.2">
      <c r="A10" s="90" t="s">
        <v>2477</v>
      </c>
      <c r="B10" s="26"/>
      <c r="C10" s="237"/>
      <c r="D10" s="237"/>
      <c r="E10" s="26"/>
      <c r="F10" s="26"/>
    </row>
    <row r="11" spans="1:6" s="96" customFormat="1" ht="15.75" x14ac:dyDescent="0.2">
      <c r="A11" s="238" t="s">
        <v>3058</v>
      </c>
      <c r="B11" s="239" t="s">
        <v>2269</v>
      </c>
      <c r="C11" s="240">
        <v>6.9347541589999997</v>
      </c>
      <c r="D11" s="240">
        <v>0.248642049</v>
      </c>
      <c r="E11" s="213">
        <v>3942</v>
      </c>
      <c r="F11" s="218">
        <v>3</v>
      </c>
    </row>
    <row r="12" spans="1:6" s="96" customFormat="1" ht="12.75" x14ac:dyDescent="0.2">
      <c r="A12" s="90" t="s">
        <v>2335</v>
      </c>
      <c r="B12" s="26" t="s">
        <v>2269</v>
      </c>
      <c r="C12" s="237">
        <v>5.678321102</v>
      </c>
      <c r="D12" s="237">
        <v>0.28102641499999997</v>
      </c>
      <c r="E12" s="204">
        <v>3188</v>
      </c>
      <c r="F12" s="9">
        <v>12</v>
      </c>
    </row>
    <row r="13" spans="1:6" s="96" customFormat="1" ht="12.75" x14ac:dyDescent="0.2">
      <c r="A13" s="238" t="s">
        <v>2336</v>
      </c>
      <c r="B13" s="239" t="s">
        <v>2269</v>
      </c>
      <c r="C13" s="240">
        <v>6.7232787939999996</v>
      </c>
      <c r="D13" s="240">
        <v>0.25528337299999998</v>
      </c>
      <c r="E13" s="213">
        <v>3943.5</v>
      </c>
      <c r="F13" s="218">
        <v>3</v>
      </c>
    </row>
    <row r="14" spans="1:6" s="96" customFormat="1" ht="12.75" x14ac:dyDescent="0.2">
      <c r="A14" s="90" t="s">
        <v>2337</v>
      </c>
      <c r="B14" s="26" t="s">
        <v>2269</v>
      </c>
      <c r="C14" s="237">
        <v>6.2123006380000003</v>
      </c>
      <c r="D14" s="237">
        <v>0.327038571</v>
      </c>
      <c r="E14" s="204">
        <v>3947</v>
      </c>
      <c r="F14" s="9">
        <v>-1</v>
      </c>
    </row>
    <row r="15" spans="1:6" s="96" customFormat="1" ht="12.75" x14ac:dyDescent="0.2">
      <c r="A15" s="90" t="s">
        <v>2338</v>
      </c>
      <c r="B15" s="26" t="s">
        <v>2269</v>
      </c>
      <c r="C15" s="237">
        <v>7.3072948540000002</v>
      </c>
      <c r="D15" s="237">
        <v>0.28520517400000001</v>
      </c>
      <c r="E15" s="204">
        <v>3472</v>
      </c>
      <c r="F15" s="9">
        <v>-1</v>
      </c>
    </row>
    <row r="16" spans="1:6" s="96" customFormat="1" ht="12.75" x14ac:dyDescent="0.2">
      <c r="A16" s="238" t="s">
        <v>2339</v>
      </c>
      <c r="B16" s="239" t="s">
        <v>2269</v>
      </c>
      <c r="C16" s="240">
        <v>6.3909383430000002</v>
      </c>
      <c r="D16" s="240">
        <v>0.1938675</v>
      </c>
      <c r="E16" s="213">
        <v>3953.5</v>
      </c>
      <c r="F16" s="218">
        <v>1</v>
      </c>
    </row>
    <row r="17" spans="1:6" s="96" customFormat="1" ht="12.75" x14ac:dyDescent="0.2">
      <c r="A17" s="238" t="s">
        <v>2340</v>
      </c>
      <c r="B17" s="239" t="s">
        <v>2269</v>
      </c>
      <c r="C17" s="240">
        <v>7.040043872</v>
      </c>
      <c r="D17" s="240">
        <v>0.26732276100000002</v>
      </c>
      <c r="E17" s="213">
        <v>3959</v>
      </c>
      <c r="F17" s="218">
        <v>0</v>
      </c>
    </row>
    <row r="18" spans="1:6" s="96" customFormat="1" ht="12.75" x14ac:dyDescent="0.2">
      <c r="A18" s="90" t="s">
        <v>2341</v>
      </c>
      <c r="B18" s="26" t="s">
        <v>2269</v>
      </c>
      <c r="C18" s="237">
        <v>6.9001236639999997</v>
      </c>
      <c r="D18" s="237">
        <v>0.28684135199999999</v>
      </c>
      <c r="E18" s="204">
        <v>3395</v>
      </c>
      <c r="F18" s="9">
        <v>18</v>
      </c>
    </row>
    <row r="19" spans="1:6" s="96" customFormat="1" ht="12.75" x14ac:dyDescent="0.2">
      <c r="A19" s="90" t="s">
        <v>2342</v>
      </c>
      <c r="B19" s="26" t="s">
        <v>2269</v>
      </c>
      <c r="C19" s="237">
        <v>6.3664247969999996</v>
      </c>
      <c r="D19" s="237">
        <v>0.1916687</v>
      </c>
      <c r="E19" s="204">
        <v>3454</v>
      </c>
      <c r="F19" s="9">
        <v>1</v>
      </c>
    </row>
    <row r="20" spans="1:6" s="96" customFormat="1" ht="12.75" x14ac:dyDescent="0.2">
      <c r="A20" s="238" t="s">
        <v>2343</v>
      </c>
      <c r="B20" s="239" t="s">
        <v>2269</v>
      </c>
      <c r="C20" s="240">
        <v>6.7779516539999998</v>
      </c>
      <c r="D20" s="240">
        <v>0.23247274900000001</v>
      </c>
      <c r="E20" s="213">
        <v>3938.3</v>
      </c>
      <c r="F20" s="218">
        <v>2</v>
      </c>
    </row>
    <row r="21" spans="1:6" s="96" customFormat="1" ht="12.75" x14ac:dyDescent="0.2">
      <c r="A21" s="90" t="s">
        <v>2344</v>
      </c>
      <c r="B21" s="26" t="s">
        <v>2269</v>
      </c>
      <c r="C21" s="237">
        <v>6.7328268089999996</v>
      </c>
      <c r="D21" s="237">
        <v>0.19385364499999999</v>
      </c>
      <c r="E21" s="204">
        <v>3434</v>
      </c>
      <c r="F21" s="9">
        <v>1</v>
      </c>
    </row>
    <row r="22" spans="1:6" s="96" customFormat="1" ht="12.75" x14ac:dyDescent="0.2">
      <c r="A22" s="238" t="s">
        <v>2345</v>
      </c>
      <c r="B22" s="239" t="s">
        <v>2269</v>
      </c>
      <c r="C22" s="240">
        <v>6.6654263370000004</v>
      </c>
      <c r="D22" s="240">
        <v>0.32389798600000003</v>
      </c>
      <c r="E22" s="213">
        <v>3959.4</v>
      </c>
      <c r="F22" s="218">
        <v>1</v>
      </c>
    </row>
    <row r="23" spans="1:6" s="96" customFormat="1" ht="12.75" x14ac:dyDescent="0.2">
      <c r="A23" s="90" t="s">
        <v>2346</v>
      </c>
      <c r="B23" s="26" t="s">
        <v>2269</v>
      </c>
      <c r="C23" s="237">
        <v>7.6428610160000003</v>
      </c>
      <c r="D23" s="237">
        <v>0.214950944</v>
      </c>
      <c r="E23" s="204">
        <v>3349.6</v>
      </c>
      <c r="F23" s="9">
        <v>1</v>
      </c>
    </row>
    <row r="24" spans="1:6" s="96" customFormat="1" ht="12.75" x14ac:dyDescent="0.2">
      <c r="A24" s="90" t="s">
        <v>2347</v>
      </c>
      <c r="B24" s="26" t="s">
        <v>2269</v>
      </c>
      <c r="C24" s="237">
        <v>6.91202206</v>
      </c>
      <c r="D24" s="237">
        <v>0.35583677200000002</v>
      </c>
      <c r="E24" s="204">
        <v>3000</v>
      </c>
      <c r="F24" s="9">
        <v>62</v>
      </c>
    </row>
    <row r="25" spans="1:6" s="96" customFormat="1" ht="12.75" x14ac:dyDescent="0.2">
      <c r="A25" s="90" t="s">
        <v>2348</v>
      </c>
      <c r="B25" s="26" t="s">
        <v>2269</v>
      </c>
      <c r="C25" s="237">
        <v>7.3752563630000001</v>
      </c>
      <c r="D25" s="237">
        <v>0.28056284399999998</v>
      </c>
      <c r="E25" s="204">
        <v>3352</v>
      </c>
      <c r="F25" s="9">
        <v>14</v>
      </c>
    </row>
    <row r="26" spans="1:6" s="96" customFormat="1" ht="12.75" x14ac:dyDescent="0.2">
      <c r="A26" s="90" t="s">
        <v>2349</v>
      </c>
      <c r="B26" s="26" t="s">
        <v>2269</v>
      </c>
      <c r="C26" s="237">
        <v>6.78762547</v>
      </c>
      <c r="D26" s="237">
        <v>0.170499648</v>
      </c>
      <c r="E26" s="204">
        <v>3431.4</v>
      </c>
      <c r="F26" s="9">
        <v>1</v>
      </c>
    </row>
    <row r="27" spans="1:6" s="96" customFormat="1" ht="12.75" x14ac:dyDescent="0.2">
      <c r="A27" s="90" t="s">
        <v>2350</v>
      </c>
      <c r="B27" s="26" t="s">
        <v>2269</v>
      </c>
      <c r="C27" s="237">
        <v>6.2800883580000004</v>
      </c>
      <c r="D27" s="237">
        <v>0.27831773199999998</v>
      </c>
      <c r="E27" s="204">
        <v>3723.8</v>
      </c>
      <c r="F27" s="9">
        <v>32</v>
      </c>
    </row>
    <row r="28" spans="1:6" s="96" customFormat="1" ht="12.75" x14ac:dyDescent="0.2">
      <c r="A28" s="90" t="s">
        <v>2351</v>
      </c>
      <c r="B28" s="26" t="s">
        <v>2269</v>
      </c>
      <c r="C28" s="237">
        <v>6.0699988390000001</v>
      </c>
      <c r="D28" s="237">
        <v>0.280710874</v>
      </c>
      <c r="E28" s="204">
        <v>3584.4</v>
      </c>
      <c r="F28" s="9">
        <v>47</v>
      </c>
    </row>
    <row r="29" spans="1:6" s="96" customFormat="1" ht="12.75" x14ac:dyDescent="0.2">
      <c r="A29" s="90" t="s">
        <v>2352</v>
      </c>
      <c r="B29" s="26" t="s">
        <v>2269</v>
      </c>
      <c r="C29" s="237">
        <v>5.3809831590000003</v>
      </c>
      <c r="D29" s="237">
        <v>0.286236408</v>
      </c>
      <c r="E29" s="204">
        <v>3741.5</v>
      </c>
      <c r="F29" s="9">
        <v>13</v>
      </c>
    </row>
    <row r="30" spans="1:6" s="96" customFormat="1" ht="12.75" x14ac:dyDescent="0.2">
      <c r="A30" s="238" t="s">
        <v>2353</v>
      </c>
      <c r="B30" s="239" t="s">
        <v>2269</v>
      </c>
      <c r="C30" s="240">
        <v>6.7023330169999999</v>
      </c>
      <c r="D30" s="240">
        <v>0.238732161</v>
      </c>
      <c r="E30" s="213">
        <v>3952</v>
      </c>
      <c r="F30" s="218">
        <v>0</v>
      </c>
    </row>
    <row r="31" spans="1:6" s="96" customFormat="1" ht="12.75" x14ac:dyDescent="0.2">
      <c r="A31" s="90" t="s">
        <v>2354</v>
      </c>
      <c r="B31" s="26" t="s">
        <v>2269</v>
      </c>
      <c r="C31" s="237">
        <v>7.2174932439999999</v>
      </c>
      <c r="D31" s="237">
        <v>0.281023095</v>
      </c>
      <c r="E31" s="204">
        <v>3466</v>
      </c>
      <c r="F31" s="9">
        <v>-2</v>
      </c>
    </row>
    <row r="32" spans="1:6" s="96" customFormat="1" ht="12.75" x14ac:dyDescent="0.2">
      <c r="A32" s="238" t="s">
        <v>2355</v>
      </c>
      <c r="B32" s="239" t="s">
        <v>2269</v>
      </c>
      <c r="C32" s="240">
        <v>6.288176032</v>
      </c>
      <c r="D32" s="240">
        <v>0.23775601299999999</v>
      </c>
      <c r="E32" s="213">
        <v>3935.1</v>
      </c>
      <c r="F32" s="218">
        <v>3</v>
      </c>
    </row>
    <row r="33" spans="1:6" s="96" customFormat="1" ht="12.75" x14ac:dyDescent="0.2">
      <c r="A33" s="238" t="s">
        <v>2356</v>
      </c>
      <c r="B33" s="239" t="s">
        <v>2269</v>
      </c>
      <c r="C33" s="240">
        <v>6.4015820919999999</v>
      </c>
      <c r="D33" s="240">
        <v>0.24415967399999999</v>
      </c>
      <c r="E33" s="213">
        <v>3942.9</v>
      </c>
      <c r="F33" s="218">
        <v>-1</v>
      </c>
    </row>
    <row r="34" spans="1:6" s="96" customFormat="1" ht="12.75" x14ac:dyDescent="0.2">
      <c r="A34" s="238" t="s">
        <v>2357</v>
      </c>
      <c r="B34" s="239" t="s">
        <v>2269</v>
      </c>
      <c r="C34" s="240">
        <v>5.9845959080000002</v>
      </c>
      <c r="D34" s="240">
        <v>0.221182771</v>
      </c>
      <c r="E34" s="213">
        <v>3959.7</v>
      </c>
      <c r="F34" s="218">
        <v>2</v>
      </c>
    </row>
    <row r="35" spans="1:6" s="96" customFormat="1" ht="12.75" x14ac:dyDescent="0.2">
      <c r="A35" s="90" t="s">
        <v>2334</v>
      </c>
      <c r="B35" s="26" t="s">
        <v>2269</v>
      </c>
      <c r="C35" s="237">
        <v>4.7850258319999996</v>
      </c>
      <c r="D35" s="237">
        <v>0.216682077</v>
      </c>
      <c r="E35" s="204">
        <v>3627.6</v>
      </c>
      <c r="F35" s="9">
        <v>6</v>
      </c>
    </row>
    <row r="36" spans="1:6" s="96" customFormat="1" ht="12.75" x14ac:dyDescent="0.2">
      <c r="A36" s="90" t="s">
        <v>2358</v>
      </c>
      <c r="B36" s="26" t="s">
        <v>2269</v>
      </c>
      <c r="C36" s="237">
        <v>7.5266839030000003</v>
      </c>
      <c r="D36" s="237">
        <v>0.25154442300000002</v>
      </c>
      <c r="E36" s="204">
        <v>3234</v>
      </c>
      <c r="F36" s="9">
        <v>46</v>
      </c>
    </row>
    <row r="37" spans="1:6" s="96" customFormat="1" ht="12.75" x14ac:dyDescent="0.2">
      <c r="A37" s="90" t="s">
        <v>2359</v>
      </c>
      <c r="B37" s="26" t="s">
        <v>2269</v>
      </c>
      <c r="C37" s="237">
        <v>6.6665637770000004</v>
      </c>
      <c r="D37" s="237">
        <v>0.20841146199999999</v>
      </c>
      <c r="E37" s="204">
        <v>3317.6</v>
      </c>
      <c r="F37" s="9">
        <v>35</v>
      </c>
    </row>
    <row r="38" spans="1:6" s="96" customFormat="1" ht="12.75" x14ac:dyDescent="0.2">
      <c r="A38" s="90" t="s">
        <v>2360</v>
      </c>
      <c r="B38" s="26" t="s">
        <v>2269</v>
      </c>
      <c r="C38" s="237">
        <v>6.4454234670000004</v>
      </c>
      <c r="D38" s="237">
        <v>0.21884136300000001</v>
      </c>
      <c r="E38" s="204">
        <v>3907.7</v>
      </c>
      <c r="F38" s="9">
        <v>4</v>
      </c>
    </row>
    <row r="39" spans="1:6" s="96" customFormat="1" ht="12.75" x14ac:dyDescent="0.2">
      <c r="A39" s="90" t="s">
        <v>2361</v>
      </c>
      <c r="B39" s="26" t="s">
        <v>2269</v>
      </c>
      <c r="C39" s="237">
        <v>5.6834980469999996</v>
      </c>
      <c r="D39" s="237">
        <v>0.24966300499999999</v>
      </c>
      <c r="E39" s="204">
        <v>2920.9</v>
      </c>
      <c r="F39" s="9">
        <v>62</v>
      </c>
    </row>
    <row r="40" spans="1:6" s="96" customFormat="1" ht="12.75" x14ac:dyDescent="0.2">
      <c r="A40" s="90" t="s">
        <v>2362</v>
      </c>
      <c r="B40" s="26" t="s">
        <v>2269</v>
      </c>
      <c r="C40" s="237">
        <v>6.854964163</v>
      </c>
      <c r="D40" s="237">
        <v>0.20061526900000001</v>
      </c>
      <c r="E40" s="204">
        <v>2888</v>
      </c>
      <c r="F40" s="9">
        <v>35</v>
      </c>
    </row>
    <row r="41" spans="1:6" s="96" customFormat="1" ht="12.75" x14ac:dyDescent="0.2">
      <c r="A41" s="90" t="s">
        <v>2363</v>
      </c>
      <c r="B41" s="26" t="s">
        <v>2269</v>
      </c>
      <c r="C41" s="237">
        <v>6.5763866960000001</v>
      </c>
      <c r="D41" s="237">
        <v>0.27824553000000002</v>
      </c>
      <c r="E41" s="204">
        <v>3469</v>
      </c>
      <c r="F41" s="9">
        <v>0</v>
      </c>
    </row>
    <row r="42" spans="1:6" s="96" customFormat="1" ht="12.75" x14ac:dyDescent="0.2">
      <c r="A42" s="90" t="s">
        <v>2364</v>
      </c>
      <c r="B42" s="26" t="s">
        <v>2269</v>
      </c>
      <c r="C42" s="237">
        <v>6.5215425829999996</v>
      </c>
      <c r="D42" s="237">
        <v>0.29456240700000003</v>
      </c>
      <c r="E42" s="204">
        <v>3434</v>
      </c>
      <c r="F42" s="9">
        <v>-1</v>
      </c>
    </row>
    <row r="43" spans="1:6" s="96" customFormat="1" ht="12.75" x14ac:dyDescent="0.2">
      <c r="A43" s="90" t="s">
        <v>2365</v>
      </c>
      <c r="B43" s="26" t="s">
        <v>2269</v>
      </c>
      <c r="C43" s="237">
        <v>7.1100943939999999</v>
      </c>
      <c r="D43" s="237">
        <v>0.36017442700000002</v>
      </c>
      <c r="E43" s="204">
        <v>3445</v>
      </c>
      <c r="F43" s="9">
        <v>-1</v>
      </c>
    </row>
    <row r="44" spans="1:6" s="96" customFormat="1" ht="12.75" x14ac:dyDescent="0.2">
      <c r="A44" s="90" t="s">
        <v>2366</v>
      </c>
      <c r="B44" s="26" t="s">
        <v>2269</v>
      </c>
      <c r="C44" s="237">
        <v>7.3509110949999998</v>
      </c>
      <c r="D44" s="237">
        <v>0.30330586900000001</v>
      </c>
      <c r="E44" s="204">
        <v>3615.4</v>
      </c>
      <c r="F44" s="9">
        <v>1</v>
      </c>
    </row>
    <row r="45" spans="1:6" s="96" customFormat="1" ht="12.75" x14ac:dyDescent="0.2">
      <c r="A45" s="90" t="s">
        <v>2367</v>
      </c>
      <c r="B45" s="26" t="s">
        <v>2269</v>
      </c>
      <c r="C45" s="237">
        <v>6.55186666</v>
      </c>
      <c r="D45" s="237">
        <v>0.16610106099999999</v>
      </c>
      <c r="E45" s="204">
        <v>3453</v>
      </c>
      <c r="F45" s="9">
        <v>1</v>
      </c>
    </row>
    <row r="46" spans="1:6" s="96" customFormat="1" ht="12.75" x14ac:dyDescent="0.2">
      <c r="A46" s="90" t="s">
        <v>2368</v>
      </c>
      <c r="B46" s="26" t="s">
        <v>2269</v>
      </c>
      <c r="C46" s="237">
        <v>6.8852351189999998</v>
      </c>
      <c r="D46" s="237">
        <v>0.211199262</v>
      </c>
      <c r="E46" s="204">
        <v>3453</v>
      </c>
      <c r="F46" s="9">
        <v>-1</v>
      </c>
    </row>
    <row r="47" spans="1:6" s="96" customFormat="1" ht="12.75" x14ac:dyDescent="0.2">
      <c r="A47" s="90" t="s">
        <v>2369</v>
      </c>
      <c r="B47" s="26" t="s">
        <v>2269</v>
      </c>
      <c r="C47" s="237">
        <v>6.9917026719999997</v>
      </c>
      <c r="D47" s="237">
        <v>0.201025905</v>
      </c>
      <c r="E47" s="204">
        <v>3425</v>
      </c>
      <c r="F47" s="9">
        <v>12</v>
      </c>
    </row>
    <row r="48" spans="1:6" s="96" customFormat="1" ht="12.75" x14ac:dyDescent="0.2">
      <c r="A48" s="90" t="s">
        <v>2370</v>
      </c>
      <c r="B48" s="26" t="s">
        <v>2269</v>
      </c>
      <c r="C48" s="237">
        <v>7.2032829659999997</v>
      </c>
      <c r="D48" s="237">
        <v>0.198378949</v>
      </c>
      <c r="E48" s="204">
        <v>3668.9</v>
      </c>
      <c r="F48" s="9">
        <v>25</v>
      </c>
    </row>
    <row r="49" spans="1:6" s="96" customFormat="1" ht="12.75" x14ac:dyDescent="0.2">
      <c r="A49" s="90" t="s">
        <v>2371</v>
      </c>
      <c r="B49" s="26" t="s">
        <v>2269</v>
      </c>
      <c r="C49" s="237">
        <v>6.8914099489999998</v>
      </c>
      <c r="D49" s="237">
        <v>0.27192676599999999</v>
      </c>
      <c r="E49" s="204">
        <v>3805</v>
      </c>
      <c r="F49" s="9">
        <v>3</v>
      </c>
    </row>
    <row r="50" spans="1:6" s="96" customFormat="1" ht="12.75" x14ac:dyDescent="0.2">
      <c r="A50" s="90" t="s">
        <v>2372</v>
      </c>
      <c r="B50" s="26" t="s">
        <v>2269</v>
      </c>
      <c r="C50" s="237">
        <v>6.651325763</v>
      </c>
      <c r="D50" s="237">
        <v>0.336000466</v>
      </c>
      <c r="E50" s="204">
        <v>3374.8</v>
      </c>
      <c r="F50" s="9">
        <v>1</v>
      </c>
    </row>
    <row r="51" spans="1:6" s="96" customFormat="1" ht="12.75" x14ac:dyDescent="0.2">
      <c r="A51" s="90" t="s">
        <v>2373</v>
      </c>
      <c r="B51" s="26" t="s">
        <v>2269</v>
      </c>
      <c r="C51" s="237">
        <v>5.1987576950000003</v>
      </c>
      <c r="D51" s="237">
        <v>0.25845209800000002</v>
      </c>
      <c r="E51" s="204">
        <v>3710.7</v>
      </c>
      <c r="F51" s="9">
        <v>5</v>
      </c>
    </row>
    <row r="52" spans="1:6" s="96" customFormat="1" ht="12.75" x14ac:dyDescent="0.2">
      <c r="A52" s="90" t="s">
        <v>2374</v>
      </c>
      <c r="B52" s="26" t="s">
        <v>2269</v>
      </c>
      <c r="C52" s="237">
        <v>7.1589524259999999</v>
      </c>
      <c r="D52" s="237">
        <v>0.27542423799999999</v>
      </c>
      <c r="E52" s="204">
        <v>3720.2</v>
      </c>
      <c r="F52" s="9">
        <v>2</v>
      </c>
    </row>
    <row r="53" spans="1:6" s="96" customFormat="1" ht="12.75" x14ac:dyDescent="0.2">
      <c r="A53" s="90" t="s">
        <v>2375</v>
      </c>
      <c r="B53" s="26" t="s">
        <v>2269</v>
      </c>
      <c r="C53" s="237">
        <v>7.511748216</v>
      </c>
      <c r="D53" s="237">
        <v>0.23848383100000001</v>
      </c>
      <c r="E53" s="204">
        <v>3319</v>
      </c>
      <c r="F53" s="9">
        <v>5</v>
      </c>
    </row>
    <row r="54" spans="1:6" s="96" customFormat="1" ht="12.75" x14ac:dyDescent="0.2">
      <c r="A54" s="90" t="s">
        <v>2376</v>
      </c>
      <c r="B54" s="26" t="s">
        <v>2269</v>
      </c>
      <c r="C54" s="237">
        <v>7.0375083390000004</v>
      </c>
      <c r="D54" s="237">
        <v>0.14731836600000001</v>
      </c>
      <c r="E54" s="204">
        <v>3450</v>
      </c>
      <c r="F54" s="9">
        <v>0</v>
      </c>
    </row>
    <row r="55" spans="1:6" s="96" customFormat="1" ht="12.75" x14ac:dyDescent="0.2">
      <c r="A55" s="90" t="s">
        <v>2377</v>
      </c>
      <c r="B55" s="26" t="s">
        <v>2269</v>
      </c>
      <c r="C55" s="237">
        <v>7.0768799570000001</v>
      </c>
      <c r="D55" s="237">
        <v>0.21374085300000001</v>
      </c>
      <c r="E55" s="204">
        <v>3410.7</v>
      </c>
      <c r="F55" s="9">
        <v>7</v>
      </c>
    </row>
    <row r="56" spans="1:6" s="96" customFormat="1" ht="12.75" x14ac:dyDescent="0.2">
      <c r="A56" s="90" t="s">
        <v>2378</v>
      </c>
      <c r="B56" s="26" t="s">
        <v>2269</v>
      </c>
      <c r="C56" s="237">
        <v>5.4851209479999996</v>
      </c>
      <c r="D56" s="237">
        <v>0.38953736100000003</v>
      </c>
      <c r="E56" s="204">
        <v>3324.2</v>
      </c>
      <c r="F56" s="9">
        <v>4</v>
      </c>
    </row>
    <row r="57" spans="1:6" s="96" customFormat="1" ht="12.75" x14ac:dyDescent="0.2">
      <c r="A57" s="90" t="s">
        <v>2379</v>
      </c>
      <c r="B57" s="26" t="s">
        <v>2269</v>
      </c>
      <c r="C57" s="237">
        <v>5.86340825</v>
      </c>
      <c r="D57" s="237">
        <v>0.228262725</v>
      </c>
      <c r="E57" s="204">
        <v>3677.5</v>
      </c>
      <c r="F57" s="9">
        <v>33</v>
      </c>
    </row>
    <row r="58" spans="1:6" s="96" customFormat="1" ht="12.75" x14ac:dyDescent="0.2">
      <c r="A58" s="90"/>
      <c r="B58" s="26"/>
      <c r="C58" s="237"/>
      <c r="D58" s="237"/>
      <c r="E58" s="204"/>
      <c r="F58" s="9"/>
    </row>
    <row r="59" spans="1:6" s="96" customFormat="1" ht="12.75" x14ac:dyDescent="0.2">
      <c r="A59" s="234" t="s">
        <v>2478</v>
      </c>
      <c r="B59" s="278"/>
      <c r="C59" s="453"/>
      <c r="D59" s="453"/>
      <c r="E59" s="456"/>
      <c r="F59" s="135"/>
    </row>
    <row r="60" spans="1:6" s="96" customFormat="1" ht="12.75" x14ac:dyDescent="0.2">
      <c r="A60" s="90" t="s">
        <v>2380</v>
      </c>
      <c r="B60" s="26" t="s">
        <v>2269</v>
      </c>
      <c r="C60" s="237">
        <v>7.0766859650000002</v>
      </c>
      <c r="D60" s="237">
        <v>0.25953281700000003</v>
      </c>
      <c r="E60" s="204">
        <v>3856</v>
      </c>
      <c r="F60" s="9">
        <v>6</v>
      </c>
    </row>
    <row r="61" spans="1:6" s="96" customFormat="1" ht="12.75" x14ac:dyDescent="0.2">
      <c r="A61" s="90" t="s">
        <v>2381</v>
      </c>
      <c r="B61" s="26" t="s">
        <v>2269</v>
      </c>
      <c r="C61" s="237">
        <v>6.7212521010000001</v>
      </c>
      <c r="D61" s="237">
        <v>0.17527836499999999</v>
      </c>
      <c r="E61" s="204">
        <v>3944</v>
      </c>
      <c r="F61" s="9">
        <v>6</v>
      </c>
    </row>
    <row r="62" spans="1:6" s="96" customFormat="1" ht="12.75" x14ac:dyDescent="0.2">
      <c r="A62" s="238" t="s">
        <v>2382</v>
      </c>
      <c r="B62" s="239" t="s">
        <v>2269</v>
      </c>
      <c r="C62" s="240">
        <v>7.3207945360000002</v>
      </c>
      <c r="D62" s="240">
        <v>0.26354298900000001</v>
      </c>
      <c r="E62" s="213">
        <v>3957.2</v>
      </c>
      <c r="F62" s="218">
        <v>-1</v>
      </c>
    </row>
    <row r="63" spans="1:6" s="96" customFormat="1" ht="12.75" x14ac:dyDescent="0.2">
      <c r="A63" s="238" t="s">
        <v>2383</v>
      </c>
      <c r="B63" s="239" t="s">
        <v>2269</v>
      </c>
      <c r="C63" s="240">
        <v>7.21398326</v>
      </c>
      <c r="D63" s="240">
        <v>0.20490350199999999</v>
      </c>
      <c r="E63" s="213">
        <v>3950.3</v>
      </c>
      <c r="F63" s="218">
        <v>-1</v>
      </c>
    </row>
    <row r="64" spans="1:6" s="96" customFormat="1" ht="12.75" x14ac:dyDescent="0.2">
      <c r="A64" s="238" t="s">
        <v>2384</v>
      </c>
      <c r="B64" s="239" t="s">
        <v>2269</v>
      </c>
      <c r="C64" s="240">
        <v>7.9734120769999999</v>
      </c>
      <c r="D64" s="240">
        <v>0.30582453599999998</v>
      </c>
      <c r="E64" s="213">
        <v>3955.4</v>
      </c>
      <c r="F64" s="218">
        <v>-1</v>
      </c>
    </row>
    <row r="65" spans="1:6" s="96" customFormat="1" ht="12.75" x14ac:dyDescent="0.2">
      <c r="A65" s="238" t="s">
        <v>2385</v>
      </c>
      <c r="B65" s="239" t="s">
        <v>2269</v>
      </c>
      <c r="C65" s="240">
        <v>7.226251016</v>
      </c>
      <c r="D65" s="240">
        <v>0.22082976800000001</v>
      </c>
      <c r="E65" s="213">
        <v>3963.1</v>
      </c>
      <c r="F65" s="218">
        <v>-2</v>
      </c>
    </row>
    <row r="66" spans="1:6" s="96" customFormat="1" ht="12.75" x14ac:dyDescent="0.2">
      <c r="A66" s="90" t="s">
        <v>2386</v>
      </c>
      <c r="B66" s="26" t="s">
        <v>2269</v>
      </c>
      <c r="C66" s="237">
        <v>7.0283847599999998</v>
      </c>
      <c r="D66" s="237">
        <v>0.195233084</v>
      </c>
      <c r="E66" s="204">
        <v>3912.9</v>
      </c>
      <c r="F66" s="9">
        <v>-1</v>
      </c>
    </row>
    <row r="67" spans="1:6" s="96" customFormat="1" ht="12.75" x14ac:dyDescent="0.2">
      <c r="A67" s="238" t="s">
        <v>2387</v>
      </c>
      <c r="B67" s="239" t="s">
        <v>2269</v>
      </c>
      <c r="C67" s="240">
        <v>7.0843963480000003</v>
      </c>
      <c r="D67" s="240">
        <v>0.25210048000000002</v>
      </c>
      <c r="E67" s="213">
        <v>3939</v>
      </c>
      <c r="F67" s="218">
        <v>-1</v>
      </c>
    </row>
    <row r="68" spans="1:6" s="96" customFormat="1" ht="12.75" x14ac:dyDescent="0.2">
      <c r="A68" s="90" t="s">
        <v>2332</v>
      </c>
      <c r="B68" s="26" t="s">
        <v>2269</v>
      </c>
      <c r="C68" s="237">
        <v>4.2799997630000002</v>
      </c>
      <c r="D68" s="237">
        <v>0.21215862499999999</v>
      </c>
      <c r="E68" s="204">
        <v>3817.6</v>
      </c>
      <c r="F68" s="9">
        <v>6</v>
      </c>
    </row>
    <row r="69" spans="1:6" s="96" customFormat="1" ht="12.75" x14ac:dyDescent="0.2">
      <c r="A69" s="238" t="s">
        <v>2388</v>
      </c>
      <c r="B69" s="239" t="s">
        <v>2269</v>
      </c>
      <c r="C69" s="240">
        <v>7.3231655360000003</v>
      </c>
      <c r="D69" s="240">
        <v>0.20291838400000001</v>
      </c>
      <c r="E69" s="213">
        <v>3954</v>
      </c>
      <c r="F69" s="218">
        <v>0</v>
      </c>
    </row>
    <row r="70" spans="1:6" s="96" customFormat="1" ht="12.75" x14ac:dyDescent="0.2">
      <c r="A70" s="90" t="s">
        <v>2389</v>
      </c>
      <c r="B70" s="26" t="s">
        <v>2269</v>
      </c>
      <c r="C70" s="237">
        <v>7.4053901260000004</v>
      </c>
      <c r="D70" s="237">
        <v>0.20833971500000001</v>
      </c>
      <c r="E70" s="204">
        <v>3920</v>
      </c>
      <c r="F70" s="9">
        <v>0</v>
      </c>
    </row>
    <row r="71" spans="1:6" s="96" customFormat="1" ht="12.75" x14ac:dyDescent="0.2">
      <c r="A71" s="90" t="s">
        <v>2390</v>
      </c>
      <c r="B71" s="26" t="s">
        <v>2269</v>
      </c>
      <c r="C71" s="237">
        <v>6.7089943769999998</v>
      </c>
      <c r="D71" s="237">
        <v>0.108015338</v>
      </c>
      <c r="E71" s="204">
        <v>3915.1</v>
      </c>
      <c r="F71" s="9">
        <v>0</v>
      </c>
    </row>
    <row r="72" spans="1:6" s="96" customFormat="1" ht="12.75" x14ac:dyDescent="0.2">
      <c r="A72" s="238" t="s">
        <v>2391</v>
      </c>
      <c r="B72" s="239" t="s">
        <v>2269</v>
      </c>
      <c r="C72" s="240">
        <v>5.6315243720000003</v>
      </c>
      <c r="D72" s="240">
        <v>0.28197829200000002</v>
      </c>
      <c r="E72" s="213">
        <v>3961.5</v>
      </c>
      <c r="F72" s="218">
        <v>0</v>
      </c>
    </row>
    <row r="73" spans="1:6" s="96" customFormat="1" ht="12.75" x14ac:dyDescent="0.2">
      <c r="A73" s="238" t="s">
        <v>2392</v>
      </c>
      <c r="B73" s="239" t="s">
        <v>2269</v>
      </c>
      <c r="C73" s="240">
        <v>6.6165798530000002</v>
      </c>
      <c r="D73" s="240">
        <v>0.17254098400000001</v>
      </c>
      <c r="E73" s="213">
        <v>3933.9</v>
      </c>
      <c r="F73" s="218">
        <v>0</v>
      </c>
    </row>
    <row r="74" spans="1:6" s="96" customFormat="1" ht="12.75" x14ac:dyDescent="0.2">
      <c r="A74" s="90" t="s">
        <v>2393</v>
      </c>
      <c r="B74" s="26" t="s">
        <v>2269</v>
      </c>
      <c r="C74" s="237">
        <v>6.0994409599999999</v>
      </c>
      <c r="D74" s="237">
        <v>0.18948931799999999</v>
      </c>
      <c r="E74" s="204">
        <v>3744.1</v>
      </c>
      <c r="F74" s="9">
        <v>18</v>
      </c>
    </row>
    <row r="75" spans="1:6" s="96" customFormat="1" ht="12.75" x14ac:dyDescent="0.2">
      <c r="A75" s="90" t="s">
        <v>2394</v>
      </c>
      <c r="B75" s="26" t="s">
        <v>2269</v>
      </c>
      <c r="C75" s="237">
        <v>7.1739863699999997</v>
      </c>
      <c r="D75" s="237">
        <v>0.117736174</v>
      </c>
      <c r="E75" s="204">
        <v>3910</v>
      </c>
      <c r="F75" s="9">
        <v>2</v>
      </c>
    </row>
    <row r="76" spans="1:6" s="96" customFormat="1" ht="12.75" x14ac:dyDescent="0.2">
      <c r="A76" s="90" t="s">
        <v>2395</v>
      </c>
      <c r="B76" s="26" t="s">
        <v>2269</v>
      </c>
      <c r="C76" s="237">
        <v>5.0023304480000004</v>
      </c>
      <c r="D76" s="237">
        <v>0.22208747000000001</v>
      </c>
      <c r="E76" s="204">
        <v>3765.9</v>
      </c>
      <c r="F76" s="9">
        <v>26</v>
      </c>
    </row>
    <row r="77" spans="1:6" s="96" customFormat="1" ht="12.75" x14ac:dyDescent="0.2">
      <c r="A77" s="90" t="s">
        <v>2333</v>
      </c>
      <c r="B77" s="26" t="s">
        <v>2269</v>
      </c>
      <c r="C77" s="237">
        <v>4.6175463819999996</v>
      </c>
      <c r="D77" s="237">
        <v>0.185823773</v>
      </c>
      <c r="E77" s="204">
        <v>3242.9</v>
      </c>
      <c r="F77" s="9">
        <v>16</v>
      </c>
    </row>
    <row r="78" spans="1:6" s="96" customFormat="1" ht="12.75" x14ac:dyDescent="0.2">
      <c r="A78" s="90" t="s">
        <v>2396</v>
      </c>
      <c r="B78" s="26" t="s">
        <v>2269</v>
      </c>
      <c r="C78" s="237">
        <v>6.586576805</v>
      </c>
      <c r="D78" s="237">
        <v>0.24345377900000001</v>
      </c>
      <c r="E78" s="204">
        <v>3925.6</v>
      </c>
      <c r="F78" s="9">
        <v>3</v>
      </c>
    </row>
    <row r="79" spans="1:6" s="96" customFormat="1" ht="12.75" x14ac:dyDescent="0.2">
      <c r="A79" s="90" t="s">
        <v>2397</v>
      </c>
      <c r="B79" s="26" t="s">
        <v>2269</v>
      </c>
      <c r="C79" s="237">
        <v>5.746329383</v>
      </c>
      <c r="D79" s="237">
        <v>0.22575800200000001</v>
      </c>
      <c r="E79" s="204">
        <v>3932.1</v>
      </c>
      <c r="F79" s="9">
        <v>2</v>
      </c>
    </row>
    <row r="80" spans="1:6" s="96" customFormat="1" ht="12.75" x14ac:dyDescent="0.2">
      <c r="A80" s="90" t="s">
        <v>2398</v>
      </c>
      <c r="B80" s="26" t="s">
        <v>2269</v>
      </c>
      <c r="C80" s="237">
        <v>7.0070879020000003</v>
      </c>
      <c r="D80" s="237">
        <v>0.25401551300000003</v>
      </c>
      <c r="E80" s="204">
        <v>3923.6</v>
      </c>
      <c r="F80" s="9">
        <v>5</v>
      </c>
    </row>
    <row r="81" spans="1:6" s="96" customFormat="1" ht="12.75" x14ac:dyDescent="0.2">
      <c r="A81" s="238" t="s">
        <v>2399</v>
      </c>
      <c r="B81" s="239" t="s">
        <v>2269</v>
      </c>
      <c r="C81" s="240">
        <v>7.068888072</v>
      </c>
      <c r="D81" s="240">
        <v>0.26205495499999998</v>
      </c>
      <c r="E81" s="213">
        <v>3950</v>
      </c>
      <c r="F81" s="218">
        <v>1</v>
      </c>
    </row>
    <row r="82" spans="1:6" s="96" customFormat="1" ht="12.75" x14ac:dyDescent="0.2">
      <c r="A82" s="90"/>
      <c r="B82" s="26"/>
      <c r="C82" s="237"/>
      <c r="D82" s="237"/>
      <c r="E82" s="204"/>
      <c r="F82" s="9"/>
    </row>
    <row r="83" spans="1:6" s="96" customFormat="1" ht="12.75" x14ac:dyDescent="0.2">
      <c r="A83" s="90" t="s">
        <v>2143</v>
      </c>
      <c r="B83" s="26" t="s">
        <v>2269</v>
      </c>
      <c r="C83" s="237">
        <v>8.0526293619999993</v>
      </c>
      <c r="D83" s="237">
        <v>0.182230062</v>
      </c>
      <c r="E83" s="26"/>
      <c r="F83" s="26"/>
    </row>
    <row r="84" spans="1:6" s="96" customFormat="1" ht="12.75" x14ac:dyDescent="0.2">
      <c r="A84" s="90" t="s">
        <v>2144</v>
      </c>
      <c r="B84" s="26" t="s">
        <v>2269</v>
      </c>
      <c r="C84" s="237">
        <v>8.0355245929999999</v>
      </c>
      <c r="D84" s="237">
        <v>0.29525179600000001</v>
      </c>
      <c r="E84" s="26"/>
      <c r="F84" s="26"/>
    </row>
    <row r="85" spans="1:6" s="96" customFormat="1" ht="12.75" x14ac:dyDescent="0.2">
      <c r="A85" s="90" t="s">
        <v>2145</v>
      </c>
      <c r="B85" s="26" t="s">
        <v>2269</v>
      </c>
      <c r="C85" s="237">
        <v>8.1778508250000002</v>
      </c>
      <c r="D85" s="237">
        <v>0.233837185</v>
      </c>
      <c r="E85" s="26"/>
      <c r="F85" s="26"/>
    </row>
    <row r="86" spans="1:6" s="96" customFormat="1" ht="12.75" x14ac:dyDescent="0.2">
      <c r="A86" s="90" t="s">
        <v>2146</v>
      </c>
      <c r="B86" s="26" t="s">
        <v>2269</v>
      </c>
      <c r="C86" s="237">
        <v>8.2796775619999998</v>
      </c>
      <c r="D86" s="237">
        <v>0.27336844500000002</v>
      </c>
      <c r="E86" s="26"/>
      <c r="F86" s="26"/>
    </row>
    <row r="87" spans="1:6" s="96" customFormat="1" ht="12.75" x14ac:dyDescent="0.2">
      <c r="A87" s="90" t="s">
        <v>2147</v>
      </c>
      <c r="B87" s="26" t="s">
        <v>2269</v>
      </c>
      <c r="C87" s="237">
        <v>8.3318573740000001</v>
      </c>
      <c r="D87" s="237">
        <v>0.32795792299999998</v>
      </c>
      <c r="E87" s="26"/>
      <c r="F87" s="26"/>
    </row>
    <row r="88" spans="1:6" s="96" customFormat="1" ht="12.75" x14ac:dyDescent="0.2">
      <c r="A88" s="90" t="s">
        <v>2148</v>
      </c>
      <c r="B88" s="26" t="s">
        <v>2269</v>
      </c>
      <c r="C88" s="237">
        <v>8.6130740499999998</v>
      </c>
      <c r="D88" s="237">
        <v>0.30660007299999997</v>
      </c>
      <c r="E88" s="26"/>
      <c r="F88" s="26"/>
    </row>
    <row r="89" spans="1:6" s="96" customFormat="1" ht="12.75" x14ac:dyDescent="0.2">
      <c r="A89" s="90" t="s">
        <v>2149</v>
      </c>
      <c r="B89" s="26" t="s">
        <v>2269</v>
      </c>
      <c r="C89" s="237">
        <v>8.1292693160000002</v>
      </c>
      <c r="D89" s="237">
        <v>0.35193928099999999</v>
      </c>
      <c r="E89" s="26"/>
      <c r="F89" s="26"/>
    </row>
    <row r="90" spans="1:6" s="96" customFormat="1" ht="12.75" x14ac:dyDescent="0.2">
      <c r="A90" s="90" t="s">
        <v>2150</v>
      </c>
      <c r="B90" s="26" t="s">
        <v>2269</v>
      </c>
      <c r="C90" s="237">
        <v>8.5632724919999994</v>
      </c>
      <c r="D90" s="237">
        <v>0.275588055</v>
      </c>
      <c r="E90" s="26"/>
      <c r="F90" s="26"/>
    </row>
    <row r="91" spans="1:6" s="96" customFormat="1" ht="12.75" x14ac:dyDescent="0.2">
      <c r="A91" s="90" t="s">
        <v>2151</v>
      </c>
      <c r="B91" s="26" t="s">
        <v>2269</v>
      </c>
      <c r="C91" s="237">
        <v>8.0990262229999992</v>
      </c>
      <c r="D91" s="237">
        <v>0.25876163400000002</v>
      </c>
      <c r="E91" s="26"/>
      <c r="F91" s="26"/>
    </row>
    <row r="92" spans="1:6" s="96" customFormat="1" ht="12.75" x14ac:dyDescent="0.2">
      <c r="A92" s="90" t="s">
        <v>2152</v>
      </c>
      <c r="B92" s="26" t="s">
        <v>2269</v>
      </c>
      <c r="C92" s="237">
        <v>8.0230786260000002</v>
      </c>
      <c r="D92" s="237">
        <v>0.22314017799999999</v>
      </c>
      <c r="E92" s="26"/>
      <c r="F92" s="26"/>
    </row>
    <row r="93" spans="1:6" s="96" customFormat="1" ht="12.75" x14ac:dyDescent="0.2">
      <c r="A93" s="90" t="s">
        <v>2153</v>
      </c>
      <c r="B93" s="26" t="s">
        <v>2269</v>
      </c>
      <c r="C93" s="237">
        <v>8.4320301949999994</v>
      </c>
      <c r="D93" s="237">
        <v>0.29864282800000003</v>
      </c>
      <c r="E93" s="26"/>
      <c r="F93" s="26"/>
    </row>
    <row r="94" spans="1:6" s="96" customFormat="1" ht="12.75" x14ac:dyDescent="0.2">
      <c r="A94" s="90" t="s">
        <v>2154</v>
      </c>
      <c r="B94" s="26" t="s">
        <v>2269</v>
      </c>
      <c r="C94" s="237">
        <v>8.0358383680000003</v>
      </c>
      <c r="D94" s="237">
        <v>0.19272864300000001</v>
      </c>
      <c r="E94" s="26"/>
      <c r="F94" s="26"/>
    </row>
    <row r="95" spans="1:6" s="96" customFormat="1" ht="12.75" x14ac:dyDescent="0.2">
      <c r="A95" s="90" t="s">
        <v>2155</v>
      </c>
      <c r="B95" s="26" t="s">
        <v>2269</v>
      </c>
      <c r="C95" s="237">
        <v>7.5378017609999999</v>
      </c>
      <c r="D95" s="237">
        <v>0.26497034600000002</v>
      </c>
      <c r="E95" s="26"/>
      <c r="F95" s="26"/>
    </row>
    <row r="96" spans="1:6" s="96" customFormat="1" ht="12.75" x14ac:dyDescent="0.2">
      <c r="A96" s="90" t="s">
        <v>2156</v>
      </c>
      <c r="B96" s="26" t="s">
        <v>2269</v>
      </c>
      <c r="C96" s="237">
        <v>8.9710845579999994</v>
      </c>
      <c r="D96" s="237">
        <v>0.21834340199999999</v>
      </c>
      <c r="E96" s="26"/>
      <c r="F96" s="26"/>
    </row>
    <row r="97" spans="1:6" s="96" customFormat="1" ht="12.75" x14ac:dyDescent="0.2">
      <c r="A97" s="90" t="s">
        <v>2157</v>
      </c>
      <c r="B97" s="26" t="s">
        <v>2269</v>
      </c>
      <c r="C97" s="237">
        <v>8.2652268620000005</v>
      </c>
      <c r="D97" s="237">
        <v>0.13042916700000001</v>
      </c>
      <c r="E97" s="26"/>
      <c r="F97" s="26"/>
    </row>
    <row r="98" spans="1:6" s="96" customFormat="1" ht="12.75" x14ac:dyDescent="0.2">
      <c r="A98" s="90" t="s">
        <v>2158</v>
      </c>
      <c r="B98" s="26" t="s">
        <v>2269</v>
      </c>
      <c r="C98" s="237">
        <v>8.3994178460000004</v>
      </c>
      <c r="D98" s="237">
        <v>0.223875027</v>
      </c>
      <c r="E98" s="26"/>
      <c r="F98" s="26"/>
    </row>
    <row r="99" spans="1:6" s="96" customFormat="1" ht="12.75" x14ac:dyDescent="0.2">
      <c r="A99" s="90" t="s">
        <v>2159</v>
      </c>
      <c r="B99" s="26" t="s">
        <v>2269</v>
      </c>
      <c r="C99" s="237">
        <v>8.3083949080000004</v>
      </c>
      <c r="D99" s="237">
        <v>0.38492704500000002</v>
      </c>
      <c r="E99" s="26"/>
      <c r="F99" s="26"/>
    </row>
    <row r="100" spans="1:6" s="96" customFormat="1" ht="12.75" x14ac:dyDescent="0.2">
      <c r="A100" s="90" t="s">
        <v>2160</v>
      </c>
      <c r="B100" s="26" t="s">
        <v>2269</v>
      </c>
      <c r="C100" s="237">
        <v>7.777649115</v>
      </c>
      <c r="D100" s="237">
        <v>0.36720977100000002</v>
      </c>
      <c r="E100" s="26"/>
      <c r="F100" s="26"/>
    </row>
    <row r="101" spans="1:6" s="96" customFormat="1" ht="12.75" x14ac:dyDescent="0.2">
      <c r="A101" s="90" t="s">
        <v>2161</v>
      </c>
      <c r="B101" s="26" t="s">
        <v>2269</v>
      </c>
      <c r="C101" s="237">
        <v>7.7020287740000004</v>
      </c>
      <c r="D101" s="237">
        <v>0.240966665</v>
      </c>
      <c r="E101" s="26"/>
      <c r="F101" s="26"/>
    </row>
    <row r="102" spans="1:6" s="96" customFormat="1" ht="12.75" x14ac:dyDescent="0.2">
      <c r="A102" s="90" t="s">
        <v>2162</v>
      </c>
      <c r="B102" s="26" t="s">
        <v>2269</v>
      </c>
      <c r="C102" s="237">
        <v>8.2232663400000003</v>
      </c>
      <c r="D102" s="237">
        <v>0.17226982599999999</v>
      </c>
      <c r="E102" s="26"/>
      <c r="F102" s="26"/>
    </row>
    <row r="103" spans="1:6" s="96" customFormat="1" ht="12.75" x14ac:dyDescent="0.2">
      <c r="A103" s="90" t="s">
        <v>2163</v>
      </c>
      <c r="B103" s="26" t="s">
        <v>2269</v>
      </c>
      <c r="C103" s="237">
        <v>7.6682431290000004</v>
      </c>
      <c r="D103" s="237">
        <v>0.27726508999999999</v>
      </c>
      <c r="E103" s="26"/>
      <c r="F103" s="26"/>
    </row>
    <row r="104" spans="1:6" s="96" customFormat="1" ht="12.75" x14ac:dyDescent="0.2">
      <c r="A104" s="90" t="s">
        <v>2164</v>
      </c>
      <c r="B104" s="26" t="s">
        <v>2269</v>
      </c>
      <c r="C104" s="237">
        <v>8.5948345530000001</v>
      </c>
      <c r="D104" s="237">
        <v>0.34809718499999998</v>
      </c>
      <c r="E104" s="26"/>
      <c r="F104" s="26"/>
    </row>
    <row r="105" spans="1:6" s="96" customFormat="1" ht="12.75" x14ac:dyDescent="0.2">
      <c r="A105" s="90" t="s">
        <v>2165</v>
      </c>
      <c r="B105" s="26" t="s">
        <v>2269</v>
      </c>
      <c r="C105" s="237">
        <v>8.4012142389999998</v>
      </c>
      <c r="D105" s="237">
        <v>0.17081837699999999</v>
      </c>
      <c r="E105" s="26"/>
      <c r="F105" s="26"/>
    </row>
    <row r="106" spans="1:6" s="96" customFormat="1" ht="12.75" x14ac:dyDescent="0.2">
      <c r="A106" s="90" t="s">
        <v>2166</v>
      </c>
      <c r="B106" s="26" t="s">
        <v>2269</v>
      </c>
      <c r="C106" s="237">
        <v>8.2791032090000005</v>
      </c>
      <c r="D106" s="237">
        <v>0.31624081199999998</v>
      </c>
      <c r="E106" s="26"/>
      <c r="F106" s="26"/>
    </row>
    <row r="107" spans="1:6" s="96" customFormat="1" ht="12.75" x14ac:dyDescent="0.2">
      <c r="A107" s="90" t="s">
        <v>2167</v>
      </c>
      <c r="B107" s="26" t="s">
        <v>2269</v>
      </c>
      <c r="C107" s="237">
        <v>8.0583637219999993</v>
      </c>
      <c r="D107" s="237">
        <v>0.156281158</v>
      </c>
      <c r="E107" s="26"/>
      <c r="F107" s="26"/>
    </row>
    <row r="108" spans="1:6" s="96" customFormat="1" ht="12.75" x14ac:dyDescent="0.2">
      <c r="A108" s="90" t="s">
        <v>2210</v>
      </c>
      <c r="B108" s="26" t="s">
        <v>2269</v>
      </c>
      <c r="C108" s="237">
        <v>8.1770148720000009</v>
      </c>
      <c r="D108" s="237">
        <v>0.175263749</v>
      </c>
      <c r="E108" s="26"/>
      <c r="F108" s="26"/>
    </row>
    <row r="109" spans="1:6" s="96" customFormat="1" ht="12.75" x14ac:dyDescent="0.2">
      <c r="A109" s="243" t="s">
        <v>2213</v>
      </c>
      <c r="B109" s="33" t="s">
        <v>2269</v>
      </c>
      <c r="C109" s="244">
        <v>8.2740279139999995</v>
      </c>
      <c r="D109" s="244">
        <v>0.21768675100000001</v>
      </c>
      <c r="E109" s="33"/>
      <c r="F109" s="33"/>
    </row>
    <row r="110" spans="1:6" s="96" customFormat="1" ht="12.75" x14ac:dyDescent="0.2">
      <c r="A110" s="243"/>
      <c r="B110" s="33"/>
      <c r="C110" s="244"/>
      <c r="D110" s="244"/>
      <c r="E110" s="33"/>
      <c r="F110" s="33"/>
    </row>
    <row r="111" spans="1:6" s="96" customFormat="1" ht="12.75" x14ac:dyDescent="0.2">
      <c r="A111" s="234" t="s">
        <v>2168</v>
      </c>
      <c r="B111" s="234"/>
      <c r="C111" s="235"/>
      <c r="D111" s="235"/>
      <c r="E111" s="236"/>
      <c r="F111" s="236"/>
    </row>
    <row r="112" spans="1:6" s="96" customFormat="1" ht="12.75" x14ac:dyDescent="0.2">
      <c r="A112" s="90" t="s">
        <v>2119</v>
      </c>
      <c r="B112" s="26" t="s">
        <v>2269</v>
      </c>
      <c r="C112" s="237">
        <v>10.780945731999999</v>
      </c>
      <c r="D112" s="237">
        <v>0.38078604399999999</v>
      </c>
      <c r="E112" s="26"/>
      <c r="F112" s="26"/>
    </row>
    <row r="113" spans="1:6" s="96" customFormat="1" ht="12.75" x14ac:dyDescent="0.2">
      <c r="A113" s="90" t="s">
        <v>2120</v>
      </c>
      <c r="B113" s="26" t="s">
        <v>2270</v>
      </c>
      <c r="C113" s="237">
        <v>9.1972439129999994</v>
      </c>
      <c r="D113" s="237">
        <v>0.12894034600000001</v>
      </c>
      <c r="E113" s="26"/>
      <c r="F113" s="26"/>
    </row>
    <row r="114" spans="1:6" s="96" customFormat="1" ht="12.75" x14ac:dyDescent="0.2">
      <c r="A114" s="90" t="s">
        <v>2121</v>
      </c>
      <c r="B114" s="26" t="s">
        <v>2269</v>
      </c>
      <c r="C114" s="237">
        <v>9.8228848020000008</v>
      </c>
      <c r="D114" s="237">
        <v>0.18310626899999999</v>
      </c>
      <c r="E114" s="26"/>
      <c r="F114" s="26"/>
    </row>
    <row r="115" spans="1:6" s="96" customFormat="1" ht="12.75" x14ac:dyDescent="0.2">
      <c r="A115" s="90" t="s">
        <v>2122</v>
      </c>
      <c r="B115" s="26" t="s">
        <v>2269</v>
      </c>
      <c r="C115" s="237">
        <v>10.143148011999999</v>
      </c>
      <c r="D115" s="237">
        <v>0.184066744</v>
      </c>
      <c r="E115" s="26"/>
      <c r="F115" s="26"/>
    </row>
    <row r="116" spans="1:6" s="96" customFormat="1" ht="12.75" x14ac:dyDescent="0.2">
      <c r="A116" s="90"/>
      <c r="B116" s="26"/>
      <c r="C116" s="237"/>
      <c r="D116" s="237"/>
      <c r="E116" s="26"/>
      <c r="F116" s="26"/>
    </row>
    <row r="117" spans="1:6" s="96" customFormat="1" ht="15.75" x14ac:dyDescent="0.2">
      <c r="A117" s="90" t="s">
        <v>3059</v>
      </c>
      <c r="B117" s="26"/>
      <c r="C117" s="237"/>
      <c r="D117" s="237"/>
      <c r="E117" s="26"/>
      <c r="F117" s="26"/>
    </row>
    <row r="118" spans="1:6" s="96" customFormat="1" ht="15.75" x14ac:dyDescent="0.2">
      <c r="A118" s="238" t="s">
        <v>3057</v>
      </c>
      <c r="B118" s="239" t="s">
        <v>2269</v>
      </c>
      <c r="C118" s="240">
        <v>7.3222127840000004</v>
      </c>
      <c r="D118" s="240">
        <v>0.37136567100000001</v>
      </c>
      <c r="E118" s="213">
        <v>3961.8</v>
      </c>
      <c r="F118" s="218">
        <v>2</v>
      </c>
    </row>
    <row r="119" spans="1:6" s="96" customFormat="1" ht="12.75" x14ac:dyDescent="0.2">
      <c r="A119" s="90" t="s">
        <v>2123</v>
      </c>
      <c r="B119" s="26" t="s">
        <v>2269</v>
      </c>
      <c r="C119" s="237">
        <v>6.5519919590000004</v>
      </c>
      <c r="D119" s="237">
        <v>0.28165568600000002</v>
      </c>
      <c r="E119" s="204">
        <v>3892.4</v>
      </c>
      <c r="F119" s="9">
        <v>7</v>
      </c>
    </row>
    <row r="120" spans="1:6" s="96" customFormat="1" ht="12.75" x14ac:dyDescent="0.2">
      <c r="A120" s="90" t="s">
        <v>2124</v>
      </c>
      <c r="B120" s="26" t="s">
        <v>2269</v>
      </c>
      <c r="C120" s="237">
        <v>5.8989619270000002</v>
      </c>
      <c r="D120" s="237">
        <v>0.20150683899999999</v>
      </c>
      <c r="E120" s="204">
        <v>3877.1</v>
      </c>
      <c r="F120" s="9">
        <v>11</v>
      </c>
    </row>
    <row r="121" spans="1:6" s="96" customFormat="1" ht="12.75" x14ac:dyDescent="0.2">
      <c r="A121" s="90" t="s">
        <v>2125</v>
      </c>
      <c r="B121" s="26" t="s">
        <v>2269</v>
      </c>
      <c r="C121" s="237">
        <v>6.4523690560000002</v>
      </c>
      <c r="D121" s="237">
        <v>0.35696799600000001</v>
      </c>
      <c r="E121" s="204">
        <v>3920</v>
      </c>
      <c r="F121" s="9">
        <v>8</v>
      </c>
    </row>
    <row r="122" spans="1:6" s="96" customFormat="1" ht="12.75" x14ac:dyDescent="0.2">
      <c r="A122" s="90" t="s">
        <v>2126</v>
      </c>
      <c r="B122" s="26" t="s">
        <v>2269</v>
      </c>
      <c r="C122" s="237">
        <v>5.6805170900000004</v>
      </c>
      <c r="D122" s="237">
        <v>0.21788359500000001</v>
      </c>
      <c r="E122" s="204">
        <v>3714.8</v>
      </c>
      <c r="F122" s="9">
        <v>-2</v>
      </c>
    </row>
    <row r="123" spans="1:6" s="96" customFormat="1" ht="12.75" x14ac:dyDescent="0.2">
      <c r="A123" s="90" t="s">
        <v>2127</v>
      </c>
      <c r="B123" s="26" t="s">
        <v>2269</v>
      </c>
      <c r="C123" s="237">
        <v>6.7621111779999996</v>
      </c>
      <c r="D123" s="237">
        <v>0.228726605</v>
      </c>
      <c r="E123" s="204">
        <v>3847.9</v>
      </c>
      <c r="F123" s="9">
        <v>5</v>
      </c>
    </row>
    <row r="124" spans="1:6" s="96" customFormat="1" ht="12.75" x14ac:dyDescent="0.2">
      <c r="A124" s="90" t="s">
        <v>2128</v>
      </c>
      <c r="B124" s="26" t="s">
        <v>2269</v>
      </c>
      <c r="C124" s="237">
        <v>5.4019227010000002</v>
      </c>
      <c r="D124" s="237">
        <v>0.21125010699999999</v>
      </c>
      <c r="E124" s="204">
        <v>3542</v>
      </c>
      <c r="F124" s="9">
        <v>13</v>
      </c>
    </row>
    <row r="125" spans="1:6" s="96" customFormat="1" ht="12.75" x14ac:dyDescent="0.2">
      <c r="A125" s="238" t="s">
        <v>2129</v>
      </c>
      <c r="B125" s="239" t="s">
        <v>2269</v>
      </c>
      <c r="C125" s="240">
        <v>7.2586277609999996</v>
      </c>
      <c r="D125" s="240">
        <v>0.21846824500000001</v>
      </c>
      <c r="E125" s="213">
        <v>3955</v>
      </c>
      <c r="F125" s="218">
        <v>-1</v>
      </c>
    </row>
    <row r="126" spans="1:6" s="96" customFormat="1" ht="12.75" x14ac:dyDescent="0.2">
      <c r="A126" s="90" t="s">
        <v>2130</v>
      </c>
      <c r="B126" s="26" t="s">
        <v>2269</v>
      </c>
      <c r="C126" s="237">
        <v>6.9721635830000004</v>
      </c>
      <c r="D126" s="237">
        <v>0.20024007299999999</v>
      </c>
      <c r="E126" s="204">
        <v>3965</v>
      </c>
      <c r="F126" s="9">
        <v>-1</v>
      </c>
    </row>
    <row r="127" spans="1:6" s="96" customFormat="1" ht="12.75" x14ac:dyDescent="0.2">
      <c r="A127" s="90" t="s">
        <v>2131</v>
      </c>
      <c r="B127" s="26" t="s">
        <v>2269</v>
      </c>
      <c r="C127" s="237">
        <v>7.072333822</v>
      </c>
      <c r="D127" s="237">
        <v>0.33491805400000002</v>
      </c>
      <c r="E127" s="204">
        <v>3811.8</v>
      </c>
      <c r="F127" s="9">
        <v>0</v>
      </c>
    </row>
    <row r="128" spans="1:6" s="96" customFormat="1" ht="12.75" x14ac:dyDescent="0.2">
      <c r="A128" s="90" t="s">
        <v>2132</v>
      </c>
      <c r="B128" s="26" t="s">
        <v>2269</v>
      </c>
      <c r="C128" s="237">
        <v>5.9242896350000001</v>
      </c>
      <c r="D128" s="237">
        <v>0.52086302799999995</v>
      </c>
      <c r="E128" s="204">
        <v>3823.5</v>
      </c>
      <c r="F128" s="9">
        <v>6</v>
      </c>
    </row>
    <row r="129" spans="1:6" s="96" customFormat="1" ht="12.75" x14ac:dyDescent="0.2">
      <c r="A129" s="90" t="s">
        <v>2133</v>
      </c>
      <c r="B129" s="26" t="s">
        <v>2269</v>
      </c>
      <c r="C129" s="237">
        <v>5.9451467950000003</v>
      </c>
      <c r="D129" s="237">
        <v>0.20717796599999999</v>
      </c>
      <c r="E129" s="204">
        <v>3572.9</v>
      </c>
      <c r="F129" s="9">
        <v>14</v>
      </c>
    </row>
    <row r="130" spans="1:6" s="96" customFormat="1" ht="12.75" x14ac:dyDescent="0.2">
      <c r="A130" s="90" t="s">
        <v>2134</v>
      </c>
      <c r="B130" s="26" t="s">
        <v>2269</v>
      </c>
      <c r="C130" s="237">
        <v>5.1612235399999999</v>
      </c>
      <c r="D130" s="237">
        <v>0.217374288</v>
      </c>
      <c r="E130" s="204">
        <v>3664.1</v>
      </c>
      <c r="F130" s="9">
        <v>13</v>
      </c>
    </row>
    <row r="131" spans="1:6" s="96" customFormat="1" ht="12.75" x14ac:dyDescent="0.2">
      <c r="A131" s="90" t="s">
        <v>2135</v>
      </c>
      <c r="B131" s="26" t="s">
        <v>2269</v>
      </c>
      <c r="C131" s="237">
        <v>4.9733760550000001</v>
      </c>
      <c r="D131" s="237">
        <v>0.33008029799999999</v>
      </c>
      <c r="E131" s="204">
        <v>3620.5</v>
      </c>
      <c r="F131" s="9">
        <v>12</v>
      </c>
    </row>
    <row r="132" spans="1:6" s="96" customFormat="1" ht="12.75" x14ac:dyDescent="0.2">
      <c r="A132" s="90" t="s">
        <v>2136</v>
      </c>
      <c r="B132" s="26" t="s">
        <v>2269</v>
      </c>
      <c r="C132" s="237">
        <v>6.7079945050000003</v>
      </c>
      <c r="D132" s="237">
        <v>0.25579196999999998</v>
      </c>
      <c r="E132" s="204">
        <v>3816.4</v>
      </c>
      <c r="F132" s="9">
        <v>6</v>
      </c>
    </row>
    <row r="133" spans="1:6" s="96" customFormat="1" ht="12.75" x14ac:dyDescent="0.2">
      <c r="A133" s="90" t="s">
        <v>2137</v>
      </c>
      <c r="B133" s="26" t="s">
        <v>2269</v>
      </c>
      <c r="C133" s="237">
        <v>7.555768413</v>
      </c>
      <c r="D133" s="237">
        <v>0.20308430999999999</v>
      </c>
      <c r="E133" s="204">
        <v>3941.8</v>
      </c>
      <c r="F133" s="9">
        <v>7</v>
      </c>
    </row>
    <row r="134" spans="1:6" s="96" customFormat="1" ht="12.75" x14ac:dyDescent="0.2">
      <c r="A134" s="90" t="s">
        <v>2138</v>
      </c>
      <c r="B134" s="26" t="s">
        <v>2269</v>
      </c>
      <c r="C134" s="237">
        <v>6.5571633379999996</v>
      </c>
      <c r="D134" s="237">
        <v>0.15741440600000001</v>
      </c>
      <c r="E134" s="204">
        <v>3749</v>
      </c>
      <c r="F134" s="9">
        <v>10</v>
      </c>
    </row>
    <row r="135" spans="1:6" s="96" customFormat="1" ht="12.75" x14ac:dyDescent="0.2">
      <c r="A135" s="90" t="s">
        <v>2139</v>
      </c>
      <c r="B135" s="26" t="s">
        <v>2269</v>
      </c>
      <c r="C135" s="237">
        <v>5.8109093319999996</v>
      </c>
      <c r="D135" s="237">
        <v>0.17681148299999999</v>
      </c>
      <c r="E135" s="204">
        <v>3606.5</v>
      </c>
      <c r="F135" s="9">
        <v>18</v>
      </c>
    </row>
    <row r="136" spans="1:6" s="96" customFormat="1" ht="12.75" x14ac:dyDescent="0.2">
      <c r="A136" s="90" t="s">
        <v>2140</v>
      </c>
      <c r="B136" s="26" t="s">
        <v>2269</v>
      </c>
      <c r="C136" s="237">
        <v>5.7003206710000001</v>
      </c>
      <c r="D136" s="237">
        <v>0.26196244499999999</v>
      </c>
      <c r="E136" s="204">
        <v>3597.5</v>
      </c>
      <c r="F136" s="9">
        <v>10</v>
      </c>
    </row>
    <row r="137" spans="1:6" s="96" customFormat="1" ht="12.75" x14ac:dyDescent="0.2">
      <c r="A137" s="90" t="s">
        <v>2141</v>
      </c>
      <c r="B137" s="26" t="s">
        <v>2269</v>
      </c>
      <c r="C137" s="237">
        <v>5.2694184809999998</v>
      </c>
      <c r="D137" s="237">
        <v>0.248199314</v>
      </c>
      <c r="E137" s="204">
        <v>3488.1</v>
      </c>
      <c r="F137" s="9">
        <v>15</v>
      </c>
    </row>
    <row r="138" spans="1:6" s="96" customFormat="1" ht="12.75" x14ac:dyDescent="0.2">
      <c r="A138" s="90" t="s">
        <v>2142</v>
      </c>
      <c r="B138" s="26" t="s">
        <v>2269</v>
      </c>
      <c r="C138" s="237">
        <v>5.4755480250000002</v>
      </c>
      <c r="D138" s="237">
        <v>0.206556351</v>
      </c>
      <c r="E138" s="204">
        <v>3700</v>
      </c>
      <c r="F138" s="9">
        <v>0</v>
      </c>
    </row>
    <row r="139" spans="1:6" s="96" customFormat="1" ht="12.75" x14ac:dyDescent="0.2">
      <c r="A139" s="90"/>
      <c r="B139" s="26"/>
      <c r="C139" s="237"/>
      <c r="D139" s="237"/>
      <c r="E139" s="204"/>
      <c r="F139" s="9"/>
    </row>
    <row r="140" spans="1:6" s="96" customFormat="1" ht="12.75" x14ac:dyDescent="0.2">
      <c r="A140" s="90" t="s">
        <v>2143</v>
      </c>
      <c r="B140" s="26" t="s">
        <v>2269</v>
      </c>
      <c r="C140" s="237">
        <v>8.3016263400000003</v>
      </c>
      <c r="D140" s="237">
        <v>0.46467122100000002</v>
      </c>
      <c r="E140" s="26"/>
      <c r="F140" s="26"/>
    </row>
    <row r="141" spans="1:6" s="96" customFormat="1" ht="12.75" x14ac:dyDescent="0.2">
      <c r="A141" s="90" t="s">
        <v>2144</v>
      </c>
      <c r="B141" s="26" t="s">
        <v>2269</v>
      </c>
      <c r="C141" s="237">
        <v>8.3258050879999992</v>
      </c>
      <c r="D141" s="237">
        <v>0.16326021099999999</v>
      </c>
      <c r="E141" s="26"/>
      <c r="F141" s="26"/>
    </row>
    <row r="142" spans="1:6" s="96" customFormat="1" ht="12.75" x14ac:dyDescent="0.2">
      <c r="A142" s="90" t="s">
        <v>2145</v>
      </c>
      <c r="B142" s="26" t="s">
        <v>2269</v>
      </c>
      <c r="C142" s="237">
        <v>8.3857816990000007</v>
      </c>
      <c r="D142" s="237">
        <v>0.225061818</v>
      </c>
      <c r="E142" s="26"/>
      <c r="F142" s="26"/>
    </row>
    <row r="143" spans="1:6" s="96" customFormat="1" ht="12.75" x14ac:dyDescent="0.2">
      <c r="A143" s="90" t="s">
        <v>2146</v>
      </c>
      <c r="B143" s="26" t="s">
        <v>2269</v>
      </c>
      <c r="C143" s="237">
        <v>8.2103605399999999</v>
      </c>
      <c r="D143" s="237">
        <v>0.24864491</v>
      </c>
      <c r="E143" s="26"/>
      <c r="F143" s="26"/>
    </row>
    <row r="144" spans="1:6" s="96" customFormat="1" ht="12.75" x14ac:dyDescent="0.2">
      <c r="A144" s="90" t="s">
        <v>2147</v>
      </c>
      <c r="B144" s="26" t="s">
        <v>2269</v>
      </c>
      <c r="C144" s="237">
        <v>8.3894943699999995</v>
      </c>
      <c r="D144" s="237">
        <v>0.20119957799999999</v>
      </c>
      <c r="E144" s="26"/>
      <c r="F144" s="26"/>
    </row>
    <row r="145" spans="1:6" s="96" customFormat="1" ht="12.75" x14ac:dyDescent="0.2">
      <c r="A145" s="90" t="s">
        <v>2148</v>
      </c>
      <c r="B145" s="26" t="s">
        <v>2269</v>
      </c>
      <c r="C145" s="237">
        <v>8.2795163239999994</v>
      </c>
      <c r="D145" s="237">
        <v>0.34003481899999999</v>
      </c>
      <c r="E145" s="26"/>
      <c r="F145" s="26"/>
    </row>
    <row r="146" spans="1:6" s="96" customFormat="1" ht="12.75" x14ac:dyDescent="0.2">
      <c r="A146" s="90" t="s">
        <v>2149</v>
      </c>
      <c r="B146" s="26" t="s">
        <v>2269</v>
      </c>
      <c r="C146" s="237">
        <v>8.0379289089999997</v>
      </c>
      <c r="D146" s="237">
        <v>0.264063828</v>
      </c>
      <c r="E146" s="26"/>
      <c r="F146" s="26"/>
    </row>
    <row r="147" spans="1:6" s="96" customFormat="1" ht="12.75" x14ac:dyDescent="0.2">
      <c r="A147" s="90" t="s">
        <v>2150</v>
      </c>
      <c r="B147" s="26" t="s">
        <v>2269</v>
      </c>
      <c r="C147" s="237">
        <v>7.8361680250000001</v>
      </c>
      <c r="D147" s="237">
        <v>0.212191623</v>
      </c>
      <c r="E147" s="26"/>
      <c r="F147" s="26"/>
    </row>
    <row r="148" spans="1:6" s="96" customFormat="1" ht="12.75" x14ac:dyDescent="0.2">
      <c r="A148" s="90" t="s">
        <v>2151</v>
      </c>
      <c r="B148" s="26" t="s">
        <v>2269</v>
      </c>
      <c r="C148" s="237">
        <v>8.8290781840000001</v>
      </c>
      <c r="D148" s="237">
        <v>0.241928473</v>
      </c>
      <c r="E148" s="26"/>
      <c r="F148" s="26"/>
    </row>
    <row r="149" spans="1:6" s="96" customFormat="1" ht="12.75" x14ac:dyDescent="0.2">
      <c r="A149" s="90" t="s">
        <v>2152</v>
      </c>
      <c r="B149" s="26" t="s">
        <v>2269</v>
      </c>
      <c r="C149" s="237">
        <v>8.1040728210000008</v>
      </c>
      <c r="D149" s="237">
        <v>0.23518164699999999</v>
      </c>
      <c r="E149" s="26"/>
      <c r="F149" s="26"/>
    </row>
    <row r="150" spans="1:6" s="96" customFormat="1" ht="12.75" x14ac:dyDescent="0.2">
      <c r="A150" s="90" t="s">
        <v>2153</v>
      </c>
      <c r="B150" s="26" t="s">
        <v>2269</v>
      </c>
      <c r="C150" s="237">
        <v>8.5117625980000007</v>
      </c>
      <c r="D150" s="237">
        <v>0.24202322300000001</v>
      </c>
      <c r="E150" s="26"/>
      <c r="F150" s="26"/>
    </row>
    <row r="151" spans="1:6" s="96" customFormat="1" ht="12.75" x14ac:dyDescent="0.2">
      <c r="A151" s="90" t="s">
        <v>2154</v>
      </c>
      <c r="B151" s="26" t="s">
        <v>2269</v>
      </c>
      <c r="C151" s="237">
        <v>8.1665997029999993</v>
      </c>
      <c r="D151" s="237">
        <v>0.33196822999999998</v>
      </c>
      <c r="E151" s="26"/>
      <c r="F151" s="26"/>
    </row>
    <row r="152" spans="1:6" s="96" customFormat="1" ht="12.75" x14ac:dyDescent="0.2">
      <c r="A152" s="90" t="s">
        <v>2155</v>
      </c>
      <c r="B152" s="26" t="s">
        <v>2269</v>
      </c>
      <c r="C152" s="237">
        <v>8.4285990500000008</v>
      </c>
      <c r="D152" s="237">
        <v>0.29892265299999998</v>
      </c>
      <c r="E152" s="26"/>
      <c r="F152" s="26"/>
    </row>
    <row r="153" spans="1:6" s="96" customFormat="1" ht="12.75" x14ac:dyDescent="0.2">
      <c r="A153" s="90" t="s">
        <v>2156</v>
      </c>
      <c r="B153" s="26" t="s">
        <v>2269</v>
      </c>
      <c r="C153" s="237">
        <v>8.5926453610000006</v>
      </c>
      <c r="D153" s="237">
        <v>0.27331676799999999</v>
      </c>
      <c r="E153" s="26"/>
      <c r="F153" s="26"/>
    </row>
    <row r="154" spans="1:6" s="96" customFormat="1" ht="12.75" x14ac:dyDescent="0.2">
      <c r="A154" s="90" t="s">
        <v>2157</v>
      </c>
      <c r="B154" s="26" t="s">
        <v>2269</v>
      </c>
      <c r="C154" s="237">
        <v>8.1506230189999993</v>
      </c>
      <c r="D154" s="237">
        <v>0.132799843</v>
      </c>
      <c r="E154" s="26"/>
      <c r="F154" s="26"/>
    </row>
    <row r="155" spans="1:6" s="96" customFormat="1" ht="12.75" x14ac:dyDescent="0.2">
      <c r="A155" s="90" t="s">
        <v>2158</v>
      </c>
      <c r="B155" s="26" t="s">
        <v>2269</v>
      </c>
      <c r="C155" s="237">
        <v>7.9077703939999999</v>
      </c>
      <c r="D155" s="237">
        <v>0.28032991299999999</v>
      </c>
      <c r="E155" s="26"/>
      <c r="F155" s="26"/>
    </row>
    <row r="156" spans="1:6" s="96" customFormat="1" ht="12.75" x14ac:dyDescent="0.2">
      <c r="A156" s="90" t="s">
        <v>2159</v>
      </c>
      <c r="B156" s="26" t="s">
        <v>2269</v>
      </c>
      <c r="C156" s="237">
        <v>7.4676900079999999</v>
      </c>
      <c r="D156" s="237">
        <v>0.34158423500000001</v>
      </c>
      <c r="E156" s="26"/>
      <c r="F156" s="26"/>
    </row>
    <row r="157" spans="1:6" s="96" customFormat="1" ht="12.75" x14ac:dyDescent="0.2">
      <c r="A157" s="90" t="s">
        <v>2160</v>
      </c>
      <c r="B157" s="26" t="s">
        <v>2269</v>
      </c>
      <c r="C157" s="237">
        <v>8.3713628960000008</v>
      </c>
      <c r="D157" s="237">
        <v>0.236477307</v>
      </c>
      <c r="E157" s="26"/>
      <c r="F157" s="26"/>
    </row>
    <row r="158" spans="1:6" s="96" customFormat="1" ht="12.75" x14ac:dyDescent="0.2">
      <c r="A158" s="90" t="s">
        <v>2161</v>
      </c>
      <c r="B158" s="26" t="s">
        <v>2269</v>
      </c>
      <c r="C158" s="237">
        <v>8.7666621350000007</v>
      </c>
      <c r="D158" s="237">
        <v>0.56745079899999995</v>
      </c>
      <c r="E158" s="26"/>
      <c r="F158" s="26"/>
    </row>
    <row r="159" spans="1:6" s="96" customFormat="1" ht="12.75" x14ac:dyDescent="0.2">
      <c r="A159" s="90" t="s">
        <v>2162</v>
      </c>
      <c r="B159" s="26" t="s">
        <v>2269</v>
      </c>
      <c r="C159" s="237">
        <v>7.8875162400000001</v>
      </c>
      <c r="D159" s="237">
        <v>0.19942637499999999</v>
      </c>
      <c r="E159" s="26"/>
      <c r="F159" s="26"/>
    </row>
    <row r="160" spans="1:6" s="96" customFormat="1" ht="12.75" x14ac:dyDescent="0.2">
      <c r="A160" s="90" t="s">
        <v>2163</v>
      </c>
      <c r="B160" s="26" t="s">
        <v>2269</v>
      </c>
      <c r="C160" s="237">
        <v>8.1475558380000006</v>
      </c>
      <c r="D160" s="237">
        <v>0.38989331599999999</v>
      </c>
      <c r="E160" s="26"/>
      <c r="F160" s="26"/>
    </row>
    <row r="161" spans="1:6" s="96" customFormat="1" ht="12.75" x14ac:dyDescent="0.2">
      <c r="A161" s="90" t="s">
        <v>2164</v>
      </c>
      <c r="B161" s="26" t="s">
        <v>2269</v>
      </c>
      <c r="C161" s="237">
        <v>7.5263921250000001</v>
      </c>
      <c r="D161" s="237">
        <v>0.24862677999999999</v>
      </c>
      <c r="E161" s="26"/>
      <c r="F161" s="26"/>
    </row>
    <row r="162" spans="1:6" s="96" customFormat="1" ht="12.75" x14ac:dyDescent="0.2">
      <c r="A162" s="90" t="s">
        <v>2165</v>
      </c>
      <c r="B162" s="26" t="s">
        <v>2269</v>
      </c>
      <c r="C162" s="237">
        <v>8.3084107950000003</v>
      </c>
      <c r="D162" s="237">
        <v>0.30308926400000002</v>
      </c>
      <c r="E162" s="26"/>
      <c r="F162" s="26"/>
    </row>
    <row r="163" spans="1:6" s="96" customFormat="1" ht="12.75" x14ac:dyDescent="0.2">
      <c r="A163" s="90" t="s">
        <v>2166</v>
      </c>
      <c r="B163" s="26" t="s">
        <v>2269</v>
      </c>
      <c r="C163" s="237">
        <v>8.2315563829999991</v>
      </c>
      <c r="D163" s="237">
        <v>0.492505941</v>
      </c>
      <c r="E163" s="26"/>
      <c r="F163" s="26"/>
    </row>
    <row r="164" spans="1:6" s="96" customFormat="1" ht="12.75" x14ac:dyDescent="0.2">
      <c r="A164" s="90" t="s">
        <v>2167</v>
      </c>
      <c r="B164" s="26" t="s">
        <v>2269</v>
      </c>
      <c r="C164" s="237">
        <v>8.0748558920000004</v>
      </c>
      <c r="D164" s="237">
        <v>0.27681000300000003</v>
      </c>
      <c r="E164" s="26"/>
      <c r="F164" s="26"/>
    </row>
    <row r="165" spans="1:6" s="96" customFormat="1" ht="12.75" x14ac:dyDescent="0.2">
      <c r="A165" s="234"/>
      <c r="B165" s="278"/>
      <c r="C165" s="453"/>
      <c r="D165" s="453"/>
      <c r="E165" s="278"/>
      <c r="F165" s="278"/>
    </row>
    <row r="166" spans="1:6" s="96" customFormat="1" ht="12.75" x14ac:dyDescent="0.2">
      <c r="A166" s="234" t="s">
        <v>2211</v>
      </c>
      <c r="B166" s="454"/>
      <c r="C166" s="455"/>
      <c r="D166" s="278"/>
      <c r="E166" s="453"/>
      <c r="F166" s="278"/>
    </row>
    <row r="167" spans="1:6" s="96" customFormat="1" ht="15.75" x14ac:dyDescent="0.2">
      <c r="A167" s="90" t="s">
        <v>3060</v>
      </c>
      <c r="B167" s="241"/>
      <c r="C167" s="242"/>
      <c r="D167" s="26"/>
      <c r="E167" s="237"/>
      <c r="F167" s="26"/>
    </row>
    <row r="168" spans="1:6" s="96" customFormat="1" ht="12.75" x14ac:dyDescent="0.2">
      <c r="A168" s="90" t="s">
        <v>2169</v>
      </c>
      <c r="B168" s="26" t="s">
        <v>2269</v>
      </c>
      <c r="C168" s="237">
        <v>6.5256409790000003</v>
      </c>
      <c r="D168" s="237">
        <v>0.24476973899999999</v>
      </c>
      <c r="E168" s="204">
        <v>3945.8</v>
      </c>
      <c r="F168" s="9">
        <v>0</v>
      </c>
    </row>
    <row r="169" spans="1:6" s="96" customFormat="1" ht="12.75" x14ac:dyDescent="0.2">
      <c r="A169" s="90" t="s">
        <v>2170</v>
      </c>
      <c r="B169" s="26" t="s">
        <v>2269</v>
      </c>
      <c r="C169" s="237">
        <v>6.1989857620000004</v>
      </c>
      <c r="D169" s="237">
        <v>0.34499927400000002</v>
      </c>
      <c r="E169" s="204">
        <v>3953.4</v>
      </c>
      <c r="F169" s="9">
        <v>1</v>
      </c>
    </row>
    <row r="170" spans="1:6" s="96" customFormat="1" ht="12.75" x14ac:dyDescent="0.2">
      <c r="A170" s="90" t="s">
        <v>2171</v>
      </c>
      <c r="B170" s="26" t="s">
        <v>2269</v>
      </c>
      <c r="C170" s="237">
        <v>5.440567583</v>
      </c>
      <c r="D170" s="237">
        <v>0.17531254299999999</v>
      </c>
      <c r="E170" s="204">
        <v>3589.1</v>
      </c>
      <c r="F170" s="9">
        <v>7</v>
      </c>
    </row>
    <row r="171" spans="1:6" s="96" customFormat="1" ht="12.75" x14ac:dyDescent="0.2">
      <c r="A171" s="238" t="s">
        <v>2172</v>
      </c>
      <c r="B171" s="239" t="s">
        <v>2269</v>
      </c>
      <c r="C171" s="240">
        <v>6.7763836670000002</v>
      </c>
      <c r="D171" s="240">
        <v>0.274309162</v>
      </c>
      <c r="E171" s="213">
        <v>3962</v>
      </c>
      <c r="F171" s="218">
        <v>0</v>
      </c>
    </row>
    <row r="172" spans="1:6" s="96" customFormat="1" ht="12.75" x14ac:dyDescent="0.2">
      <c r="A172" s="90" t="s">
        <v>2173</v>
      </c>
      <c r="B172" s="26" t="s">
        <v>2269</v>
      </c>
      <c r="C172" s="237">
        <v>5.7405529030000002</v>
      </c>
      <c r="D172" s="237">
        <v>0.22444668000000001</v>
      </c>
      <c r="E172" s="204">
        <v>3705.1</v>
      </c>
      <c r="F172" s="9">
        <v>20</v>
      </c>
    </row>
    <row r="173" spans="1:6" s="96" customFormat="1" ht="12.75" x14ac:dyDescent="0.2">
      <c r="A173" s="90" t="s">
        <v>2174</v>
      </c>
      <c r="B173" s="26" t="s">
        <v>2269</v>
      </c>
      <c r="C173" s="237">
        <v>6.2126684110000001</v>
      </c>
      <c r="D173" s="237">
        <v>0.347932886</v>
      </c>
      <c r="E173" s="204">
        <v>3955</v>
      </c>
      <c r="F173" s="9">
        <v>0</v>
      </c>
    </row>
    <row r="174" spans="1:6" s="96" customFormat="1" ht="12.75" x14ac:dyDescent="0.2">
      <c r="A174" s="90" t="s">
        <v>2175</v>
      </c>
      <c r="B174" s="26" t="s">
        <v>2269</v>
      </c>
      <c r="C174" s="237">
        <v>5.6045710040000003</v>
      </c>
      <c r="D174" s="237">
        <v>0.27987308999999999</v>
      </c>
      <c r="E174" s="204">
        <v>3808.2</v>
      </c>
      <c r="F174" s="9">
        <v>14</v>
      </c>
    </row>
    <row r="175" spans="1:6" s="96" customFormat="1" ht="12.75" x14ac:dyDescent="0.2">
      <c r="A175" s="90" t="s">
        <v>2176</v>
      </c>
      <c r="B175" s="26" t="s">
        <v>2269</v>
      </c>
      <c r="C175" s="237">
        <v>4.6146847419999997</v>
      </c>
      <c r="D175" s="237">
        <v>0.25894926699999998</v>
      </c>
      <c r="E175" s="204">
        <v>3546</v>
      </c>
      <c r="F175" s="9">
        <v>37</v>
      </c>
    </row>
    <row r="176" spans="1:6" s="96" customFormat="1" ht="12.75" x14ac:dyDescent="0.2">
      <c r="A176" s="90" t="s">
        <v>2177</v>
      </c>
      <c r="B176" s="26" t="s">
        <v>2269</v>
      </c>
      <c r="C176" s="237">
        <v>6.5756485959999997</v>
      </c>
      <c r="D176" s="237">
        <v>0.183453425</v>
      </c>
      <c r="E176" s="204">
        <v>3855</v>
      </c>
      <c r="F176" s="9">
        <v>2</v>
      </c>
    </row>
    <row r="177" spans="1:6" s="96" customFormat="1" ht="12.75" x14ac:dyDescent="0.2">
      <c r="A177" s="90" t="s">
        <v>2178</v>
      </c>
      <c r="B177" s="26" t="s">
        <v>2269</v>
      </c>
      <c r="C177" s="237">
        <v>5.755367111</v>
      </c>
      <c r="D177" s="237">
        <v>0.248682492</v>
      </c>
      <c r="E177" s="204">
        <v>3549.6</v>
      </c>
      <c r="F177" s="9">
        <v>14</v>
      </c>
    </row>
    <row r="178" spans="1:6" s="96" customFormat="1" ht="12.75" x14ac:dyDescent="0.2">
      <c r="A178" s="90" t="s">
        <v>2179</v>
      </c>
      <c r="B178" s="26" t="s">
        <v>2269</v>
      </c>
      <c r="C178" s="237">
        <v>7.0432140690000002</v>
      </c>
      <c r="D178" s="237">
        <v>0.26070442199999999</v>
      </c>
      <c r="E178" s="204">
        <v>3407</v>
      </c>
      <c r="F178" s="9">
        <v>3</v>
      </c>
    </row>
    <row r="179" spans="1:6" s="96" customFormat="1" ht="12.75" x14ac:dyDescent="0.2">
      <c r="A179" s="90" t="s">
        <v>2180</v>
      </c>
      <c r="B179" s="26" t="s">
        <v>2269</v>
      </c>
      <c r="C179" s="237">
        <v>5.4406966739999998</v>
      </c>
      <c r="D179" s="237">
        <v>0.238056975</v>
      </c>
      <c r="E179" s="204">
        <v>3822.6</v>
      </c>
      <c r="F179" s="9">
        <v>14</v>
      </c>
    </row>
    <row r="180" spans="1:6" s="96" customFormat="1" ht="12.75" x14ac:dyDescent="0.2">
      <c r="A180" s="90" t="s">
        <v>2181</v>
      </c>
      <c r="B180" s="26" t="s">
        <v>2269</v>
      </c>
      <c r="C180" s="237">
        <v>6.3716413679999997</v>
      </c>
      <c r="D180" s="237">
        <v>0.29647366800000002</v>
      </c>
      <c r="E180" s="204">
        <v>3433</v>
      </c>
      <c r="F180" s="9">
        <v>8</v>
      </c>
    </row>
    <row r="181" spans="1:6" s="96" customFormat="1" ht="12.75" x14ac:dyDescent="0.2">
      <c r="A181" s="90" t="s">
        <v>2182</v>
      </c>
      <c r="B181" s="26" t="s">
        <v>2269</v>
      </c>
      <c r="C181" s="237">
        <v>6.7770110749999999</v>
      </c>
      <c r="D181" s="237">
        <v>0.32359480600000001</v>
      </c>
      <c r="E181" s="204">
        <v>3335.1</v>
      </c>
      <c r="F181" s="9">
        <v>6</v>
      </c>
    </row>
    <row r="182" spans="1:6" s="96" customFormat="1" ht="12.75" x14ac:dyDescent="0.2">
      <c r="A182" s="90" t="s">
        <v>2183</v>
      </c>
      <c r="B182" s="26" t="s">
        <v>2269</v>
      </c>
      <c r="C182" s="237">
        <v>6.5576152690000002</v>
      </c>
      <c r="D182" s="237">
        <v>0.12816103200000001</v>
      </c>
      <c r="E182" s="204">
        <v>3570</v>
      </c>
      <c r="F182" s="9">
        <v>6</v>
      </c>
    </row>
    <row r="183" spans="1:6" s="96" customFormat="1" ht="12.75" x14ac:dyDescent="0.2">
      <c r="A183" s="90" t="s">
        <v>2184</v>
      </c>
      <c r="B183" s="26" t="s">
        <v>2269</v>
      </c>
      <c r="C183" s="237">
        <v>5.4363766050000004</v>
      </c>
      <c r="D183" s="237">
        <v>0.221869282</v>
      </c>
      <c r="E183" s="204">
        <v>3820</v>
      </c>
      <c r="F183" s="9">
        <v>0</v>
      </c>
    </row>
    <row r="184" spans="1:6" s="96" customFormat="1" ht="12.75" x14ac:dyDescent="0.2">
      <c r="A184" s="90" t="s">
        <v>2185</v>
      </c>
      <c r="B184" s="26" t="s">
        <v>2269</v>
      </c>
      <c r="C184" s="237">
        <v>7.1046689970000001</v>
      </c>
      <c r="D184" s="237">
        <v>0.241794219</v>
      </c>
      <c r="E184" s="204">
        <v>3353.3</v>
      </c>
      <c r="F184" s="9">
        <v>15</v>
      </c>
    </row>
    <row r="185" spans="1:6" s="96" customFormat="1" ht="12.75" x14ac:dyDescent="0.2">
      <c r="A185" s="90" t="s">
        <v>2186</v>
      </c>
      <c r="B185" s="26" t="s">
        <v>2269</v>
      </c>
      <c r="C185" s="237">
        <v>6.192194765</v>
      </c>
      <c r="D185" s="237">
        <v>0.359650315</v>
      </c>
      <c r="E185" s="204">
        <v>3391.2</v>
      </c>
      <c r="F185" s="9">
        <v>5</v>
      </c>
    </row>
    <row r="186" spans="1:6" s="96" customFormat="1" ht="12.75" x14ac:dyDescent="0.2">
      <c r="A186" s="90" t="s">
        <v>2187</v>
      </c>
      <c r="B186" s="26" t="s">
        <v>2269</v>
      </c>
      <c r="C186" s="237">
        <v>7.0287777250000003</v>
      </c>
      <c r="D186" s="237">
        <v>0.28201726999999999</v>
      </c>
      <c r="E186" s="204">
        <v>3871</v>
      </c>
      <c r="F186" s="9">
        <v>8</v>
      </c>
    </row>
    <row r="187" spans="1:6" s="96" customFormat="1" ht="12.75" x14ac:dyDescent="0.2">
      <c r="A187" s="90" t="s">
        <v>2188</v>
      </c>
      <c r="B187" s="26" t="s">
        <v>2269</v>
      </c>
      <c r="C187" s="237">
        <v>4.6798900919999999</v>
      </c>
      <c r="D187" s="237">
        <v>0.235881068</v>
      </c>
      <c r="E187" s="204">
        <v>3001.9</v>
      </c>
      <c r="F187" s="9">
        <v>53</v>
      </c>
    </row>
    <row r="188" spans="1:6" s="96" customFormat="1" ht="12.75" x14ac:dyDescent="0.2">
      <c r="A188" s="90" t="s">
        <v>2189</v>
      </c>
      <c r="B188" s="26" t="s">
        <v>2269</v>
      </c>
      <c r="C188" s="237">
        <v>6.8959175110000004</v>
      </c>
      <c r="D188" s="237">
        <v>0.19247293700000001</v>
      </c>
      <c r="E188" s="204">
        <v>3386.8</v>
      </c>
      <c r="F188" s="9">
        <v>10</v>
      </c>
    </row>
    <row r="189" spans="1:6" s="96" customFormat="1" ht="12.75" x14ac:dyDescent="0.2">
      <c r="A189" s="90" t="s">
        <v>2190</v>
      </c>
      <c r="B189" s="26" t="s">
        <v>2269</v>
      </c>
      <c r="C189" s="237">
        <v>6.2386797300000003</v>
      </c>
      <c r="D189" s="237">
        <v>0.233724192</v>
      </c>
      <c r="E189" s="204">
        <v>3381</v>
      </c>
      <c r="F189" s="9">
        <v>4</v>
      </c>
    </row>
    <row r="190" spans="1:6" s="96" customFormat="1" ht="12.75" x14ac:dyDescent="0.2">
      <c r="A190" s="90" t="s">
        <v>2191</v>
      </c>
      <c r="B190" s="26" t="s">
        <v>2269</v>
      </c>
      <c r="C190" s="237">
        <v>6.5792063780000003</v>
      </c>
      <c r="D190" s="237">
        <v>0.194203547</v>
      </c>
      <c r="E190" s="204">
        <v>3361.9</v>
      </c>
      <c r="F190" s="9">
        <v>10</v>
      </c>
    </row>
    <row r="191" spans="1:6" s="96" customFormat="1" ht="12.75" x14ac:dyDescent="0.2">
      <c r="A191" s="90" t="s">
        <v>2192</v>
      </c>
      <c r="B191" s="26" t="s">
        <v>2269</v>
      </c>
      <c r="C191" s="237">
        <v>5.8103170569999998</v>
      </c>
      <c r="D191" s="237">
        <v>0.227019001</v>
      </c>
      <c r="E191" s="204">
        <v>3350.4</v>
      </c>
      <c r="F191" s="9">
        <v>13</v>
      </c>
    </row>
    <row r="192" spans="1:6" s="96" customFormat="1" ht="12.75" x14ac:dyDescent="0.2">
      <c r="A192" s="90" t="s">
        <v>2193</v>
      </c>
      <c r="B192" s="26" t="s">
        <v>2269</v>
      </c>
      <c r="C192" s="237">
        <v>6.7620958240000002</v>
      </c>
      <c r="D192" s="237">
        <v>0.36683110200000002</v>
      </c>
      <c r="E192" s="204">
        <v>3988.5</v>
      </c>
      <c r="F192" s="9">
        <v>-1</v>
      </c>
    </row>
    <row r="193" spans="1:6" s="96" customFormat="1" ht="12.75" x14ac:dyDescent="0.2">
      <c r="A193" s="90" t="s">
        <v>2194</v>
      </c>
      <c r="B193" s="26" t="s">
        <v>2269</v>
      </c>
      <c r="C193" s="237">
        <v>4.7221025570000004</v>
      </c>
      <c r="D193" s="237">
        <v>0.35816282700000002</v>
      </c>
      <c r="E193" s="204">
        <v>3325</v>
      </c>
      <c r="F193" s="9">
        <v>6</v>
      </c>
    </row>
    <row r="194" spans="1:6" s="96" customFormat="1" ht="12.75" x14ac:dyDescent="0.2">
      <c r="A194" s="90" t="s">
        <v>2195</v>
      </c>
      <c r="B194" s="26" t="s">
        <v>2269</v>
      </c>
      <c r="C194" s="237">
        <v>6.9175492600000004</v>
      </c>
      <c r="D194" s="237">
        <v>0.16782794700000001</v>
      </c>
      <c r="E194" s="204">
        <v>3822</v>
      </c>
      <c r="F194" s="9">
        <v>14</v>
      </c>
    </row>
    <row r="195" spans="1:6" s="96" customFormat="1" ht="12.75" x14ac:dyDescent="0.2">
      <c r="A195" s="238" t="s">
        <v>2196</v>
      </c>
      <c r="B195" s="239" t="s">
        <v>2269</v>
      </c>
      <c r="C195" s="240">
        <v>5.6178188699999998</v>
      </c>
      <c r="D195" s="240">
        <v>0.136049315</v>
      </c>
      <c r="E195" s="213">
        <v>3948</v>
      </c>
      <c r="F195" s="218">
        <v>-1</v>
      </c>
    </row>
    <row r="196" spans="1:6" s="96" customFormat="1" ht="12.75" x14ac:dyDescent="0.2">
      <c r="A196" s="238" t="s">
        <v>2197</v>
      </c>
      <c r="B196" s="239" t="s">
        <v>2269</v>
      </c>
      <c r="C196" s="240">
        <v>6.1956920320000002</v>
      </c>
      <c r="D196" s="240">
        <v>0.35310613299999999</v>
      </c>
      <c r="E196" s="213">
        <v>3953.2</v>
      </c>
      <c r="F196" s="218">
        <v>2</v>
      </c>
    </row>
    <row r="197" spans="1:6" s="96" customFormat="1" ht="12.75" x14ac:dyDescent="0.2">
      <c r="A197" s="90" t="s">
        <v>2198</v>
      </c>
      <c r="B197" s="26" t="s">
        <v>2269</v>
      </c>
      <c r="C197" s="237">
        <v>5.6581212120000002</v>
      </c>
      <c r="D197" s="237">
        <v>0.25011143800000002</v>
      </c>
      <c r="E197" s="204">
        <v>3802.1</v>
      </c>
      <c r="F197" s="9">
        <v>10</v>
      </c>
    </row>
    <row r="198" spans="1:6" s="96" customFormat="1" ht="12.75" x14ac:dyDescent="0.2">
      <c r="A198" s="90" t="s">
        <v>2199</v>
      </c>
      <c r="B198" s="26" t="s">
        <v>2269</v>
      </c>
      <c r="C198" s="237">
        <v>6.7949384119999996</v>
      </c>
      <c r="D198" s="237">
        <v>0.27197713000000001</v>
      </c>
      <c r="E198" s="204">
        <v>3836.1</v>
      </c>
      <c r="F198" s="9">
        <v>5</v>
      </c>
    </row>
    <row r="199" spans="1:6" s="96" customFormat="1" ht="12.75" x14ac:dyDescent="0.2">
      <c r="A199" s="90" t="s">
        <v>2200</v>
      </c>
      <c r="B199" s="26" t="s">
        <v>2269</v>
      </c>
      <c r="C199" s="237">
        <v>6.9553208499999997</v>
      </c>
      <c r="D199" s="237">
        <v>0.23783590800000001</v>
      </c>
      <c r="E199" s="204">
        <v>3941.6</v>
      </c>
      <c r="F199" s="9">
        <v>7</v>
      </c>
    </row>
    <row r="200" spans="1:6" s="96" customFormat="1" ht="12.75" x14ac:dyDescent="0.2">
      <c r="A200" s="90" t="s">
        <v>2201</v>
      </c>
      <c r="B200" s="26" t="s">
        <v>2269</v>
      </c>
      <c r="C200" s="237">
        <v>4.0866383339999999</v>
      </c>
      <c r="D200" s="237">
        <v>0.25827283499999998</v>
      </c>
      <c r="E200" s="204">
        <v>3779.7</v>
      </c>
      <c r="F200" s="9">
        <v>7</v>
      </c>
    </row>
    <row r="201" spans="1:6" s="96" customFormat="1" ht="12.75" x14ac:dyDescent="0.2">
      <c r="A201" s="90" t="s">
        <v>2202</v>
      </c>
      <c r="B201" s="26" t="s">
        <v>2269</v>
      </c>
      <c r="C201" s="237">
        <v>6.588629589</v>
      </c>
      <c r="D201" s="237">
        <v>0.34754842400000002</v>
      </c>
      <c r="E201" s="204">
        <v>3866.6</v>
      </c>
      <c r="F201" s="9">
        <v>1</v>
      </c>
    </row>
    <row r="202" spans="1:6" s="96" customFormat="1" ht="12.75" x14ac:dyDescent="0.2">
      <c r="A202" s="90"/>
      <c r="B202" s="26"/>
      <c r="C202" s="237"/>
      <c r="D202" s="237"/>
      <c r="E202" s="204"/>
      <c r="F202" s="9"/>
    </row>
    <row r="203" spans="1:6" s="96" customFormat="1" ht="12.75" x14ac:dyDescent="0.2">
      <c r="A203" s="90" t="s">
        <v>2203</v>
      </c>
      <c r="B203" s="26" t="s">
        <v>2269</v>
      </c>
      <c r="C203" s="237">
        <v>6.8411031790000001</v>
      </c>
      <c r="D203" s="237">
        <v>0.30746805399999999</v>
      </c>
      <c r="E203" s="26"/>
      <c r="F203" s="26"/>
    </row>
    <row r="204" spans="1:6" s="96" customFormat="1" ht="12.75" x14ac:dyDescent="0.2">
      <c r="A204" s="90" t="s">
        <v>2204</v>
      </c>
      <c r="B204" s="26" t="s">
        <v>2269</v>
      </c>
      <c r="C204" s="237">
        <v>6.6720375220000001</v>
      </c>
      <c r="D204" s="237">
        <v>0.212030422</v>
      </c>
      <c r="E204" s="26"/>
      <c r="F204" s="26"/>
    </row>
    <row r="205" spans="1:6" s="96" customFormat="1" ht="12.75" x14ac:dyDescent="0.2">
      <c r="A205" s="90" t="s">
        <v>2205</v>
      </c>
      <c r="B205" s="26" t="s">
        <v>2269</v>
      </c>
      <c r="C205" s="237">
        <v>6.86199124</v>
      </c>
      <c r="D205" s="237">
        <v>0.143207529</v>
      </c>
      <c r="E205" s="26"/>
      <c r="F205" s="26"/>
    </row>
    <row r="206" spans="1:6" s="96" customFormat="1" ht="12.75" x14ac:dyDescent="0.2">
      <c r="A206" s="90" t="s">
        <v>2206</v>
      </c>
      <c r="B206" s="26" t="s">
        <v>2269</v>
      </c>
      <c r="C206" s="237">
        <v>6.8396542179999997</v>
      </c>
      <c r="D206" s="237">
        <v>0.302647834</v>
      </c>
      <c r="E206" s="26"/>
      <c r="F206" s="26"/>
    </row>
    <row r="207" spans="1:6" s="96" customFormat="1" ht="12.75" x14ac:dyDescent="0.2">
      <c r="A207" s="90" t="s">
        <v>2207</v>
      </c>
      <c r="B207" s="26" t="s">
        <v>2269</v>
      </c>
      <c r="C207" s="237">
        <v>6.85305652</v>
      </c>
      <c r="D207" s="237">
        <v>0.232606125</v>
      </c>
      <c r="E207" s="26"/>
      <c r="F207" s="26"/>
    </row>
    <row r="208" spans="1:6" s="96" customFormat="1" ht="12.75" x14ac:dyDescent="0.2">
      <c r="A208" s="90" t="s">
        <v>2208</v>
      </c>
      <c r="B208" s="26" t="s">
        <v>2269</v>
      </c>
      <c r="C208" s="237">
        <v>6.1241543350000001</v>
      </c>
      <c r="D208" s="237">
        <v>0.222660303</v>
      </c>
      <c r="E208" s="26"/>
      <c r="F208" s="26"/>
    </row>
    <row r="209" spans="1:6" s="96" customFormat="1" ht="12.75" x14ac:dyDescent="0.2">
      <c r="A209" s="90" t="s">
        <v>2209</v>
      </c>
      <c r="B209" s="26" t="s">
        <v>2269</v>
      </c>
      <c r="C209" s="237">
        <v>6.7964613619999996</v>
      </c>
      <c r="D209" s="237">
        <v>0.29518309300000001</v>
      </c>
      <c r="E209" s="26"/>
      <c r="F209" s="26"/>
    </row>
    <row r="210" spans="1:6" s="96" customFormat="1" ht="12.75" x14ac:dyDescent="0.2">
      <c r="A210" s="90" t="s">
        <v>2143</v>
      </c>
      <c r="B210" s="26" t="s">
        <v>2269</v>
      </c>
      <c r="C210" s="237">
        <v>8.2056633609999992</v>
      </c>
      <c r="D210" s="237">
        <v>0.31308108000000001</v>
      </c>
      <c r="E210" s="26"/>
      <c r="F210" s="26"/>
    </row>
    <row r="211" spans="1:6" s="96" customFormat="1" ht="12.75" x14ac:dyDescent="0.2">
      <c r="A211" s="90" t="s">
        <v>2144</v>
      </c>
      <c r="B211" s="26" t="s">
        <v>2269</v>
      </c>
      <c r="C211" s="237">
        <v>8.5825135750000001</v>
      </c>
      <c r="D211" s="237">
        <v>0.201505604</v>
      </c>
      <c r="E211" s="26"/>
      <c r="F211" s="26"/>
    </row>
    <row r="212" spans="1:6" s="96" customFormat="1" ht="12.75" x14ac:dyDescent="0.2">
      <c r="A212" s="90" t="s">
        <v>2145</v>
      </c>
      <c r="B212" s="26" t="s">
        <v>2269</v>
      </c>
      <c r="C212" s="237">
        <v>7.4994569220000002</v>
      </c>
      <c r="D212" s="237">
        <v>0.25392857499999999</v>
      </c>
      <c r="E212" s="26"/>
      <c r="F212" s="26"/>
    </row>
    <row r="213" spans="1:6" s="96" customFormat="1" ht="12.75" x14ac:dyDescent="0.2">
      <c r="A213" s="90" t="s">
        <v>2146</v>
      </c>
      <c r="B213" s="26" t="s">
        <v>2269</v>
      </c>
      <c r="C213" s="237">
        <v>8.4720999599999995</v>
      </c>
      <c r="D213" s="237">
        <v>0.147405707</v>
      </c>
      <c r="E213" s="26"/>
      <c r="F213" s="26"/>
    </row>
    <row r="214" spans="1:6" s="96" customFormat="1" ht="12.75" x14ac:dyDescent="0.2">
      <c r="A214" s="90" t="s">
        <v>2147</v>
      </c>
      <c r="B214" s="26" t="s">
        <v>2269</v>
      </c>
      <c r="C214" s="237">
        <v>7.8216392839999997</v>
      </c>
      <c r="D214" s="237">
        <v>0.42601818400000002</v>
      </c>
      <c r="E214" s="26"/>
      <c r="F214" s="26"/>
    </row>
    <row r="215" spans="1:6" s="96" customFormat="1" ht="12.75" x14ac:dyDescent="0.2">
      <c r="A215" s="90" t="s">
        <v>2148</v>
      </c>
      <c r="B215" s="26" t="s">
        <v>2269</v>
      </c>
      <c r="C215" s="237">
        <v>8.4830938800000002</v>
      </c>
      <c r="D215" s="237">
        <v>0.40217580800000002</v>
      </c>
      <c r="E215" s="26"/>
      <c r="F215" s="26"/>
    </row>
    <row r="216" spans="1:6" s="96" customFormat="1" ht="12.75" x14ac:dyDescent="0.2">
      <c r="A216" s="90" t="s">
        <v>2149</v>
      </c>
      <c r="B216" s="26" t="s">
        <v>2269</v>
      </c>
      <c r="C216" s="237">
        <v>8.3314702010000001</v>
      </c>
      <c r="D216" s="237">
        <v>0.30925472799999998</v>
      </c>
      <c r="E216" s="26"/>
      <c r="F216" s="26"/>
    </row>
    <row r="217" spans="1:6" s="96" customFormat="1" ht="12.75" x14ac:dyDescent="0.2">
      <c r="A217" s="90" t="s">
        <v>2150</v>
      </c>
      <c r="B217" s="26" t="s">
        <v>2269</v>
      </c>
      <c r="C217" s="237">
        <v>8.1790978170000006</v>
      </c>
      <c r="D217" s="237">
        <v>0.24782879999999999</v>
      </c>
      <c r="E217" s="26"/>
      <c r="F217" s="26"/>
    </row>
    <row r="218" spans="1:6" s="96" customFormat="1" ht="12.75" x14ac:dyDescent="0.2">
      <c r="A218" s="90" t="s">
        <v>2151</v>
      </c>
      <c r="B218" s="26" t="s">
        <v>2269</v>
      </c>
      <c r="C218" s="237">
        <v>8.3641120489999992</v>
      </c>
      <c r="D218" s="237">
        <v>0.25508542299999998</v>
      </c>
      <c r="E218" s="26"/>
      <c r="F218" s="26"/>
    </row>
    <row r="219" spans="1:6" s="96" customFormat="1" ht="12.75" x14ac:dyDescent="0.2">
      <c r="A219" s="90" t="s">
        <v>2152</v>
      </c>
      <c r="B219" s="26" t="s">
        <v>2269</v>
      </c>
      <c r="C219" s="237">
        <v>8.3006274569999992</v>
      </c>
      <c r="D219" s="237">
        <v>0.29981186900000001</v>
      </c>
      <c r="E219" s="26"/>
      <c r="F219" s="26"/>
    </row>
    <row r="220" spans="1:6" s="96" customFormat="1" ht="12.75" x14ac:dyDescent="0.2">
      <c r="A220" s="90" t="s">
        <v>2153</v>
      </c>
      <c r="B220" s="26" t="s">
        <v>2269</v>
      </c>
      <c r="C220" s="237">
        <v>8.5358983530000003</v>
      </c>
      <c r="D220" s="237">
        <v>0.295687119</v>
      </c>
      <c r="E220" s="26"/>
      <c r="F220" s="26"/>
    </row>
    <row r="221" spans="1:6" s="96" customFormat="1" ht="12.75" x14ac:dyDescent="0.2">
      <c r="A221" s="90" t="s">
        <v>2154</v>
      </c>
      <c r="B221" s="26" t="s">
        <v>2269</v>
      </c>
      <c r="C221" s="237">
        <v>8.3676334079999997</v>
      </c>
      <c r="D221" s="237">
        <v>0.29380061699999999</v>
      </c>
      <c r="E221" s="26"/>
      <c r="F221" s="26"/>
    </row>
    <row r="222" spans="1:6" s="96" customFormat="1" ht="12.75" x14ac:dyDescent="0.2">
      <c r="A222" s="90" t="s">
        <v>2155</v>
      </c>
      <c r="B222" s="26" t="s">
        <v>2270</v>
      </c>
      <c r="C222" s="237">
        <v>8.8386951640000007</v>
      </c>
      <c r="D222" s="237">
        <v>0.17801745599999999</v>
      </c>
      <c r="E222" s="26"/>
      <c r="F222" s="26"/>
    </row>
    <row r="223" spans="1:6" s="96" customFormat="1" ht="12.75" x14ac:dyDescent="0.2">
      <c r="A223" s="90" t="s">
        <v>2156</v>
      </c>
      <c r="B223" s="26" t="s">
        <v>2269</v>
      </c>
      <c r="C223" s="237">
        <v>7.654225587</v>
      </c>
      <c r="D223" s="237">
        <v>0.26733830400000003</v>
      </c>
      <c r="E223" s="26"/>
      <c r="F223" s="26"/>
    </row>
    <row r="224" spans="1:6" s="96" customFormat="1" ht="12.75" x14ac:dyDescent="0.2">
      <c r="A224" s="90" t="s">
        <v>2157</v>
      </c>
      <c r="B224" s="26" t="s">
        <v>2269</v>
      </c>
      <c r="C224" s="237">
        <v>8.2433737550000004</v>
      </c>
      <c r="D224" s="237">
        <v>0.30356594799999997</v>
      </c>
      <c r="E224" s="26"/>
      <c r="F224" s="26"/>
    </row>
    <row r="225" spans="1:6" s="96" customFormat="1" ht="12.75" x14ac:dyDescent="0.2">
      <c r="A225" s="90" t="s">
        <v>2158</v>
      </c>
      <c r="B225" s="26" t="s">
        <v>2269</v>
      </c>
      <c r="C225" s="237">
        <v>7.4346747430000004</v>
      </c>
      <c r="D225" s="237">
        <v>0.45135724199999999</v>
      </c>
      <c r="E225" s="26"/>
      <c r="F225" s="26"/>
    </row>
    <row r="226" spans="1:6" s="96" customFormat="1" ht="12.75" x14ac:dyDescent="0.2">
      <c r="A226" s="90" t="s">
        <v>2159</v>
      </c>
      <c r="B226" s="26" t="s">
        <v>2269</v>
      </c>
      <c r="C226" s="237">
        <v>7.9270927090000001</v>
      </c>
      <c r="D226" s="237">
        <v>0.26859883299999998</v>
      </c>
      <c r="E226" s="26"/>
      <c r="F226" s="26"/>
    </row>
    <row r="227" spans="1:6" s="96" customFormat="1" ht="12.75" x14ac:dyDescent="0.2">
      <c r="A227" s="90" t="s">
        <v>2160</v>
      </c>
      <c r="B227" s="26" t="s">
        <v>2269</v>
      </c>
      <c r="C227" s="237">
        <v>8.0419191669999996</v>
      </c>
      <c r="D227" s="237">
        <v>0.233273854</v>
      </c>
      <c r="E227" s="26"/>
      <c r="F227" s="26"/>
    </row>
    <row r="228" spans="1:6" s="96" customFormat="1" ht="12.75" x14ac:dyDescent="0.2">
      <c r="A228" s="90" t="s">
        <v>2161</v>
      </c>
      <c r="B228" s="26" t="s">
        <v>2269</v>
      </c>
      <c r="C228" s="237">
        <v>7.8460790500000002</v>
      </c>
      <c r="D228" s="237">
        <v>0.268222087</v>
      </c>
      <c r="E228" s="26"/>
      <c r="F228" s="26"/>
    </row>
    <row r="229" spans="1:6" s="96" customFormat="1" ht="12.75" x14ac:dyDescent="0.2">
      <c r="A229" s="90" t="s">
        <v>2162</v>
      </c>
      <c r="B229" s="26" t="s">
        <v>2270</v>
      </c>
      <c r="C229" s="237">
        <v>7.4238985380000004</v>
      </c>
      <c r="D229" s="237">
        <v>0.161335326</v>
      </c>
      <c r="E229" s="26"/>
      <c r="F229" s="26"/>
    </row>
    <row r="230" spans="1:6" s="96" customFormat="1" ht="12.75" x14ac:dyDescent="0.2">
      <c r="A230" s="90" t="s">
        <v>2163</v>
      </c>
      <c r="B230" s="26" t="s">
        <v>2269</v>
      </c>
      <c r="C230" s="237">
        <v>8.7412470199999994</v>
      </c>
      <c r="D230" s="237">
        <v>0.22436271499999999</v>
      </c>
      <c r="E230" s="26"/>
      <c r="F230" s="26"/>
    </row>
    <row r="231" spans="1:6" s="96" customFormat="1" ht="12.75" x14ac:dyDescent="0.2">
      <c r="A231" s="90" t="s">
        <v>2164</v>
      </c>
      <c r="B231" s="26" t="s">
        <v>2269</v>
      </c>
      <c r="C231" s="237">
        <v>8.3721115509999997</v>
      </c>
      <c r="D231" s="237">
        <v>0.24373719599999999</v>
      </c>
      <c r="E231" s="26"/>
      <c r="F231" s="26"/>
    </row>
    <row r="232" spans="1:6" s="96" customFormat="1" ht="12.75" x14ac:dyDescent="0.2">
      <c r="A232" s="90" t="s">
        <v>2165</v>
      </c>
      <c r="B232" s="26" t="s">
        <v>2269</v>
      </c>
      <c r="C232" s="237">
        <v>8.2528059420000002</v>
      </c>
      <c r="D232" s="237">
        <v>0.40691342800000002</v>
      </c>
      <c r="E232" s="26"/>
      <c r="F232" s="26"/>
    </row>
    <row r="233" spans="1:6" s="96" customFormat="1" ht="12.75" x14ac:dyDescent="0.2">
      <c r="A233" s="90" t="s">
        <v>2166</v>
      </c>
      <c r="B233" s="26" t="s">
        <v>2269</v>
      </c>
      <c r="C233" s="237">
        <v>8.0126606369999998</v>
      </c>
      <c r="D233" s="237">
        <v>0.14490888699999999</v>
      </c>
      <c r="E233" s="26"/>
      <c r="F233" s="26"/>
    </row>
    <row r="234" spans="1:6" s="96" customFormat="1" ht="12.75" x14ac:dyDescent="0.2">
      <c r="A234" s="90" t="s">
        <v>2167</v>
      </c>
      <c r="B234" s="26" t="s">
        <v>2269</v>
      </c>
      <c r="C234" s="237">
        <v>7.8534182330000002</v>
      </c>
      <c r="D234" s="237">
        <v>0.250170424</v>
      </c>
      <c r="E234" s="26"/>
      <c r="F234" s="26"/>
    </row>
    <row r="235" spans="1:6" s="96" customFormat="1" ht="12.75" x14ac:dyDescent="0.2">
      <c r="A235" s="243" t="s">
        <v>2210</v>
      </c>
      <c r="B235" s="33" t="s">
        <v>2269</v>
      </c>
      <c r="C235" s="244">
        <v>8.6423893629999995</v>
      </c>
      <c r="D235" s="244">
        <v>0.20085339299999999</v>
      </c>
      <c r="E235" s="33"/>
      <c r="F235" s="33"/>
    </row>
    <row r="236" spans="1:6" s="96" customFormat="1" ht="12.75" x14ac:dyDescent="0.2">
      <c r="A236" s="90"/>
      <c r="B236" s="26"/>
      <c r="C236" s="237"/>
      <c r="D236" s="237"/>
      <c r="E236" s="26"/>
      <c r="F236" s="26"/>
    </row>
    <row r="237" spans="1:6" s="39" customFormat="1" ht="12.75" x14ac:dyDescent="0.2">
      <c r="A237" s="39" t="s">
        <v>2404</v>
      </c>
      <c r="B237" s="148"/>
    </row>
    <row r="238" spans="1:6" s="96" customFormat="1" ht="12.75" x14ac:dyDescent="0.2">
      <c r="A238" s="27" t="s">
        <v>3072</v>
      </c>
    </row>
    <row r="239" spans="1:6" s="96" customFormat="1" ht="15.75" x14ac:dyDescent="0.2">
      <c r="A239" s="27" t="s">
        <v>3071</v>
      </c>
    </row>
    <row r="240" spans="1:6" x14ac:dyDescent="0.2">
      <c r="A240" s="27" t="s">
        <v>3056</v>
      </c>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692BD-64B5-4F44-A75F-835025F087BB}">
  <sheetPr>
    <pageSetUpPr autoPageBreaks="0"/>
  </sheetPr>
  <dimension ref="A1:P155"/>
  <sheetViews>
    <sheetView tabSelected="1" zoomScale="150" zoomScaleNormal="150" workbookViewId="0">
      <pane xSplit="1" ySplit="2" topLeftCell="B3" activePane="bottomRight" state="frozen"/>
      <selection pane="topRight" activeCell="C1" sqref="C1"/>
      <selection pane="bottomLeft" activeCell="A2" sqref="A2"/>
      <selection pane="bottomRight" activeCell="A158" sqref="A158"/>
    </sheetView>
  </sheetViews>
  <sheetFormatPr defaultRowHeight="12" x14ac:dyDescent="0.2"/>
  <cols>
    <col min="1" max="1" width="15" style="146" customWidth="1"/>
    <col min="2" max="2" width="11.75" style="145" customWidth="1"/>
    <col min="3" max="3" width="11.25" style="145" customWidth="1"/>
    <col min="4" max="4" width="10.375" style="145" customWidth="1"/>
    <col min="5" max="5" width="8.375" style="145" customWidth="1"/>
    <col min="6" max="6" width="9.875" style="145" customWidth="1"/>
    <col min="7" max="7" width="8.5" style="145" customWidth="1"/>
    <col min="8" max="8" width="10.125" style="145" customWidth="1"/>
    <col min="9" max="9" width="10.5" style="145" customWidth="1"/>
    <col min="10" max="15" width="9" style="145"/>
    <col min="16" max="49" width="9" style="146"/>
    <col min="50" max="50" width="13.25" style="146" customWidth="1"/>
    <col min="51" max="51" width="20" style="146" customWidth="1"/>
    <col min="52" max="52" width="14.125" style="146" customWidth="1"/>
    <col min="53" max="53" width="8.125" style="146" customWidth="1"/>
    <col min="54" max="54" width="10.375" style="146" customWidth="1"/>
    <col min="55" max="55" width="9.875" style="146" customWidth="1"/>
    <col min="56" max="56" width="9.5" style="146" customWidth="1"/>
    <col min="57" max="57" width="10.5" style="146" customWidth="1"/>
    <col min="58" max="65" width="9" style="146"/>
    <col min="66" max="66" width="11.125" style="146" customWidth="1"/>
    <col min="67" max="67" width="18" style="146" customWidth="1"/>
    <col min="68" max="305" width="9" style="146"/>
    <col min="306" max="306" width="13.25" style="146" customWidth="1"/>
    <col min="307" max="307" width="20" style="146" customWidth="1"/>
    <col min="308" max="308" width="14.125" style="146" customWidth="1"/>
    <col min="309" max="309" width="8.125" style="146" customWidth="1"/>
    <col min="310" max="310" width="10.375" style="146" customWidth="1"/>
    <col min="311" max="311" width="9.875" style="146" customWidth="1"/>
    <col min="312" max="312" width="9.5" style="146" customWidth="1"/>
    <col min="313" max="313" width="10.5" style="146" customWidth="1"/>
    <col min="314" max="321" width="9" style="146"/>
    <col min="322" max="322" width="11.125" style="146" customWidth="1"/>
    <col min="323" max="323" width="18" style="146" customWidth="1"/>
    <col min="324" max="561" width="9" style="146"/>
    <col min="562" max="562" width="13.25" style="146" customWidth="1"/>
    <col min="563" max="563" width="20" style="146" customWidth="1"/>
    <col min="564" max="564" width="14.125" style="146" customWidth="1"/>
    <col min="565" max="565" width="8.125" style="146" customWidth="1"/>
    <col min="566" max="566" width="10.375" style="146" customWidth="1"/>
    <col min="567" max="567" width="9.875" style="146" customWidth="1"/>
    <col min="568" max="568" width="9.5" style="146" customWidth="1"/>
    <col min="569" max="569" width="10.5" style="146" customWidth="1"/>
    <col min="570" max="577" width="9" style="146"/>
    <col min="578" max="578" width="11.125" style="146" customWidth="1"/>
    <col min="579" max="579" width="18" style="146" customWidth="1"/>
    <col min="580" max="817" width="9" style="146"/>
    <col min="818" max="818" width="13.25" style="146" customWidth="1"/>
    <col min="819" max="819" width="20" style="146" customWidth="1"/>
    <col min="820" max="820" width="14.125" style="146" customWidth="1"/>
    <col min="821" max="821" width="8.125" style="146" customWidth="1"/>
    <col min="822" max="822" width="10.375" style="146" customWidth="1"/>
    <col min="823" max="823" width="9.875" style="146" customWidth="1"/>
    <col min="824" max="824" width="9.5" style="146" customWidth="1"/>
    <col min="825" max="825" width="10.5" style="146" customWidth="1"/>
    <col min="826" max="833" width="9" style="146"/>
    <col min="834" max="834" width="11.125" style="146" customWidth="1"/>
    <col min="835" max="835" width="18" style="146" customWidth="1"/>
    <col min="836" max="1073" width="9" style="146"/>
    <col min="1074" max="1074" width="13.25" style="146" customWidth="1"/>
    <col min="1075" max="1075" width="20" style="146" customWidth="1"/>
    <col min="1076" max="1076" width="14.125" style="146" customWidth="1"/>
    <col min="1077" max="1077" width="8.125" style="146" customWidth="1"/>
    <col min="1078" max="1078" width="10.375" style="146" customWidth="1"/>
    <col min="1079" max="1079" width="9.875" style="146" customWidth="1"/>
    <col min="1080" max="1080" width="9.5" style="146" customWidth="1"/>
    <col min="1081" max="1081" width="10.5" style="146" customWidth="1"/>
    <col min="1082" max="1089" width="9" style="146"/>
    <col min="1090" max="1090" width="11.125" style="146" customWidth="1"/>
    <col min="1091" max="1091" width="18" style="146" customWidth="1"/>
    <col min="1092" max="1329" width="9" style="146"/>
    <col min="1330" max="1330" width="13.25" style="146" customWidth="1"/>
    <col min="1331" max="1331" width="20" style="146" customWidth="1"/>
    <col min="1332" max="1332" width="14.125" style="146" customWidth="1"/>
    <col min="1333" max="1333" width="8.125" style="146" customWidth="1"/>
    <col min="1334" max="1334" width="10.375" style="146" customWidth="1"/>
    <col min="1335" max="1335" width="9.875" style="146" customWidth="1"/>
    <col min="1336" max="1336" width="9.5" style="146" customWidth="1"/>
    <col min="1337" max="1337" width="10.5" style="146" customWidth="1"/>
    <col min="1338" max="1345" width="9" style="146"/>
    <col min="1346" max="1346" width="11.125" style="146" customWidth="1"/>
    <col min="1347" max="1347" width="18" style="146" customWidth="1"/>
    <col min="1348" max="1585" width="9" style="146"/>
    <col min="1586" max="1586" width="13.25" style="146" customWidth="1"/>
    <col min="1587" max="1587" width="20" style="146" customWidth="1"/>
    <col min="1588" max="1588" width="14.125" style="146" customWidth="1"/>
    <col min="1589" max="1589" width="8.125" style="146" customWidth="1"/>
    <col min="1590" max="1590" width="10.375" style="146" customWidth="1"/>
    <col min="1591" max="1591" width="9.875" style="146" customWidth="1"/>
    <col min="1592" max="1592" width="9.5" style="146" customWidth="1"/>
    <col min="1593" max="1593" width="10.5" style="146" customWidth="1"/>
    <col min="1594" max="1601" width="9" style="146"/>
    <col min="1602" max="1602" width="11.125" style="146" customWidth="1"/>
    <col min="1603" max="1603" width="18" style="146" customWidth="1"/>
    <col min="1604" max="1841" width="9" style="146"/>
    <col min="1842" max="1842" width="13.25" style="146" customWidth="1"/>
    <col min="1843" max="1843" width="20" style="146" customWidth="1"/>
    <col min="1844" max="1844" width="14.125" style="146" customWidth="1"/>
    <col min="1845" max="1845" width="8.125" style="146" customWidth="1"/>
    <col min="1846" max="1846" width="10.375" style="146" customWidth="1"/>
    <col min="1847" max="1847" width="9.875" style="146" customWidth="1"/>
    <col min="1848" max="1848" width="9.5" style="146" customWidth="1"/>
    <col min="1849" max="1849" width="10.5" style="146" customWidth="1"/>
    <col min="1850" max="1857" width="9" style="146"/>
    <col min="1858" max="1858" width="11.125" style="146" customWidth="1"/>
    <col min="1859" max="1859" width="18" style="146" customWidth="1"/>
    <col min="1860" max="2097" width="9" style="146"/>
    <col min="2098" max="2098" width="13.25" style="146" customWidth="1"/>
    <col min="2099" max="2099" width="20" style="146" customWidth="1"/>
    <col min="2100" max="2100" width="14.125" style="146" customWidth="1"/>
    <col min="2101" max="2101" width="8.125" style="146" customWidth="1"/>
    <col min="2102" max="2102" width="10.375" style="146" customWidth="1"/>
    <col min="2103" max="2103" width="9.875" style="146" customWidth="1"/>
    <col min="2104" max="2104" width="9.5" style="146" customWidth="1"/>
    <col min="2105" max="2105" width="10.5" style="146" customWidth="1"/>
    <col min="2106" max="2113" width="9" style="146"/>
    <col min="2114" max="2114" width="11.125" style="146" customWidth="1"/>
    <col min="2115" max="2115" width="18" style="146" customWidth="1"/>
    <col min="2116" max="2353" width="9" style="146"/>
    <col min="2354" max="2354" width="13.25" style="146" customWidth="1"/>
    <col min="2355" max="2355" width="20" style="146" customWidth="1"/>
    <col min="2356" max="2356" width="14.125" style="146" customWidth="1"/>
    <col min="2357" max="2357" width="8.125" style="146" customWidth="1"/>
    <col min="2358" max="2358" width="10.375" style="146" customWidth="1"/>
    <col min="2359" max="2359" width="9.875" style="146" customWidth="1"/>
    <col min="2360" max="2360" width="9.5" style="146" customWidth="1"/>
    <col min="2361" max="2361" width="10.5" style="146" customWidth="1"/>
    <col min="2362" max="2369" width="9" style="146"/>
    <col min="2370" max="2370" width="11.125" style="146" customWidth="1"/>
    <col min="2371" max="2371" width="18" style="146" customWidth="1"/>
    <col min="2372" max="2609" width="9" style="146"/>
    <col min="2610" max="2610" width="13.25" style="146" customWidth="1"/>
    <col min="2611" max="2611" width="20" style="146" customWidth="1"/>
    <col min="2612" max="2612" width="14.125" style="146" customWidth="1"/>
    <col min="2613" max="2613" width="8.125" style="146" customWidth="1"/>
    <col min="2614" max="2614" width="10.375" style="146" customWidth="1"/>
    <col min="2615" max="2615" width="9.875" style="146" customWidth="1"/>
    <col min="2616" max="2616" width="9.5" style="146" customWidth="1"/>
    <col min="2617" max="2617" width="10.5" style="146" customWidth="1"/>
    <col min="2618" max="2625" width="9" style="146"/>
    <col min="2626" max="2626" width="11.125" style="146" customWidth="1"/>
    <col min="2627" max="2627" width="18" style="146" customWidth="1"/>
    <col min="2628" max="2865" width="9" style="146"/>
    <col min="2866" max="2866" width="13.25" style="146" customWidth="1"/>
    <col min="2867" max="2867" width="20" style="146" customWidth="1"/>
    <col min="2868" max="2868" width="14.125" style="146" customWidth="1"/>
    <col min="2869" max="2869" width="8.125" style="146" customWidth="1"/>
    <col min="2870" max="2870" width="10.375" style="146" customWidth="1"/>
    <col min="2871" max="2871" width="9.875" style="146" customWidth="1"/>
    <col min="2872" max="2872" width="9.5" style="146" customWidth="1"/>
    <col min="2873" max="2873" width="10.5" style="146" customWidth="1"/>
    <col min="2874" max="2881" width="9" style="146"/>
    <col min="2882" max="2882" width="11.125" style="146" customWidth="1"/>
    <col min="2883" max="2883" width="18" style="146" customWidth="1"/>
    <col min="2884" max="3121" width="9" style="146"/>
    <col min="3122" max="3122" width="13.25" style="146" customWidth="1"/>
    <col min="3123" max="3123" width="20" style="146" customWidth="1"/>
    <col min="3124" max="3124" width="14.125" style="146" customWidth="1"/>
    <col min="3125" max="3125" width="8.125" style="146" customWidth="1"/>
    <col min="3126" max="3126" width="10.375" style="146" customWidth="1"/>
    <col min="3127" max="3127" width="9.875" style="146" customWidth="1"/>
    <col min="3128" max="3128" width="9.5" style="146" customWidth="1"/>
    <col min="3129" max="3129" width="10.5" style="146" customWidth="1"/>
    <col min="3130" max="3137" width="9" style="146"/>
    <col min="3138" max="3138" width="11.125" style="146" customWidth="1"/>
    <col min="3139" max="3139" width="18" style="146" customWidth="1"/>
    <col min="3140" max="3377" width="9" style="146"/>
    <col min="3378" max="3378" width="13.25" style="146" customWidth="1"/>
    <col min="3379" max="3379" width="20" style="146" customWidth="1"/>
    <col min="3380" max="3380" width="14.125" style="146" customWidth="1"/>
    <col min="3381" max="3381" width="8.125" style="146" customWidth="1"/>
    <col min="3382" max="3382" width="10.375" style="146" customWidth="1"/>
    <col min="3383" max="3383" width="9.875" style="146" customWidth="1"/>
    <col min="3384" max="3384" width="9.5" style="146" customWidth="1"/>
    <col min="3385" max="3385" width="10.5" style="146" customWidth="1"/>
    <col min="3386" max="3393" width="9" style="146"/>
    <col min="3394" max="3394" width="11.125" style="146" customWidth="1"/>
    <col min="3395" max="3395" width="18" style="146" customWidth="1"/>
    <col min="3396" max="3633" width="9" style="146"/>
    <col min="3634" max="3634" width="13.25" style="146" customWidth="1"/>
    <col min="3635" max="3635" width="20" style="146" customWidth="1"/>
    <col min="3636" max="3636" width="14.125" style="146" customWidth="1"/>
    <col min="3637" max="3637" width="8.125" style="146" customWidth="1"/>
    <col min="3638" max="3638" width="10.375" style="146" customWidth="1"/>
    <col min="3639" max="3639" width="9.875" style="146" customWidth="1"/>
    <col min="3640" max="3640" width="9.5" style="146" customWidth="1"/>
    <col min="3641" max="3641" width="10.5" style="146" customWidth="1"/>
    <col min="3642" max="3649" width="9" style="146"/>
    <col min="3650" max="3650" width="11.125" style="146" customWidth="1"/>
    <col min="3651" max="3651" width="18" style="146" customWidth="1"/>
    <col min="3652" max="3889" width="9" style="146"/>
    <col min="3890" max="3890" width="13.25" style="146" customWidth="1"/>
    <col min="3891" max="3891" width="20" style="146" customWidth="1"/>
    <col min="3892" max="3892" width="14.125" style="146" customWidth="1"/>
    <col min="3893" max="3893" width="8.125" style="146" customWidth="1"/>
    <col min="3894" max="3894" width="10.375" style="146" customWidth="1"/>
    <col min="3895" max="3895" width="9.875" style="146" customWidth="1"/>
    <col min="3896" max="3896" width="9.5" style="146" customWidth="1"/>
    <col min="3897" max="3897" width="10.5" style="146" customWidth="1"/>
    <col min="3898" max="3905" width="9" style="146"/>
    <col min="3906" max="3906" width="11.125" style="146" customWidth="1"/>
    <col min="3907" max="3907" width="18" style="146" customWidth="1"/>
    <col min="3908" max="4145" width="9" style="146"/>
    <col min="4146" max="4146" width="13.25" style="146" customWidth="1"/>
    <col min="4147" max="4147" width="20" style="146" customWidth="1"/>
    <col min="4148" max="4148" width="14.125" style="146" customWidth="1"/>
    <col min="4149" max="4149" width="8.125" style="146" customWidth="1"/>
    <col min="4150" max="4150" width="10.375" style="146" customWidth="1"/>
    <col min="4151" max="4151" width="9.875" style="146" customWidth="1"/>
    <col min="4152" max="4152" width="9.5" style="146" customWidth="1"/>
    <col min="4153" max="4153" width="10.5" style="146" customWidth="1"/>
    <col min="4154" max="4161" width="9" style="146"/>
    <col min="4162" max="4162" width="11.125" style="146" customWidth="1"/>
    <col min="4163" max="4163" width="18" style="146" customWidth="1"/>
    <col min="4164" max="4401" width="9" style="146"/>
    <col min="4402" max="4402" width="13.25" style="146" customWidth="1"/>
    <col min="4403" max="4403" width="20" style="146" customWidth="1"/>
    <col min="4404" max="4404" width="14.125" style="146" customWidth="1"/>
    <col min="4405" max="4405" width="8.125" style="146" customWidth="1"/>
    <col min="4406" max="4406" width="10.375" style="146" customWidth="1"/>
    <col min="4407" max="4407" width="9.875" style="146" customWidth="1"/>
    <col min="4408" max="4408" width="9.5" style="146" customWidth="1"/>
    <col min="4409" max="4409" width="10.5" style="146" customWidth="1"/>
    <col min="4410" max="4417" width="9" style="146"/>
    <col min="4418" max="4418" width="11.125" style="146" customWidth="1"/>
    <col min="4419" max="4419" width="18" style="146" customWidth="1"/>
    <col min="4420" max="4657" width="9" style="146"/>
    <col min="4658" max="4658" width="13.25" style="146" customWidth="1"/>
    <col min="4659" max="4659" width="20" style="146" customWidth="1"/>
    <col min="4660" max="4660" width="14.125" style="146" customWidth="1"/>
    <col min="4661" max="4661" width="8.125" style="146" customWidth="1"/>
    <col min="4662" max="4662" width="10.375" style="146" customWidth="1"/>
    <col min="4663" max="4663" width="9.875" style="146" customWidth="1"/>
    <col min="4664" max="4664" width="9.5" style="146" customWidth="1"/>
    <col min="4665" max="4665" width="10.5" style="146" customWidth="1"/>
    <col min="4666" max="4673" width="9" style="146"/>
    <col min="4674" max="4674" width="11.125" style="146" customWidth="1"/>
    <col min="4675" max="4675" width="18" style="146" customWidth="1"/>
    <col min="4676" max="4913" width="9" style="146"/>
    <col min="4914" max="4914" width="13.25" style="146" customWidth="1"/>
    <col min="4915" max="4915" width="20" style="146" customWidth="1"/>
    <col min="4916" max="4916" width="14.125" style="146" customWidth="1"/>
    <col min="4917" max="4917" width="8.125" style="146" customWidth="1"/>
    <col min="4918" max="4918" width="10.375" style="146" customWidth="1"/>
    <col min="4919" max="4919" width="9.875" style="146" customWidth="1"/>
    <col min="4920" max="4920" width="9.5" style="146" customWidth="1"/>
    <col min="4921" max="4921" width="10.5" style="146" customWidth="1"/>
    <col min="4922" max="4929" width="9" style="146"/>
    <col min="4930" max="4930" width="11.125" style="146" customWidth="1"/>
    <col min="4931" max="4931" width="18" style="146" customWidth="1"/>
    <col min="4932" max="5169" width="9" style="146"/>
    <col min="5170" max="5170" width="13.25" style="146" customWidth="1"/>
    <col min="5171" max="5171" width="20" style="146" customWidth="1"/>
    <col min="5172" max="5172" width="14.125" style="146" customWidth="1"/>
    <col min="5173" max="5173" width="8.125" style="146" customWidth="1"/>
    <col min="5174" max="5174" width="10.375" style="146" customWidth="1"/>
    <col min="5175" max="5175" width="9.875" style="146" customWidth="1"/>
    <col min="5176" max="5176" width="9.5" style="146" customWidth="1"/>
    <col min="5177" max="5177" width="10.5" style="146" customWidth="1"/>
    <col min="5178" max="5185" width="9" style="146"/>
    <col min="5186" max="5186" width="11.125" style="146" customWidth="1"/>
    <col min="5187" max="5187" width="18" style="146" customWidth="1"/>
    <col min="5188" max="5425" width="9" style="146"/>
    <col min="5426" max="5426" width="13.25" style="146" customWidth="1"/>
    <col min="5427" max="5427" width="20" style="146" customWidth="1"/>
    <col min="5428" max="5428" width="14.125" style="146" customWidth="1"/>
    <col min="5429" max="5429" width="8.125" style="146" customWidth="1"/>
    <col min="5430" max="5430" width="10.375" style="146" customWidth="1"/>
    <col min="5431" max="5431" width="9.875" style="146" customWidth="1"/>
    <col min="5432" max="5432" width="9.5" style="146" customWidth="1"/>
    <col min="5433" max="5433" width="10.5" style="146" customWidth="1"/>
    <col min="5434" max="5441" width="9" style="146"/>
    <col min="5442" max="5442" width="11.125" style="146" customWidth="1"/>
    <col min="5443" max="5443" width="18" style="146" customWidth="1"/>
    <col min="5444" max="5681" width="9" style="146"/>
    <col min="5682" max="5682" width="13.25" style="146" customWidth="1"/>
    <col min="5683" max="5683" width="20" style="146" customWidth="1"/>
    <col min="5684" max="5684" width="14.125" style="146" customWidth="1"/>
    <col min="5685" max="5685" width="8.125" style="146" customWidth="1"/>
    <col min="5686" max="5686" width="10.375" style="146" customWidth="1"/>
    <col min="5687" max="5687" width="9.875" style="146" customWidth="1"/>
    <col min="5688" max="5688" width="9.5" style="146" customWidth="1"/>
    <col min="5689" max="5689" width="10.5" style="146" customWidth="1"/>
    <col min="5690" max="5697" width="9" style="146"/>
    <col min="5698" max="5698" width="11.125" style="146" customWidth="1"/>
    <col min="5699" max="5699" width="18" style="146" customWidth="1"/>
    <col min="5700" max="5937" width="9" style="146"/>
    <col min="5938" max="5938" width="13.25" style="146" customWidth="1"/>
    <col min="5939" max="5939" width="20" style="146" customWidth="1"/>
    <col min="5940" max="5940" width="14.125" style="146" customWidth="1"/>
    <col min="5941" max="5941" width="8.125" style="146" customWidth="1"/>
    <col min="5942" max="5942" width="10.375" style="146" customWidth="1"/>
    <col min="5943" max="5943" width="9.875" style="146" customWidth="1"/>
    <col min="5944" max="5944" width="9.5" style="146" customWidth="1"/>
    <col min="5945" max="5945" width="10.5" style="146" customWidth="1"/>
    <col min="5946" max="5953" width="9" style="146"/>
    <col min="5954" max="5954" width="11.125" style="146" customWidth="1"/>
    <col min="5955" max="5955" width="18" style="146" customWidth="1"/>
    <col min="5956" max="6193" width="9" style="146"/>
    <col min="6194" max="6194" width="13.25" style="146" customWidth="1"/>
    <col min="6195" max="6195" width="20" style="146" customWidth="1"/>
    <col min="6196" max="6196" width="14.125" style="146" customWidth="1"/>
    <col min="6197" max="6197" width="8.125" style="146" customWidth="1"/>
    <col min="6198" max="6198" width="10.375" style="146" customWidth="1"/>
    <col min="6199" max="6199" width="9.875" style="146" customWidth="1"/>
    <col min="6200" max="6200" width="9.5" style="146" customWidth="1"/>
    <col min="6201" max="6201" width="10.5" style="146" customWidth="1"/>
    <col min="6202" max="6209" width="9" style="146"/>
    <col min="6210" max="6210" width="11.125" style="146" customWidth="1"/>
    <col min="6211" max="6211" width="18" style="146" customWidth="1"/>
    <col min="6212" max="6449" width="9" style="146"/>
    <col min="6450" max="6450" width="13.25" style="146" customWidth="1"/>
    <col min="6451" max="6451" width="20" style="146" customWidth="1"/>
    <col min="6452" max="6452" width="14.125" style="146" customWidth="1"/>
    <col min="6453" max="6453" width="8.125" style="146" customWidth="1"/>
    <col min="6454" max="6454" width="10.375" style="146" customWidth="1"/>
    <col min="6455" max="6455" width="9.875" style="146" customWidth="1"/>
    <col min="6456" max="6456" width="9.5" style="146" customWidth="1"/>
    <col min="6457" max="6457" width="10.5" style="146" customWidth="1"/>
    <col min="6458" max="6465" width="9" style="146"/>
    <col min="6466" max="6466" width="11.125" style="146" customWidth="1"/>
    <col min="6467" max="6467" width="18" style="146" customWidth="1"/>
    <col min="6468" max="6705" width="9" style="146"/>
    <col min="6706" max="6706" width="13.25" style="146" customWidth="1"/>
    <col min="6707" max="6707" width="20" style="146" customWidth="1"/>
    <col min="6708" max="6708" width="14.125" style="146" customWidth="1"/>
    <col min="6709" max="6709" width="8.125" style="146" customWidth="1"/>
    <col min="6710" max="6710" width="10.375" style="146" customWidth="1"/>
    <col min="6711" max="6711" width="9.875" style="146" customWidth="1"/>
    <col min="6712" max="6712" width="9.5" style="146" customWidth="1"/>
    <col min="6713" max="6713" width="10.5" style="146" customWidth="1"/>
    <col min="6714" max="6721" width="9" style="146"/>
    <col min="6722" max="6722" width="11.125" style="146" customWidth="1"/>
    <col min="6723" max="6723" width="18" style="146" customWidth="1"/>
    <col min="6724" max="6961" width="9" style="146"/>
    <col min="6962" max="6962" width="13.25" style="146" customWidth="1"/>
    <col min="6963" max="6963" width="20" style="146" customWidth="1"/>
    <col min="6964" max="6964" width="14.125" style="146" customWidth="1"/>
    <col min="6965" max="6965" width="8.125" style="146" customWidth="1"/>
    <col min="6966" max="6966" width="10.375" style="146" customWidth="1"/>
    <col min="6967" max="6967" width="9.875" style="146" customWidth="1"/>
    <col min="6968" max="6968" width="9.5" style="146" customWidth="1"/>
    <col min="6969" max="6969" width="10.5" style="146" customWidth="1"/>
    <col min="6970" max="6977" width="9" style="146"/>
    <col min="6978" max="6978" width="11.125" style="146" customWidth="1"/>
    <col min="6979" max="6979" width="18" style="146" customWidth="1"/>
    <col min="6980" max="7217" width="9" style="146"/>
    <col min="7218" max="7218" width="13.25" style="146" customWidth="1"/>
    <col min="7219" max="7219" width="20" style="146" customWidth="1"/>
    <col min="7220" max="7220" width="14.125" style="146" customWidth="1"/>
    <col min="7221" max="7221" width="8.125" style="146" customWidth="1"/>
    <col min="7222" max="7222" width="10.375" style="146" customWidth="1"/>
    <col min="7223" max="7223" width="9.875" style="146" customWidth="1"/>
    <col min="7224" max="7224" width="9.5" style="146" customWidth="1"/>
    <col min="7225" max="7225" width="10.5" style="146" customWidth="1"/>
    <col min="7226" max="7233" width="9" style="146"/>
    <col min="7234" max="7234" width="11.125" style="146" customWidth="1"/>
    <col min="7235" max="7235" width="18" style="146" customWidth="1"/>
    <col min="7236" max="7473" width="9" style="146"/>
    <col min="7474" max="7474" width="13.25" style="146" customWidth="1"/>
    <col min="7475" max="7475" width="20" style="146" customWidth="1"/>
    <col min="7476" max="7476" width="14.125" style="146" customWidth="1"/>
    <col min="7477" max="7477" width="8.125" style="146" customWidth="1"/>
    <col min="7478" max="7478" width="10.375" style="146" customWidth="1"/>
    <col min="7479" max="7479" width="9.875" style="146" customWidth="1"/>
    <col min="7480" max="7480" width="9.5" style="146" customWidth="1"/>
    <col min="7481" max="7481" width="10.5" style="146" customWidth="1"/>
    <col min="7482" max="7489" width="9" style="146"/>
    <col min="7490" max="7490" width="11.125" style="146" customWidth="1"/>
    <col min="7491" max="7491" width="18" style="146" customWidth="1"/>
    <col min="7492" max="7729" width="9" style="146"/>
    <col min="7730" max="7730" width="13.25" style="146" customWidth="1"/>
    <col min="7731" max="7731" width="20" style="146" customWidth="1"/>
    <col min="7732" max="7732" width="14.125" style="146" customWidth="1"/>
    <col min="7733" max="7733" width="8.125" style="146" customWidth="1"/>
    <col min="7734" max="7734" width="10.375" style="146" customWidth="1"/>
    <col min="7735" max="7735" width="9.875" style="146" customWidth="1"/>
    <col min="7736" max="7736" width="9.5" style="146" customWidth="1"/>
    <col min="7737" max="7737" width="10.5" style="146" customWidth="1"/>
    <col min="7738" max="7745" width="9" style="146"/>
    <col min="7746" max="7746" width="11.125" style="146" customWidth="1"/>
    <col min="7747" max="7747" width="18" style="146" customWidth="1"/>
    <col min="7748" max="7985" width="9" style="146"/>
    <col min="7986" max="7986" width="13.25" style="146" customWidth="1"/>
    <col min="7987" max="7987" width="20" style="146" customWidth="1"/>
    <col min="7988" max="7988" width="14.125" style="146" customWidth="1"/>
    <col min="7989" max="7989" width="8.125" style="146" customWidth="1"/>
    <col min="7990" max="7990" width="10.375" style="146" customWidth="1"/>
    <col min="7991" max="7991" width="9.875" style="146" customWidth="1"/>
    <col min="7992" max="7992" width="9.5" style="146" customWidth="1"/>
    <col min="7993" max="7993" width="10.5" style="146" customWidth="1"/>
    <col min="7994" max="8001" width="9" style="146"/>
    <col min="8002" max="8002" width="11.125" style="146" customWidth="1"/>
    <col min="8003" max="8003" width="18" style="146" customWidth="1"/>
    <col min="8004" max="8241" width="9" style="146"/>
    <col min="8242" max="8242" width="13.25" style="146" customWidth="1"/>
    <col min="8243" max="8243" width="20" style="146" customWidth="1"/>
    <col min="8244" max="8244" width="14.125" style="146" customWidth="1"/>
    <col min="8245" max="8245" width="8.125" style="146" customWidth="1"/>
    <col min="8246" max="8246" width="10.375" style="146" customWidth="1"/>
    <col min="8247" max="8247" width="9.875" style="146" customWidth="1"/>
    <col min="8248" max="8248" width="9.5" style="146" customWidth="1"/>
    <col min="8249" max="8249" width="10.5" style="146" customWidth="1"/>
    <col min="8250" max="8257" width="9" style="146"/>
    <col min="8258" max="8258" width="11.125" style="146" customWidth="1"/>
    <col min="8259" max="8259" width="18" style="146" customWidth="1"/>
    <col min="8260" max="8497" width="9" style="146"/>
    <col min="8498" max="8498" width="13.25" style="146" customWidth="1"/>
    <col min="8499" max="8499" width="20" style="146" customWidth="1"/>
    <col min="8500" max="8500" width="14.125" style="146" customWidth="1"/>
    <col min="8501" max="8501" width="8.125" style="146" customWidth="1"/>
    <col min="8502" max="8502" width="10.375" style="146" customWidth="1"/>
    <col min="8503" max="8503" width="9.875" style="146" customWidth="1"/>
    <col min="8504" max="8504" width="9.5" style="146" customWidth="1"/>
    <col min="8505" max="8505" width="10.5" style="146" customWidth="1"/>
    <col min="8506" max="8513" width="9" style="146"/>
    <col min="8514" max="8514" width="11.125" style="146" customWidth="1"/>
    <col min="8515" max="8515" width="18" style="146" customWidth="1"/>
    <col min="8516" max="8753" width="9" style="146"/>
    <col min="8754" max="8754" width="13.25" style="146" customWidth="1"/>
    <col min="8755" max="8755" width="20" style="146" customWidth="1"/>
    <col min="8756" max="8756" width="14.125" style="146" customWidth="1"/>
    <col min="8757" max="8757" width="8.125" style="146" customWidth="1"/>
    <col min="8758" max="8758" width="10.375" style="146" customWidth="1"/>
    <col min="8759" max="8759" width="9.875" style="146" customWidth="1"/>
    <col min="8760" max="8760" width="9.5" style="146" customWidth="1"/>
    <col min="8761" max="8761" width="10.5" style="146" customWidth="1"/>
    <col min="8762" max="8769" width="9" style="146"/>
    <col min="8770" max="8770" width="11.125" style="146" customWidth="1"/>
    <col min="8771" max="8771" width="18" style="146" customWidth="1"/>
    <col min="8772" max="9009" width="9" style="146"/>
    <col min="9010" max="9010" width="13.25" style="146" customWidth="1"/>
    <col min="9011" max="9011" width="20" style="146" customWidth="1"/>
    <col min="9012" max="9012" width="14.125" style="146" customWidth="1"/>
    <col min="9013" max="9013" width="8.125" style="146" customWidth="1"/>
    <col min="9014" max="9014" width="10.375" style="146" customWidth="1"/>
    <col min="9015" max="9015" width="9.875" style="146" customWidth="1"/>
    <col min="9016" max="9016" width="9.5" style="146" customWidth="1"/>
    <col min="9017" max="9017" width="10.5" style="146" customWidth="1"/>
    <col min="9018" max="9025" width="9" style="146"/>
    <col min="9026" max="9026" width="11.125" style="146" customWidth="1"/>
    <col min="9027" max="9027" width="18" style="146" customWidth="1"/>
    <col min="9028" max="9265" width="9" style="146"/>
    <col min="9266" max="9266" width="13.25" style="146" customWidth="1"/>
    <col min="9267" max="9267" width="20" style="146" customWidth="1"/>
    <col min="9268" max="9268" width="14.125" style="146" customWidth="1"/>
    <col min="9269" max="9269" width="8.125" style="146" customWidth="1"/>
    <col min="9270" max="9270" width="10.375" style="146" customWidth="1"/>
    <col min="9271" max="9271" width="9.875" style="146" customWidth="1"/>
    <col min="9272" max="9272" width="9.5" style="146" customWidth="1"/>
    <col min="9273" max="9273" width="10.5" style="146" customWidth="1"/>
    <col min="9274" max="9281" width="9" style="146"/>
    <col min="9282" max="9282" width="11.125" style="146" customWidth="1"/>
    <col min="9283" max="9283" width="18" style="146" customWidth="1"/>
    <col min="9284" max="9521" width="9" style="146"/>
    <col min="9522" max="9522" width="13.25" style="146" customWidth="1"/>
    <col min="9523" max="9523" width="20" style="146" customWidth="1"/>
    <col min="9524" max="9524" width="14.125" style="146" customWidth="1"/>
    <col min="9525" max="9525" width="8.125" style="146" customWidth="1"/>
    <col min="9526" max="9526" width="10.375" style="146" customWidth="1"/>
    <col min="9527" max="9527" width="9.875" style="146" customWidth="1"/>
    <col min="9528" max="9528" width="9.5" style="146" customWidth="1"/>
    <col min="9529" max="9529" width="10.5" style="146" customWidth="1"/>
    <col min="9530" max="9537" width="9" style="146"/>
    <col min="9538" max="9538" width="11.125" style="146" customWidth="1"/>
    <col min="9539" max="9539" width="18" style="146" customWidth="1"/>
    <col min="9540" max="9777" width="9" style="146"/>
    <col min="9778" max="9778" width="13.25" style="146" customWidth="1"/>
    <col min="9779" max="9779" width="20" style="146" customWidth="1"/>
    <col min="9780" max="9780" width="14.125" style="146" customWidth="1"/>
    <col min="9781" max="9781" width="8.125" style="146" customWidth="1"/>
    <col min="9782" max="9782" width="10.375" style="146" customWidth="1"/>
    <col min="9783" max="9783" width="9.875" style="146" customWidth="1"/>
    <col min="9784" max="9784" width="9.5" style="146" customWidth="1"/>
    <col min="9785" max="9785" width="10.5" style="146" customWidth="1"/>
    <col min="9786" max="9793" width="9" style="146"/>
    <col min="9794" max="9794" width="11.125" style="146" customWidth="1"/>
    <col min="9795" max="9795" width="18" style="146" customWidth="1"/>
    <col min="9796" max="10033" width="9" style="146"/>
    <col min="10034" max="10034" width="13.25" style="146" customWidth="1"/>
    <col min="10035" max="10035" width="20" style="146" customWidth="1"/>
    <col min="10036" max="10036" width="14.125" style="146" customWidth="1"/>
    <col min="10037" max="10037" width="8.125" style="146" customWidth="1"/>
    <col min="10038" max="10038" width="10.375" style="146" customWidth="1"/>
    <col min="10039" max="10039" width="9.875" style="146" customWidth="1"/>
    <col min="10040" max="10040" width="9.5" style="146" customWidth="1"/>
    <col min="10041" max="10041" width="10.5" style="146" customWidth="1"/>
    <col min="10042" max="10049" width="9" style="146"/>
    <col min="10050" max="10050" width="11.125" style="146" customWidth="1"/>
    <col min="10051" max="10051" width="18" style="146" customWidth="1"/>
    <col min="10052" max="10289" width="9" style="146"/>
    <col min="10290" max="10290" width="13.25" style="146" customWidth="1"/>
    <col min="10291" max="10291" width="20" style="146" customWidth="1"/>
    <col min="10292" max="10292" width="14.125" style="146" customWidth="1"/>
    <col min="10293" max="10293" width="8.125" style="146" customWidth="1"/>
    <col min="10294" max="10294" width="10.375" style="146" customWidth="1"/>
    <col min="10295" max="10295" width="9.875" style="146" customWidth="1"/>
    <col min="10296" max="10296" width="9.5" style="146" customWidth="1"/>
    <col min="10297" max="10297" width="10.5" style="146" customWidth="1"/>
    <col min="10298" max="10305" width="9" style="146"/>
    <col min="10306" max="10306" width="11.125" style="146" customWidth="1"/>
    <col min="10307" max="10307" width="18" style="146" customWidth="1"/>
    <col min="10308" max="10545" width="9" style="146"/>
    <col min="10546" max="10546" width="13.25" style="146" customWidth="1"/>
    <col min="10547" max="10547" width="20" style="146" customWidth="1"/>
    <col min="10548" max="10548" width="14.125" style="146" customWidth="1"/>
    <col min="10549" max="10549" width="8.125" style="146" customWidth="1"/>
    <col min="10550" max="10550" width="10.375" style="146" customWidth="1"/>
    <col min="10551" max="10551" width="9.875" style="146" customWidth="1"/>
    <col min="10552" max="10552" width="9.5" style="146" customWidth="1"/>
    <col min="10553" max="10553" width="10.5" style="146" customWidth="1"/>
    <col min="10554" max="10561" width="9" style="146"/>
    <col min="10562" max="10562" width="11.125" style="146" customWidth="1"/>
    <col min="10563" max="10563" width="18" style="146" customWidth="1"/>
    <col min="10564" max="10801" width="9" style="146"/>
    <col min="10802" max="10802" width="13.25" style="146" customWidth="1"/>
    <col min="10803" max="10803" width="20" style="146" customWidth="1"/>
    <col min="10804" max="10804" width="14.125" style="146" customWidth="1"/>
    <col min="10805" max="10805" width="8.125" style="146" customWidth="1"/>
    <col min="10806" max="10806" width="10.375" style="146" customWidth="1"/>
    <col min="10807" max="10807" width="9.875" style="146" customWidth="1"/>
    <col min="10808" max="10808" width="9.5" style="146" customWidth="1"/>
    <col min="10809" max="10809" width="10.5" style="146" customWidth="1"/>
    <col min="10810" max="10817" width="9" style="146"/>
    <col min="10818" max="10818" width="11.125" style="146" customWidth="1"/>
    <col min="10819" max="10819" width="18" style="146" customWidth="1"/>
    <col min="10820" max="11057" width="9" style="146"/>
    <col min="11058" max="11058" width="13.25" style="146" customWidth="1"/>
    <col min="11059" max="11059" width="20" style="146" customWidth="1"/>
    <col min="11060" max="11060" width="14.125" style="146" customWidth="1"/>
    <col min="11061" max="11061" width="8.125" style="146" customWidth="1"/>
    <col min="11062" max="11062" width="10.375" style="146" customWidth="1"/>
    <col min="11063" max="11063" width="9.875" style="146" customWidth="1"/>
    <col min="11064" max="11064" width="9.5" style="146" customWidth="1"/>
    <col min="11065" max="11065" width="10.5" style="146" customWidth="1"/>
    <col min="11066" max="11073" width="9" style="146"/>
    <col min="11074" max="11074" width="11.125" style="146" customWidth="1"/>
    <col min="11075" max="11075" width="18" style="146" customWidth="1"/>
    <col min="11076" max="11313" width="9" style="146"/>
    <col min="11314" max="11314" width="13.25" style="146" customWidth="1"/>
    <col min="11315" max="11315" width="20" style="146" customWidth="1"/>
    <col min="11316" max="11316" width="14.125" style="146" customWidth="1"/>
    <col min="11317" max="11317" width="8.125" style="146" customWidth="1"/>
    <col min="11318" max="11318" width="10.375" style="146" customWidth="1"/>
    <col min="11319" max="11319" width="9.875" style="146" customWidth="1"/>
    <col min="11320" max="11320" width="9.5" style="146" customWidth="1"/>
    <col min="11321" max="11321" width="10.5" style="146" customWidth="1"/>
    <col min="11322" max="11329" width="9" style="146"/>
    <col min="11330" max="11330" width="11.125" style="146" customWidth="1"/>
    <col min="11331" max="11331" width="18" style="146" customWidth="1"/>
    <col min="11332" max="11569" width="9" style="146"/>
    <col min="11570" max="11570" width="13.25" style="146" customWidth="1"/>
    <col min="11571" max="11571" width="20" style="146" customWidth="1"/>
    <col min="11572" max="11572" width="14.125" style="146" customWidth="1"/>
    <col min="11573" max="11573" width="8.125" style="146" customWidth="1"/>
    <col min="11574" max="11574" width="10.375" style="146" customWidth="1"/>
    <col min="11575" max="11575" width="9.875" style="146" customWidth="1"/>
    <col min="11576" max="11576" width="9.5" style="146" customWidth="1"/>
    <col min="11577" max="11577" width="10.5" style="146" customWidth="1"/>
    <col min="11578" max="11585" width="9" style="146"/>
    <col min="11586" max="11586" width="11.125" style="146" customWidth="1"/>
    <col min="11587" max="11587" width="18" style="146" customWidth="1"/>
    <col min="11588" max="11825" width="9" style="146"/>
    <col min="11826" max="11826" width="13.25" style="146" customWidth="1"/>
    <col min="11827" max="11827" width="20" style="146" customWidth="1"/>
    <col min="11828" max="11828" width="14.125" style="146" customWidth="1"/>
    <col min="11829" max="11829" width="8.125" style="146" customWidth="1"/>
    <col min="11830" max="11830" width="10.375" style="146" customWidth="1"/>
    <col min="11831" max="11831" width="9.875" style="146" customWidth="1"/>
    <col min="11832" max="11832" width="9.5" style="146" customWidth="1"/>
    <col min="11833" max="11833" width="10.5" style="146" customWidth="1"/>
    <col min="11834" max="11841" width="9" style="146"/>
    <col min="11842" max="11842" width="11.125" style="146" customWidth="1"/>
    <col min="11843" max="11843" width="18" style="146" customWidth="1"/>
    <col min="11844" max="12081" width="9" style="146"/>
    <col min="12082" max="12082" width="13.25" style="146" customWidth="1"/>
    <col min="12083" max="12083" width="20" style="146" customWidth="1"/>
    <col min="12084" max="12084" width="14.125" style="146" customWidth="1"/>
    <col min="12085" max="12085" width="8.125" style="146" customWidth="1"/>
    <col min="12086" max="12086" width="10.375" style="146" customWidth="1"/>
    <col min="12087" max="12087" width="9.875" style="146" customWidth="1"/>
    <col min="12088" max="12088" width="9.5" style="146" customWidth="1"/>
    <col min="12089" max="12089" width="10.5" style="146" customWidth="1"/>
    <col min="12090" max="12097" width="9" style="146"/>
    <col min="12098" max="12098" width="11.125" style="146" customWidth="1"/>
    <col min="12099" max="12099" width="18" style="146" customWidth="1"/>
    <col min="12100" max="12337" width="9" style="146"/>
    <col min="12338" max="12338" width="13.25" style="146" customWidth="1"/>
    <col min="12339" max="12339" width="20" style="146" customWidth="1"/>
    <col min="12340" max="12340" width="14.125" style="146" customWidth="1"/>
    <col min="12341" max="12341" width="8.125" style="146" customWidth="1"/>
    <col min="12342" max="12342" width="10.375" style="146" customWidth="1"/>
    <col min="12343" max="12343" width="9.875" style="146" customWidth="1"/>
    <col min="12344" max="12344" width="9.5" style="146" customWidth="1"/>
    <col min="12345" max="12345" width="10.5" style="146" customWidth="1"/>
    <col min="12346" max="12353" width="9" style="146"/>
    <col min="12354" max="12354" width="11.125" style="146" customWidth="1"/>
    <col min="12355" max="12355" width="18" style="146" customWidth="1"/>
    <col min="12356" max="12593" width="9" style="146"/>
    <col min="12594" max="12594" width="13.25" style="146" customWidth="1"/>
    <col min="12595" max="12595" width="20" style="146" customWidth="1"/>
    <col min="12596" max="12596" width="14.125" style="146" customWidth="1"/>
    <col min="12597" max="12597" width="8.125" style="146" customWidth="1"/>
    <col min="12598" max="12598" width="10.375" style="146" customWidth="1"/>
    <col min="12599" max="12599" width="9.875" style="146" customWidth="1"/>
    <col min="12600" max="12600" width="9.5" style="146" customWidth="1"/>
    <col min="12601" max="12601" width="10.5" style="146" customWidth="1"/>
    <col min="12602" max="12609" width="9" style="146"/>
    <col min="12610" max="12610" width="11.125" style="146" customWidth="1"/>
    <col min="12611" max="12611" width="18" style="146" customWidth="1"/>
    <col min="12612" max="12849" width="9" style="146"/>
    <col min="12850" max="12850" width="13.25" style="146" customWidth="1"/>
    <col min="12851" max="12851" width="20" style="146" customWidth="1"/>
    <col min="12852" max="12852" width="14.125" style="146" customWidth="1"/>
    <col min="12853" max="12853" width="8.125" style="146" customWidth="1"/>
    <col min="12854" max="12854" width="10.375" style="146" customWidth="1"/>
    <col min="12855" max="12855" width="9.875" style="146" customWidth="1"/>
    <col min="12856" max="12856" width="9.5" style="146" customWidth="1"/>
    <col min="12857" max="12857" width="10.5" style="146" customWidth="1"/>
    <col min="12858" max="12865" width="9" style="146"/>
    <col min="12866" max="12866" width="11.125" style="146" customWidth="1"/>
    <col min="12867" max="12867" width="18" style="146" customWidth="1"/>
    <col min="12868" max="13105" width="9" style="146"/>
    <col min="13106" max="13106" width="13.25" style="146" customWidth="1"/>
    <col min="13107" max="13107" width="20" style="146" customWidth="1"/>
    <col min="13108" max="13108" width="14.125" style="146" customWidth="1"/>
    <col min="13109" max="13109" width="8.125" style="146" customWidth="1"/>
    <col min="13110" max="13110" width="10.375" style="146" customWidth="1"/>
    <col min="13111" max="13111" width="9.875" style="146" customWidth="1"/>
    <col min="13112" max="13112" width="9.5" style="146" customWidth="1"/>
    <col min="13113" max="13113" width="10.5" style="146" customWidth="1"/>
    <col min="13114" max="13121" width="9" style="146"/>
    <col min="13122" max="13122" width="11.125" style="146" customWidth="1"/>
    <col min="13123" max="13123" width="18" style="146" customWidth="1"/>
    <col min="13124" max="13361" width="9" style="146"/>
    <col min="13362" max="13362" width="13.25" style="146" customWidth="1"/>
    <col min="13363" max="13363" width="20" style="146" customWidth="1"/>
    <col min="13364" max="13364" width="14.125" style="146" customWidth="1"/>
    <col min="13365" max="13365" width="8.125" style="146" customWidth="1"/>
    <col min="13366" max="13366" width="10.375" style="146" customWidth="1"/>
    <col min="13367" max="13367" width="9.875" style="146" customWidth="1"/>
    <col min="13368" max="13368" width="9.5" style="146" customWidth="1"/>
    <col min="13369" max="13369" width="10.5" style="146" customWidth="1"/>
    <col min="13370" max="13377" width="9" style="146"/>
    <col min="13378" max="13378" width="11.125" style="146" customWidth="1"/>
    <col min="13379" max="13379" width="18" style="146" customWidth="1"/>
    <col min="13380" max="13617" width="9" style="146"/>
    <col min="13618" max="13618" width="13.25" style="146" customWidth="1"/>
    <col min="13619" max="13619" width="20" style="146" customWidth="1"/>
    <col min="13620" max="13620" width="14.125" style="146" customWidth="1"/>
    <col min="13621" max="13621" width="8.125" style="146" customWidth="1"/>
    <col min="13622" max="13622" width="10.375" style="146" customWidth="1"/>
    <col min="13623" max="13623" width="9.875" style="146" customWidth="1"/>
    <col min="13624" max="13624" width="9.5" style="146" customWidth="1"/>
    <col min="13625" max="13625" width="10.5" style="146" customWidth="1"/>
    <col min="13626" max="13633" width="9" style="146"/>
    <col min="13634" max="13634" width="11.125" style="146" customWidth="1"/>
    <col min="13635" max="13635" width="18" style="146" customWidth="1"/>
    <col min="13636" max="13873" width="9" style="146"/>
    <col min="13874" max="13874" width="13.25" style="146" customWidth="1"/>
    <col min="13875" max="13875" width="20" style="146" customWidth="1"/>
    <col min="13876" max="13876" width="14.125" style="146" customWidth="1"/>
    <col min="13877" max="13877" width="8.125" style="146" customWidth="1"/>
    <col min="13878" max="13878" width="10.375" style="146" customWidth="1"/>
    <col min="13879" max="13879" width="9.875" style="146" customWidth="1"/>
    <col min="13880" max="13880" width="9.5" style="146" customWidth="1"/>
    <col min="13881" max="13881" width="10.5" style="146" customWidth="1"/>
    <col min="13882" max="13889" width="9" style="146"/>
    <col min="13890" max="13890" width="11.125" style="146" customWidth="1"/>
    <col min="13891" max="13891" width="18" style="146" customWidth="1"/>
    <col min="13892" max="14129" width="9" style="146"/>
    <col min="14130" max="14130" width="13.25" style="146" customWidth="1"/>
    <col min="14131" max="14131" width="20" style="146" customWidth="1"/>
    <col min="14132" max="14132" width="14.125" style="146" customWidth="1"/>
    <col min="14133" max="14133" width="8.125" style="146" customWidth="1"/>
    <col min="14134" max="14134" width="10.375" style="146" customWidth="1"/>
    <col min="14135" max="14135" width="9.875" style="146" customWidth="1"/>
    <col min="14136" max="14136" width="9.5" style="146" customWidth="1"/>
    <col min="14137" max="14137" width="10.5" style="146" customWidth="1"/>
    <col min="14138" max="14145" width="9" style="146"/>
    <col min="14146" max="14146" width="11.125" style="146" customWidth="1"/>
    <col min="14147" max="14147" width="18" style="146" customWidth="1"/>
    <col min="14148" max="14385" width="9" style="146"/>
    <col min="14386" max="14386" width="13.25" style="146" customWidth="1"/>
    <col min="14387" max="14387" width="20" style="146" customWidth="1"/>
    <col min="14388" max="14388" width="14.125" style="146" customWidth="1"/>
    <col min="14389" max="14389" width="8.125" style="146" customWidth="1"/>
    <col min="14390" max="14390" width="10.375" style="146" customWidth="1"/>
    <col min="14391" max="14391" width="9.875" style="146" customWidth="1"/>
    <col min="14392" max="14392" width="9.5" style="146" customWidth="1"/>
    <col min="14393" max="14393" width="10.5" style="146" customWidth="1"/>
    <col min="14394" max="14401" width="9" style="146"/>
    <col min="14402" max="14402" width="11.125" style="146" customWidth="1"/>
    <col min="14403" max="14403" width="18" style="146" customWidth="1"/>
    <col min="14404" max="14641" width="9" style="146"/>
    <col min="14642" max="14642" width="13.25" style="146" customWidth="1"/>
    <col min="14643" max="14643" width="20" style="146" customWidth="1"/>
    <col min="14644" max="14644" width="14.125" style="146" customWidth="1"/>
    <col min="14645" max="14645" width="8.125" style="146" customWidth="1"/>
    <col min="14646" max="14646" width="10.375" style="146" customWidth="1"/>
    <col min="14647" max="14647" width="9.875" style="146" customWidth="1"/>
    <col min="14648" max="14648" width="9.5" style="146" customWidth="1"/>
    <col min="14649" max="14649" width="10.5" style="146" customWidth="1"/>
    <col min="14650" max="14657" width="9" style="146"/>
    <col min="14658" max="14658" width="11.125" style="146" customWidth="1"/>
    <col min="14659" max="14659" width="18" style="146" customWidth="1"/>
    <col min="14660" max="14897" width="9" style="146"/>
    <col min="14898" max="14898" width="13.25" style="146" customWidth="1"/>
    <col min="14899" max="14899" width="20" style="146" customWidth="1"/>
    <col min="14900" max="14900" width="14.125" style="146" customWidth="1"/>
    <col min="14901" max="14901" width="8.125" style="146" customWidth="1"/>
    <col min="14902" max="14902" width="10.375" style="146" customWidth="1"/>
    <col min="14903" max="14903" width="9.875" style="146" customWidth="1"/>
    <col min="14904" max="14904" width="9.5" style="146" customWidth="1"/>
    <col min="14905" max="14905" width="10.5" style="146" customWidth="1"/>
    <col min="14906" max="14913" width="9" style="146"/>
    <col min="14914" max="14914" width="11.125" style="146" customWidth="1"/>
    <col min="14915" max="14915" width="18" style="146" customWidth="1"/>
    <col min="14916" max="15153" width="9" style="146"/>
    <col min="15154" max="15154" width="13.25" style="146" customWidth="1"/>
    <col min="15155" max="15155" width="20" style="146" customWidth="1"/>
    <col min="15156" max="15156" width="14.125" style="146" customWidth="1"/>
    <col min="15157" max="15157" width="8.125" style="146" customWidth="1"/>
    <col min="15158" max="15158" width="10.375" style="146" customWidth="1"/>
    <col min="15159" max="15159" width="9.875" style="146" customWidth="1"/>
    <col min="15160" max="15160" width="9.5" style="146" customWidth="1"/>
    <col min="15161" max="15161" width="10.5" style="146" customWidth="1"/>
    <col min="15162" max="15169" width="9" style="146"/>
    <col min="15170" max="15170" width="11.125" style="146" customWidth="1"/>
    <col min="15171" max="15171" width="18" style="146" customWidth="1"/>
    <col min="15172" max="15409" width="9" style="146"/>
    <col min="15410" max="15410" width="13.25" style="146" customWidth="1"/>
    <col min="15411" max="15411" width="20" style="146" customWidth="1"/>
    <col min="15412" max="15412" width="14.125" style="146" customWidth="1"/>
    <col min="15413" max="15413" width="8.125" style="146" customWidth="1"/>
    <col min="15414" max="15414" width="10.375" style="146" customWidth="1"/>
    <col min="15415" max="15415" width="9.875" style="146" customWidth="1"/>
    <col min="15416" max="15416" width="9.5" style="146" customWidth="1"/>
    <col min="15417" max="15417" width="10.5" style="146" customWidth="1"/>
    <col min="15418" max="15425" width="9" style="146"/>
    <col min="15426" max="15426" width="11.125" style="146" customWidth="1"/>
    <col min="15427" max="15427" width="18" style="146" customWidth="1"/>
    <col min="15428" max="15665" width="9" style="146"/>
    <col min="15666" max="15666" width="13.25" style="146" customWidth="1"/>
    <col min="15667" max="15667" width="20" style="146" customWidth="1"/>
    <col min="15668" max="15668" width="14.125" style="146" customWidth="1"/>
    <col min="15669" max="15669" width="8.125" style="146" customWidth="1"/>
    <col min="15670" max="15670" width="10.375" style="146" customWidth="1"/>
    <col min="15671" max="15671" width="9.875" style="146" customWidth="1"/>
    <col min="15672" max="15672" width="9.5" style="146" customWidth="1"/>
    <col min="15673" max="15673" width="10.5" style="146" customWidth="1"/>
    <col min="15674" max="15681" width="9" style="146"/>
    <col min="15682" max="15682" width="11.125" style="146" customWidth="1"/>
    <col min="15683" max="15683" width="18" style="146" customWidth="1"/>
    <col min="15684" max="16384" width="9" style="146"/>
  </cols>
  <sheetData>
    <row r="1" spans="1:16" s="147" customFormat="1" ht="26.45" customHeight="1" x14ac:dyDescent="0.2">
      <c r="A1" s="177" t="s">
        <v>3008</v>
      </c>
      <c r="B1" s="178"/>
      <c r="C1" s="178"/>
      <c r="D1" s="178"/>
      <c r="E1" s="178"/>
      <c r="F1" s="178"/>
      <c r="G1" s="178"/>
      <c r="H1" s="178"/>
      <c r="I1" s="178"/>
      <c r="J1" s="178"/>
      <c r="K1" s="178"/>
      <c r="L1" s="178"/>
      <c r="M1" s="178"/>
      <c r="N1" s="178"/>
      <c r="O1" s="178"/>
    </row>
    <row r="2" spans="1:16" s="250" customFormat="1" ht="41.25" x14ac:dyDescent="0.2">
      <c r="A2" s="245" t="s">
        <v>2271</v>
      </c>
      <c r="B2" s="246" t="s">
        <v>2730</v>
      </c>
      <c r="C2" s="247" t="s">
        <v>2731</v>
      </c>
      <c r="D2" s="248" t="s">
        <v>2732</v>
      </c>
      <c r="E2" s="249" t="s">
        <v>3049</v>
      </c>
      <c r="F2" s="248" t="s">
        <v>2733</v>
      </c>
      <c r="G2" s="249" t="s">
        <v>3049</v>
      </c>
      <c r="H2" s="248" t="s">
        <v>2734</v>
      </c>
      <c r="I2" s="249" t="s">
        <v>3049</v>
      </c>
      <c r="J2" s="247" t="s">
        <v>2735</v>
      </c>
      <c r="K2" s="247" t="s">
        <v>2736</v>
      </c>
      <c r="L2" s="247" t="s">
        <v>3050</v>
      </c>
      <c r="M2" s="247" t="s">
        <v>2737</v>
      </c>
      <c r="N2" s="247" t="s">
        <v>2738</v>
      </c>
      <c r="O2" s="247" t="s">
        <v>2739</v>
      </c>
    </row>
    <row r="3" spans="1:16" s="39" customFormat="1" ht="12.75" x14ac:dyDescent="0.2">
      <c r="A3" s="482" t="s">
        <v>3048</v>
      </c>
      <c r="B3" s="474"/>
      <c r="C3" s="474"/>
      <c r="D3" s="475"/>
      <c r="E3" s="475"/>
      <c r="F3" s="476"/>
      <c r="G3" s="476"/>
      <c r="H3" s="477"/>
      <c r="I3" s="477"/>
      <c r="J3" s="478"/>
      <c r="K3" s="479"/>
      <c r="L3" s="479"/>
      <c r="M3" s="480"/>
      <c r="N3" s="481"/>
      <c r="O3" s="479"/>
    </row>
    <row r="4" spans="1:16" s="251" customFormat="1" ht="12.75" x14ac:dyDescent="0.2">
      <c r="A4" s="90" t="s">
        <v>2477</v>
      </c>
      <c r="B4" s="148"/>
      <c r="C4" s="148"/>
      <c r="D4" s="98"/>
      <c r="E4" s="98"/>
      <c r="F4" s="99"/>
      <c r="G4" s="99"/>
      <c r="H4" s="100"/>
      <c r="I4" s="100"/>
      <c r="J4" s="149"/>
      <c r="K4" s="150"/>
      <c r="L4" s="150"/>
      <c r="M4" s="151"/>
      <c r="N4" s="152"/>
      <c r="O4" s="150"/>
      <c r="P4" s="39"/>
    </row>
    <row r="5" spans="1:16" s="251" customFormat="1" ht="12.75" x14ac:dyDescent="0.2">
      <c r="A5" s="105" t="s">
        <v>352</v>
      </c>
      <c r="B5" s="148">
        <v>3943</v>
      </c>
      <c r="C5" s="101">
        <v>3951</v>
      </c>
      <c r="D5" s="98">
        <v>0.1411704</v>
      </c>
      <c r="E5" s="98">
        <v>1.66E-3</v>
      </c>
      <c r="F5" s="99">
        <v>3.2722070000000001E-3</v>
      </c>
      <c r="G5" s="99">
        <v>3.4600000000000001E-5</v>
      </c>
      <c r="H5" s="100">
        <v>0.28048640000000002</v>
      </c>
      <c r="I5" s="100">
        <v>3.0199999999999999E-5</v>
      </c>
      <c r="J5" s="149">
        <f t="shared" ref="J5:J26" si="0">((H5/0.282785)-1)*10000</f>
        <v>-81.28436798274241</v>
      </c>
      <c r="K5" s="153">
        <v>0.82483439038235729</v>
      </c>
      <c r="L5" s="153">
        <v>2.2031675893242459</v>
      </c>
      <c r="M5" s="151">
        <f t="shared" ref="M5:M26" si="1">10000/0.1867*LN(1+(H5-0.28325)/(F5-0.0384))</f>
        <v>4056.3121674111285</v>
      </c>
      <c r="N5" s="152">
        <f t="shared" ref="N5:N26" si="2">M5-(M5-C5)*(0.015/0.0336-1-O5)/(0.015/0.0336-0.0384/0.0336)</f>
        <v>4108.9159047555186</v>
      </c>
      <c r="O5" s="150">
        <f t="shared" ref="O5:O26" si="3">F5/0.0332-1</f>
        <v>-0.90143954819277106</v>
      </c>
      <c r="P5" s="39"/>
    </row>
    <row r="6" spans="1:16" s="39" customFormat="1" ht="12.75" x14ac:dyDescent="0.2">
      <c r="A6" s="105" t="s">
        <v>353</v>
      </c>
      <c r="B6" s="148">
        <v>3959</v>
      </c>
      <c r="C6" s="101">
        <v>3951</v>
      </c>
      <c r="D6" s="98">
        <v>2.5358720000000001E-2</v>
      </c>
      <c r="E6" s="98">
        <v>4.6600000000000001E-5</v>
      </c>
      <c r="F6" s="99">
        <v>5.7876460000000005E-4</v>
      </c>
      <c r="G6" s="99">
        <v>8.6099999999999999E-7</v>
      </c>
      <c r="H6" s="100">
        <v>0.28030260000000001</v>
      </c>
      <c r="I6" s="100">
        <v>1.88E-5</v>
      </c>
      <c r="J6" s="149">
        <f t="shared" si="0"/>
        <v>-87.784005516557954</v>
      </c>
      <c r="K6" s="153">
        <v>1.624002240511879</v>
      </c>
      <c r="L6" s="153">
        <v>1.4134180759216355</v>
      </c>
      <c r="M6" s="151">
        <f t="shared" si="1"/>
        <v>4019.4064075244723</v>
      </c>
      <c r="N6" s="152">
        <f t="shared" si="2"/>
        <v>4061.5443521092461</v>
      </c>
      <c r="O6" s="150">
        <f t="shared" si="3"/>
        <v>-0.98256733132530116</v>
      </c>
    </row>
    <row r="7" spans="1:16" s="39" customFormat="1" ht="12.75" x14ac:dyDescent="0.2">
      <c r="A7" s="105" t="s">
        <v>397</v>
      </c>
      <c r="B7" s="148">
        <v>3454</v>
      </c>
      <c r="C7" s="101">
        <v>3450</v>
      </c>
      <c r="D7" s="98">
        <v>1.8586640000000001E-2</v>
      </c>
      <c r="E7" s="98">
        <v>7.5599999999999994E-5</v>
      </c>
      <c r="F7" s="99">
        <v>3.8347929999999999E-4</v>
      </c>
      <c r="G7" s="99">
        <v>1.61E-6</v>
      </c>
      <c r="H7" s="100">
        <v>0.28031739999999999</v>
      </c>
      <c r="I7" s="100">
        <v>1.91E-5</v>
      </c>
      <c r="J7" s="149">
        <f t="shared" si="0"/>
        <v>-87.260639708612871</v>
      </c>
      <c r="K7" s="150">
        <v>-9.1843126869869707</v>
      </c>
      <c r="L7" s="150">
        <v>1.4206939702403607</v>
      </c>
      <c r="M7" s="151">
        <f t="shared" si="1"/>
        <v>3980.1562415753265</v>
      </c>
      <c r="N7" s="152">
        <f t="shared" si="2"/>
        <v>4311.2071062807363</v>
      </c>
      <c r="O7" s="150">
        <f t="shared" si="3"/>
        <v>-0.98844941867469882</v>
      </c>
    </row>
    <row r="8" spans="1:16" s="39" customFormat="1" ht="12.75" x14ac:dyDescent="0.2">
      <c r="A8" s="105" t="s">
        <v>398</v>
      </c>
      <c r="B8" s="148">
        <v>3434</v>
      </c>
      <c r="C8" s="101">
        <v>3450</v>
      </c>
      <c r="D8" s="98">
        <v>1.6997999999999999E-2</v>
      </c>
      <c r="E8" s="98">
        <v>6.4800000000000003E-5</v>
      </c>
      <c r="F8" s="99">
        <v>3.6150430000000001E-4</v>
      </c>
      <c r="G8" s="99">
        <v>9.3799999999999996E-7</v>
      </c>
      <c r="H8" s="100">
        <v>0.28034629999999999</v>
      </c>
      <c r="I8" s="100">
        <v>2.1500000000000001E-5</v>
      </c>
      <c r="J8" s="149">
        <f t="shared" si="0"/>
        <v>-86.238661880935211</v>
      </c>
      <c r="K8" s="150">
        <v>-8.102078814890838</v>
      </c>
      <c r="L8" s="150">
        <v>1.5854735880810675</v>
      </c>
      <c r="M8" s="151">
        <f t="shared" si="1"/>
        <v>3940.1456486287721</v>
      </c>
      <c r="N8" s="152">
        <f t="shared" si="2"/>
        <v>4246.6781338187375</v>
      </c>
      <c r="O8" s="150">
        <f t="shared" si="3"/>
        <v>-0.98911131626506021</v>
      </c>
    </row>
    <row r="9" spans="1:16" s="39" customFormat="1" ht="12.75" x14ac:dyDescent="0.2">
      <c r="A9" s="105" t="s">
        <v>354</v>
      </c>
      <c r="B9" s="148">
        <v>3741</v>
      </c>
      <c r="C9" s="101">
        <v>3951</v>
      </c>
      <c r="D9" s="98">
        <v>2.848475E-2</v>
      </c>
      <c r="E9" s="98">
        <v>1.2E-4</v>
      </c>
      <c r="F9" s="99">
        <v>6.5704700000000001E-4</v>
      </c>
      <c r="G9" s="99">
        <v>3.2600000000000001E-6</v>
      </c>
      <c r="H9" s="100">
        <v>0.2802637</v>
      </c>
      <c r="I9" s="100">
        <v>2.4899999999999999E-5</v>
      </c>
      <c r="J9" s="149">
        <f t="shared" si="0"/>
        <v>-89.159608890145847</v>
      </c>
      <c r="K9" s="150">
        <v>2.1904458644279562E-2</v>
      </c>
      <c r="L9" s="150">
        <v>1.8317222709186554</v>
      </c>
      <c r="M9" s="151">
        <f t="shared" si="1"/>
        <v>4078.6180198241841</v>
      </c>
      <c r="N9" s="152">
        <f t="shared" si="2"/>
        <v>4156.7978919110492</v>
      </c>
      <c r="O9" s="150">
        <f t="shared" si="3"/>
        <v>-0.98020942771084341</v>
      </c>
    </row>
    <row r="10" spans="1:16" s="39" customFormat="1" ht="12.75" x14ac:dyDescent="0.2">
      <c r="A10" s="105" t="s">
        <v>355</v>
      </c>
      <c r="B10" s="148">
        <v>3952</v>
      </c>
      <c r="C10" s="101">
        <v>3951</v>
      </c>
      <c r="D10" s="98">
        <v>4.6500760000000002E-2</v>
      </c>
      <c r="E10" s="98">
        <v>1.3200000000000001E-4</v>
      </c>
      <c r="F10" s="99">
        <v>1.0560879999999999E-3</v>
      </c>
      <c r="G10" s="99">
        <v>4.33E-6</v>
      </c>
      <c r="H10" s="100">
        <v>0.28032610000000002</v>
      </c>
      <c r="I10" s="100">
        <v>2.1100000000000001E-5</v>
      </c>
      <c r="J10" s="149">
        <f t="shared" si="0"/>
        <v>-86.952985483670361</v>
      </c>
      <c r="K10" s="153">
        <v>1.1586058982722511</v>
      </c>
      <c r="L10" s="153">
        <v>1.568807677482227</v>
      </c>
      <c r="M10" s="151">
        <f t="shared" si="1"/>
        <v>4037.6293789453725</v>
      </c>
      <c r="N10" s="152">
        <f t="shared" si="2"/>
        <v>4089.2041724746946</v>
      </c>
      <c r="O10" s="150">
        <f t="shared" si="3"/>
        <v>-0.96819012048192776</v>
      </c>
    </row>
    <row r="11" spans="1:16" s="39" customFormat="1" ht="12.75" x14ac:dyDescent="0.2">
      <c r="A11" s="105" t="s">
        <v>386</v>
      </c>
      <c r="B11" s="148">
        <v>3628</v>
      </c>
      <c r="C11" s="148">
        <v>3951</v>
      </c>
      <c r="D11" s="98">
        <v>2.4687549999999999E-2</v>
      </c>
      <c r="E11" s="98">
        <v>4.5200000000000001E-5</v>
      </c>
      <c r="F11" s="99">
        <v>5.8448110000000001E-4</v>
      </c>
      <c r="G11" s="99">
        <v>2.2199999999999999E-6</v>
      </c>
      <c r="H11" s="100">
        <v>0.28032109999999999</v>
      </c>
      <c r="I11" s="100">
        <v>2.1299999999999999E-5</v>
      </c>
      <c r="J11" s="149">
        <f t="shared" si="0"/>
        <v>-87.129798256626586</v>
      </c>
      <c r="K11" s="150">
        <v>2.268597351746557</v>
      </c>
      <c r="L11" s="150">
        <v>1.5838399042584836</v>
      </c>
      <c r="M11" s="151">
        <f t="shared" si="1"/>
        <v>3995.6775316577864</v>
      </c>
      <c r="N11" s="152">
        <f t="shared" si="2"/>
        <v>4023.1875823192318</v>
      </c>
      <c r="O11" s="150">
        <f t="shared" si="3"/>
        <v>-0.9823951475903614</v>
      </c>
    </row>
    <row r="12" spans="1:16" s="39" customFormat="1" ht="12.75" x14ac:dyDescent="0.2">
      <c r="A12" s="105" t="s">
        <v>356</v>
      </c>
      <c r="B12" s="148">
        <v>3813</v>
      </c>
      <c r="C12" s="101">
        <v>3951</v>
      </c>
      <c r="D12" s="98">
        <v>3.5388250000000003E-2</v>
      </c>
      <c r="E12" s="98">
        <v>2.8200000000000002E-4</v>
      </c>
      <c r="F12" s="99">
        <v>8.6776439999999995E-4</v>
      </c>
      <c r="G12" s="99">
        <v>6.8800000000000002E-6</v>
      </c>
      <c r="H12" s="100">
        <v>0.28036899999999998</v>
      </c>
      <c r="I12" s="100">
        <v>3.96E-5</v>
      </c>
      <c r="J12" s="149">
        <f t="shared" si="0"/>
        <v>-85.435931891720827</v>
      </c>
      <c r="K12" s="150">
        <v>3.2040842525409472</v>
      </c>
      <c r="L12" s="150">
        <v>2.8608641709470688</v>
      </c>
      <c r="M12" s="151">
        <f t="shared" si="1"/>
        <v>3961.2836345291021</v>
      </c>
      <c r="N12" s="152">
        <f t="shared" si="2"/>
        <v>3967.4897554976878</v>
      </c>
      <c r="O12" s="150">
        <f t="shared" si="3"/>
        <v>-0.97386251807228918</v>
      </c>
    </row>
    <row r="13" spans="1:16" s="39" customFormat="1" ht="12.75" x14ac:dyDescent="0.2">
      <c r="A13" s="105" t="s">
        <v>357</v>
      </c>
      <c r="B13" s="148">
        <v>3928</v>
      </c>
      <c r="C13" s="101">
        <v>3951</v>
      </c>
      <c r="D13" s="98">
        <v>3.8604649999999997E-2</v>
      </c>
      <c r="E13" s="98">
        <v>2.8800000000000001E-4</v>
      </c>
      <c r="F13" s="99">
        <v>8.134231E-4</v>
      </c>
      <c r="G13" s="99">
        <v>7.3499999999999999E-6</v>
      </c>
      <c r="H13" s="100">
        <v>0.2803176</v>
      </c>
      <c r="I13" s="100">
        <v>2.4899999999999999E-5</v>
      </c>
      <c r="J13" s="149">
        <f t="shared" si="0"/>
        <v>-87.253567197694835</v>
      </c>
      <c r="K13" s="153">
        <v>1.5182240750683613</v>
      </c>
      <c r="L13" s="153">
        <v>1.8316784123784751</v>
      </c>
      <c r="M13" s="151">
        <f t="shared" si="1"/>
        <v>4023.7514989495098</v>
      </c>
      <c r="N13" s="152">
        <f t="shared" si="2"/>
        <v>4067.827642090539</v>
      </c>
      <c r="O13" s="150">
        <f t="shared" si="3"/>
        <v>-0.97549930421686748</v>
      </c>
    </row>
    <row r="14" spans="1:16" s="39" customFormat="1" ht="12.75" x14ac:dyDescent="0.2">
      <c r="A14" s="105" t="s">
        <v>387</v>
      </c>
      <c r="B14" s="148">
        <v>3908</v>
      </c>
      <c r="C14" s="148">
        <v>3951</v>
      </c>
      <c r="D14" s="98">
        <v>1.7916609999999999E-2</v>
      </c>
      <c r="E14" s="98">
        <v>2.27E-5</v>
      </c>
      <c r="F14" s="99">
        <v>4.2579260000000002E-4</v>
      </c>
      <c r="G14" s="99">
        <v>1.4699999999999999E-6</v>
      </c>
      <c r="H14" s="100">
        <v>0.28025119999999998</v>
      </c>
      <c r="I14" s="100">
        <v>1.7499999999999998E-5</v>
      </c>
      <c r="J14" s="149">
        <f t="shared" si="0"/>
        <v>-89.601640822534193</v>
      </c>
      <c r="K14" s="153">
        <v>0.20760055581648426</v>
      </c>
      <c r="L14" s="153">
        <v>1.3262088373509426</v>
      </c>
      <c r="M14" s="151">
        <f t="shared" si="1"/>
        <v>4071.0400191352846</v>
      </c>
      <c r="N14" s="152">
        <f t="shared" si="2"/>
        <v>4145.7781527301204</v>
      </c>
      <c r="O14" s="150">
        <f t="shared" si="3"/>
        <v>-0.98717492168674703</v>
      </c>
    </row>
    <row r="15" spans="1:16" s="39" customFormat="1" ht="12.75" x14ac:dyDescent="0.2">
      <c r="A15" s="105" t="s">
        <v>358</v>
      </c>
      <c r="B15" s="148">
        <v>2921</v>
      </c>
      <c r="C15" s="101">
        <v>3951</v>
      </c>
      <c r="D15" s="98">
        <v>2.2521070000000001E-2</v>
      </c>
      <c r="E15" s="98">
        <v>9.8099999999999999E-5</v>
      </c>
      <c r="F15" s="99">
        <v>4.8546469999999998E-4</v>
      </c>
      <c r="G15" s="99">
        <v>1.8199999999999999E-6</v>
      </c>
      <c r="H15" s="100">
        <v>0.28027419999999997</v>
      </c>
      <c r="I15" s="100">
        <v>1.7200000000000001E-5</v>
      </c>
      <c r="J15" s="149">
        <f t="shared" si="0"/>
        <v>-88.788302066942208</v>
      </c>
      <c r="K15" s="150">
        <v>0.86538152819542979</v>
      </c>
      <c r="L15" s="150">
        <v>1.3058620487955819</v>
      </c>
      <c r="M15" s="151">
        <f t="shared" si="1"/>
        <v>4047.0904486861859</v>
      </c>
      <c r="N15" s="152">
        <f t="shared" si="2"/>
        <v>4106.6693452279324</v>
      </c>
      <c r="O15" s="150">
        <f t="shared" si="3"/>
        <v>-0.9853775692771084</v>
      </c>
    </row>
    <row r="16" spans="1:16" s="39" customFormat="1" ht="12.75" x14ac:dyDescent="0.2">
      <c r="A16" s="105" t="s">
        <v>399</v>
      </c>
      <c r="B16" s="148">
        <v>3445</v>
      </c>
      <c r="C16" s="101">
        <v>3450</v>
      </c>
      <c r="D16" s="98">
        <v>1.658053E-2</v>
      </c>
      <c r="E16" s="98">
        <v>3.5500000000000002E-5</v>
      </c>
      <c r="F16" s="99">
        <v>3.5162159999999997E-4</v>
      </c>
      <c r="G16" s="99">
        <v>7.8899999999999998E-7</v>
      </c>
      <c r="H16" s="100">
        <v>0.28031919999999999</v>
      </c>
      <c r="I16" s="100">
        <v>1.8300000000000001E-5</v>
      </c>
      <c r="J16" s="149">
        <f t="shared" si="0"/>
        <v>-87.196987110349511</v>
      </c>
      <c r="K16" s="150">
        <v>-9.0446036574754789</v>
      </c>
      <c r="L16" s="150">
        <v>1.3662023926437838</v>
      </c>
      <c r="M16" s="151">
        <f t="shared" si="1"/>
        <v>3974.5917522415848</v>
      </c>
      <c r="N16" s="152">
        <f t="shared" si="2"/>
        <v>4302.8907312726287</v>
      </c>
      <c r="O16" s="150">
        <f t="shared" si="3"/>
        <v>-0.98940898795180721</v>
      </c>
    </row>
    <row r="17" spans="1:15" s="39" customFormat="1" ht="12.75" x14ac:dyDescent="0.2">
      <c r="A17" s="105" t="s">
        <v>388</v>
      </c>
      <c r="B17" s="148">
        <v>3615</v>
      </c>
      <c r="C17" s="148">
        <v>3951</v>
      </c>
      <c r="D17" s="98">
        <v>1.910417E-2</v>
      </c>
      <c r="E17" s="98">
        <v>7.8800000000000004E-5</v>
      </c>
      <c r="F17" s="99">
        <v>3.9924209999999999E-4</v>
      </c>
      <c r="G17" s="99">
        <v>1.95E-6</v>
      </c>
      <c r="H17" s="100">
        <v>0.28032839999999998</v>
      </c>
      <c r="I17" s="100">
        <v>1.7499999999999998E-5</v>
      </c>
      <c r="J17" s="149">
        <f t="shared" si="0"/>
        <v>-86.871651608113609</v>
      </c>
      <c r="K17" s="150">
        <v>3.0351855168977875</v>
      </c>
      <c r="L17" s="150">
        <v>1.3263681131049687</v>
      </c>
      <c r="M17" s="151">
        <f t="shared" si="1"/>
        <v>3967.3517594341656</v>
      </c>
      <c r="N17" s="152">
        <f t="shared" si="2"/>
        <v>3977.5513075705162</v>
      </c>
      <c r="O17" s="150">
        <f t="shared" si="3"/>
        <v>-0.98797463554216869</v>
      </c>
    </row>
    <row r="18" spans="1:15" s="39" customFormat="1" ht="12.75" x14ac:dyDescent="0.2">
      <c r="A18" s="105" t="s">
        <v>400</v>
      </c>
      <c r="B18" s="148">
        <v>3425</v>
      </c>
      <c r="C18" s="101">
        <v>3450</v>
      </c>
      <c r="D18" s="98">
        <v>2.0528569999999999E-2</v>
      </c>
      <c r="E18" s="98">
        <v>5.77E-5</v>
      </c>
      <c r="F18" s="99">
        <v>4.1993070000000002E-4</v>
      </c>
      <c r="G18" s="99">
        <v>1.5600000000000001E-6</v>
      </c>
      <c r="H18" s="100">
        <v>0.28033209999999997</v>
      </c>
      <c r="I18" s="100">
        <v>1.9599999999999999E-5</v>
      </c>
      <c r="J18" s="149">
        <f t="shared" si="0"/>
        <v>-86.740810156127338</v>
      </c>
      <c r="K18" s="150">
        <v>-8.7467840924658358</v>
      </c>
      <c r="L18" s="150">
        <v>1.4548038342180898</v>
      </c>
      <c r="M18" s="151">
        <f t="shared" si="1"/>
        <v>3964.589256687917</v>
      </c>
      <c r="N18" s="152">
        <f t="shared" si="2"/>
        <v>4285.1082100024505</v>
      </c>
      <c r="O18" s="150">
        <f t="shared" si="3"/>
        <v>-0.98735148493975899</v>
      </c>
    </row>
    <row r="19" spans="1:15" s="39" customFormat="1" ht="12.75" x14ac:dyDescent="0.2">
      <c r="A19" s="105" t="s">
        <v>401</v>
      </c>
      <c r="B19" s="148">
        <v>3375</v>
      </c>
      <c r="C19" s="101">
        <v>3450</v>
      </c>
      <c r="D19" s="98">
        <v>3.5552830000000001E-2</v>
      </c>
      <c r="E19" s="98">
        <v>8.4300000000000003E-5</v>
      </c>
      <c r="F19" s="99">
        <v>7.9677920000000002E-4</v>
      </c>
      <c r="G19" s="99">
        <v>1.0699999999999999E-6</v>
      </c>
      <c r="H19" s="100">
        <v>0.280418</v>
      </c>
      <c r="I19" s="100">
        <v>1.9899999999999999E-5</v>
      </c>
      <c r="J19" s="149">
        <f t="shared" si="0"/>
        <v>-83.703166716764258</v>
      </c>
      <c r="K19" s="150">
        <v>-6.5786172975060779</v>
      </c>
      <c r="L19" s="150">
        <v>1.4744436319026515</v>
      </c>
      <c r="M19" s="151">
        <f t="shared" si="1"/>
        <v>3889.2073297768843</v>
      </c>
      <c r="N19" s="152">
        <f t="shared" si="2"/>
        <v>4155.6151247127846</v>
      </c>
      <c r="O19" s="150">
        <f t="shared" si="3"/>
        <v>-0.97600062650602415</v>
      </c>
    </row>
    <row r="20" spans="1:15" s="39" customFormat="1" ht="12.75" x14ac:dyDescent="0.2">
      <c r="A20" s="105" t="s">
        <v>389</v>
      </c>
      <c r="B20" s="148">
        <v>3711</v>
      </c>
      <c r="C20" s="148">
        <v>3951</v>
      </c>
      <c r="D20" s="98">
        <v>2.3113189999999999E-2</v>
      </c>
      <c r="E20" s="98">
        <v>8.5400000000000002E-5</v>
      </c>
      <c r="F20" s="99">
        <v>4.8400839999999999E-4</v>
      </c>
      <c r="G20" s="99">
        <v>9.3900000000000003E-7</v>
      </c>
      <c r="H20" s="100">
        <v>0.2803426</v>
      </c>
      <c r="I20" s="100">
        <v>2.4000000000000001E-5</v>
      </c>
      <c r="J20" s="149">
        <f t="shared" si="0"/>
        <v>-86.369503332921482</v>
      </c>
      <c r="K20" s="150">
        <v>3.3103622288523962</v>
      </c>
      <c r="L20" s="150">
        <v>1.7698963443642541</v>
      </c>
      <c r="M20" s="151">
        <f t="shared" si="1"/>
        <v>3957.2723944279355</v>
      </c>
      <c r="N20" s="152">
        <f t="shared" si="2"/>
        <v>3961.1618580100157</v>
      </c>
      <c r="O20" s="150">
        <f t="shared" si="3"/>
        <v>-0.98542143373493973</v>
      </c>
    </row>
    <row r="21" spans="1:15" s="39" customFormat="1" ht="12.75" x14ac:dyDescent="0.2">
      <c r="A21" s="105" t="s">
        <v>390</v>
      </c>
      <c r="B21" s="148">
        <v>3720</v>
      </c>
      <c r="C21" s="148">
        <v>3951</v>
      </c>
      <c r="D21" s="98">
        <v>3.8800639999999997E-2</v>
      </c>
      <c r="E21" s="98">
        <v>5.7099999999999999E-5</v>
      </c>
      <c r="F21" s="99">
        <v>8.7787559999999995E-4</v>
      </c>
      <c r="G21" s="99">
        <v>1.9599999999999999E-6</v>
      </c>
      <c r="H21" s="100">
        <v>0.28027229999999997</v>
      </c>
      <c r="I21" s="100">
        <v>1.9599999999999999E-5</v>
      </c>
      <c r="J21" s="149">
        <f t="shared" si="0"/>
        <v>-88.855490920665133</v>
      </c>
      <c r="K21" s="150">
        <v>-0.27448835836088503</v>
      </c>
      <c r="L21" s="150">
        <v>1.4667529696703763</v>
      </c>
      <c r="M21" s="151">
        <f t="shared" si="1"/>
        <v>4090.3532563683225</v>
      </c>
      <c r="N21" s="152">
        <f t="shared" si="2"/>
        <v>4174.3912951906232</v>
      </c>
      <c r="O21" s="150">
        <f t="shared" si="3"/>
        <v>-0.9735579638554217</v>
      </c>
    </row>
    <row r="22" spans="1:15" s="39" customFormat="1" ht="12.75" x14ac:dyDescent="0.2">
      <c r="A22" s="105" t="s">
        <v>402</v>
      </c>
      <c r="B22" s="148">
        <v>3460</v>
      </c>
      <c r="C22" s="101">
        <v>3450</v>
      </c>
      <c r="D22" s="98">
        <v>2.59302E-2</v>
      </c>
      <c r="E22" s="98">
        <v>1.4799999999999999E-4</v>
      </c>
      <c r="F22" s="99">
        <v>5.2857329999999995E-4</v>
      </c>
      <c r="G22" s="99">
        <v>2.5100000000000001E-6</v>
      </c>
      <c r="H22" s="100">
        <v>0.28033200000000003</v>
      </c>
      <c r="I22" s="100">
        <v>2.09E-5</v>
      </c>
      <c r="J22" s="149">
        <f t="shared" si="0"/>
        <v>-86.744346411584687</v>
      </c>
      <c r="K22" s="150">
        <v>-9.0079900355250544</v>
      </c>
      <c r="L22" s="150">
        <v>1.5437978967069994</v>
      </c>
      <c r="M22" s="151">
        <f t="shared" si="1"/>
        <v>3975.6820295085377</v>
      </c>
      <c r="N22" s="152">
        <f t="shared" si="2"/>
        <v>4300.6402016796501</v>
      </c>
      <c r="O22" s="150">
        <f t="shared" si="3"/>
        <v>-0.98407911746987953</v>
      </c>
    </row>
    <row r="23" spans="1:15" s="39" customFormat="1" ht="12.75" x14ac:dyDescent="0.2">
      <c r="A23" s="105" t="s">
        <v>391</v>
      </c>
      <c r="B23" s="148">
        <v>3319</v>
      </c>
      <c r="C23" s="148">
        <v>3951</v>
      </c>
      <c r="D23" s="98">
        <v>4.7494509999999997E-2</v>
      </c>
      <c r="E23" s="98">
        <v>3.48E-4</v>
      </c>
      <c r="F23" s="99">
        <v>8.937649E-4</v>
      </c>
      <c r="G23" s="99">
        <v>4.2799999999999997E-6</v>
      </c>
      <c r="H23" s="100">
        <v>0.2802692</v>
      </c>
      <c r="I23" s="100">
        <v>2.2099999999999998E-5</v>
      </c>
      <c r="J23" s="149">
        <f t="shared" si="0"/>
        <v>-88.965114839896216</v>
      </c>
      <c r="K23" s="150">
        <v>-0.42852804461004934</v>
      </c>
      <c r="L23" s="150">
        <v>1.637900279110579</v>
      </c>
      <c r="M23" s="151">
        <f t="shared" si="1"/>
        <v>4096.1228380660641</v>
      </c>
      <c r="N23" s="152">
        <f t="shared" si="2"/>
        <v>4183.5405369069122</v>
      </c>
      <c r="O23" s="150">
        <f t="shared" si="3"/>
        <v>-0.97307937048192772</v>
      </c>
    </row>
    <row r="24" spans="1:15" s="39" customFormat="1" ht="12.75" x14ac:dyDescent="0.2">
      <c r="A24" s="105" t="s">
        <v>403</v>
      </c>
      <c r="B24" s="148">
        <v>3450</v>
      </c>
      <c r="C24" s="101">
        <v>3450</v>
      </c>
      <c r="D24" s="98">
        <v>2.0383390000000001E-2</v>
      </c>
      <c r="E24" s="98">
        <v>1.7399999999999999E-5</v>
      </c>
      <c r="F24" s="99">
        <v>4.1148189999999998E-4</v>
      </c>
      <c r="G24" s="99">
        <v>2.8099999999999999E-7</v>
      </c>
      <c r="H24" s="100">
        <v>0.2803138</v>
      </c>
      <c r="I24" s="100">
        <v>1.77E-5</v>
      </c>
      <c r="J24" s="149">
        <f t="shared" si="0"/>
        <v>-87.387944905140685</v>
      </c>
      <c r="K24" s="150">
        <v>-9.3790392922823678</v>
      </c>
      <c r="L24" s="150">
        <v>1.3252454429809979</v>
      </c>
      <c r="M24" s="151">
        <f t="shared" si="1"/>
        <v>3987.6955660527815</v>
      </c>
      <c r="N24" s="152">
        <f t="shared" si="2"/>
        <v>4322.8030793427988</v>
      </c>
      <c r="O24" s="150">
        <f t="shared" si="3"/>
        <v>-0.98760596686746993</v>
      </c>
    </row>
    <row r="25" spans="1:15" s="39" customFormat="1" ht="12.75" x14ac:dyDescent="0.2">
      <c r="A25" s="105" t="s">
        <v>404</v>
      </c>
      <c r="B25" s="148">
        <v>3336</v>
      </c>
      <c r="C25" s="101">
        <v>3450</v>
      </c>
      <c r="D25" s="98">
        <v>1.6096969999999999E-2</v>
      </c>
      <c r="E25" s="98">
        <v>1.88E-5</v>
      </c>
      <c r="F25" s="99">
        <v>3.439076E-4</v>
      </c>
      <c r="G25" s="99">
        <v>8.3500000000000005E-7</v>
      </c>
      <c r="H25" s="100">
        <v>0.2803118</v>
      </c>
      <c r="I25" s="100">
        <v>2.0000000000000002E-5</v>
      </c>
      <c r="J25" s="149">
        <f t="shared" si="0"/>
        <v>-87.458670014322053</v>
      </c>
      <c r="K25" s="150">
        <v>-9.2900782404129103</v>
      </c>
      <c r="L25" s="150">
        <v>1.4823807389212176</v>
      </c>
      <c r="M25" s="151">
        <f t="shared" si="1"/>
        <v>3983.4847418189165</v>
      </c>
      <c r="N25" s="152">
        <f t="shared" si="2"/>
        <v>4317.5271005667919</v>
      </c>
      <c r="O25" s="150">
        <f t="shared" si="3"/>
        <v>-0.98964133734939763</v>
      </c>
    </row>
    <row r="26" spans="1:15" s="39" customFormat="1" ht="12.75" x14ac:dyDescent="0.2">
      <c r="A26" s="105" t="s">
        <v>392</v>
      </c>
      <c r="B26" s="148">
        <v>3324</v>
      </c>
      <c r="C26" s="148">
        <v>3951</v>
      </c>
      <c r="D26" s="98">
        <v>1.075919E-2</v>
      </c>
      <c r="E26" s="98">
        <v>2.3900000000000002E-5</v>
      </c>
      <c r="F26" s="99">
        <v>2.412626E-4</v>
      </c>
      <c r="G26" s="99">
        <v>6.1799999999999995E-7</v>
      </c>
      <c r="H26" s="100">
        <v>0.28031719999999999</v>
      </c>
      <c r="I26" s="100">
        <v>1.7499999999999998E-5</v>
      </c>
      <c r="J26" s="149">
        <f t="shared" si="0"/>
        <v>-87.267712219530893</v>
      </c>
      <c r="K26" s="150">
        <v>3.0670883326033938</v>
      </c>
      <c r="L26" s="150">
        <v>1.3269146974184898</v>
      </c>
      <c r="M26" s="151">
        <f t="shared" si="1"/>
        <v>3966.1188320472088</v>
      </c>
      <c r="N26" s="152">
        <f t="shared" si="2"/>
        <v>3975.6526322560267</v>
      </c>
      <c r="O26" s="150">
        <f t="shared" si="3"/>
        <v>-0.99273305421686742</v>
      </c>
    </row>
    <row r="27" spans="1:15" s="39" customFormat="1" ht="12.75" x14ac:dyDescent="0.2">
      <c r="A27" s="105"/>
      <c r="B27" s="148"/>
      <c r="C27" s="148"/>
      <c r="D27" s="98"/>
      <c r="E27" s="98"/>
      <c r="F27" s="99"/>
      <c r="G27" s="99"/>
      <c r="H27" s="100"/>
      <c r="I27" s="100"/>
      <c r="J27" s="149"/>
      <c r="K27" s="150"/>
      <c r="L27" s="150"/>
      <c r="M27" s="151"/>
      <c r="N27" s="152"/>
      <c r="O27" s="150"/>
    </row>
    <row r="28" spans="1:15" s="39" customFormat="1" ht="12.75" x14ac:dyDescent="0.2">
      <c r="A28" s="90" t="s">
        <v>2478</v>
      </c>
      <c r="B28" s="148"/>
      <c r="C28" s="148"/>
      <c r="D28" s="98"/>
      <c r="E28" s="98"/>
      <c r="F28" s="99"/>
      <c r="G28" s="99"/>
      <c r="H28" s="100"/>
      <c r="I28" s="100"/>
      <c r="J28" s="149"/>
      <c r="K28" s="150"/>
      <c r="L28" s="150"/>
      <c r="M28" s="151"/>
      <c r="N28" s="152"/>
      <c r="O28" s="150"/>
    </row>
    <row r="29" spans="1:15" s="39" customFormat="1" ht="12.75" x14ac:dyDescent="0.2">
      <c r="A29" s="106" t="s">
        <v>393</v>
      </c>
      <c r="B29" s="148">
        <v>3856</v>
      </c>
      <c r="C29" s="148">
        <v>3951</v>
      </c>
      <c r="D29" s="98">
        <v>2.910211E-2</v>
      </c>
      <c r="E29" s="98">
        <v>1.56E-4</v>
      </c>
      <c r="F29" s="99">
        <v>6.6197209999999996E-4</v>
      </c>
      <c r="G29" s="99">
        <v>4.0400000000000003E-6</v>
      </c>
      <c r="H29" s="100">
        <v>0.2802538</v>
      </c>
      <c r="I29" s="100">
        <v>2.1500000000000001E-5</v>
      </c>
      <c r="J29" s="149">
        <f t="shared" ref="J29:J48" si="4">((H29/0.282785)-1)*10000</f>
        <v>-89.509698180596502</v>
      </c>
      <c r="K29" s="150">
        <v>-0.34485382079394444</v>
      </c>
      <c r="L29" s="150">
        <v>1.5973847389495406</v>
      </c>
      <c r="M29" s="151">
        <f t="shared" ref="M29:M48" si="5">10000/0.1867*LN(1+(H29-0.28325)/(F29-0.0384))</f>
        <v>4092.1497425595876</v>
      </c>
      <c r="N29" s="152">
        <f t="shared" ref="N29:N48" si="6">M29-(M29-C29)*(0.015/0.0336-1-O29)/(0.015/0.0336-0.0384/0.0336)</f>
        <v>4178.5891954485642</v>
      </c>
      <c r="O29" s="150">
        <f t="shared" ref="O29:O48" si="7">F29/0.0332-1</f>
        <v>-0.98006108132530123</v>
      </c>
    </row>
    <row r="30" spans="1:15" s="39" customFormat="1" ht="12.75" x14ac:dyDescent="0.2">
      <c r="A30" s="106" t="s">
        <v>359</v>
      </c>
      <c r="B30" s="148">
        <v>3913</v>
      </c>
      <c r="C30" s="101">
        <v>3951</v>
      </c>
      <c r="D30" s="98">
        <v>2.0072759999999999E-2</v>
      </c>
      <c r="E30" s="98">
        <v>7.9200000000000001E-5</v>
      </c>
      <c r="F30" s="99">
        <v>5.4048759999999996E-4</v>
      </c>
      <c r="G30" s="99">
        <v>1.39E-6</v>
      </c>
      <c r="H30" s="100">
        <v>0.280304</v>
      </c>
      <c r="I30" s="100">
        <v>1.6099999999999998E-5</v>
      </c>
      <c r="J30" s="149">
        <f t="shared" si="4"/>
        <v>-87.734497940131774</v>
      </c>
      <c r="K30" s="153">
        <v>1.7785368108072475</v>
      </c>
      <c r="L30" s="153">
        <v>1.2321241944592551</v>
      </c>
      <c r="M30" s="151">
        <f t="shared" si="5"/>
        <v>4013.6536398911212</v>
      </c>
      <c r="N30" s="152">
        <f t="shared" si="6"/>
        <v>4052.3516351367912</v>
      </c>
      <c r="O30" s="150">
        <f t="shared" si="7"/>
        <v>-0.98372025301204824</v>
      </c>
    </row>
    <row r="31" spans="1:15" s="39" customFormat="1" ht="12.75" x14ac:dyDescent="0.2">
      <c r="A31" s="106" t="s">
        <v>360</v>
      </c>
      <c r="B31" s="148">
        <v>3818</v>
      </c>
      <c r="C31" s="101">
        <v>3951</v>
      </c>
      <c r="D31" s="98">
        <v>1.8843260000000001E-2</v>
      </c>
      <c r="E31" s="98">
        <v>7.3499999999999998E-5</v>
      </c>
      <c r="F31" s="99">
        <v>4.4936349999999999E-4</v>
      </c>
      <c r="G31" s="99">
        <v>1.46E-6</v>
      </c>
      <c r="H31" s="100">
        <v>0.28027059999999998</v>
      </c>
      <c r="I31" s="100">
        <v>2.1699999999999999E-5</v>
      </c>
      <c r="J31" s="149">
        <f t="shared" si="4"/>
        <v>-88.915607263470037</v>
      </c>
      <c r="K31" s="150">
        <v>0.83553599982984506</v>
      </c>
      <c r="L31" s="150">
        <v>1.6116291106680909</v>
      </c>
      <c r="M31" s="151">
        <f t="shared" si="5"/>
        <v>4048.0935458406279</v>
      </c>
      <c r="N31" s="152">
        <f t="shared" si="6"/>
        <v>4108.4459913881146</v>
      </c>
      <c r="O31" s="150">
        <f t="shared" si="7"/>
        <v>-0.9864649548192771</v>
      </c>
    </row>
    <row r="32" spans="1:15" s="39" customFormat="1" ht="12.75" x14ac:dyDescent="0.2">
      <c r="A32" s="106" t="s">
        <v>361</v>
      </c>
      <c r="B32" s="148">
        <v>3954</v>
      </c>
      <c r="C32" s="101">
        <v>3951</v>
      </c>
      <c r="D32" s="98">
        <v>2.18975E-2</v>
      </c>
      <c r="E32" s="98">
        <v>2.3900000000000001E-4</v>
      </c>
      <c r="F32" s="99">
        <v>4.9832540000000001E-4</v>
      </c>
      <c r="G32" s="99">
        <v>4.78E-6</v>
      </c>
      <c r="H32" s="100">
        <v>0.28026780000000001</v>
      </c>
      <c r="I32" s="100">
        <v>2.27E-5</v>
      </c>
      <c r="J32" s="149">
        <f t="shared" si="4"/>
        <v>-89.014622416323519</v>
      </c>
      <c r="K32" s="153">
        <v>0.60184831428725261</v>
      </c>
      <c r="L32" s="153">
        <v>1.6803766942179725</v>
      </c>
      <c r="M32" s="151">
        <f t="shared" si="5"/>
        <v>4056.798363081507</v>
      </c>
      <c r="N32" s="152">
        <f t="shared" si="6"/>
        <v>4122.3376036653362</v>
      </c>
      <c r="O32" s="150">
        <f t="shared" si="7"/>
        <v>-0.98499019879518068</v>
      </c>
    </row>
    <row r="33" spans="1:15" s="39" customFormat="1" ht="12.75" x14ac:dyDescent="0.2">
      <c r="A33" s="106" t="s">
        <v>362</v>
      </c>
      <c r="B33" s="148">
        <v>3722</v>
      </c>
      <c r="C33" s="101">
        <v>3951</v>
      </c>
      <c r="D33" s="98">
        <v>1.4323809999999999E-2</v>
      </c>
      <c r="E33" s="98">
        <v>4.3900000000000003E-5</v>
      </c>
      <c r="F33" s="99">
        <v>3.9903550000000001E-4</v>
      </c>
      <c r="G33" s="99">
        <v>8.6499999999999998E-7</v>
      </c>
      <c r="H33" s="100">
        <v>0.28029110000000002</v>
      </c>
      <c r="I33" s="100">
        <v>1.8899999999999999E-5</v>
      </c>
      <c r="J33" s="149">
        <f t="shared" si="4"/>
        <v>-88.190674894353947</v>
      </c>
      <c r="K33" s="150">
        <v>1.7046186860509303</v>
      </c>
      <c r="L33" s="150">
        <v>1.4208149153724794</v>
      </c>
      <c r="M33" s="151">
        <f t="shared" si="5"/>
        <v>4016.1291717774548</v>
      </c>
      <c r="N33" s="152">
        <f t="shared" si="6"/>
        <v>4056.754625039965</v>
      </c>
      <c r="O33" s="150">
        <f t="shared" si="7"/>
        <v>-0.98798085843373495</v>
      </c>
    </row>
    <row r="34" spans="1:15" s="39" customFormat="1" ht="12.75" x14ac:dyDescent="0.2">
      <c r="A34" s="106" t="s">
        <v>363</v>
      </c>
      <c r="B34" s="148">
        <v>3920</v>
      </c>
      <c r="C34" s="101">
        <v>3951</v>
      </c>
      <c r="D34" s="98">
        <v>2.8285959999999999E-2</v>
      </c>
      <c r="E34" s="98">
        <v>6.0800000000000001E-5</v>
      </c>
      <c r="F34" s="99">
        <v>6.3975960000000004E-4</v>
      </c>
      <c r="G34" s="99">
        <v>1.86E-6</v>
      </c>
      <c r="H34" s="100">
        <v>0.28032499999999999</v>
      </c>
      <c r="I34" s="100">
        <v>1.9700000000000001E-5</v>
      </c>
      <c r="J34" s="149">
        <f t="shared" si="4"/>
        <v>-86.991884293722293</v>
      </c>
      <c r="K34" s="153">
        <v>2.2567567587623265</v>
      </c>
      <c r="L34" s="153">
        <v>1.4743747243918319</v>
      </c>
      <c r="M34" s="151">
        <f t="shared" si="5"/>
        <v>3996.1797086399415</v>
      </c>
      <c r="N34" s="152">
        <f t="shared" si="6"/>
        <v>4023.8909579763686</v>
      </c>
      <c r="O34" s="150">
        <f t="shared" si="7"/>
        <v>-0.98073013253012054</v>
      </c>
    </row>
    <row r="35" spans="1:15" s="39" customFormat="1" ht="12.75" x14ac:dyDescent="0.2">
      <c r="A35" s="106" t="s">
        <v>364</v>
      </c>
      <c r="B35" s="148">
        <v>3840</v>
      </c>
      <c r="C35" s="101">
        <v>3951</v>
      </c>
      <c r="D35" s="98">
        <v>3.7713530000000002E-2</v>
      </c>
      <c r="E35" s="98">
        <v>1.1900000000000001E-4</v>
      </c>
      <c r="F35" s="99">
        <v>8.1909229999999999E-4</v>
      </c>
      <c r="G35" s="99">
        <v>2.9900000000000002E-6</v>
      </c>
      <c r="H35" s="100">
        <v>0.28028769999999997</v>
      </c>
      <c r="I35" s="100">
        <v>2.5599999999999999E-5</v>
      </c>
      <c r="J35" s="149">
        <f t="shared" si="4"/>
        <v>-88.310907579964848</v>
      </c>
      <c r="K35" s="150">
        <v>0.43568961540437345</v>
      </c>
      <c r="L35" s="150">
        <v>1.879809919001</v>
      </c>
      <c r="M35" s="151">
        <f t="shared" si="5"/>
        <v>4063.8518862620263</v>
      </c>
      <c r="N35" s="152">
        <f t="shared" si="6"/>
        <v>4132.1949843290104</v>
      </c>
      <c r="O35" s="150">
        <f t="shared" si="7"/>
        <v>-0.97532854518072287</v>
      </c>
    </row>
    <row r="36" spans="1:15" s="39" customFormat="1" ht="12.75" x14ac:dyDescent="0.2">
      <c r="A36" s="106" t="s">
        <v>365</v>
      </c>
      <c r="B36" s="148">
        <v>3915</v>
      </c>
      <c r="C36" s="101">
        <v>3951</v>
      </c>
      <c r="D36" s="98">
        <v>2.555464E-2</v>
      </c>
      <c r="E36" s="98">
        <v>6.7000000000000002E-5</v>
      </c>
      <c r="F36" s="99">
        <v>5.8859560000000001E-4</v>
      </c>
      <c r="G36" s="99">
        <v>1.24E-6</v>
      </c>
      <c r="H36" s="100">
        <v>0.2803234</v>
      </c>
      <c r="I36" s="100">
        <v>2.0699999999999998E-5</v>
      </c>
      <c r="J36" s="149">
        <f t="shared" si="4"/>
        <v>-87.048464381067618</v>
      </c>
      <c r="K36" s="153">
        <v>2.3394370418168227</v>
      </c>
      <c r="L36" s="153">
        <v>1.5427359257912063</v>
      </c>
      <c r="M36" s="151">
        <f t="shared" si="5"/>
        <v>3993.0725748994919</v>
      </c>
      <c r="N36" s="152">
        <f t="shared" si="6"/>
        <v>4018.971144677414</v>
      </c>
      <c r="O36" s="150">
        <f t="shared" si="7"/>
        <v>-0.98227121686746988</v>
      </c>
    </row>
    <row r="37" spans="1:15" s="39" customFormat="1" ht="12.75" x14ac:dyDescent="0.2">
      <c r="A37" s="106" t="s">
        <v>366</v>
      </c>
      <c r="B37" s="148">
        <v>3591</v>
      </c>
      <c r="C37" s="101">
        <v>3951</v>
      </c>
      <c r="D37" s="98">
        <v>1.983762E-2</v>
      </c>
      <c r="E37" s="98">
        <v>1.03E-4</v>
      </c>
      <c r="F37" s="99">
        <v>4.375429E-4</v>
      </c>
      <c r="G37" s="99">
        <v>1.8199999999999999E-6</v>
      </c>
      <c r="H37" s="100">
        <v>0.28030559999999999</v>
      </c>
      <c r="I37" s="100">
        <v>2.34E-5</v>
      </c>
      <c r="J37" s="149">
        <f t="shared" si="4"/>
        <v>-87.67791785278645</v>
      </c>
      <c r="K37" s="150">
        <v>2.1168805905063039</v>
      </c>
      <c r="L37" s="150">
        <v>1.728620916925935</v>
      </c>
      <c r="M37" s="151">
        <f t="shared" si="5"/>
        <v>4001.0714485399749</v>
      </c>
      <c r="N37" s="152">
        <f t="shared" si="6"/>
        <v>4032.220994035265</v>
      </c>
      <c r="O37" s="150">
        <f t="shared" si="7"/>
        <v>-0.98682099698795178</v>
      </c>
    </row>
    <row r="38" spans="1:15" s="39" customFormat="1" ht="12.75" x14ac:dyDescent="0.2">
      <c r="A38" s="106" t="s">
        <v>405</v>
      </c>
      <c r="B38" s="148">
        <v>3243</v>
      </c>
      <c r="C38" s="101">
        <v>3450</v>
      </c>
      <c r="D38" s="98">
        <v>2.985662E-2</v>
      </c>
      <c r="E38" s="98">
        <v>1.65E-4</v>
      </c>
      <c r="F38" s="99">
        <v>5.5507240000000002E-4</v>
      </c>
      <c r="G38" s="99">
        <v>3.1999999999999999E-6</v>
      </c>
      <c r="H38" s="100">
        <v>0.28047280000000002</v>
      </c>
      <c r="I38" s="100">
        <v>2.58E-5</v>
      </c>
      <c r="J38" s="149">
        <f t="shared" si="4"/>
        <v>-81.765298725179349</v>
      </c>
      <c r="K38" s="150">
        <v>-4.0521103207711366</v>
      </c>
      <c r="L38" s="150">
        <v>1.8831628403977405</v>
      </c>
      <c r="M38" s="151">
        <f t="shared" si="5"/>
        <v>3793.0356307741604</v>
      </c>
      <c r="N38" s="152">
        <f t="shared" si="6"/>
        <v>4004.695064921852</v>
      </c>
      <c r="O38" s="150">
        <f t="shared" si="7"/>
        <v>-0.98328095180722896</v>
      </c>
    </row>
    <row r="39" spans="1:15" s="39" customFormat="1" ht="12.75" x14ac:dyDescent="0.2">
      <c r="A39" s="106" t="s">
        <v>367</v>
      </c>
      <c r="B39" s="148">
        <v>3926</v>
      </c>
      <c r="C39" s="101">
        <v>3951</v>
      </c>
      <c r="D39" s="98">
        <v>2.2527599999999998E-2</v>
      </c>
      <c r="E39" s="98">
        <v>1.2E-4</v>
      </c>
      <c r="F39" s="99">
        <v>5.408953E-4</v>
      </c>
      <c r="G39" s="99">
        <v>3.1599999999999998E-6</v>
      </c>
      <c r="H39" s="100">
        <v>0.28032829999999997</v>
      </c>
      <c r="I39" s="100">
        <v>1.84E-5</v>
      </c>
      <c r="J39" s="149">
        <f t="shared" si="4"/>
        <v>-86.875187863572066</v>
      </c>
      <c r="K39" s="153">
        <v>2.6446210904285126</v>
      </c>
      <c r="L39" s="153">
        <v>1.386590595578326</v>
      </c>
      <c r="M39" s="151">
        <f t="shared" si="5"/>
        <v>3981.7889561544425</v>
      </c>
      <c r="N39" s="152">
        <f t="shared" si="6"/>
        <v>4000.8051995235651</v>
      </c>
      <c r="O39" s="150">
        <f t="shared" si="7"/>
        <v>-0.98370797289156631</v>
      </c>
    </row>
    <row r="40" spans="1:15" s="39" customFormat="1" ht="12.75" x14ac:dyDescent="0.2">
      <c r="A40" s="106" t="s">
        <v>394</v>
      </c>
      <c r="B40" s="148">
        <v>3557</v>
      </c>
      <c r="C40" s="148">
        <v>3951</v>
      </c>
      <c r="D40" s="98">
        <v>1.7200030000000002E-2</v>
      </c>
      <c r="E40" s="98">
        <v>1.34E-4</v>
      </c>
      <c r="F40" s="99">
        <v>4.1572460000000001E-4</v>
      </c>
      <c r="G40" s="99">
        <v>3.6799999999999999E-6</v>
      </c>
      <c r="H40" s="100">
        <v>0.28032410000000002</v>
      </c>
      <c r="I40" s="100">
        <v>1.84E-5</v>
      </c>
      <c r="J40" s="149">
        <f t="shared" si="4"/>
        <v>-87.023710592852851</v>
      </c>
      <c r="K40" s="150">
        <v>2.8367006135316624</v>
      </c>
      <c r="L40" s="150">
        <v>1.3870726201141759</v>
      </c>
      <c r="M40" s="151">
        <f t="shared" si="5"/>
        <v>3974.6411660520052</v>
      </c>
      <c r="N40" s="152">
        <f t="shared" si="6"/>
        <v>3989.3706901656415</v>
      </c>
      <c r="O40" s="150">
        <f t="shared" si="7"/>
        <v>-0.98747817469879517</v>
      </c>
    </row>
    <row r="41" spans="1:15" s="39" customFormat="1" ht="12.75" x14ac:dyDescent="0.2">
      <c r="A41" s="106" t="s">
        <v>368</v>
      </c>
      <c r="B41" s="148">
        <v>3932</v>
      </c>
      <c r="C41" s="101">
        <v>3951</v>
      </c>
      <c r="D41" s="98">
        <v>2.0086799999999998E-2</v>
      </c>
      <c r="E41" s="98">
        <v>1.01E-4</v>
      </c>
      <c r="F41" s="99">
        <v>4.5154430000000001E-4</v>
      </c>
      <c r="G41" s="99">
        <v>2.08E-6</v>
      </c>
      <c r="H41" s="100">
        <v>0.28030880000000002</v>
      </c>
      <c r="I41" s="100">
        <v>1.8600000000000001E-5</v>
      </c>
      <c r="J41" s="149">
        <f t="shared" si="4"/>
        <v>-87.564757678093571</v>
      </c>
      <c r="K41" s="153">
        <v>2.1928277765337083</v>
      </c>
      <c r="L41" s="153">
        <v>1.4003630864224348</v>
      </c>
      <c r="M41" s="151">
        <f t="shared" si="5"/>
        <v>3998.3023134947261</v>
      </c>
      <c r="N41" s="152">
        <f t="shared" si="6"/>
        <v>4027.7005303302549</v>
      </c>
      <c r="O41" s="150">
        <f t="shared" si="7"/>
        <v>-0.98639926807228917</v>
      </c>
    </row>
    <row r="42" spans="1:15" s="39" customFormat="1" ht="12.75" x14ac:dyDescent="0.2">
      <c r="A42" s="106" t="s">
        <v>395</v>
      </c>
      <c r="B42" s="148">
        <v>3905</v>
      </c>
      <c r="C42" s="148">
        <v>3951</v>
      </c>
      <c r="D42" s="98">
        <v>3.1617340000000001E-2</v>
      </c>
      <c r="E42" s="98">
        <v>5.6599999999999999E-4</v>
      </c>
      <c r="F42" s="99">
        <v>7.1907679999999997E-4</v>
      </c>
      <c r="G42" s="99">
        <v>1.1800000000000001E-5</v>
      </c>
      <c r="H42" s="100">
        <v>0.28027590000000002</v>
      </c>
      <c r="I42" s="100">
        <v>2.1100000000000001E-5</v>
      </c>
      <c r="J42" s="149">
        <f t="shared" si="4"/>
        <v>-88.72818572413621</v>
      </c>
      <c r="K42" s="153">
        <v>0.28782282464590003</v>
      </c>
      <c r="L42" s="153">
        <v>1.5709780203157182</v>
      </c>
      <c r="M42" s="151">
        <f t="shared" si="5"/>
        <v>4069.0117753383047</v>
      </c>
      <c r="N42" s="152">
        <f t="shared" si="6"/>
        <v>4140.9901811643231</v>
      </c>
      <c r="O42" s="150">
        <f t="shared" si="7"/>
        <v>-0.9783410602409639</v>
      </c>
    </row>
    <row r="43" spans="1:15" s="39" customFormat="1" ht="12.75" x14ac:dyDescent="0.2">
      <c r="A43" s="106" t="s">
        <v>369</v>
      </c>
      <c r="B43" s="148">
        <v>3807</v>
      </c>
      <c r="C43" s="101">
        <v>3951</v>
      </c>
      <c r="D43" s="98">
        <v>2.6303340000000001E-2</v>
      </c>
      <c r="E43" s="98">
        <v>6.6400000000000001E-5</v>
      </c>
      <c r="F43" s="99">
        <v>5.9356649999999997E-4</v>
      </c>
      <c r="G43" s="99">
        <v>1.5999999999999999E-6</v>
      </c>
      <c r="H43" s="100">
        <v>0.28029850000000001</v>
      </c>
      <c r="I43" s="100">
        <v>2.0999999999999999E-5</v>
      </c>
      <c r="J43" s="149">
        <f t="shared" si="4"/>
        <v>-87.928991990381405</v>
      </c>
      <c r="K43" s="150">
        <v>1.4372461594998949</v>
      </c>
      <c r="L43" s="150">
        <v>1.5632369665292642</v>
      </c>
      <c r="M43" s="151">
        <f t="shared" si="5"/>
        <v>4026.3107283462732</v>
      </c>
      <c r="N43" s="152">
        <f t="shared" si="6"/>
        <v>4072.6534814378224</v>
      </c>
      <c r="O43" s="150">
        <f t="shared" si="7"/>
        <v>-0.98212149096385537</v>
      </c>
    </row>
    <row r="44" spans="1:15" s="39" customFormat="1" ht="12.75" x14ac:dyDescent="0.2">
      <c r="A44" s="106" t="s">
        <v>3013</v>
      </c>
      <c r="B44" s="148">
        <v>3851</v>
      </c>
      <c r="C44" s="101">
        <v>3951</v>
      </c>
      <c r="D44" s="98">
        <v>1.4718709999999999E-2</v>
      </c>
      <c r="E44" s="98">
        <v>8.7700000000000004E-5</v>
      </c>
      <c r="F44" s="99">
        <v>2.8852039999999998E-4</v>
      </c>
      <c r="G44" s="99">
        <v>1.1599999999999999E-6</v>
      </c>
      <c r="H44" s="100">
        <v>0.28031349999999999</v>
      </c>
      <c r="I44" s="100">
        <v>1.91E-5</v>
      </c>
      <c r="J44" s="149">
        <f t="shared" si="4"/>
        <v>-87.398553671518272</v>
      </c>
      <c r="K44" s="150">
        <v>2.8059377895930493</v>
      </c>
      <c r="L44" s="150">
        <v>1.4347745535322753</v>
      </c>
      <c r="M44" s="151">
        <f t="shared" si="5"/>
        <v>3975.6870954874898</v>
      </c>
      <c r="N44" s="152">
        <f t="shared" si="6"/>
        <v>3991.2040991462654</v>
      </c>
      <c r="O44" s="150">
        <f t="shared" si="7"/>
        <v>-0.99130962650602406</v>
      </c>
    </row>
    <row r="45" spans="1:15" s="39" customFormat="1" ht="12.75" x14ac:dyDescent="0.2">
      <c r="A45" s="106" t="s">
        <v>370</v>
      </c>
      <c r="B45" s="148">
        <v>3924</v>
      </c>
      <c r="C45" s="101">
        <v>3951</v>
      </c>
      <c r="D45" s="98">
        <v>4.4290389999999999E-2</v>
      </c>
      <c r="E45" s="98">
        <v>2.7700000000000001E-4</v>
      </c>
      <c r="F45" s="99">
        <v>1.080031E-3</v>
      </c>
      <c r="G45" s="99">
        <v>5.8699999999999997E-6</v>
      </c>
      <c r="H45" s="100">
        <v>0.28033180000000002</v>
      </c>
      <c r="I45" s="100">
        <v>2.4000000000000001E-5</v>
      </c>
      <c r="J45" s="149">
        <f t="shared" si="4"/>
        <v>-86.751418922502708</v>
      </c>
      <c r="K45" s="153">
        <v>1.2966106044442767</v>
      </c>
      <c r="L45" s="153">
        <v>1.7685262337947092</v>
      </c>
      <c r="M45" s="151">
        <f t="shared" si="5"/>
        <v>4032.5376241656022</v>
      </c>
      <c r="N45" s="152">
        <f t="shared" si="6"/>
        <v>4080.9966070190148</v>
      </c>
      <c r="O45" s="150">
        <f t="shared" si="7"/>
        <v>-0.96746894578313258</v>
      </c>
    </row>
    <row r="46" spans="1:15" s="39" customFormat="1" ht="12.75" x14ac:dyDescent="0.2">
      <c r="A46" s="106" t="s">
        <v>371</v>
      </c>
      <c r="B46" s="148">
        <v>3731</v>
      </c>
      <c r="C46" s="101">
        <v>3951</v>
      </c>
      <c r="D46" s="98">
        <v>2.9915560000000001E-2</v>
      </c>
      <c r="E46" s="98">
        <v>1.94E-4</v>
      </c>
      <c r="F46" s="99">
        <v>6.8852720000000004E-4</v>
      </c>
      <c r="G46" s="99">
        <v>3.4800000000000001E-6</v>
      </c>
      <c r="H46" s="100">
        <v>0.28035409999999999</v>
      </c>
      <c r="I46" s="100">
        <v>2.41E-5</v>
      </c>
      <c r="J46" s="149">
        <f t="shared" si="4"/>
        <v>-85.96283395512549</v>
      </c>
      <c r="K46" s="150">
        <v>3.1620204685945339</v>
      </c>
      <c r="L46" s="150">
        <v>1.7763372213422293</v>
      </c>
      <c r="M46" s="151">
        <f t="shared" si="5"/>
        <v>3962.7894868399626</v>
      </c>
      <c r="N46" s="152">
        <f t="shared" si="6"/>
        <v>3969.9957740386194</v>
      </c>
      <c r="O46" s="150">
        <f t="shared" si="7"/>
        <v>-0.9792612289156627</v>
      </c>
    </row>
    <row r="47" spans="1:15" s="39" customFormat="1" ht="12.75" x14ac:dyDescent="0.2">
      <c r="A47" s="106" t="s">
        <v>372</v>
      </c>
      <c r="B47" s="148">
        <v>3713</v>
      </c>
      <c r="C47" s="101">
        <v>3951</v>
      </c>
      <c r="D47" s="98">
        <v>2.364113E-2</v>
      </c>
      <c r="E47" s="98">
        <v>1.6000000000000001E-4</v>
      </c>
      <c r="F47" s="99">
        <v>5.3275960000000004E-4</v>
      </c>
      <c r="G47" s="99">
        <v>3.6399999999999999E-6</v>
      </c>
      <c r="H47" s="100">
        <v>0.2803177</v>
      </c>
      <c r="I47" s="100">
        <v>2.2399999999999999E-5</v>
      </c>
      <c r="J47" s="149">
        <f t="shared" si="4"/>
        <v>-87.25003094223527</v>
      </c>
      <c r="K47" s="150">
        <v>2.2885638242193509</v>
      </c>
      <c r="L47" s="150">
        <v>1.6595737322001791</v>
      </c>
      <c r="M47" s="151">
        <f t="shared" si="5"/>
        <v>3994.8820422161702</v>
      </c>
      <c r="N47" s="152">
        <f t="shared" si="6"/>
        <v>4022.0004347099593</v>
      </c>
      <c r="O47" s="150">
        <f t="shared" si="7"/>
        <v>-0.98395302409638552</v>
      </c>
    </row>
    <row r="48" spans="1:15" s="39" customFormat="1" ht="12.75" x14ac:dyDescent="0.2">
      <c r="A48" s="106" t="s">
        <v>373</v>
      </c>
      <c r="B48" s="148">
        <v>3655</v>
      </c>
      <c r="C48" s="101">
        <v>3951</v>
      </c>
      <c r="D48" s="98">
        <v>1.932644E-2</v>
      </c>
      <c r="E48" s="98">
        <v>1.4200000000000001E-4</v>
      </c>
      <c r="F48" s="99">
        <v>4.3248020000000002E-4</v>
      </c>
      <c r="G48" s="99">
        <v>2.1600000000000001E-6</v>
      </c>
      <c r="H48" s="100">
        <v>0.2803042</v>
      </c>
      <c r="I48" s="100">
        <v>2.1800000000000001E-5</v>
      </c>
      <c r="J48" s="149">
        <f t="shared" si="4"/>
        <v>-87.72742542921263</v>
      </c>
      <c r="K48" s="150">
        <v>2.0807498259175072</v>
      </c>
      <c r="L48" s="150">
        <v>1.6185794197629653</v>
      </c>
      <c r="M48" s="151">
        <f t="shared" si="5"/>
        <v>4002.3902191468997</v>
      </c>
      <c r="N48" s="152">
        <f t="shared" si="6"/>
        <v>4034.3714268744743</v>
      </c>
      <c r="O48" s="150">
        <f t="shared" si="7"/>
        <v>-0.98697348795180728</v>
      </c>
    </row>
    <row r="49" spans="1:16" s="39" customFormat="1" ht="12.75" x14ac:dyDescent="0.2">
      <c r="A49" s="106"/>
      <c r="B49" s="148"/>
      <c r="C49" s="148"/>
      <c r="D49" s="148"/>
      <c r="E49" s="98"/>
      <c r="F49" s="148"/>
      <c r="G49" s="99"/>
      <c r="H49" s="148"/>
      <c r="I49" s="148"/>
      <c r="J49" s="148"/>
      <c r="K49" s="150"/>
      <c r="L49" s="150"/>
      <c r="M49" s="151"/>
      <c r="N49" s="152"/>
      <c r="O49" s="150"/>
    </row>
    <row r="50" spans="1:16" s="250" customFormat="1" ht="15.75" x14ac:dyDescent="0.2">
      <c r="A50" s="90" t="s">
        <v>2423</v>
      </c>
      <c r="C50" s="470"/>
      <c r="D50" s="471"/>
      <c r="E50" s="98"/>
      <c r="F50" s="471"/>
      <c r="G50" s="99"/>
      <c r="H50" s="471"/>
      <c r="I50" s="472"/>
      <c r="J50" s="470"/>
      <c r="K50" s="470"/>
      <c r="L50" s="470"/>
      <c r="M50" s="470"/>
      <c r="N50" s="470"/>
      <c r="O50" s="470"/>
    </row>
    <row r="51" spans="1:16" s="39" customFormat="1" ht="12.75" x14ac:dyDescent="0.2">
      <c r="A51" s="105" t="s">
        <v>374</v>
      </c>
      <c r="B51" s="148">
        <v>3946</v>
      </c>
      <c r="C51" s="148">
        <v>3951</v>
      </c>
      <c r="D51" s="98">
        <v>4.3288590000000002E-2</v>
      </c>
      <c r="E51" s="98">
        <v>4.5399999999999998E-4</v>
      </c>
      <c r="F51" s="99">
        <v>9.2844789999999998E-4</v>
      </c>
      <c r="G51" s="99">
        <v>9.4199999999999996E-6</v>
      </c>
      <c r="H51" s="100">
        <v>0.28029510000000002</v>
      </c>
      <c r="I51" s="100">
        <v>2.2799999999999999E-5</v>
      </c>
      <c r="J51" s="149">
        <f t="shared" ref="J51:J69" si="8">((H51/0.282785)-1)*10000</f>
        <v>-88.049224675990075</v>
      </c>
      <c r="K51" s="153">
        <v>0.40101578111032637</v>
      </c>
      <c r="L51" s="153">
        <v>1.6866036530698318</v>
      </c>
      <c r="M51" s="151">
        <f t="shared" ref="M51:M69" si="9">10000/0.1867*LN(1+(H51-0.28325)/(F51-0.0384))</f>
        <v>4065.4681971117475</v>
      </c>
      <c r="N51" s="152">
        <f t="shared" ref="N51:N69" si="10">M51-(M51-C51)*(0.015/0.0336-1-O51)/(0.015/0.0336-0.0384/0.0336)</f>
        <v>4134.2487417504099</v>
      </c>
      <c r="O51" s="150">
        <f t="shared" ref="O51:O69" si="11">F51/0.0332-1</f>
        <v>-0.97203470180722895</v>
      </c>
    </row>
    <row r="52" spans="1:16" s="251" customFormat="1" ht="12.75" x14ac:dyDescent="0.2">
      <c r="A52" s="105" t="s">
        <v>375</v>
      </c>
      <c r="B52" s="148">
        <v>3589</v>
      </c>
      <c r="C52" s="148">
        <v>3951</v>
      </c>
      <c r="D52" s="98">
        <v>4.435853E-2</v>
      </c>
      <c r="E52" s="98">
        <v>1.3100000000000001E-4</v>
      </c>
      <c r="F52" s="99">
        <v>9.0893319999999997E-4</v>
      </c>
      <c r="G52" s="99">
        <v>2.2500000000000001E-6</v>
      </c>
      <c r="H52" s="100">
        <v>0.2804065</v>
      </c>
      <c r="I52" s="100">
        <v>3.04E-5</v>
      </c>
      <c r="J52" s="149">
        <f t="shared" si="8"/>
        <v>-84.109836094559128</v>
      </c>
      <c r="K52" s="150">
        <v>4.4298800267447707</v>
      </c>
      <c r="L52" s="150">
        <v>2.2140928378757474</v>
      </c>
      <c r="M52" s="151">
        <f t="shared" si="9"/>
        <v>3915.7017861849981</v>
      </c>
      <c r="N52" s="152">
        <f t="shared" si="10"/>
        <v>3894.4623443916935</v>
      </c>
      <c r="O52" s="150">
        <f t="shared" si="11"/>
        <v>-0.97262249397590361</v>
      </c>
      <c r="P52" s="39"/>
    </row>
    <row r="53" spans="1:16" s="251" customFormat="1" ht="12.75" x14ac:dyDescent="0.2">
      <c r="A53" s="105" t="s">
        <v>396</v>
      </c>
      <c r="B53" s="101">
        <v>3436</v>
      </c>
      <c r="C53" s="101">
        <v>3450</v>
      </c>
      <c r="D53" s="98">
        <v>2.6962420000000001E-2</v>
      </c>
      <c r="E53" s="98">
        <v>1.26E-4</v>
      </c>
      <c r="F53" s="99">
        <v>5.723576E-4</v>
      </c>
      <c r="G53" s="99">
        <v>2.4600000000000002E-6</v>
      </c>
      <c r="H53" s="100">
        <v>0.2805665</v>
      </c>
      <c r="I53" s="100">
        <v>3.1600000000000002E-5</v>
      </c>
      <c r="J53" s="149">
        <f t="shared" si="8"/>
        <v>-78.451827360008778</v>
      </c>
      <c r="K53" s="150">
        <v>-0.7532280222988057</v>
      </c>
      <c r="L53" s="150">
        <v>2.2886928411639098</v>
      </c>
      <c r="M53" s="151">
        <f t="shared" si="9"/>
        <v>3670.9663346401098</v>
      </c>
      <c r="N53" s="152">
        <f t="shared" si="10"/>
        <v>3807.1415270533539</v>
      </c>
      <c r="O53" s="150">
        <f t="shared" si="11"/>
        <v>-0.98276031325301205</v>
      </c>
      <c r="P53" s="39"/>
    </row>
    <row r="54" spans="1:16" s="251" customFormat="1" ht="12.75" x14ac:dyDescent="0.2">
      <c r="A54" s="105" t="s">
        <v>347</v>
      </c>
      <c r="B54" s="101">
        <v>3962</v>
      </c>
      <c r="C54" s="101">
        <v>3951</v>
      </c>
      <c r="D54" s="98">
        <v>2.4944810000000001E-2</v>
      </c>
      <c r="E54" s="98">
        <v>2.3800000000000001E-4</v>
      </c>
      <c r="F54" s="99">
        <v>5.4511320000000002E-4</v>
      </c>
      <c r="G54" s="99">
        <v>4.6399999999999996E-6</v>
      </c>
      <c r="H54" s="100">
        <v>0.28029209999999999</v>
      </c>
      <c r="I54" s="100">
        <v>1.8899999999999999E-5</v>
      </c>
      <c r="J54" s="149">
        <f t="shared" si="8"/>
        <v>-88.15531233976381</v>
      </c>
      <c r="K54" s="153">
        <v>1.3412224332698082</v>
      </c>
      <c r="L54" s="153">
        <v>1.4205257542815939</v>
      </c>
      <c r="M54" s="151">
        <f t="shared" si="9"/>
        <v>4029.7457460048477</v>
      </c>
      <c r="N54" s="152">
        <f t="shared" si="10"/>
        <v>4078.3672704340433</v>
      </c>
      <c r="O54" s="150">
        <f t="shared" si="11"/>
        <v>-0.98358092771084338</v>
      </c>
      <c r="P54" s="39"/>
    </row>
    <row r="55" spans="1:16" s="251" customFormat="1" ht="12.75" x14ac:dyDescent="0.2">
      <c r="A55" s="105" t="s">
        <v>406</v>
      </c>
      <c r="B55" s="101">
        <v>3705</v>
      </c>
      <c r="C55" s="101">
        <v>3951</v>
      </c>
      <c r="D55" s="98">
        <v>2.8678120000000001E-2</v>
      </c>
      <c r="E55" s="98">
        <v>1.21E-4</v>
      </c>
      <c r="F55" s="99">
        <v>5.6631029999999998E-4</v>
      </c>
      <c r="G55" s="99">
        <v>3.8999999999999999E-6</v>
      </c>
      <c r="H55" s="100">
        <v>0.28040769999999998</v>
      </c>
      <c r="I55" s="100">
        <v>2.3600000000000001E-5</v>
      </c>
      <c r="J55" s="149">
        <f t="shared" si="8"/>
        <v>-84.06740102905097</v>
      </c>
      <c r="K55" s="150">
        <v>5.4087483742668345</v>
      </c>
      <c r="L55" s="150">
        <v>1.7421958379715325</v>
      </c>
      <c r="M55" s="151">
        <f t="shared" si="9"/>
        <v>3879.9152177847704</v>
      </c>
      <c r="N55" s="152">
        <f t="shared" si="10"/>
        <v>3836.0891205068101</v>
      </c>
      <c r="O55" s="150">
        <f t="shared" si="11"/>
        <v>-0.98294246084337344</v>
      </c>
      <c r="P55" s="39"/>
    </row>
    <row r="56" spans="1:16" s="251" customFormat="1" ht="12.75" x14ac:dyDescent="0.2">
      <c r="A56" s="105" t="s">
        <v>376</v>
      </c>
      <c r="B56" s="148">
        <v>3955</v>
      </c>
      <c r="C56" s="148">
        <v>3951</v>
      </c>
      <c r="D56" s="98">
        <v>2.9882019999999999E-2</v>
      </c>
      <c r="E56" s="98">
        <v>3.5100000000000002E-4</v>
      </c>
      <c r="F56" s="99">
        <v>6.5083670000000004E-4</v>
      </c>
      <c r="G56" s="99">
        <v>7.9200000000000004E-6</v>
      </c>
      <c r="H56" s="100">
        <v>0.2802695</v>
      </c>
      <c r="I56" s="100">
        <v>1.9000000000000001E-5</v>
      </c>
      <c r="J56" s="149">
        <f t="shared" si="8"/>
        <v>-88.95450607351863</v>
      </c>
      <c r="K56" s="153">
        <v>0.24585651973446296</v>
      </c>
      <c r="L56" s="153">
        <v>1.4273604396301467</v>
      </c>
      <c r="M56" s="151">
        <f t="shared" si="9"/>
        <v>4070.3451409335198</v>
      </c>
      <c r="N56" s="152">
        <f t="shared" si="10"/>
        <v>4143.4890333527301</v>
      </c>
      <c r="O56" s="150">
        <f t="shared" si="11"/>
        <v>-0.98039648493975906</v>
      </c>
      <c r="P56" s="39"/>
    </row>
    <row r="57" spans="1:16" s="251" customFormat="1" ht="12.75" x14ac:dyDescent="0.2">
      <c r="A57" s="105" t="s">
        <v>348</v>
      </c>
      <c r="B57" s="101">
        <v>3855</v>
      </c>
      <c r="C57" s="101">
        <v>3951</v>
      </c>
      <c r="D57" s="98">
        <v>1.5988280000000001E-2</v>
      </c>
      <c r="E57" s="98">
        <v>1.2E-4</v>
      </c>
      <c r="F57" s="99">
        <v>3.3261579999999997E-4</v>
      </c>
      <c r="G57" s="99">
        <v>1.77E-6</v>
      </c>
      <c r="H57" s="100">
        <v>0.28027239999999998</v>
      </c>
      <c r="I57" s="100">
        <v>1.91E-5</v>
      </c>
      <c r="J57" s="149">
        <f t="shared" si="8"/>
        <v>-88.851954665206677</v>
      </c>
      <c r="K57" s="150">
        <v>1.2187269274478718</v>
      </c>
      <c r="L57" s="150">
        <v>1.4346199675336326</v>
      </c>
      <c r="M57" s="151">
        <f t="shared" si="9"/>
        <v>4033.785918243605</v>
      </c>
      <c r="N57" s="152">
        <f t="shared" si="10"/>
        <v>4085.6628888138657</v>
      </c>
      <c r="O57" s="150">
        <f t="shared" si="11"/>
        <v>-0.98998145180722896</v>
      </c>
      <c r="P57" s="39"/>
    </row>
    <row r="58" spans="1:16" s="251" customFormat="1" ht="12.75" x14ac:dyDescent="0.2">
      <c r="A58" s="105" t="s">
        <v>377</v>
      </c>
      <c r="B58" s="148">
        <v>3407</v>
      </c>
      <c r="C58" s="148">
        <v>3951</v>
      </c>
      <c r="D58" s="98">
        <v>2.313863E-2</v>
      </c>
      <c r="E58" s="98">
        <v>3.7100000000000001E-5</v>
      </c>
      <c r="F58" s="99">
        <v>5.2108700000000005E-4</v>
      </c>
      <c r="G58" s="99">
        <v>1.13E-6</v>
      </c>
      <c r="H58" s="100">
        <v>0.280275</v>
      </c>
      <c r="I58" s="100">
        <v>1.8300000000000001E-5</v>
      </c>
      <c r="J58" s="149">
        <f t="shared" si="8"/>
        <v>-88.760012023268999</v>
      </c>
      <c r="K58" s="150">
        <v>0.79661134607179207</v>
      </c>
      <c r="L58" s="150">
        <v>1.37978137353352</v>
      </c>
      <c r="M58" s="151">
        <f t="shared" si="9"/>
        <v>4049.7072398375271</v>
      </c>
      <c r="N58" s="152">
        <f t="shared" si="10"/>
        <v>4110.7565491779469</v>
      </c>
      <c r="O58" s="150">
        <f t="shared" si="11"/>
        <v>-0.98430460843373491</v>
      </c>
      <c r="P58" s="39"/>
    </row>
    <row r="59" spans="1:16" s="251" customFormat="1" ht="12.75" x14ac:dyDescent="0.2">
      <c r="A59" s="105" t="s">
        <v>378</v>
      </c>
      <c r="B59" s="148">
        <v>3433</v>
      </c>
      <c r="C59" s="148">
        <v>3951</v>
      </c>
      <c r="D59" s="98">
        <v>2.4320109999999999E-2</v>
      </c>
      <c r="E59" s="98">
        <v>5.0899999999999997E-5</v>
      </c>
      <c r="F59" s="99">
        <v>5.0504569999999999E-4</v>
      </c>
      <c r="G59" s="99">
        <v>7.8800000000000002E-7</v>
      </c>
      <c r="H59" s="100">
        <v>0.2803078</v>
      </c>
      <c r="I59" s="100">
        <v>2.1999999999999999E-5</v>
      </c>
      <c r="J59" s="149">
        <f t="shared" si="8"/>
        <v>-87.600120232685924</v>
      </c>
      <c r="K59" s="150">
        <v>2.0109751009733601</v>
      </c>
      <c r="L59" s="150">
        <v>1.6320516522181301</v>
      </c>
      <c r="M59" s="151">
        <f t="shared" si="9"/>
        <v>4005.0530440971265</v>
      </c>
      <c r="N59" s="152">
        <f t="shared" si="10"/>
        <v>4038.5217405606713</v>
      </c>
      <c r="O59" s="150">
        <f t="shared" si="11"/>
        <v>-0.98478778012048196</v>
      </c>
      <c r="P59" s="39"/>
    </row>
    <row r="60" spans="1:16" s="251" customFormat="1" ht="12.75" x14ac:dyDescent="0.2">
      <c r="A60" s="105" t="s">
        <v>379</v>
      </c>
      <c r="B60" s="148">
        <v>3335</v>
      </c>
      <c r="C60" s="148">
        <v>3951</v>
      </c>
      <c r="D60" s="98">
        <v>1.817761E-2</v>
      </c>
      <c r="E60" s="98">
        <v>1.37E-4</v>
      </c>
      <c r="F60" s="99">
        <v>3.765773E-4</v>
      </c>
      <c r="G60" s="99">
        <v>2.8100000000000002E-6</v>
      </c>
      <c r="H60" s="100">
        <v>0.2803021</v>
      </c>
      <c r="I60" s="100">
        <v>2.8900000000000001E-5</v>
      </c>
      <c r="J60" s="149">
        <f t="shared" si="8"/>
        <v>-87.801686793854699</v>
      </c>
      <c r="K60" s="150">
        <v>2.1585331733390438</v>
      </c>
      <c r="L60" s="150">
        <v>2.1105069815621076</v>
      </c>
      <c r="M60" s="151">
        <f t="shared" si="9"/>
        <v>3999.4653966782403</v>
      </c>
      <c r="N60" s="152">
        <f t="shared" si="10"/>
        <v>4029.7436056853194</v>
      </c>
      <c r="O60" s="150">
        <f t="shared" si="11"/>
        <v>-0.98865731024096382</v>
      </c>
      <c r="P60" s="39"/>
    </row>
    <row r="61" spans="1:16" s="251" customFormat="1" ht="12.75" x14ac:dyDescent="0.2">
      <c r="A61" s="105" t="s">
        <v>349</v>
      </c>
      <c r="B61" s="101">
        <v>3845</v>
      </c>
      <c r="C61" s="101">
        <v>3951</v>
      </c>
      <c r="D61" s="98">
        <v>1.6393230000000002E-2</v>
      </c>
      <c r="E61" s="98">
        <v>4.3399999999999998E-4</v>
      </c>
      <c r="F61" s="99">
        <v>3.7495330000000002E-4</v>
      </c>
      <c r="G61" s="99">
        <v>9.3899999999999999E-6</v>
      </c>
      <c r="H61" s="100">
        <v>0.28028510000000001</v>
      </c>
      <c r="I61" s="100">
        <v>2.2200000000000001E-5</v>
      </c>
      <c r="J61" s="149">
        <f t="shared" si="8"/>
        <v>-88.402850221900309</v>
      </c>
      <c r="K61" s="150">
        <v>1.5562881239079482</v>
      </c>
      <c r="L61" s="150">
        <v>1.6469651754284349</v>
      </c>
      <c r="M61" s="151">
        <f t="shared" si="9"/>
        <v>4021.5194383645298</v>
      </c>
      <c r="N61" s="152">
        <f t="shared" si="10"/>
        <v>4065.5806138814746</v>
      </c>
      <c r="O61" s="150">
        <f t="shared" si="11"/>
        <v>-0.98870622590361446</v>
      </c>
      <c r="P61" s="39"/>
    </row>
    <row r="62" spans="1:16" s="251" customFormat="1" ht="12.75" x14ac:dyDescent="0.2">
      <c r="A62" s="105" t="s">
        <v>350</v>
      </c>
      <c r="B62" s="101">
        <v>3820</v>
      </c>
      <c r="C62" s="101">
        <v>3951</v>
      </c>
      <c r="D62" s="98">
        <v>2.6733659999999999E-2</v>
      </c>
      <c r="E62" s="98">
        <v>1.3100000000000001E-4</v>
      </c>
      <c r="F62" s="99">
        <v>5.6892089999999998E-4</v>
      </c>
      <c r="G62" s="99">
        <v>2.96E-6</v>
      </c>
      <c r="H62" s="100">
        <v>0.28041630000000001</v>
      </c>
      <c r="I62" s="100">
        <v>2.62E-5</v>
      </c>
      <c r="J62" s="149">
        <f t="shared" si="8"/>
        <v>-83.763283059568039</v>
      </c>
      <c r="K62" s="150">
        <v>5.7085258508708288</v>
      </c>
      <c r="L62" s="150">
        <v>1.9221471565301269</v>
      </c>
      <c r="M62" s="151">
        <f t="shared" si="9"/>
        <v>3868.8471449307617</v>
      </c>
      <c r="N62" s="152">
        <f t="shared" si="10"/>
        <v>3818.2064938357444</v>
      </c>
      <c r="O62" s="150">
        <f t="shared" si="11"/>
        <v>-0.98286382831325303</v>
      </c>
      <c r="P62" s="39"/>
    </row>
    <row r="63" spans="1:16" s="251" customFormat="1" ht="12.75" x14ac:dyDescent="0.2">
      <c r="A63" s="105" t="s">
        <v>380</v>
      </c>
      <c r="B63" s="148">
        <v>3381</v>
      </c>
      <c r="C63" s="148">
        <v>3951</v>
      </c>
      <c r="D63" s="98">
        <v>3.8326109999999997E-2</v>
      </c>
      <c r="E63" s="98">
        <v>1.5699999999999999E-4</v>
      </c>
      <c r="F63" s="99">
        <v>8.3722259999999998E-4</v>
      </c>
      <c r="G63" s="99">
        <v>4.3200000000000001E-6</v>
      </c>
      <c r="H63" s="100">
        <v>0.28038350000000001</v>
      </c>
      <c r="I63" s="100">
        <v>2.7500000000000001E-5</v>
      </c>
      <c r="J63" s="149">
        <f t="shared" si="8"/>
        <v>-84.923174850151099</v>
      </c>
      <c r="K63" s="150">
        <v>3.8049881656203635</v>
      </c>
      <c r="L63" s="150">
        <v>2.0119387864867324</v>
      </c>
      <c r="M63" s="151">
        <f t="shared" si="9"/>
        <v>3938.9723263609503</v>
      </c>
      <c r="N63" s="152">
        <f t="shared" si="10"/>
        <v>3931.6977989671959</v>
      </c>
      <c r="O63" s="150">
        <f t="shared" si="11"/>
        <v>-0.97478245180722889</v>
      </c>
      <c r="P63" s="39"/>
    </row>
    <row r="64" spans="1:16" s="251" customFormat="1" ht="12.75" x14ac:dyDescent="0.2">
      <c r="A64" s="105" t="s">
        <v>381</v>
      </c>
      <c r="B64" s="148">
        <v>3350</v>
      </c>
      <c r="C64" s="148">
        <v>3951</v>
      </c>
      <c r="D64" s="98">
        <v>2.108962E-2</v>
      </c>
      <c r="E64" s="98">
        <v>7.1799999999999997E-5</v>
      </c>
      <c r="F64" s="99">
        <v>4.6210720000000003E-4</v>
      </c>
      <c r="G64" s="99">
        <v>8.9800000000000002E-7</v>
      </c>
      <c r="H64" s="100">
        <v>0.28035690000000002</v>
      </c>
      <c r="I64" s="100">
        <v>2.2099999999999998E-5</v>
      </c>
      <c r="J64" s="149">
        <f t="shared" si="8"/>
        <v>-85.86381880226979</v>
      </c>
      <c r="K64" s="150">
        <v>3.8805226404758226</v>
      </c>
      <c r="L64" s="150">
        <v>1.6390724342143497</v>
      </c>
      <c r="M64" s="151">
        <f t="shared" si="9"/>
        <v>3936.3148287399881</v>
      </c>
      <c r="N64" s="152">
        <f t="shared" si="10"/>
        <v>3927.1947567312218</v>
      </c>
      <c r="O64" s="150">
        <f t="shared" si="11"/>
        <v>-0.98608110843373498</v>
      </c>
      <c r="P64" s="39"/>
    </row>
    <row r="65" spans="1:16" s="251" customFormat="1" ht="12.75" x14ac:dyDescent="0.2">
      <c r="A65" s="105" t="s">
        <v>382</v>
      </c>
      <c r="B65" s="148">
        <v>3766</v>
      </c>
      <c r="C65" s="148">
        <v>3951</v>
      </c>
      <c r="D65" s="98">
        <v>3.0597719999999998E-2</v>
      </c>
      <c r="E65" s="98">
        <v>6.2500000000000001E-5</v>
      </c>
      <c r="F65" s="99">
        <v>6.1834270000000005E-4</v>
      </c>
      <c r="G65" s="99">
        <v>8.85E-7</v>
      </c>
      <c r="H65" s="100">
        <v>0.28037669999999998</v>
      </c>
      <c r="I65" s="100">
        <v>2.4600000000000002E-5</v>
      </c>
      <c r="J65" s="149">
        <f t="shared" si="8"/>
        <v>-85.163640221370684</v>
      </c>
      <c r="K65" s="150">
        <v>4.1602940429798627</v>
      </c>
      <c r="L65" s="150">
        <v>1.8110228959840224</v>
      </c>
      <c r="M65" s="151">
        <f t="shared" si="9"/>
        <v>3925.9266803021642</v>
      </c>
      <c r="N65" s="152">
        <f t="shared" si="10"/>
        <v>3910.524582129467</v>
      </c>
      <c r="O65" s="150">
        <f t="shared" si="11"/>
        <v>-0.98137521987951803</v>
      </c>
      <c r="P65" s="39"/>
    </row>
    <row r="66" spans="1:16" s="251" customFormat="1" ht="12.75" x14ac:dyDescent="0.2">
      <c r="A66" s="105" t="s">
        <v>351</v>
      </c>
      <c r="B66" s="101">
        <v>3953</v>
      </c>
      <c r="C66" s="101">
        <v>3951</v>
      </c>
      <c r="D66" s="98">
        <v>2.6234279999999999E-2</v>
      </c>
      <c r="E66" s="98">
        <v>4.0400000000000001E-4</v>
      </c>
      <c r="F66" s="99">
        <v>6.7288410000000004E-4</v>
      </c>
      <c r="G66" s="99">
        <v>1.0499999999999999E-5</v>
      </c>
      <c r="H66" s="100">
        <v>0.28027770000000002</v>
      </c>
      <c r="I66" s="100">
        <v>5.6100000000000002E-5</v>
      </c>
      <c r="J66" s="149">
        <f t="shared" si="8"/>
        <v>-88.66453312587285</v>
      </c>
      <c r="K66" s="153">
        <v>0.47825790689165004</v>
      </c>
      <c r="L66" s="153">
        <v>4.0289387557697465</v>
      </c>
      <c r="M66" s="151">
        <f t="shared" si="9"/>
        <v>4061.845229673158</v>
      </c>
      <c r="N66" s="152">
        <f t="shared" si="10"/>
        <v>4129.674025659162</v>
      </c>
      <c r="O66" s="150">
        <f t="shared" si="11"/>
        <v>-0.97973240662650607</v>
      </c>
      <c r="P66" s="39"/>
    </row>
    <row r="67" spans="1:16" s="251" customFormat="1" ht="12.75" x14ac:dyDescent="0.2">
      <c r="A67" s="105" t="s">
        <v>383</v>
      </c>
      <c r="B67" s="148">
        <v>3942</v>
      </c>
      <c r="C67" s="148">
        <v>3951</v>
      </c>
      <c r="D67" s="98">
        <v>2.444081E-2</v>
      </c>
      <c r="E67" s="98">
        <v>8.4900000000000004E-5</v>
      </c>
      <c r="F67" s="99">
        <v>5.525196E-4</v>
      </c>
      <c r="G67" s="99">
        <v>1.9700000000000002E-6</v>
      </c>
      <c r="H67" s="100">
        <v>0.280335</v>
      </c>
      <c r="I67" s="100">
        <v>2.3499999999999999E-5</v>
      </c>
      <c r="J67" s="149">
        <f t="shared" si="8"/>
        <v>-86.63825874781206</v>
      </c>
      <c r="K67" s="153">
        <v>2.8519675777785798</v>
      </c>
      <c r="L67" s="153">
        <v>1.7352077912316812</v>
      </c>
      <c r="M67" s="151">
        <f t="shared" si="9"/>
        <v>3974.1644694814186</v>
      </c>
      <c r="N67" s="152">
        <f t="shared" si="10"/>
        <v>3988.4599402556701</v>
      </c>
      <c r="O67" s="150">
        <f t="shared" si="11"/>
        <v>-0.98335784337349397</v>
      </c>
      <c r="P67" s="39"/>
    </row>
    <row r="68" spans="1:16" s="251" customFormat="1" ht="12.75" x14ac:dyDescent="0.2">
      <c r="A68" s="105" t="s">
        <v>384</v>
      </c>
      <c r="B68" s="148">
        <v>3780</v>
      </c>
      <c r="C68" s="148">
        <v>3951</v>
      </c>
      <c r="D68" s="98">
        <v>1.5581869999999999E-2</v>
      </c>
      <c r="E68" s="98">
        <v>1.26E-4</v>
      </c>
      <c r="F68" s="99">
        <v>3.90589E-4</v>
      </c>
      <c r="G68" s="99">
        <v>3.7100000000000001E-6</v>
      </c>
      <c r="H68" s="100">
        <v>0.2802733</v>
      </c>
      <c r="I68" s="100">
        <v>6.9300000000000004E-5</v>
      </c>
      <c r="J68" s="149">
        <f t="shared" si="8"/>
        <v>-88.820128366073888</v>
      </c>
      <c r="K68" s="150">
        <v>1.0924629343902006</v>
      </c>
      <c r="L68" s="150">
        <v>4.9663597902956447</v>
      </c>
      <c r="M68" s="151">
        <f t="shared" si="9"/>
        <v>4038.5359537745121</v>
      </c>
      <c r="N68" s="152">
        <f t="shared" si="10"/>
        <v>4093.1700046831547</v>
      </c>
      <c r="O68" s="150">
        <f t="shared" si="11"/>
        <v>-0.9882352710843374</v>
      </c>
      <c r="P68" s="39"/>
    </row>
    <row r="69" spans="1:16" s="251" customFormat="1" ht="12.75" x14ac:dyDescent="0.2">
      <c r="A69" s="105" t="s">
        <v>385</v>
      </c>
      <c r="B69" s="148">
        <v>3867</v>
      </c>
      <c r="C69" s="148">
        <v>3951</v>
      </c>
      <c r="D69" s="98">
        <v>2.3988019999999999E-2</v>
      </c>
      <c r="E69" s="98">
        <v>1.03E-4</v>
      </c>
      <c r="F69" s="99">
        <v>5.2564099999999998E-4</v>
      </c>
      <c r="G69" s="99">
        <v>2.1399999999999998E-6</v>
      </c>
      <c r="H69" s="100">
        <v>0.28034290000000001</v>
      </c>
      <c r="I69" s="100">
        <v>2.2500000000000001E-5</v>
      </c>
      <c r="J69" s="149">
        <f t="shared" si="8"/>
        <v>-86.358894566543881</v>
      </c>
      <c r="K69" s="150">
        <v>3.2073283598652536</v>
      </c>
      <c r="L69" s="150">
        <v>1.6664050413440499</v>
      </c>
      <c r="M69" s="151">
        <f t="shared" si="9"/>
        <v>3961.0713580203324</v>
      </c>
      <c r="N69" s="152">
        <f t="shared" si="10"/>
        <v>3967.298395176349</v>
      </c>
      <c r="O69" s="150">
        <f t="shared" si="11"/>
        <v>-0.98416743975903609</v>
      </c>
      <c r="P69" s="39"/>
    </row>
    <row r="70" spans="1:16" s="251" customFormat="1" ht="12.75" x14ac:dyDescent="0.2">
      <c r="A70" s="105"/>
      <c r="B70" s="148"/>
      <c r="C70" s="148"/>
      <c r="D70" s="98"/>
      <c r="E70" s="98"/>
      <c r="F70" s="99"/>
      <c r="G70" s="99"/>
      <c r="H70" s="100"/>
      <c r="I70" s="100"/>
      <c r="J70" s="149"/>
      <c r="K70" s="150"/>
      <c r="L70" s="150"/>
      <c r="M70" s="151"/>
      <c r="N70" s="152"/>
      <c r="O70" s="150"/>
      <c r="P70" s="39"/>
    </row>
    <row r="71" spans="1:16" s="251" customFormat="1" ht="12.75" x14ac:dyDescent="0.2">
      <c r="A71" s="27" t="s">
        <v>2214</v>
      </c>
      <c r="B71" s="148"/>
      <c r="C71" s="148"/>
      <c r="D71" s="98">
        <v>3.7990150000000002E-3</v>
      </c>
      <c r="E71" s="98">
        <v>7.3200000000000002E-6</v>
      </c>
      <c r="F71" s="99">
        <v>7.0193910000000006E-5</v>
      </c>
      <c r="G71" s="99">
        <v>1.37E-7</v>
      </c>
      <c r="H71" s="100">
        <v>0.28251330000000002</v>
      </c>
      <c r="I71" s="100">
        <v>1.8700000000000001E-5</v>
      </c>
      <c r="J71" s="149">
        <f t="shared" ref="J71:J90" si="12">((H71/0.282785)-1)*10000</f>
        <v>-9.6080060823588997</v>
      </c>
      <c r="K71" s="150"/>
      <c r="L71" s="150"/>
      <c r="M71" s="151"/>
      <c r="N71" s="152"/>
      <c r="O71" s="150"/>
    </row>
    <row r="72" spans="1:16" s="251" customFormat="1" ht="12.75" x14ac:dyDescent="0.2">
      <c r="A72" s="27" t="s">
        <v>2214</v>
      </c>
      <c r="B72" s="148"/>
      <c r="C72" s="148"/>
      <c r="D72" s="98">
        <v>3.848925E-3</v>
      </c>
      <c r="E72" s="98">
        <v>4.8999999999999997E-6</v>
      </c>
      <c r="F72" s="99">
        <v>7.200636E-5</v>
      </c>
      <c r="G72" s="99">
        <v>1.2800000000000001E-7</v>
      </c>
      <c r="H72" s="100">
        <v>0.28250700000000001</v>
      </c>
      <c r="I72" s="100">
        <v>1.7099999999999999E-5</v>
      </c>
      <c r="J72" s="149">
        <f t="shared" si="12"/>
        <v>-9.8307901762828553</v>
      </c>
      <c r="K72" s="150"/>
      <c r="L72" s="150"/>
      <c r="M72" s="151"/>
      <c r="N72" s="152"/>
      <c r="O72" s="150"/>
    </row>
    <row r="73" spans="1:16" s="251" customFormat="1" ht="12.75" x14ac:dyDescent="0.2">
      <c r="A73" s="27" t="s">
        <v>2214</v>
      </c>
      <c r="B73" s="148"/>
      <c r="C73" s="148"/>
      <c r="D73" s="98">
        <v>3.7846220000000001E-3</v>
      </c>
      <c r="E73" s="98">
        <v>5.5199999999999997E-6</v>
      </c>
      <c r="F73" s="99">
        <v>7.1175110000000003E-5</v>
      </c>
      <c r="G73" s="99">
        <v>1.4399999999999999E-7</v>
      </c>
      <c r="H73" s="100">
        <v>0.28248869999999998</v>
      </c>
      <c r="I73" s="100">
        <v>2.0999999999999999E-5</v>
      </c>
      <c r="J73" s="149">
        <f t="shared" si="12"/>
        <v>-10.477924925297311</v>
      </c>
      <c r="K73" s="150"/>
      <c r="L73" s="150"/>
      <c r="M73" s="151"/>
      <c r="N73" s="152"/>
      <c r="O73" s="150"/>
    </row>
    <row r="74" spans="1:16" s="251" customFormat="1" ht="12.75" x14ac:dyDescent="0.2">
      <c r="A74" s="27" t="s">
        <v>2214</v>
      </c>
      <c r="B74" s="148"/>
      <c r="C74" s="148"/>
      <c r="D74" s="98">
        <v>3.888837E-3</v>
      </c>
      <c r="E74" s="98">
        <v>4.8500000000000002E-6</v>
      </c>
      <c r="F74" s="99">
        <v>7.2694599999999993E-5</v>
      </c>
      <c r="G74" s="99">
        <v>1.42E-7</v>
      </c>
      <c r="H74" s="100">
        <v>0.28248659999999998</v>
      </c>
      <c r="I74" s="100">
        <v>1.7600000000000001E-5</v>
      </c>
      <c r="J74" s="149">
        <f t="shared" si="12"/>
        <v>-10.552186289938259</v>
      </c>
      <c r="K74" s="150"/>
      <c r="L74" s="150"/>
      <c r="M74" s="151"/>
      <c r="N74" s="152"/>
      <c r="O74" s="150"/>
    </row>
    <row r="75" spans="1:16" s="251" customFormat="1" ht="12.75" x14ac:dyDescent="0.2">
      <c r="A75" s="27" t="s">
        <v>2214</v>
      </c>
      <c r="B75" s="148"/>
      <c r="C75" s="148"/>
      <c r="D75" s="98">
        <v>3.9066379999999996E-3</v>
      </c>
      <c r="E75" s="98">
        <v>5.1000000000000003E-6</v>
      </c>
      <c r="F75" s="99">
        <v>7.3091710000000004E-5</v>
      </c>
      <c r="G75" s="99">
        <v>1.37E-7</v>
      </c>
      <c r="H75" s="100">
        <v>0.28251219999999999</v>
      </c>
      <c r="I75" s="100">
        <v>1.8E-5</v>
      </c>
      <c r="J75" s="149">
        <f t="shared" si="12"/>
        <v>-9.6469048924097134</v>
      </c>
      <c r="K75" s="150"/>
      <c r="L75" s="150"/>
      <c r="M75" s="151"/>
      <c r="N75" s="152"/>
      <c r="O75" s="150"/>
    </row>
    <row r="76" spans="1:16" s="251" customFormat="1" ht="12.75" x14ac:dyDescent="0.2">
      <c r="A76" s="27" t="s">
        <v>2214</v>
      </c>
      <c r="B76" s="148"/>
      <c r="C76" s="148"/>
      <c r="D76" s="98">
        <v>9.7102760000000005E-4</v>
      </c>
      <c r="E76" s="98">
        <v>3.4999999999999999E-6</v>
      </c>
      <c r="F76" s="99">
        <v>1.8962149999999999E-5</v>
      </c>
      <c r="G76" s="99">
        <v>1.2599999999999999E-7</v>
      </c>
      <c r="H76" s="100">
        <v>0.28248200000000001</v>
      </c>
      <c r="I76" s="100">
        <v>1.5699999999999999E-5</v>
      </c>
      <c r="J76" s="149">
        <f t="shared" si="12"/>
        <v>-10.71485404105621</v>
      </c>
      <c r="K76" s="150"/>
      <c r="L76" s="150"/>
      <c r="M76" s="151"/>
      <c r="N76" s="152"/>
      <c r="O76" s="150"/>
    </row>
    <row r="77" spans="1:16" s="251" customFormat="1" ht="12.75" x14ac:dyDescent="0.2">
      <c r="A77" s="27" t="s">
        <v>2214</v>
      </c>
      <c r="B77" s="148"/>
      <c r="C77" s="148"/>
      <c r="D77" s="98">
        <v>1.366216E-3</v>
      </c>
      <c r="E77" s="98">
        <v>3.6899999999999998E-6</v>
      </c>
      <c r="F77" s="99">
        <v>2.615506E-5</v>
      </c>
      <c r="G77" s="99">
        <v>1.4100000000000001E-7</v>
      </c>
      <c r="H77" s="100">
        <v>0.28249980000000002</v>
      </c>
      <c r="I77" s="100">
        <v>1.59E-5</v>
      </c>
      <c r="J77" s="149">
        <f t="shared" si="12"/>
        <v>-10.085400569336267</v>
      </c>
      <c r="K77" s="150"/>
      <c r="L77" s="150"/>
      <c r="M77" s="151"/>
      <c r="N77" s="152"/>
      <c r="O77" s="150"/>
    </row>
    <row r="78" spans="1:16" s="251" customFormat="1" ht="12.75" x14ac:dyDescent="0.2">
      <c r="A78" s="27" t="s">
        <v>2214</v>
      </c>
      <c r="B78" s="148"/>
      <c r="C78" s="148"/>
      <c r="D78" s="98">
        <v>2.7564870000000002E-3</v>
      </c>
      <c r="E78" s="98">
        <v>4.5800000000000002E-6</v>
      </c>
      <c r="F78" s="99">
        <v>5.368066E-5</v>
      </c>
      <c r="G78" s="99">
        <v>1.42E-7</v>
      </c>
      <c r="H78" s="100">
        <v>0.28248859999999998</v>
      </c>
      <c r="I78" s="100">
        <v>1.7900000000000001E-5</v>
      </c>
      <c r="J78" s="149">
        <f t="shared" si="12"/>
        <v>-10.481461180756879</v>
      </c>
      <c r="K78" s="150"/>
      <c r="L78" s="150"/>
      <c r="M78" s="151"/>
      <c r="N78" s="152"/>
      <c r="O78" s="150"/>
    </row>
    <row r="79" spans="1:16" s="251" customFormat="1" ht="12.75" x14ac:dyDescent="0.2">
      <c r="A79" s="27" t="s">
        <v>2214</v>
      </c>
      <c r="B79" s="148"/>
      <c r="C79" s="148"/>
      <c r="D79" s="98">
        <v>2.7722570000000002E-3</v>
      </c>
      <c r="E79" s="98">
        <v>9.1300000000000007E-6</v>
      </c>
      <c r="F79" s="99">
        <v>5.214874E-5</v>
      </c>
      <c r="G79" s="99">
        <v>1.67E-7</v>
      </c>
      <c r="H79" s="100">
        <v>0.28247949999999999</v>
      </c>
      <c r="I79" s="100">
        <v>1.6099999999999998E-5</v>
      </c>
      <c r="J79" s="149">
        <f t="shared" si="12"/>
        <v>-10.803260427534322</v>
      </c>
      <c r="K79" s="150"/>
      <c r="L79" s="150"/>
      <c r="M79" s="151"/>
      <c r="N79" s="152"/>
      <c r="O79" s="150"/>
    </row>
    <row r="80" spans="1:16" s="251" customFormat="1" ht="12.75" x14ac:dyDescent="0.2">
      <c r="A80" s="27" t="s">
        <v>2214</v>
      </c>
      <c r="B80" s="148"/>
      <c r="C80" s="148"/>
      <c r="D80" s="98">
        <v>3.9694489999999999E-3</v>
      </c>
      <c r="E80" s="98">
        <v>5.2599999999999996E-6</v>
      </c>
      <c r="F80" s="99">
        <v>7.4566069999999995E-5</v>
      </c>
      <c r="G80" s="99">
        <v>1.2100000000000001E-7</v>
      </c>
      <c r="H80" s="100">
        <v>0.28249619999999998</v>
      </c>
      <c r="I80" s="100">
        <v>1.5800000000000001E-5</v>
      </c>
      <c r="J80" s="149">
        <f t="shared" si="12"/>
        <v>-10.212705765865193</v>
      </c>
      <c r="K80" s="150"/>
      <c r="L80" s="150"/>
      <c r="M80" s="151"/>
      <c r="N80" s="152"/>
      <c r="O80" s="150"/>
    </row>
    <row r="81" spans="1:15" s="251" customFormat="1" ht="12.75" x14ac:dyDescent="0.2">
      <c r="A81" s="27" t="s">
        <v>2214</v>
      </c>
      <c r="B81" s="148"/>
      <c r="C81" s="148"/>
      <c r="D81" s="98">
        <v>2.489546E-3</v>
      </c>
      <c r="E81" s="98">
        <v>5.9399999999999999E-6</v>
      </c>
      <c r="F81" s="99">
        <v>4.9356839999999998E-5</v>
      </c>
      <c r="G81" s="99">
        <v>1.4700000000000001E-7</v>
      </c>
      <c r="H81" s="100">
        <v>0.2825202</v>
      </c>
      <c r="I81" s="100">
        <v>1.66E-5</v>
      </c>
      <c r="J81" s="149">
        <f t="shared" si="12"/>
        <v>-9.3640044556819735</v>
      </c>
      <c r="K81" s="150"/>
      <c r="L81" s="150"/>
      <c r="M81" s="151"/>
      <c r="N81" s="152"/>
      <c r="O81" s="150"/>
    </row>
    <row r="82" spans="1:15" s="251" customFormat="1" ht="12.75" x14ac:dyDescent="0.2">
      <c r="A82" s="27" t="s">
        <v>2214</v>
      </c>
      <c r="B82" s="148"/>
      <c r="C82" s="148"/>
      <c r="D82" s="98">
        <v>2.547803E-3</v>
      </c>
      <c r="E82" s="98">
        <v>4.07E-6</v>
      </c>
      <c r="F82" s="99">
        <v>5.038675E-5</v>
      </c>
      <c r="G82" s="99">
        <v>1.2800000000000001E-7</v>
      </c>
      <c r="H82" s="100">
        <v>0.28251690000000002</v>
      </c>
      <c r="I82" s="100">
        <v>1.7200000000000001E-5</v>
      </c>
      <c r="J82" s="149">
        <f t="shared" si="12"/>
        <v>-9.4807008858321939</v>
      </c>
      <c r="K82" s="150"/>
      <c r="L82" s="150"/>
      <c r="M82" s="151"/>
      <c r="N82" s="152"/>
      <c r="O82" s="150"/>
    </row>
    <row r="83" spans="1:15" s="251" customFormat="1" ht="12.75" x14ac:dyDescent="0.2">
      <c r="A83" s="27" t="s">
        <v>2214</v>
      </c>
      <c r="B83" s="148"/>
      <c r="C83" s="148"/>
      <c r="D83" s="98">
        <v>2.5974409999999998E-3</v>
      </c>
      <c r="E83" s="98">
        <v>4.5800000000000002E-6</v>
      </c>
      <c r="F83" s="99">
        <v>5.1765280000000003E-5</v>
      </c>
      <c r="G83" s="99">
        <v>1.4000000000000001E-7</v>
      </c>
      <c r="H83" s="100">
        <v>0.2825145</v>
      </c>
      <c r="I83" s="100">
        <v>1.6399999999999999E-5</v>
      </c>
      <c r="J83" s="149">
        <f t="shared" si="12"/>
        <v>-9.565571016850738</v>
      </c>
      <c r="K83" s="150"/>
      <c r="L83" s="150"/>
      <c r="M83" s="151"/>
      <c r="N83" s="152"/>
      <c r="O83" s="150"/>
    </row>
    <row r="84" spans="1:15" s="251" customFormat="1" ht="12.75" x14ac:dyDescent="0.2">
      <c r="A84" s="27" t="s">
        <v>2214</v>
      </c>
      <c r="B84" s="148"/>
      <c r="C84" s="148"/>
      <c r="D84" s="98">
        <v>2.557948E-3</v>
      </c>
      <c r="E84" s="98">
        <v>4.1400000000000002E-6</v>
      </c>
      <c r="F84" s="99">
        <v>5.118608E-5</v>
      </c>
      <c r="G84" s="99">
        <v>1.3199999999999999E-7</v>
      </c>
      <c r="H84" s="100">
        <v>0.2825278</v>
      </c>
      <c r="I84" s="100">
        <v>1.8099999999999999E-5</v>
      </c>
      <c r="J84" s="149">
        <f t="shared" si="12"/>
        <v>-9.0952490407913977</v>
      </c>
      <c r="K84" s="150"/>
      <c r="L84" s="150"/>
      <c r="M84" s="151"/>
      <c r="N84" s="152"/>
      <c r="O84" s="150"/>
    </row>
    <row r="85" spans="1:15" s="39" customFormat="1" ht="12.75" x14ac:dyDescent="0.2">
      <c r="A85" s="27" t="s">
        <v>2214</v>
      </c>
      <c r="B85" s="148"/>
      <c r="C85" s="148"/>
      <c r="D85" s="98">
        <v>2.593962E-3</v>
      </c>
      <c r="E85" s="98">
        <v>4.3900000000000003E-6</v>
      </c>
      <c r="F85" s="99">
        <v>5.1650159999999999E-5</v>
      </c>
      <c r="G85" s="99">
        <v>1.5599999999999999E-7</v>
      </c>
      <c r="H85" s="100">
        <v>0.28250419999999998</v>
      </c>
      <c r="I85" s="100">
        <v>1.9300000000000002E-5</v>
      </c>
      <c r="J85" s="149">
        <f t="shared" si="12"/>
        <v>-9.9298053291374533</v>
      </c>
      <c r="K85" s="150"/>
      <c r="L85" s="150"/>
      <c r="M85" s="151"/>
      <c r="N85" s="152"/>
      <c r="O85" s="150"/>
    </row>
    <row r="86" spans="1:15" s="39" customFormat="1" ht="12.75" x14ac:dyDescent="0.2">
      <c r="A86" s="27" t="s">
        <v>2214</v>
      </c>
      <c r="B86" s="148"/>
      <c r="C86" s="148"/>
      <c r="D86" s="98">
        <v>2.9832049999999998E-4</v>
      </c>
      <c r="E86" s="98">
        <v>2.8200000000000001E-6</v>
      </c>
      <c r="F86" s="99">
        <v>5.9496270000000003E-6</v>
      </c>
      <c r="G86" s="99">
        <v>1.1999999999999999E-7</v>
      </c>
      <c r="H86" s="100">
        <v>0.28248430000000002</v>
      </c>
      <c r="I86" s="100">
        <v>1.59E-5</v>
      </c>
      <c r="J86" s="149">
        <f t="shared" si="12"/>
        <v>-10.633520165496124</v>
      </c>
      <c r="K86" s="150"/>
      <c r="L86" s="150"/>
      <c r="M86" s="151"/>
      <c r="N86" s="152"/>
      <c r="O86" s="150"/>
    </row>
    <row r="87" spans="1:15" s="39" customFormat="1" ht="12.75" x14ac:dyDescent="0.2">
      <c r="A87" s="27" t="s">
        <v>2214</v>
      </c>
      <c r="B87" s="148"/>
      <c r="C87" s="148"/>
      <c r="D87" s="98">
        <v>2.6926640000000002E-4</v>
      </c>
      <c r="E87" s="98">
        <v>2.9500000000000001E-6</v>
      </c>
      <c r="F87" s="99">
        <v>5.5420469999999999E-6</v>
      </c>
      <c r="G87" s="99">
        <v>1.2200000000000001E-7</v>
      </c>
      <c r="H87" s="100">
        <v>0.28252349999999998</v>
      </c>
      <c r="I87" s="100">
        <v>1.63E-5</v>
      </c>
      <c r="J87" s="149">
        <f t="shared" si="12"/>
        <v>-9.2473080255328632</v>
      </c>
      <c r="K87" s="150"/>
      <c r="L87" s="150"/>
      <c r="M87" s="151"/>
      <c r="N87" s="152"/>
      <c r="O87" s="150"/>
    </row>
    <row r="88" spans="1:15" s="39" customFormat="1" ht="12.75" x14ac:dyDescent="0.2">
      <c r="A88" s="27" t="s">
        <v>2214</v>
      </c>
      <c r="B88" s="148"/>
      <c r="C88" s="148"/>
      <c r="D88" s="98">
        <v>4.0435710000000003E-4</v>
      </c>
      <c r="E88" s="98">
        <v>3.3900000000000002E-6</v>
      </c>
      <c r="F88" s="99">
        <v>8.0043129999999995E-6</v>
      </c>
      <c r="G88" s="99">
        <v>1.4000000000000001E-7</v>
      </c>
      <c r="H88" s="100">
        <v>0.2825163</v>
      </c>
      <c r="I88" s="100">
        <v>1.84E-5</v>
      </c>
      <c r="J88" s="149">
        <f t="shared" si="12"/>
        <v>-9.5019184185873851</v>
      </c>
      <c r="K88" s="150"/>
      <c r="L88" s="150"/>
      <c r="M88" s="151"/>
      <c r="N88" s="152"/>
      <c r="O88" s="150"/>
    </row>
    <row r="89" spans="1:15" s="39" customFormat="1" ht="12.75" x14ac:dyDescent="0.2">
      <c r="A89" s="27" t="s">
        <v>2214</v>
      </c>
      <c r="B89" s="148"/>
      <c r="C89" s="148"/>
      <c r="D89" s="98">
        <v>1.41336E-3</v>
      </c>
      <c r="E89" s="98">
        <v>3.8999999999999999E-6</v>
      </c>
      <c r="F89" s="99">
        <v>2.767081E-5</v>
      </c>
      <c r="G89" s="99">
        <v>1.3300000000000001E-7</v>
      </c>
      <c r="H89" s="100">
        <v>0.28252119999999997</v>
      </c>
      <c r="I89" s="100">
        <v>1.7399999999999999E-5</v>
      </c>
      <c r="J89" s="149">
        <f t="shared" si="12"/>
        <v>-9.3286419010918387</v>
      </c>
      <c r="K89" s="150"/>
      <c r="L89" s="150"/>
      <c r="M89" s="151"/>
      <c r="N89" s="152"/>
      <c r="O89" s="150"/>
    </row>
    <row r="90" spans="1:15" s="39" customFormat="1" ht="12.75" x14ac:dyDescent="0.2">
      <c r="A90" s="27" t="s">
        <v>2214</v>
      </c>
      <c r="B90" s="148"/>
      <c r="C90" s="148"/>
      <c r="D90" s="98">
        <v>2.1656760000000001E-3</v>
      </c>
      <c r="E90" s="98">
        <v>4.3599999999999998E-6</v>
      </c>
      <c r="F90" s="99">
        <v>4.3138659999999998E-5</v>
      </c>
      <c r="G90" s="99">
        <v>1.4399999999999999E-7</v>
      </c>
      <c r="H90" s="100">
        <v>0.28254119999999999</v>
      </c>
      <c r="I90" s="100">
        <v>1.6900000000000001E-5</v>
      </c>
      <c r="J90" s="149">
        <f t="shared" si="12"/>
        <v>-8.6213908092724889</v>
      </c>
      <c r="K90" s="150"/>
      <c r="L90" s="150"/>
      <c r="M90" s="151"/>
      <c r="N90" s="152"/>
      <c r="O90" s="150"/>
    </row>
    <row r="91" spans="1:15" s="251" customFormat="1" ht="12.75" x14ac:dyDescent="0.2">
      <c r="A91" s="27"/>
      <c r="B91" s="148"/>
      <c r="C91" s="148"/>
      <c r="D91" s="98"/>
      <c r="E91" s="98"/>
      <c r="F91" s="99"/>
      <c r="G91" s="99"/>
      <c r="H91" s="100"/>
      <c r="I91" s="100"/>
      <c r="J91" s="149"/>
      <c r="K91" s="150"/>
      <c r="L91" s="150"/>
      <c r="M91" s="151"/>
      <c r="N91" s="152"/>
      <c r="O91" s="150"/>
    </row>
    <row r="92" spans="1:15" s="251" customFormat="1" ht="12.75" x14ac:dyDescent="0.2">
      <c r="A92" s="27" t="s">
        <v>2215</v>
      </c>
      <c r="B92" s="148"/>
      <c r="C92" s="148"/>
      <c r="D92" s="98">
        <v>1.1783510000000001E-2</v>
      </c>
      <c r="E92" s="98">
        <v>1.26E-5</v>
      </c>
      <c r="F92" s="99">
        <v>2.7245189999999998E-4</v>
      </c>
      <c r="G92" s="99">
        <v>2.1299999999999999E-7</v>
      </c>
      <c r="H92" s="100">
        <v>0.28198770000000001</v>
      </c>
      <c r="I92" s="100">
        <v>2.4899999999999999E-5</v>
      </c>
      <c r="J92" s="149">
        <f t="shared" ref="J92:J110" si="13">((H92/0.282785)-1)*10000</f>
        <v>-28.194564775358977</v>
      </c>
      <c r="K92" s="150"/>
      <c r="L92" s="150"/>
      <c r="M92" s="151"/>
      <c r="N92" s="152"/>
      <c r="O92" s="150"/>
    </row>
    <row r="93" spans="1:15" s="251" customFormat="1" ht="12.75" x14ac:dyDescent="0.2">
      <c r="A93" s="27" t="s">
        <v>2215</v>
      </c>
      <c r="B93" s="148"/>
      <c r="C93" s="148"/>
      <c r="D93" s="98">
        <v>1.1681189999999999E-2</v>
      </c>
      <c r="E93" s="98">
        <v>1.22E-5</v>
      </c>
      <c r="F93" s="99">
        <v>2.7077420000000001E-4</v>
      </c>
      <c r="G93" s="99">
        <v>2.2499999999999999E-7</v>
      </c>
      <c r="H93" s="100">
        <v>0.28200219999999998</v>
      </c>
      <c r="I93" s="100">
        <v>2.3799999999999999E-5</v>
      </c>
      <c r="J93" s="149">
        <f t="shared" si="13"/>
        <v>-27.681807733791473</v>
      </c>
      <c r="K93" s="150"/>
      <c r="L93" s="150"/>
      <c r="M93" s="151"/>
      <c r="N93" s="152"/>
      <c r="O93" s="150"/>
    </row>
    <row r="94" spans="1:15" s="251" customFormat="1" ht="12.75" x14ac:dyDescent="0.2">
      <c r="A94" s="27" t="s">
        <v>2215</v>
      </c>
      <c r="B94" s="148"/>
      <c r="C94" s="148"/>
      <c r="D94" s="98">
        <v>1.1860539999999999E-2</v>
      </c>
      <c r="E94" s="98">
        <v>1.19E-5</v>
      </c>
      <c r="F94" s="99">
        <v>2.746925E-4</v>
      </c>
      <c r="G94" s="99">
        <v>2.0599999999999999E-7</v>
      </c>
      <c r="H94" s="100">
        <v>0.28204240000000003</v>
      </c>
      <c r="I94" s="100">
        <v>2.3200000000000001E-5</v>
      </c>
      <c r="J94" s="149">
        <f t="shared" si="13"/>
        <v>-26.26023303923364</v>
      </c>
      <c r="K94" s="150"/>
      <c r="L94" s="150"/>
      <c r="M94" s="151"/>
      <c r="N94" s="152"/>
      <c r="O94" s="150"/>
    </row>
    <row r="95" spans="1:15" s="251" customFormat="1" ht="12.75" x14ac:dyDescent="0.2">
      <c r="A95" s="27" t="s">
        <v>2215</v>
      </c>
      <c r="B95" s="148"/>
      <c r="C95" s="148"/>
      <c r="D95" s="98">
        <v>1.161534E-2</v>
      </c>
      <c r="E95" s="98">
        <v>1.2799999999999999E-5</v>
      </c>
      <c r="F95" s="99">
        <v>2.6997110000000001E-4</v>
      </c>
      <c r="G95" s="99">
        <v>2.1500000000000001E-7</v>
      </c>
      <c r="H95" s="100">
        <v>0.28200969999999997</v>
      </c>
      <c r="I95" s="100">
        <v>2.3099999999999999E-5</v>
      </c>
      <c r="J95" s="149">
        <f t="shared" si="13"/>
        <v>-27.416588574359359</v>
      </c>
      <c r="K95" s="150"/>
      <c r="L95" s="150"/>
      <c r="M95" s="151"/>
      <c r="N95" s="152"/>
      <c r="O95" s="150"/>
    </row>
    <row r="96" spans="1:15" s="251" customFormat="1" ht="12.75" x14ac:dyDescent="0.2">
      <c r="A96" s="27" t="s">
        <v>2215</v>
      </c>
      <c r="B96" s="148"/>
      <c r="C96" s="148"/>
      <c r="D96" s="98">
        <v>1.146227E-2</v>
      </c>
      <c r="E96" s="98">
        <v>1.1399999999999999E-5</v>
      </c>
      <c r="F96" s="99">
        <v>2.6748970000000001E-4</v>
      </c>
      <c r="G96" s="99">
        <v>1.9600000000000001E-7</v>
      </c>
      <c r="H96" s="100">
        <v>0.2820319</v>
      </c>
      <c r="I96" s="100">
        <v>2.3E-5</v>
      </c>
      <c r="J96" s="149">
        <f t="shared" si="13"/>
        <v>-26.631539862439489</v>
      </c>
      <c r="K96" s="150"/>
      <c r="L96" s="150"/>
      <c r="M96" s="151"/>
      <c r="N96" s="152"/>
      <c r="O96" s="150"/>
    </row>
    <row r="97" spans="1:15" s="251" customFormat="1" ht="14.25" customHeight="1" x14ac:dyDescent="0.2">
      <c r="A97" s="27" t="s">
        <v>2215</v>
      </c>
      <c r="B97" s="148"/>
      <c r="C97" s="148"/>
      <c r="D97" s="98">
        <v>1.1654319999999999E-2</v>
      </c>
      <c r="E97" s="98">
        <v>1.22E-5</v>
      </c>
      <c r="F97" s="99">
        <v>2.7147720000000002E-4</v>
      </c>
      <c r="G97" s="99">
        <v>2.0699999999999999E-7</v>
      </c>
      <c r="H97" s="100">
        <v>0.28200419999999998</v>
      </c>
      <c r="I97" s="100">
        <v>2.2099999999999998E-5</v>
      </c>
      <c r="J97" s="149">
        <f t="shared" si="13"/>
        <v>-27.611082624610095</v>
      </c>
      <c r="K97" s="150"/>
      <c r="L97" s="150"/>
      <c r="M97" s="151"/>
      <c r="N97" s="152"/>
      <c r="O97" s="150"/>
    </row>
    <row r="98" spans="1:15" s="251" customFormat="1" ht="12.75" x14ac:dyDescent="0.2">
      <c r="A98" s="27" t="s">
        <v>2215</v>
      </c>
      <c r="B98" s="148"/>
      <c r="C98" s="148"/>
      <c r="D98" s="98">
        <v>1.158202E-2</v>
      </c>
      <c r="E98" s="98">
        <v>1.15E-5</v>
      </c>
      <c r="F98" s="99">
        <v>2.7033809999999999E-4</v>
      </c>
      <c r="G98" s="99">
        <v>1.99E-7</v>
      </c>
      <c r="H98" s="100">
        <v>0.28198129999999999</v>
      </c>
      <c r="I98" s="100">
        <v>2.1500000000000001E-5</v>
      </c>
      <c r="J98" s="149">
        <f t="shared" si="13"/>
        <v>-28.420885124742501</v>
      </c>
      <c r="K98" s="150"/>
      <c r="L98" s="150"/>
      <c r="M98" s="151"/>
      <c r="N98" s="152"/>
      <c r="O98" s="150"/>
    </row>
    <row r="99" spans="1:15" s="251" customFormat="1" ht="12.75" x14ac:dyDescent="0.2">
      <c r="A99" s="27" t="s">
        <v>2215</v>
      </c>
      <c r="B99" s="148"/>
      <c r="C99" s="148"/>
      <c r="D99" s="98">
        <v>1.150343E-2</v>
      </c>
      <c r="E99" s="98">
        <v>1.2099999999999999E-5</v>
      </c>
      <c r="F99" s="99">
        <v>2.6849969999999997E-4</v>
      </c>
      <c r="G99" s="99">
        <v>2.1299999999999999E-7</v>
      </c>
      <c r="H99" s="100">
        <v>0.28198000000000001</v>
      </c>
      <c r="I99" s="100">
        <v>2.19E-5</v>
      </c>
      <c r="J99" s="149">
        <f t="shared" si="13"/>
        <v>-28.466856445709119</v>
      </c>
      <c r="K99" s="150"/>
      <c r="L99" s="150"/>
      <c r="M99" s="151"/>
      <c r="N99" s="152"/>
      <c r="O99" s="150"/>
    </row>
    <row r="100" spans="1:15" s="39" customFormat="1" ht="12.75" x14ac:dyDescent="0.2">
      <c r="A100" s="27" t="s">
        <v>2215</v>
      </c>
      <c r="B100" s="148"/>
      <c r="C100" s="148"/>
      <c r="D100" s="98">
        <v>1.1220519999999999E-2</v>
      </c>
      <c r="E100" s="98">
        <v>1.06E-5</v>
      </c>
      <c r="F100" s="99">
        <v>2.7400869999999998E-4</v>
      </c>
      <c r="G100" s="99">
        <v>2.2999999999999999E-7</v>
      </c>
      <c r="H100" s="100">
        <v>0.28199960000000002</v>
      </c>
      <c r="I100" s="100">
        <v>2.4300000000000001E-5</v>
      </c>
      <c r="J100" s="149">
        <f t="shared" si="13"/>
        <v>-27.773750375726934</v>
      </c>
      <c r="K100" s="150"/>
      <c r="L100" s="150"/>
      <c r="M100" s="151"/>
      <c r="N100" s="152"/>
      <c r="O100" s="150"/>
    </row>
    <row r="101" spans="1:15" s="39" customFormat="1" ht="12.75" x14ac:dyDescent="0.2">
      <c r="A101" s="27" t="s">
        <v>2215</v>
      </c>
      <c r="B101" s="148"/>
      <c r="C101" s="148"/>
      <c r="D101" s="98">
        <v>1.1212679999999999E-2</v>
      </c>
      <c r="E101" s="98">
        <v>1.04E-5</v>
      </c>
      <c r="F101" s="99">
        <v>2.7335759999999999E-4</v>
      </c>
      <c r="G101" s="99">
        <v>1.98E-7</v>
      </c>
      <c r="H101" s="100">
        <v>0.2820319</v>
      </c>
      <c r="I101" s="100">
        <v>2.41E-5</v>
      </c>
      <c r="J101" s="149">
        <f t="shared" si="13"/>
        <v>-26.631539862439489</v>
      </c>
      <c r="K101" s="150"/>
      <c r="L101" s="150"/>
      <c r="M101" s="151"/>
      <c r="N101" s="152"/>
      <c r="O101" s="150"/>
    </row>
    <row r="102" spans="1:15" s="39" customFormat="1" ht="12.75" x14ac:dyDescent="0.2">
      <c r="A102" s="27" t="s">
        <v>2215</v>
      </c>
      <c r="B102" s="148"/>
      <c r="C102" s="148"/>
      <c r="D102" s="98">
        <v>1.1212079999999999E-2</v>
      </c>
      <c r="E102" s="98">
        <v>1.22E-5</v>
      </c>
      <c r="F102" s="99">
        <v>2.7342030000000002E-4</v>
      </c>
      <c r="G102" s="99">
        <v>2.1E-7</v>
      </c>
      <c r="H102" s="100">
        <v>0.28201179999999998</v>
      </c>
      <c r="I102" s="100">
        <v>2.3200000000000001E-5</v>
      </c>
      <c r="J102" s="149">
        <f t="shared" si="13"/>
        <v>-27.342327209718409</v>
      </c>
      <c r="K102" s="150"/>
      <c r="L102" s="150"/>
      <c r="M102" s="151"/>
      <c r="N102" s="152"/>
      <c r="O102" s="150"/>
    </row>
    <row r="103" spans="1:15" s="39" customFormat="1" ht="12.75" x14ac:dyDescent="0.2">
      <c r="A103" s="27" t="s">
        <v>2215</v>
      </c>
      <c r="B103" s="148"/>
      <c r="C103" s="148"/>
      <c r="D103" s="98">
        <v>1.1238420000000001E-2</v>
      </c>
      <c r="E103" s="98">
        <v>1.19E-5</v>
      </c>
      <c r="F103" s="99">
        <v>2.7471949999999999E-4</v>
      </c>
      <c r="G103" s="99">
        <v>2.3300000000000001E-7</v>
      </c>
      <c r="H103" s="100">
        <v>0.28200579999999997</v>
      </c>
      <c r="I103" s="100">
        <v>2.1100000000000001E-5</v>
      </c>
      <c r="J103" s="149">
        <f t="shared" si="13"/>
        <v>-27.554502537264767</v>
      </c>
      <c r="K103" s="150"/>
      <c r="L103" s="150"/>
      <c r="M103" s="151"/>
      <c r="N103" s="152"/>
      <c r="O103" s="150"/>
    </row>
    <row r="104" spans="1:15" s="39" customFormat="1" ht="12.75" x14ac:dyDescent="0.2">
      <c r="A104" s="27" t="s">
        <v>2215</v>
      </c>
      <c r="B104" s="148"/>
      <c r="C104" s="148"/>
      <c r="D104" s="98">
        <v>1.122242E-2</v>
      </c>
      <c r="E104" s="98">
        <v>1.15E-5</v>
      </c>
      <c r="F104" s="99">
        <v>2.7420819999999997E-4</v>
      </c>
      <c r="G104" s="99">
        <v>2.1199999999999999E-7</v>
      </c>
      <c r="H104" s="100">
        <v>0.28203519999999999</v>
      </c>
      <c r="I104" s="100">
        <v>2.0999999999999999E-5</v>
      </c>
      <c r="J104" s="149">
        <f t="shared" si="13"/>
        <v>-26.51484343229038</v>
      </c>
      <c r="K104" s="150"/>
      <c r="L104" s="150"/>
      <c r="M104" s="151"/>
      <c r="N104" s="152"/>
      <c r="O104" s="150"/>
    </row>
    <row r="105" spans="1:15" s="39" customFormat="1" ht="12.75" x14ac:dyDescent="0.2">
      <c r="A105" s="27" t="s">
        <v>2215</v>
      </c>
      <c r="B105" s="148"/>
      <c r="C105" s="148"/>
      <c r="D105" s="98">
        <v>1.0700909999999999E-2</v>
      </c>
      <c r="E105" s="98">
        <v>9.3999999999999998E-6</v>
      </c>
      <c r="F105" s="99">
        <v>2.6378319999999998E-4</v>
      </c>
      <c r="G105" s="99">
        <v>2.22E-7</v>
      </c>
      <c r="H105" s="100">
        <v>0.2820337</v>
      </c>
      <c r="I105" s="100">
        <v>2.2500000000000001E-5</v>
      </c>
      <c r="J105" s="149">
        <f t="shared" si="13"/>
        <v>-26.567887264176136</v>
      </c>
      <c r="K105" s="150"/>
      <c r="L105" s="150"/>
      <c r="M105" s="151"/>
      <c r="N105" s="152"/>
      <c r="O105" s="150"/>
    </row>
    <row r="106" spans="1:15" s="39" customFormat="1" ht="12.75" x14ac:dyDescent="0.2">
      <c r="A106" s="27" t="s">
        <v>2215</v>
      </c>
      <c r="B106" s="148"/>
      <c r="C106" s="148"/>
      <c r="D106" s="98">
        <v>1.0677030000000001E-2</v>
      </c>
      <c r="E106" s="98">
        <v>1.11E-5</v>
      </c>
      <c r="F106" s="99">
        <v>2.6293129999999999E-4</v>
      </c>
      <c r="G106" s="99">
        <v>2.4600000000000001E-7</v>
      </c>
      <c r="H106" s="100">
        <v>0.2820028</v>
      </c>
      <c r="I106" s="100">
        <v>2.3300000000000001E-5</v>
      </c>
      <c r="J106" s="149">
        <f t="shared" si="13"/>
        <v>-27.660590201036285</v>
      </c>
      <c r="K106" s="150"/>
      <c r="L106" s="150"/>
      <c r="M106" s="151"/>
      <c r="N106" s="152"/>
      <c r="O106" s="150"/>
    </row>
    <row r="107" spans="1:15" s="39" customFormat="1" ht="12.75" x14ac:dyDescent="0.2">
      <c r="A107" s="27" t="s">
        <v>2215</v>
      </c>
      <c r="B107" s="148"/>
      <c r="C107" s="148"/>
      <c r="D107" s="98">
        <v>1.095017E-2</v>
      </c>
      <c r="E107" s="98">
        <v>1.11E-5</v>
      </c>
      <c r="F107" s="99">
        <v>2.7004150000000001E-4</v>
      </c>
      <c r="G107" s="99">
        <v>2.72E-7</v>
      </c>
      <c r="H107" s="100">
        <v>0.28201130000000002</v>
      </c>
      <c r="I107" s="100">
        <v>2.6599999999999999E-5</v>
      </c>
      <c r="J107" s="149">
        <f t="shared" si="13"/>
        <v>-27.360008487012919</v>
      </c>
      <c r="K107" s="150"/>
      <c r="L107" s="150"/>
      <c r="M107" s="151"/>
      <c r="N107" s="152"/>
      <c r="O107" s="150"/>
    </row>
    <row r="108" spans="1:15" s="39" customFormat="1" ht="12.75" x14ac:dyDescent="0.2">
      <c r="A108" s="27" t="s">
        <v>2215</v>
      </c>
      <c r="B108" s="148"/>
      <c r="C108" s="148"/>
      <c r="D108" s="98">
        <v>1.0916729999999999E-2</v>
      </c>
      <c r="E108" s="98">
        <v>1.0499999999999999E-5</v>
      </c>
      <c r="F108" s="99">
        <v>2.6821990000000002E-4</v>
      </c>
      <c r="G108" s="99">
        <v>2.1299999999999999E-7</v>
      </c>
      <c r="H108" s="100">
        <v>0.28203289999999998</v>
      </c>
      <c r="I108" s="100">
        <v>2.3600000000000001E-5</v>
      </c>
      <c r="J108" s="149">
        <f t="shared" si="13"/>
        <v>-26.596177307849356</v>
      </c>
      <c r="K108" s="150"/>
      <c r="L108" s="150"/>
      <c r="M108" s="151"/>
      <c r="N108" s="152"/>
      <c r="O108" s="150"/>
    </row>
    <row r="109" spans="1:15" s="39" customFormat="1" ht="12.75" x14ac:dyDescent="0.2">
      <c r="A109" s="27" t="s">
        <v>2215</v>
      </c>
      <c r="B109" s="148"/>
      <c r="C109" s="148"/>
      <c r="D109" s="98">
        <v>1.105255E-2</v>
      </c>
      <c r="E109" s="98">
        <v>1.19E-5</v>
      </c>
      <c r="F109" s="99">
        <v>2.7154810000000002E-4</v>
      </c>
      <c r="G109" s="99">
        <v>2.35E-7</v>
      </c>
      <c r="H109" s="100">
        <v>0.2820087</v>
      </c>
      <c r="I109" s="100">
        <v>2.2399999999999999E-5</v>
      </c>
      <c r="J109" s="149">
        <f t="shared" si="13"/>
        <v>-27.451951128949492</v>
      </c>
      <c r="K109" s="150"/>
      <c r="L109" s="150"/>
      <c r="M109" s="151"/>
      <c r="N109" s="152"/>
      <c r="O109" s="150"/>
    </row>
    <row r="110" spans="1:15" s="39" customFormat="1" ht="12.75" x14ac:dyDescent="0.2">
      <c r="A110" s="252" t="s">
        <v>2215</v>
      </c>
      <c r="B110" s="154"/>
      <c r="C110" s="154"/>
      <c r="D110" s="102">
        <v>1.0723E-2</v>
      </c>
      <c r="E110" s="102">
        <v>1.08E-5</v>
      </c>
      <c r="F110" s="103">
        <v>2.6434890000000001E-4</v>
      </c>
      <c r="G110" s="103">
        <v>2.3900000000000001E-7</v>
      </c>
      <c r="H110" s="104">
        <v>0.28201910000000002</v>
      </c>
      <c r="I110" s="104">
        <v>2.4000000000000001E-5</v>
      </c>
      <c r="J110" s="155">
        <f t="shared" si="13"/>
        <v>-27.084180561203208</v>
      </c>
      <c r="K110" s="150"/>
      <c r="L110" s="150"/>
      <c r="M110" s="151"/>
      <c r="N110" s="152"/>
      <c r="O110" s="150"/>
    </row>
    <row r="111" spans="1:15" s="39" customFormat="1" ht="12.75" x14ac:dyDescent="0.2">
      <c r="A111" s="252"/>
      <c r="B111" s="154"/>
      <c r="C111" s="154"/>
      <c r="D111" s="102"/>
      <c r="E111" s="102"/>
      <c r="F111" s="103"/>
      <c r="G111" s="103"/>
      <c r="H111" s="104"/>
      <c r="I111" s="104"/>
      <c r="J111" s="155"/>
      <c r="K111" s="150"/>
      <c r="L111" s="150"/>
      <c r="M111" s="151"/>
      <c r="N111" s="152"/>
      <c r="O111" s="150"/>
    </row>
    <row r="112" spans="1:15" s="39" customFormat="1" ht="12.75" x14ac:dyDescent="0.2">
      <c r="A112" s="482" t="s">
        <v>3047</v>
      </c>
      <c r="B112" s="474"/>
      <c r="C112" s="474"/>
      <c r="D112" s="475"/>
      <c r="E112" s="475"/>
      <c r="F112" s="476"/>
      <c r="G112" s="476"/>
      <c r="H112" s="477"/>
      <c r="I112" s="477"/>
      <c r="J112" s="478"/>
      <c r="K112" s="479"/>
      <c r="L112" s="479"/>
      <c r="M112" s="480"/>
      <c r="N112" s="481"/>
      <c r="O112" s="479"/>
    </row>
    <row r="113" spans="1:15" s="39" customFormat="1" ht="12.75" x14ac:dyDescent="0.2">
      <c r="A113" s="27" t="s">
        <v>3029</v>
      </c>
      <c r="B113" s="148"/>
      <c r="C113" s="148"/>
      <c r="D113" s="98"/>
      <c r="E113" s="98"/>
      <c r="F113" s="99"/>
      <c r="G113" s="99"/>
      <c r="H113" s="100"/>
      <c r="I113" s="100"/>
      <c r="J113" s="149"/>
      <c r="K113" s="150"/>
      <c r="L113" s="150"/>
      <c r="M113" s="151"/>
      <c r="N113" s="152"/>
      <c r="O113" s="150"/>
    </row>
    <row r="114" spans="1:15" s="39" customFormat="1" ht="12.75" x14ac:dyDescent="0.2">
      <c r="A114" s="466" t="s">
        <v>3030</v>
      </c>
      <c r="B114" s="148">
        <v>3942</v>
      </c>
      <c r="C114" s="148">
        <v>3951</v>
      </c>
      <c r="D114" s="467">
        <v>2.5908523020874163E-2</v>
      </c>
      <c r="E114" s="467">
        <v>4.7806565875933534E-4</v>
      </c>
      <c r="F114" s="467">
        <v>6.2978890534001492E-4</v>
      </c>
      <c r="G114" s="467">
        <v>1.0695868766624588E-5</v>
      </c>
      <c r="H114" s="467">
        <v>0.28031265787712445</v>
      </c>
      <c r="I114" s="467">
        <v>9.6280359715563068E-6</v>
      </c>
      <c r="J114" s="149">
        <f t="shared" ref="J114:J128" si="14">((H114/0.282785)-1)*10000</f>
        <v>-87.42833328767685</v>
      </c>
      <c r="K114" s="153">
        <v>1.8435412603727281</v>
      </c>
      <c r="L114" s="153">
        <v>0.81997863487349365</v>
      </c>
      <c r="M114" s="151">
        <f t="shared" ref="M114:M128" si="15">10000/0.1867*LN(1+(H114-0.28325)/(F114-0.0384))</f>
        <v>4011.4050514942082</v>
      </c>
      <c r="N114" s="152">
        <f t="shared" ref="N114:N128" si="16">M114-(M114-C114)*(0.015/0.0336-1-O114)/(0.015/0.0336-0.0384/0.0336)</f>
        <v>4048.4809061356746</v>
      </c>
      <c r="O114" s="150">
        <f t="shared" ref="O114:O128" si="17">F114/0.0332-1</f>
        <v>-0.9810304546584333</v>
      </c>
    </row>
    <row r="115" spans="1:15" s="39" customFormat="1" ht="12.75" x14ac:dyDescent="0.2">
      <c r="A115" s="466" t="s">
        <v>3031</v>
      </c>
      <c r="B115" s="148">
        <v>3944</v>
      </c>
      <c r="C115" s="148">
        <v>3951</v>
      </c>
      <c r="D115" s="467">
        <v>1.471704041934979E-2</v>
      </c>
      <c r="E115" s="467">
        <v>2.5922680589617449E-4</v>
      </c>
      <c r="F115" s="467">
        <v>4.1282980106758008E-4</v>
      </c>
      <c r="G115" s="467">
        <v>8.2590771448407966E-6</v>
      </c>
      <c r="H115" s="467">
        <v>0.28026281242135814</v>
      </c>
      <c r="I115" s="467">
        <v>9.0008499433739387E-6</v>
      </c>
      <c r="J115" s="149">
        <f t="shared" si="14"/>
        <v>-89.190995938323027</v>
      </c>
      <c r="K115" s="153">
        <v>0.65742924535214264</v>
      </c>
      <c r="L115" s="153">
        <v>0.78328459916443727</v>
      </c>
      <c r="M115" s="151">
        <f t="shared" si="15"/>
        <v>4054.5246178114649</v>
      </c>
      <c r="N115" s="152">
        <f t="shared" si="16"/>
        <v>4119.0381350576963</v>
      </c>
      <c r="O115" s="150">
        <f t="shared" si="17"/>
        <v>-0.9875653674377235</v>
      </c>
    </row>
    <row r="116" spans="1:15" s="39" customFormat="1" ht="12.75" x14ac:dyDescent="0.2">
      <c r="A116" s="466" t="s">
        <v>3032</v>
      </c>
      <c r="B116" s="148">
        <v>3954</v>
      </c>
      <c r="C116" s="148">
        <v>3951</v>
      </c>
      <c r="D116" s="467">
        <v>2.9292187561577813E-2</v>
      </c>
      <c r="E116" s="467">
        <v>7.7499038100598385E-4</v>
      </c>
      <c r="F116" s="467">
        <v>7.222202113125936E-4</v>
      </c>
      <c r="G116" s="467">
        <v>1.6247282810312992E-5</v>
      </c>
      <c r="H116" s="467">
        <v>0.28030717052369342</v>
      </c>
      <c r="I116" s="467">
        <v>6.7547224102745146E-6</v>
      </c>
      <c r="J116" s="149">
        <f t="shared" si="14"/>
        <v>-87.622380122941436</v>
      </c>
      <c r="K116" s="153">
        <v>1.3951913874053723</v>
      </c>
      <c r="L116" s="153">
        <v>0.66038788829599304</v>
      </c>
      <c r="M116" s="151">
        <f t="shared" si="15"/>
        <v>4028.121586039128</v>
      </c>
      <c r="N116" s="152">
        <f t="shared" si="16"/>
        <v>4075.1495327453249</v>
      </c>
      <c r="O116" s="150">
        <f t="shared" si="17"/>
        <v>-0.97824637917733148</v>
      </c>
    </row>
    <row r="117" spans="1:15" s="39" customFormat="1" ht="12.75" x14ac:dyDescent="0.2">
      <c r="A117" s="466" t="s">
        <v>3033</v>
      </c>
      <c r="B117" s="148">
        <v>3938</v>
      </c>
      <c r="C117" s="148">
        <v>3951</v>
      </c>
      <c r="D117" s="467">
        <v>2.3783291445753797E-2</v>
      </c>
      <c r="E117" s="467">
        <v>5.4715697456258626E-4</v>
      </c>
      <c r="F117" s="467">
        <v>6.1208469073447205E-4</v>
      </c>
      <c r="G117" s="467">
        <v>1.1400089086159273E-5</v>
      </c>
      <c r="H117" s="467">
        <v>0.28030940806489285</v>
      </c>
      <c r="I117" s="467">
        <v>7.0864306164164596E-6</v>
      </c>
      <c r="J117" s="149">
        <f t="shared" si="14"/>
        <v>-87.543254950126496</v>
      </c>
      <c r="K117" s="153">
        <v>1.7759324847536309</v>
      </c>
      <c r="L117" s="153">
        <v>0.67571100404581075</v>
      </c>
      <c r="M117" s="151">
        <f t="shared" si="15"/>
        <v>4013.8682519418021</v>
      </c>
      <c r="N117" s="152">
        <f t="shared" si="16"/>
        <v>4052.5041263757489</v>
      </c>
      <c r="O117" s="150">
        <f t="shared" si="17"/>
        <v>-0.98156371413450383</v>
      </c>
    </row>
    <row r="118" spans="1:15" s="39" customFormat="1" ht="12.75" x14ac:dyDescent="0.2">
      <c r="A118" s="466" t="s">
        <v>3034</v>
      </c>
      <c r="B118" s="148">
        <v>3959</v>
      </c>
      <c r="C118" s="148">
        <v>3951</v>
      </c>
      <c r="D118" s="467">
        <v>3.2102607263743407E-2</v>
      </c>
      <c r="E118" s="467">
        <v>1.2197755440060923E-4</v>
      </c>
      <c r="F118" s="467">
        <v>7.5847892730689646E-4</v>
      </c>
      <c r="G118" s="467">
        <v>3.2366664938149683E-6</v>
      </c>
      <c r="H118" s="467">
        <v>0.28030317471945065</v>
      </c>
      <c r="I118" s="467">
        <v>8.0496176596860592E-6</v>
      </c>
      <c r="J118" s="149">
        <f t="shared" si="14"/>
        <v>-87.763681968610058</v>
      </c>
      <c r="K118" s="153">
        <v>1.1535338623911795</v>
      </c>
      <c r="L118" s="153">
        <v>0.72514885059150691</v>
      </c>
      <c r="M118" s="151">
        <f t="shared" si="15"/>
        <v>4037.1325548737245</v>
      </c>
      <c r="N118" s="152">
        <f t="shared" si="16"/>
        <v>4089.5202253918656</v>
      </c>
      <c r="O118" s="150">
        <f t="shared" si="17"/>
        <v>-0.97715424917750315</v>
      </c>
    </row>
    <row r="119" spans="1:15" s="39" customFormat="1" ht="12.75" x14ac:dyDescent="0.2">
      <c r="A119" s="466" t="s">
        <v>3035</v>
      </c>
      <c r="B119" s="148">
        <v>3740</v>
      </c>
      <c r="C119" s="148">
        <v>3951</v>
      </c>
      <c r="D119" s="467">
        <v>2.1062153100054146E-2</v>
      </c>
      <c r="E119" s="467">
        <v>4.5634942633320468E-4</v>
      </c>
      <c r="F119" s="467">
        <v>4.9616782970832846E-4</v>
      </c>
      <c r="G119" s="467">
        <v>1.0613833098224651E-5</v>
      </c>
      <c r="H119" s="467">
        <v>0.28030871118247513</v>
      </c>
      <c r="I119" s="467">
        <v>1.0210941183102173E-5</v>
      </c>
      <c r="J119" s="149">
        <f t="shared" si="14"/>
        <v>-87.567898492666444</v>
      </c>
      <c r="K119" s="150">
        <v>2.0677469099263774</v>
      </c>
      <c r="L119" s="150">
        <v>0.85588294818641331</v>
      </c>
      <c r="M119" s="151">
        <f t="shared" si="15"/>
        <v>4002.9543256892684</v>
      </c>
      <c r="N119" s="152">
        <f t="shared" si="16"/>
        <v>4035.143481297011</v>
      </c>
      <c r="O119" s="150">
        <f t="shared" si="17"/>
        <v>-0.98505518585215879</v>
      </c>
    </row>
    <row r="120" spans="1:15" s="39" customFormat="1" ht="12.75" x14ac:dyDescent="0.2">
      <c r="A120" s="466" t="s">
        <v>3036</v>
      </c>
      <c r="B120" s="148">
        <v>3721</v>
      </c>
      <c r="C120" s="148">
        <v>3951</v>
      </c>
      <c r="D120" s="467">
        <v>1.6879813161068291E-2</v>
      </c>
      <c r="E120" s="467">
        <v>1.5731913047445589E-4</v>
      </c>
      <c r="F120" s="467">
        <v>3.9218811951061486E-4</v>
      </c>
      <c r="G120" s="467">
        <v>2.1797223559732328E-6</v>
      </c>
      <c r="H120" s="467">
        <v>0.28031217064584057</v>
      </c>
      <c r="I120" s="467">
        <v>7.6699902389839141E-6</v>
      </c>
      <c r="J120" s="149">
        <f t="shared" si="14"/>
        <v>-87.445563030550403</v>
      </c>
      <c r="K120" s="150">
        <v>2.4752773076542907</v>
      </c>
      <c r="L120" s="150">
        <v>0.70632177590984346</v>
      </c>
      <c r="M120" s="151">
        <f t="shared" si="15"/>
        <v>3987.8762226336971</v>
      </c>
      <c r="N120" s="152">
        <f t="shared" si="16"/>
        <v>4010.8893284933233</v>
      </c>
      <c r="O120" s="150">
        <f t="shared" si="17"/>
        <v>-0.98818710483401762</v>
      </c>
    </row>
    <row r="121" spans="1:15" s="39" customFormat="1" ht="12.75" x14ac:dyDescent="0.2">
      <c r="A121" s="466" t="s">
        <v>3037</v>
      </c>
      <c r="B121" s="148">
        <v>3935</v>
      </c>
      <c r="C121" s="148">
        <v>3951</v>
      </c>
      <c r="D121" s="467">
        <v>2.7902633647414635E-2</v>
      </c>
      <c r="E121" s="467">
        <v>4.5340147031993066E-4</v>
      </c>
      <c r="F121" s="467">
        <v>7.0889545346916605E-4</v>
      </c>
      <c r="G121" s="467">
        <v>1.2900964000925403E-5</v>
      </c>
      <c r="H121" s="467">
        <v>0.28033482360061462</v>
      </c>
      <c r="I121" s="467">
        <v>8.2676465306975861E-6</v>
      </c>
      <c r="J121" s="149">
        <f t="shared" si="14"/>
        <v>-86.644496680707846</v>
      </c>
      <c r="K121" s="153">
        <v>2.4184544710688209</v>
      </c>
      <c r="L121" s="153">
        <v>0.74104776406752626</v>
      </c>
      <c r="M121" s="151">
        <f t="shared" si="15"/>
        <v>3990.2862776746329</v>
      </c>
      <c r="N121" s="152">
        <f t="shared" si="16"/>
        <v>4014.2652845535467</v>
      </c>
      <c r="O121" s="150">
        <f t="shared" si="17"/>
        <v>-0.9786477273051456</v>
      </c>
    </row>
    <row r="122" spans="1:15" s="39" customFormat="1" ht="12.75" x14ac:dyDescent="0.2">
      <c r="A122" s="466" t="s">
        <v>3038</v>
      </c>
      <c r="B122" s="148">
        <v>3943</v>
      </c>
      <c r="C122" s="148">
        <v>3951</v>
      </c>
      <c r="D122" s="467">
        <v>4.8544792583869317E-2</v>
      </c>
      <c r="E122" s="467">
        <v>4.9648269219227368E-4</v>
      </c>
      <c r="F122" s="467">
        <v>1.1866194208232841E-3</v>
      </c>
      <c r="G122" s="467">
        <v>1.0352235648802922E-5</v>
      </c>
      <c r="H122" s="467">
        <v>0.28034451502391844</v>
      </c>
      <c r="I122" s="467">
        <v>9.3191808128035843E-6</v>
      </c>
      <c r="J122" s="149">
        <f t="shared" si="14"/>
        <v>-86.301783195061873</v>
      </c>
      <c r="K122" s="153">
        <v>1.4591748238558349</v>
      </c>
      <c r="L122" s="153">
        <v>0.79809302333212273</v>
      </c>
      <c r="M122" s="151">
        <f t="shared" si="15"/>
        <v>4026.689705975984</v>
      </c>
      <c r="N122" s="152">
        <f t="shared" si="16"/>
        <v>4071.3242618581944</v>
      </c>
      <c r="O122" s="150">
        <f t="shared" si="17"/>
        <v>-0.96425845118002151</v>
      </c>
    </row>
    <row r="123" spans="1:15" s="39" customFormat="1" ht="12.75" x14ac:dyDescent="0.2">
      <c r="A123" s="466" t="s">
        <v>3039</v>
      </c>
      <c r="B123" s="148">
        <v>3960</v>
      </c>
      <c r="C123" s="148">
        <v>3951</v>
      </c>
      <c r="D123" s="467">
        <v>1.7629200420199709E-2</v>
      </c>
      <c r="E123" s="467">
        <v>2.1114300285198946E-4</v>
      </c>
      <c r="F123" s="467">
        <v>4.4181911920678261E-4</v>
      </c>
      <c r="G123" s="467">
        <v>4.600647602851934E-6</v>
      </c>
      <c r="H123" s="467">
        <v>0.28027394968685437</v>
      </c>
      <c r="I123" s="467">
        <v>8.6957494733988769E-6</v>
      </c>
      <c r="J123" s="149">
        <f t="shared" si="14"/>
        <v>-88.797153779218704</v>
      </c>
      <c r="K123" s="153">
        <v>0.97568803186064235</v>
      </c>
      <c r="L123" s="153">
        <v>0.76443050144285518</v>
      </c>
      <c r="M123" s="151">
        <f t="shared" si="15"/>
        <v>4042.9357749636592</v>
      </c>
      <c r="N123" s="152">
        <f t="shared" si="16"/>
        <v>4100.1121961601584</v>
      </c>
      <c r="O123" s="150">
        <f t="shared" si="17"/>
        <v>-0.98669219520461493</v>
      </c>
    </row>
    <row r="124" spans="1:15" s="39" customFormat="1" ht="12.75" x14ac:dyDescent="0.2">
      <c r="A124" s="466" t="s">
        <v>3040</v>
      </c>
      <c r="B124" s="148">
        <v>3589</v>
      </c>
      <c r="C124" s="148">
        <v>3951</v>
      </c>
      <c r="D124" s="467">
        <v>2.7872783013402562E-2</v>
      </c>
      <c r="E124" s="467">
        <v>3.6848590148040963E-4</v>
      </c>
      <c r="F124" s="467">
        <v>5.9241119852516001E-4</v>
      </c>
      <c r="G124" s="467">
        <v>4.8371417563918985E-6</v>
      </c>
      <c r="H124" s="467">
        <v>0.280317239613811</v>
      </c>
      <c r="I124" s="467">
        <v>1.0702859571847694E-5</v>
      </c>
      <c r="J124" s="149">
        <f t="shared" si="14"/>
        <v>-87.26631137397689</v>
      </c>
      <c r="K124" s="150">
        <v>2.109166129631296</v>
      </c>
      <c r="L124" s="150">
        <v>0.88393640261429995</v>
      </c>
      <c r="M124" s="151">
        <f t="shared" si="15"/>
        <v>4001.5606571161543</v>
      </c>
      <c r="N124" s="152">
        <f t="shared" si="16"/>
        <v>4032.6758828154943</v>
      </c>
      <c r="O124" s="150">
        <f t="shared" si="17"/>
        <v>-0.98215628920104936</v>
      </c>
    </row>
    <row r="125" spans="1:15" s="39" customFormat="1" ht="12.75" x14ac:dyDescent="0.2">
      <c r="A125" s="466" t="s">
        <v>3041</v>
      </c>
      <c r="B125" s="148">
        <v>3453</v>
      </c>
      <c r="C125" s="148">
        <v>3450</v>
      </c>
      <c r="D125" s="467">
        <v>1.9241018602309017E-2</v>
      </c>
      <c r="E125" s="467">
        <v>8.7614257163043252E-5</v>
      </c>
      <c r="F125" s="467">
        <v>4.4662169589345497E-4</v>
      </c>
      <c r="G125" s="467">
        <v>2.392862544771531E-6</v>
      </c>
      <c r="H125" s="467">
        <v>0.28036898987772019</v>
      </c>
      <c r="I125" s="467">
        <v>8.4938567207696131E-6</v>
      </c>
      <c r="J125" s="149">
        <f t="shared" si="14"/>
        <v>-85.436289841392949</v>
      </c>
      <c r="K125" s="150">
        <v>-7.4951658368854028</v>
      </c>
      <c r="L125" s="150">
        <v>0.72848835250434596</v>
      </c>
      <c r="M125" s="151">
        <f t="shared" si="15"/>
        <v>3918.9105648491341</v>
      </c>
      <c r="N125" s="152">
        <f t="shared" si="16"/>
        <v>4210.436617868786</v>
      </c>
      <c r="O125" s="150">
        <f t="shared" si="17"/>
        <v>-0.98654753928031758</v>
      </c>
    </row>
    <row r="126" spans="1:15" s="39" customFormat="1" ht="12.75" x14ac:dyDescent="0.2">
      <c r="A126" s="466" t="s">
        <v>3042</v>
      </c>
      <c r="B126" s="148">
        <v>3453</v>
      </c>
      <c r="C126" s="148">
        <v>3450</v>
      </c>
      <c r="D126" s="467">
        <v>1.6802848331474537E-2</v>
      </c>
      <c r="E126" s="467">
        <v>1.8920995387182002E-4</v>
      </c>
      <c r="F126" s="467">
        <v>3.9588002192173633E-4</v>
      </c>
      <c r="G126" s="467">
        <v>5.6094038423096695E-6</v>
      </c>
      <c r="H126" s="467">
        <v>0.28032902722143449</v>
      </c>
      <c r="I126" s="467">
        <v>9.3562937783406688E-6</v>
      </c>
      <c r="J126" s="149">
        <f t="shared" si="14"/>
        <v>-86.849471455894275</v>
      </c>
      <c r="K126" s="150">
        <v>-8.7992760111357615</v>
      </c>
      <c r="L126" s="150">
        <v>0.78092129631216112</v>
      </c>
      <c r="M126" s="151">
        <f t="shared" si="15"/>
        <v>3966.1925780815836</v>
      </c>
      <c r="N126" s="152">
        <f t="shared" si="16"/>
        <v>4288.2471203866617</v>
      </c>
      <c r="O126" s="150">
        <f t="shared" si="17"/>
        <v>-0.98807590295416459</v>
      </c>
    </row>
    <row r="127" spans="1:15" s="39" customFormat="1" ht="12.75" x14ac:dyDescent="0.2">
      <c r="A127" s="466" t="s">
        <v>3043</v>
      </c>
      <c r="B127" s="148">
        <v>3669</v>
      </c>
      <c r="C127" s="148">
        <v>3951</v>
      </c>
      <c r="D127" s="467">
        <v>1.7754905752015396E-2</v>
      </c>
      <c r="E127" s="467">
        <v>1.1895629191197837E-4</v>
      </c>
      <c r="F127" s="467">
        <v>4.5034469883522795E-4</v>
      </c>
      <c r="G127" s="467">
        <v>2.7186889042306249E-6</v>
      </c>
      <c r="H127" s="467">
        <v>0.28026567161251675</v>
      </c>
      <c r="I127" s="467">
        <v>8.4453739896646219E-6</v>
      </c>
      <c r="J127" s="149">
        <f t="shared" si="14"/>
        <v>-89.089887634891113</v>
      </c>
      <c r="K127" s="150">
        <v>0.65697519224296019</v>
      </c>
      <c r="L127" s="150">
        <v>0.74965546316178255</v>
      </c>
      <c r="M127" s="151">
        <f t="shared" si="15"/>
        <v>4054.6435056637597</v>
      </c>
      <c r="N127" s="152">
        <f t="shared" si="16"/>
        <v>4119.0629470551994</v>
      </c>
      <c r="O127" s="150">
        <f t="shared" si="17"/>
        <v>-0.98643540063749313</v>
      </c>
    </row>
    <row r="128" spans="1:15" s="39" customFormat="1" ht="12.75" x14ac:dyDescent="0.2">
      <c r="A128" s="466" t="s">
        <v>3044</v>
      </c>
      <c r="B128" s="148">
        <v>3805</v>
      </c>
      <c r="C128" s="148">
        <v>3951</v>
      </c>
      <c r="D128" s="467">
        <v>1.0429883070600559E-2</v>
      </c>
      <c r="E128" s="467">
        <v>3.0245558968156652E-4</v>
      </c>
      <c r="F128" s="467">
        <v>3.1503847111261004E-4</v>
      </c>
      <c r="G128" s="467">
        <v>7.7024789497926663E-6</v>
      </c>
      <c r="H128" s="467">
        <v>0.2802796526049619</v>
      </c>
      <c r="I128" s="467">
        <v>8.4692562425493888E-6</v>
      </c>
      <c r="J128" s="149">
        <f t="shared" si="14"/>
        <v>-88.59548402631367</v>
      </c>
      <c r="K128" s="150">
        <v>1.5255729978592829</v>
      </c>
      <c r="L128" s="150">
        <v>0.75296242283287451</v>
      </c>
      <c r="M128" s="151">
        <f t="shared" si="15"/>
        <v>4022.5314452194884</v>
      </c>
      <c r="N128" s="152">
        <f t="shared" si="16"/>
        <v>4067.4102919390002</v>
      </c>
      <c r="O128" s="150">
        <f t="shared" si="17"/>
        <v>-0.99051088942431897</v>
      </c>
    </row>
    <row r="129" spans="1:15" s="39" customFormat="1" ht="12.75" x14ac:dyDescent="0.2">
      <c r="A129" s="466"/>
      <c r="B129" s="148"/>
      <c r="C129" s="148"/>
      <c r="D129" s="467"/>
      <c r="E129" s="467"/>
      <c r="F129" s="467"/>
      <c r="G129" s="467"/>
      <c r="H129" s="467"/>
      <c r="I129" s="467"/>
      <c r="J129" s="149"/>
      <c r="K129" s="150"/>
      <c r="L129" s="150"/>
      <c r="M129" s="151"/>
      <c r="N129" s="152"/>
      <c r="O129" s="150"/>
    </row>
    <row r="130" spans="1:15" s="39" customFormat="1" ht="12.75" x14ac:dyDescent="0.2">
      <c r="A130" s="466" t="s">
        <v>3014</v>
      </c>
      <c r="B130" s="148"/>
      <c r="C130" s="148"/>
      <c r="D130" s="467">
        <v>1.0719499954366656E-2</v>
      </c>
      <c r="E130" s="467">
        <v>2.3943782046831659E-5</v>
      </c>
      <c r="F130" s="467">
        <v>1.9424327732631765E-4</v>
      </c>
      <c r="G130" s="467">
        <v>7.2540637694403295E-8</v>
      </c>
      <c r="H130" s="467">
        <v>0.28248954976859425</v>
      </c>
      <c r="I130" s="467">
        <v>6.0928916007313348E-6</v>
      </c>
      <c r="J130" s="149">
        <f t="shared" ref="J130:J135" si="18">((H130/0.282785)-1)*10000</f>
        <v>-10.447874936992951</v>
      </c>
      <c r="K130" s="150"/>
      <c r="L130" s="150"/>
      <c r="M130" s="151"/>
      <c r="N130" s="152"/>
      <c r="O130" s="150"/>
    </row>
    <row r="131" spans="1:15" s="39" customFormat="1" ht="12.75" x14ac:dyDescent="0.2">
      <c r="A131" s="466" t="s">
        <v>3014</v>
      </c>
      <c r="B131" s="148"/>
      <c r="C131" s="148"/>
      <c r="D131" s="467">
        <v>1.3296252703401743E-2</v>
      </c>
      <c r="E131" s="467">
        <v>2.341462105764118E-5</v>
      </c>
      <c r="F131" s="467">
        <v>2.4162835954640792E-4</v>
      </c>
      <c r="G131" s="467">
        <v>5.0102330129473261E-7</v>
      </c>
      <c r="H131" s="467">
        <v>0.28249129916022681</v>
      </c>
      <c r="I131" s="467">
        <v>7.2783427151513651E-6</v>
      </c>
      <c r="J131" s="149">
        <f t="shared" si="18"/>
        <v>-10.386011979885978</v>
      </c>
      <c r="K131" s="150"/>
      <c r="L131" s="150"/>
      <c r="M131" s="151"/>
      <c r="N131" s="152"/>
      <c r="O131" s="150"/>
    </row>
    <row r="132" spans="1:15" s="39" customFormat="1" ht="12.75" x14ac:dyDescent="0.2">
      <c r="A132" s="466" t="s">
        <v>3015</v>
      </c>
      <c r="B132" s="148"/>
      <c r="C132" s="148"/>
      <c r="D132" s="467">
        <v>1.2061025795593729E-2</v>
      </c>
      <c r="E132" s="467">
        <v>5.7189996293991707E-5</v>
      </c>
      <c r="F132" s="467">
        <v>2.1464967234853156E-4</v>
      </c>
      <c r="G132" s="467">
        <v>4.7714500786412358E-7</v>
      </c>
      <c r="H132" s="467">
        <v>0.28248863695366011</v>
      </c>
      <c r="I132" s="467">
        <v>5.9110785648202885E-6</v>
      </c>
      <c r="J132" s="149">
        <f t="shared" si="18"/>
        <v>-10.480154404932662</v>
      </c>
      <c r="K132" s="150"/>
      <c r="L132" s="150"/>
      <c r="M132" s="151"/>
      <c r="N132" s="152"/>
      <c r="O132" s="150"/>
    </row>
    <row r="133" spans="1:15" s="39" customFormat="1" ht="12.75" x14ac:dyDescent="0.2">
      <c r="A133" s="466" t="s">
        <v>3015</v>
      </c>
      <c r="B133" s="148"/>
      <c r="C133" s="148"/>
      <c r="D133" s="467">
        <v>1.022196836978048E-2</v>
      </c>
      <c r="E133" s="467">
        <v>2.0219075126175027E-5</v>
      </c>
      <c r="F133" s="467">
        <v>1.8561362574763689E-4</v>
      </c>
      <c r="G133" s="467">
        <v>1.4955435541274249E-7</v>
      </c>
      <c r="H133" s="467">
        <v>0.2824902562732674</v>
      </c>
      <c r="I133" s="467">
        <v>7.4430311868461274E-6</v>
      </c>
      <c r="J133" s="149">
        <f t="shared" si="18"/>
        <v>-10.422891126919964</v>
      </c>
      <c r="K133" s="150"/>
      <c r="L133" s="150"/>
      <c r="M133" s="151"/>
      <c r="N133" s="152"/>
      <c r="O133" s="150"/>
    </row>
    <row r="134" spans="1:15" s="39" customFormat="1" ht="12.75" x14ac:dyDescent="0.2">
      <c r="A134" s="466" t="s">
        <v>3014</v>
      </c>
      <c r="B134" s="148"/>
      <c r="C134" s="148"/>
      <c r="D134" s="467">
        <v>1.0421785621391426E-2</v>
      </c>
      <c r="E134" s="467">
        <v>2.3914011826571144E-5</v>
      </c>
      <c r="F134" s="467">
        <v>1.8979551046705814E-4</v>
      </c>
      <c r="G134" s="467">
        <v>9.9773400486537324E-8</v>
      </c>
      <c r="H134" s="467">
        <v>0.28248633013989399</v>
      </c>
      <c r="I134" s="467">
        <v>6.3488992077272791E-6</v>
      </c>
      <c r="J134" s="149">
        <f t="shared" si="18"/>
        <v>-10.561729232668737</v>
      </c>
      <c r="K134" s="150"/>
      <c r="L134" s="150"/>
      <c r="M134" s="151"/>
      <c r="N134" s="152"/>
      <c r="O134" s="150"/>
    </row>
    <row r="135" spans="1:15" s="39" customFormat="1" ht="12.75" x14ac:dyDescent="0.2">
      <c r="A135" s="466" t="s">
        <v>3014</v>
      </c>
      <c r="B135" s="148"/>
      <c r="C135" s="148"/>
      <c r="D135" s="467">
        <v>1.1858117926463289E-2</v>
      </c>
      <c r="E135" s="467">
        <v>1.8042025860939791E-5</v>
      </c>
      <c r="F135" s="467">
        <v>2.198832046337017E-4</v>
      </c>
      <c r="G135" s="467">
        <v>1.9329125869117996E-7</v>
      </c>
      <c r="H135" s="467">
        <v>0.28248700175447383</v>
      </c>
      <c r="I135" s="467">
        <v>5.5005703457351075E-6</v>
      </c>
      <c r="J135" s="149">
        <f t="shared" si="18"/>
        <v>-10.537979225424543</v>
      </c>
      <c r="K135" s="150"/>
      <c r="L135" s="150"/>
      <c r="M135" s="151"/>
      <c r="N135" s="152"/>
      <c r="O135" s="150"/>
    </row>
    <row r="136" spans="1:15" s="39" customFormat="1" ht="12.75" x14ac:dyDescent="0.2">
      <c r="A136" s="466"/>
      <c r="B136" s="148"/>
      <c r="C136" s="148"/>
      <c r="D136" s="467"/>
      <c r="E136" s="467"/>
      <c r="F136" s="467"/>
      <c r="G136" s="467"/>
      <c r="H136" s="467"/>
      <c r="I136" s="467"/>
      <c r="J136" s="149"/>
      <c r="K136" s="150"/>
      <c r="L136" s="150"/>
      <c r="M136" s="151"/>
      <c r="N136" s="152"/>
      <c r="O136" s="150"/>
    </row>
    <row r="137" spans="1:15" s="39" customFormat="1" ht="12.75" x14ac:dyDescent="0.2">
      <c r="A137" s="466" t="s">
        <v>3016</v>
      </c>
      <c r="B137" s="148"/>
      <c r="C137" s="148"/>
      <c r="D137" s="467">
        <v>4.1602097199714215E-2</v>
      </c>
      <c r="E137" s="467">
        <v>2.1238639456427305E-4</v>
      </c>
      <c r="F137" s="467">
        <v>1.0330558126205364E-3</v>
      </c>
      <c r="G137" s="467">
        <v>2.0078614484562833E-6</v>
      </c>
      <c r="H137" s="467">
        <v>0.28219174654094314</v>
      </c>
      <c r="I137" s="467">
        <v>8.876722835413286E-6</v>
      </c>
      <c r="J137" s="149">
        <f t="shared" ref="J137:J150" si="19">((H137/0.282785)-1)*10000</f>
        <v>-20.978957832163971</v>
      </c>
      <c r="K137" s="150"/>
      <c r="L137" s="150"/>
      <c r="M137" s="151"/>
      <c r="N137" s="152"/>
      <c r="O137" s="150"/>
    </row>
    <row r="138" spans="1:15" s="39" customFormat="1" ht="12.75" x14ac:dyDescent="0.2">
      <c r="A138" s="466" t="s">
        <v>3017</v>
      </c>
      <c r="B138" s="148"/>
      <c r="C138" s="148"/>
      <c r="D138" s="467">
        <v>4.8848255684422387E-2</v>
      </c>
      <c r="E138" s="467">
        <v>7.9217092738228633E-5</v>
      </c>
      <c r="F138" s="467">
        <v>1.1822984370396419E-3</v>
      </c>
      <c r="G138" s="467">
        <v>2.9186441406519917E-6</v>
      </c>
      <c r="H138" s="467">
        <v>0.28218819113848359</v>
      </c>
      <c r="I138" s="467">
        <v>8.1986849817171671E-6</v>
      </c>
      <c r="J138" s="149">
        <f t="shared" si="19"/>
        <v>-21.104685945733117</v>
      </c>
      <c r="K138" s="150"/>
      <c r="L138" s="150"/>
      <c r="M138" s="151"/>
      <c r="N138" s="152"/>
      <c r="O138" s="150"/>
    </row>
    <row r="139" spans="1:15" s="39" customFormat="1" ht="12.75" x14ac:dyDescent="0.2">
      <c r="A139" s="466" t="s">
        <v>3018</v>
      </c>
      <c r="B139" s="148"/>
      <c r="C139" s="148"/>
      <c r="D139" s="467">
        <v>3.3572174374221532E-2</v>
      </c>
      <c r="E139" s="467">
        <v>2.1055836388261725E-4</v>
      </c>
      <c r="F139" s="467">
        <v>8.3291278130956381E-4</v>
      </c>
      <c r="G139" s="467">
        <v>3.7789200505070975E-6</v>
      </c>
      <c r="H139" s="467">
        <v>0.28218519122556029</v>
      </c>
      <c r="I139" s="467">
        <v>8.6188031892839737E-6</v>
      </c>
      <c r="J139" s="149">
        <f t="shared" si="19"/>
        <v>-21.210770530251111</v>
      </c>
      <c r="K139" s="150"/>
      <c r="L139" s="150"/>
      <c r="M139" s="151"/>
      <c r="N139" s="152"/>
      <c r="O139" s="150"/>
    </row>
    <row r="140" spans="1:15" s="39" customFormat="1" ht="12.75" x14ac:dyDescent="0.2">
      <c r="A140" s="466" t="s">
        <v>3019</v>
      </c>
      <c r="B140" s="148"/>
      <c r="C140" s="148"/>
      <c r="D140" s="467">
        <v>6.0163151541263164E-2</v>
      </c>
      <c r="E140" s="467">
        <v>1.5494115000341542E-4</v>
      </c>
      <c r="F140" s="467">
        <v>1.4066815592168054E-3</v>
      </c>
      <c r="G140" s="467">
        <v>1.5051063774100313E-7</v>
      </c>
      <c r="H140" s="467">
        <v>0.28221303003277948</v>
      </c>
      <c r="I140" s="467">
        <v>7.4930691713211097E-6</v>
      </c>
      <c r="J140" s="149">
        <f t="shared" si="19"/>
        <v>-20.226319190216337</v>
      </c>
      <c r="K140" s="150"/>
      <c r="L140" s="150"/>
      <c r="M140" s="151"/>
      <c r="N140" s="152"/>
      <c r="O140" s="150"/>
    </row>
    <row r="141" spans="1:15" s="39" customFormat="1" ht="12.75" x14ac:dyDescent="0.2">
      <c r="A141" s="466" t="s">
        <v>3020</v>
      </c>
      <c r="B141" s="148"/>
      <c r="C141" s="148"/>
      <c r="D141" s="467">
        <v>5.8316867937699655E-2</v>
      </c>
      <c r="E141" s="467">
        <v>1.5484043537523806E-4</v>
      </c>
      <c r="F141" s="467">
        <v>1.3728290880829384E-3</v>
      </c>
      <c r="G141" s="467">
        <v>3.9072589380552265E-7</v>
      </c>
      <c r="H141" s="467">
        <v>0.28220770888113861</v>
      </c>
      <c r="I141" s="467">
        <v>8.0102331960367381E-6</v>
      </c>
      <c r="J141" s="149">
        <f t="shared" si="19"/>
        <v>-20.414488705603475</v>
      </c>
      <c r="K141" s="150"/>
      <c r="L141" s="150"/>
      <c r="M141" s="151"/>
      <c r="N141" s="152"/>
      <c r="O141" s="150"/>
    </row>
    <row r="142" spans="1:15" s="39" customFormat="1" ht="12.75" x14ac:dyDescent="0.2">
      <c r="A142" s="466" t="s">
        <v>3021</v>
      </c>
      <c r="B142" s="148"/>
      <c r="C142" s="148"/>
      <c r="D142" s="467">
        <v>4.2864493396718412E-2</v>
      </c>
      <c r="E142" s="467">
        <v>9.8646766661495685E-5</v>
      </c>
      <c r="F142" s="467">
        <v>1.0631154463730929E-3</v>
      </c>
      <c r="G142" s="467">
        <v>4.2245224114508096E-6</v>
      </c>
      <c r="H142" s="467">
        <v>0.28219229176074806</v>
      </c>
      <c r="I142" s="467">
        <v>7.8275036808080176E-6</v>
      </c>
      <c r="J142" s="149">
        <f t="shared" si="19"/>
        <v>-20.95967746704952</v>
      </c>
      <c r="K142" s="150"/>
      <c r="L142" s="150"/>
      <c r="M142" s="151"/>
      <c r="N142" s="152"/>
      <c r="O142" s="150"/>
    </row>
    <row r="143" spans="1:15" s="39" customFormat="1" ht="12.75" x14ac:dyDescent="0.2">
      <c r="A143" s="466" t="s">
        <v>3022</v>
      </c>
      <c r="B143" s="148"/>
      <c r="C143" s="148"/>
      <c r="D143" s="467">
        <v>2.6366823245355716E-2</v>
      </c>
      <c r="E143" s="467">
        <v>4.2377521919522191E-4</v>
      </c>
      <c r="F143" s="467">
        <v>6.640571837064381E-4</v>
      </c>
      <c r="G143" s="467">
        <v>1.0989037918100091E-5</v>
      </c>
      <c r="H143" s="467">
        <v>0.28216318739196405</v>
      </c>
      <c r="I143" s="467">
        <v>7.8439742442460554E-6</v>
      </c>
      <c r="J143" s="149">
        <f t="shared" si="19"/>
        <v>-21.988882297008239</v>
      </c>
      <c r="K143" s="150"/>
      <c r="L143" s="150"/>
      <c r="M143" s="151"/>
      <c r="N143" s="152"/>
      <c r="O143" s="150"/>
    </row>
    <row r="144" spans="1:15" s="39" customFormat="1" ht="12.75" x14ac:dyDescent="0.2">
      <c r="A144" s="466" t="s">
        <v>3023</v>
      </c>
      <c r="B144" s="148"/>
      <c r="C144" s="148"/>
      <c r="D144" s="467">
        <v>4.4763647773052286E-2</v>
      </c>
      <c r="E144" s="467">
        <v>7.601200899019569E-5</v>
      </c>
      <c r="F144" s="467">
        <v>1.0618738515859657E-3</v>
      </c>
      <c r="G144" s="467">
        <v>6.6405161515191817E-7</v>
      </c>
      <c r="H144" s="467">
        <v>0.2821661715496056</v>
      </c>
      <c r="I144" s="467">
        <v>7.1403200716659268E-6</v>
      </c>
      <c r="J144" s="149">
        <f t="shared" si="19"/>
        <v>-21.88335485950099</v>
      </c>
      <c r="K144" s="150"/>
      <c r="L144" s="150"/>
      <c r="M144" s="151"/>
      <c r="N144" s="152"/>
      <c r="O144" s="150"/>
    </row>
    <row r="145" spans="1:15" s="39" customFormat="1" ht="12.75" x14ac:dyDescent="0.2">
      <c r="A145" s="466" t="s">
        <v>3024</v>
      </c>
      <c r="B145" s="148"/>
      <c r="C145" s="148"/>
      <c r="D145" s="467">
        <v>5.536703557612941E-2</v>
      </c>
      <c r="E145" s="467">
        <v>3.8558490239366476E-5</v>
      </c>
      <c r="F145" s="467">
        <v>1.3052077251196864E-3</v>
      </c>
      <c r="G145" s="467">
        <v>2.6482902763480666E-6</v>
      </c>
      <c r="H145" s="467">
        <v>0.28220113271068026</v>
      </c>
      <c r="I145" s="467">
        <v>8.1915394386726318E-6</v>
      </c>
      <c r="J145" s="149">
        <f t="shared" si="19"/>
        <v>-20.647038892436242</v>
      </c>
      <c r="K145" s="150"/>
      <c r="L145" s="150"/>
      <c r="M145" s="151"/>
      <c r="N145" s="152"/>
      <c r="O145" s="150"/>
    </row>
    <row r="146" spans="1:15" s="39" customFormat="1" ht="12.75" x14ac:dyDescent="0.2">
      <c r="A146" s="466" t="s">
        <v>3025</v>
      </c>
      <c r="B146" s="148"/>
      <c r="C146" s="148"/>
      <c r="D146" s="467">
        <v>5.398925004683372E-2</v>
      </c>
      <c r="E146" s="467">
        <v>1.1571674133809184E-4</v>
      </c>
      <c r="F146" s="467">
        <v>1.2734135247248666E-3</v>
      </c>
      <c r="G146" s="467">
        <v>2.7007014960198604E-7</v>
      </c>
      <c r="H146" s="467">
        <v>0.28219822795639538</v>
      </c>
      <c r="I146" s="467">
        <v>7.5248103180280231E-6</v>
      </c>
      <c r="J146" s="149">
        <f t="shared" si="19"/>
        <v>-20.749758424408739</v>
      </c>
      <c r="K146" s="150"/>
      <c r="L146" s="150"/>
      <c r="M146" s="151"/>
      <c r="N146" s="152"/>
      <c r="O146" s="150"/>
    </row>
    <row r="147" spans="1:15" s="39" customFormat="1" ht="12.75" x14ac:dyDescent="0.2">
      <c r="A147" s="466" t="s">
        <v>3026</v>
      </c>
      <c r="B147" s="148"/>
      <c r="C147" s="148"/>
      <c r="D147" s="467">
        <v>6.5647679148353955E-2</v>
      </c>
      <c r="E147" s="467">
        <v>6.3410226003898258E-5</v>
      </c>
      <c r="F147" s="467">
        <v>1.5604413629652539E-3</v>
      </c>
      <c r="G147" s="467">
        <v>2.1255567591588619E-6</v>
      </c>
      <c r="H147" s="467">
        <v>0.28220545894731858</v>
      </c>
      <c r="I147" s="467">
        <v>8.1612418367161838E-6</v>
      </c>
      <c r="J147" s="149">
        <f t="shared" si="19"/>
        <v>-20.49405211314026</v>
      </c>
      <c r="K147" s="150"/>
      <c r="L147" s="150"/>
      <c r="M147" s="151"/>
      <c r="N147" s="152"/>
      <c r="O147" s="150"/>
    </row>
    <row r="148" spans="1:15" s="39" customFormat="1" ht="12.75" x14ac:dyDescent="0.2">
      <c r="A148" s="466" t="s">
        <v>3027</v>
      </c>
      <c r="B148" s="148"/>
      <c r="C148" s="148"/>
      <c r="D148" s="467">
        <v>2.6714675995424451E-2</v>
      </c>
      <c r="E148" s="467">
        <v>6.0489094878016681E-4</v>
      </c>
      <c r="F148" s="467">
        <v>6.7403449226331497E-4</v>
      </c>
      <c r="G148" s="467">
        <v>1.515630429883609E-5</v>
      </c>
      <c r="H148" s="467">
        <v>0.28216602866004165</v>
      </c>
      <c r="I148" s="467">
        <v>8.0949204886105058E-6</v>
      </c>
      <c r="J148" s="149">
        <f t="shared" si="19"/>
        <v>-21.888407799507405</v>
      </c>
      <c r="K148" s="150"/>
      <c r="L148" s="150"/>
      <c r="M148" s="151"/>
      <c r="N148" s="152"/>
      <c r="O148" s="150"/>
    </row>
    <row r="149" spans="1:15" s="39" customFormat="1" ht="12.75" x14ac:dyDescent="0.2">
      <c r="A149" s="466" t="s">
        <v>3045</v>
      </c>
      <c r="B149" s="148"/>
      <c r="C149" s="148"/>
      <c r="D149" s="467">
        <v>4.3298319942249933E-2</v>
      </c>
      <c r="E149" s="467">
        <v>1.2632786380774498E-4</v>
      </c>
      <c r="F149" s="467">
        <v>1.0424061343181574E-3</v>
      </c>
      <c r="G149" s="467">
        <v>4.4461987837346192E-6</v>
      </c>
      <c r="H149" s="467">
        <v>0.28218142525497975</v>
      </c>
      <c r="I149" s="467">
        <v>6.842466035397415E-6</v>
      </c>
      <c r="J149" s="149">
        <f t="shared" si="19"/>
        <v>-21.343944870494404</v>
      </c>
      <c r="K149" s="150"/>
      <c r="L149" s="150"/>
      <c r="M149" s="151"/>
      <c r="N149" s="152"/>
      <c r="O149" s="150"/>
    </row>
    <row r="150" spans="1:15" s="39" customFormat="1" ht="12.75" x14ac:dyDescent="0.2">
      <c r="A150" s="468" t="s">
        <v>3028</v>
      </c>
      <c r="B150" s="154"/>
      <c r="C150" s="154"/>
      <c r="D150" s="469">
        <v>2.3819470085943522E-2</v>
      </c>
      <c r="E150" s="469">
        <v>3.7774809456476711E-4</v>
      </c>
      <c r="F150" s="469">
        <v>6.0458336412611501E-4</v>
      </c>
      <c r="G150" s="469">
        <v>9.4579106471573227E-6</v>
      </c>
      <c r="H150" s="469">
        <v>0.2821739305142712</v>
      </c>
      <c r="I150" s="469">
        <v>8.8899004182296152E-6</v>
      </c>
      <c r="J150" s="155">
        <f t="shared" si="19"/>
        <v>-21.608978047944483</v>
      </c>
      <c r="K150" s="156"/>
      <c r="L150" s="156"/>
      <c r="M150" s="157"/>
      <c r="N150" s="158"/>
      <c r="O150" s="156"/>
    </row>
    <row r="151" spans="1:15" s="39" customFormat="1" ht="12.75" x14ac:dyDescent="0.2">
      <c r="A151" s="466"/>
      <c r="B151" s="148"/>
      <c r="C151" s="148"/>
      <c r="D151" s="467"/>
      <c r="E151" s="467"/>
      <c r="F151" s="467"/>
      <c r="G151" s="467"/>
      <c r="H151" s="467"/>
      <c r="I151" s="467"/>
      <c r="J151" s="149"/>
      <c r="K151" s="150"/>
      <c r="L151" s="150"/>
      <c r="M151" s="151"/>
      <c r="N151" s="152"/>
      <c r="O151" s="150"/>
    </row>
    <row r="152" spans="1:15" s="39" customFormat="1" ht="12.75" x14ac:dyDescent="0.2">
      <c r="A152" s="39" t="s">
        <v>2404</v>
      </c>
      <c r="B152" s="148"/>
      <c r="C152" s="148"/>
      <c r="D152" s="148"/>
      <c r="E152" s="148"/>
      <c r="F152" s="148"/>
      <c r="G152" s="148"/>
      <c r="H152" s="148"/>
      <c r="I152" s="148"/>
      <c r="J152" s="148"/>
      <c r="K152" s="148"/>
      <c r="L152" s="148"/>
      <c r="M152" s="148"/>
      <c r="N152" s="148"/>
      <c r="O152" s="148"/>
    </row>
    <row r="153" spans="1:15" s="39" customFormat="1" ht="15.75" x14ac:dyDescent="0.2">
      <c r="A153" s="39" t="s">
        <v>2740</v>
      </c>
      <c r="B153" s="148"/>
      <c r="C153" s="148"/>
      <c r="D153" s="148"/>
      <c r="E153" s="148"/>
      <c r="F153" s="148"/>
      <c r="G153" s="148"/>
      <c r="H153" s="148"/>
      <c r="I153" s="148"/>
      <c r="J153" s="148"/>
      <c r="K153" s="148"/>
      <c r="L153" s="148"/>
      <c r="M153" s="148"/>
      <c r="N153" s="148"/>
      <c r="O153" s="148"/>
    </row>
    <row r="154" spans="1:15" s="39" customFormat="1" ht="14.25" x14ac:dyDescent="0.2">
      <c r="A154" s="39" t="s">
        <v>3061</v>
      </c>
      <c r="B154" s="148"/>
      <c r="C154" s="148"/>
      <c r="D154" s="148"/>
      <c r="E154" s="148"/>
      <c r="F154" s="148"/>
      <c r="G154" s="148"/>
      <c r="H154" s="148"/>
      <c r="I154" s="148"/>
      <c r="J154" s="148"/>
      <c r="K154" s="148"/>
      <c r="L154" s="148"/>
      <c r="M154" s="148"/>
      <c r="N154" s="148"/>
      <c r="O154" s="148"/>
    </row>
    <row r="155" spans="1:15" x14ac:dyDescent="0.2">
      <c r="A155" s="146" t="s">
        <v>3051</v>
      </c>
    </row>
  </sheetData>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B96"/>
  <sheetViews>
    <sheetView zoomScale="150" zoomScaleNormal="150" workbookViewId="0">
      <pane xSplit="1" ySplit="2" topLeftCell="B78" activePane="bottomRight" state="frozen"/>
      <selection pane="topRight" activeCell="B1" sqref="B1"/>
      <selection pane="bottomLeft" activeCell="A3" sqref="A3"/>
      <selection pane="bottomRight" activeCell="A99" sqref="A99"/>
    </sheetView>
  </sheetViews>
  <sheetFormatPr defaultColWidth="8.875" defaultRowHeight="15" x14ac:dyDescent="0.2"/>
  <cols>
    <col min="1" max="1" width="15.125" style="37" customWidth="1"/>
    <col min="2" max="2" width="14" style="38" customWidth="1"/>
    <col min="3" max="3" width="13" style="38" customWidth="1"/>
    <col min="4" max="4" width="8.875" style="37"/>
    <col min="5" max="6" width="8.875" style="38"/>
    <col min="7" max="7" width="9.75" style="38" customWidth="1"/>
    <col min="8" max="23" width="8.875" style="38"/>
    <col min="24" max="24" width="9.625" style="38" customWidth="1"/>
    <col min="25" max="27" width="8.875" style="38"/>
    <col min="28" max="28" width="9.75" style="38" customWidth="1"/>
    <col min="29" max="38" width="8.875" style="38"/>
    <col min="39" max="16384" width="8.875" style="37"/>
  </cols>
  <sheetData>
    <row r="1" spans="1:38" s="163" customFormat="1" ht="30" customHeight="1" x14ac:dyDescent="0.2">
      <c r="A1" s="177" t="s">
        <v>3009</v>
      </c>
      <c r="B1" s="171"/>
      <c r="C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row>
    <row r="2" spans="1:38" s="256" customFormat="1" ht="38.25" x14ac:dyDescent="0.2">
      <c r="A2" s="253" t="s">
        <v>2272</v>
      </c>
      <c r="B2" s="253" t="s">
        <v>2240</v>
      </c>
      <c r="C2" s="254" t="s">
        <v>0</v>
      </c>
      <c r="D2" s="253" t="s">
        <v>2741</v>
      </c>
      <c r="E2" s="253" t="s">
        <v>90</v>
      </c>
      <c r="F2" s="253" t="s">
        <v>1</v>
      </c>
      <c r="G2" s="253" t="s">
        <v>2273</v>
      </c>
      <c r="H2" s="253" t="s">
        <v>2</v>
      </c>
      <c r="I2" s="253" t="s">
        <v>3</v>
      </c>
      <c r="J2" s="253" t="s">
        <v>4</v>
      </c>
      <c r="K2" s="253" t="s">
        <v>5</v>
      </c>
      <c r="L2" s="253" t="s">
        <v>6</v>
      </c>
      <c r="M2" s="253" t="s">
        <v>7</v>
      </c>
      <c r="N2" s="253" t="s">
        <v>8</v>
      </c>
      <c r="O2" s="253" t="s">
        <v>9</v>
      </c>
      <c r="P2" s="253" t="s">
        <v>10</v>
      </c>
      <c r="Q2" s="253" t="s">
        <v>11</v>
      </c>
      <c r="R2" s="253" t="s">
        <v>12</v>
      </c>
      <c r="S2" s="253" t="s">
        <v>13</v>
      </c>
      <c r="T2" s="253" t="s">
        <v>14</v>
      </c>
      <c r="U2" s="253" t="s">
        <v>15</v>
      </c>
      <c r="V2" s="253" t="s">
        <v>16</v>
      </c>
      <c r="W2" s="253" t="s">
        <v>17</v>
      </c>
      <c r="X2" s="253" t="s">
        <v>18</v>
      </c>
      <c r="Y2" s="253" t="s">
        <v>19</v>
      </c>
      <c r="Z2" s="253" t="s">
        <v>20</v>
      </c>
      <c r="AA2" s="253" t="s">
        <v>21</v>
      </c>
      <c r="AB2" s="253" t="s">
        <v>2742</v>
      </c>
      <c r="AC2" s="253" t="s">
        <v>2743</v>
      </c>
      <c r="AD2" s="255" t="s">
        <v>24</v>
      </c>
      <c r="AE2" s="255" t="s">
        <v>25</v>
      </c>
      <c r="AF2" s="255" t="s">
        <v>26</v>
      </c>
      <c r="AG2" s="255" t="s">
        <v>2744</v>
      </c>
      <c r="AH2" s="255" t="s">
        <v>2745</v>
      </c>
      <c r="AI2" s="255" t="s">
        <v>2746</v>
      </c>
      <c r="AJ2" s="255" t="s">
        <v>2747</v>
      </c>
      <c r="AK2" s="255" t="s">
        <v>2748</v>
      </c>
      <c r="AL2" s="255" t="s">
        <v>2749</v>
      </c>
    </row>
    <row r="3" spans="1:38" s="256" customFormat="1" ht="12.75" x14ac:dyDescent="0.2">
      <c r="A3" s="90" t="s">
        <v>2477</v>
      </c>
      <c r="B3" s="258"/>
      <c r="C3" s="258"/>
      <c r="D3" s="257"/>
      <c r="E3" s="167"/>
      <c r="F3" s="167"/>
      <c r="G3" s="167"/>
      <c r="H3" s="260"/>
      <c r="I3" s="260"/>
      <c r="J3" s="260"/>
      <c r="K3" s="260"/>
      <c r="L3" s="260"/>
      <c r="M3" s="268"/>
      <c r="N3" s="260"/>
      <c r="O3" s="260"/>
      <c r="P3" s="260"/>
      <c r="Q3" s="260"/>
      <c r="R3" s="260"/>
      <c r="S3" s="260"/>
      <c r="T3" s="260"/>
      <c r="U3" s="260"/>
      <c r="V3" s="260"/>
      <c r="W3" s="260"/>
      <c r="X3" s="260"/>
      <c r="Y3" s="260"/>
      <c r="Z3" s="260"/>
      <c r="AA3" s="260"/>
      <c r="AB3" s="261"/>
      <c r="AC3" s="261"/>
      <c r="AD3" s="259"/>
      <c r="AE3" s="259"/>
      <c r="AF3" s="259"/>
      <c r="AG3" s="262"/>
      <c r="AH3" s="262"/>
      <c r="AI3" s="262"/>
      <c r="AJ3" s="259"/>
      <c r="AK3" s="262"/>
      <c r="AL3" s="262"/>
    </row>
    <row r="4" spans="1:38" s="256" customFormat="1" ht="12.75" x14ac:dyDescent="0.2">
      <c r="A4" s="433" t="s">
        <v>55</v>
      </c>
      <c r="B4" s="308" t="s">
        <v>344</v>
      </c>
      <c r="C4" s="308" t="s">
        <v>345</v>
      </c>
      <c r="D4" s="308" t="s">
        <v>33</v>
      </c>
      <c r="E4" s="309">
        <v>3942</v>
      </c>
      <c r="F4" s="309">
        <v>14</v>
      </c>
      <c r="G4" s="309">
        <v>3</v>
      </c>
      <c r="H4" s="269"/>
      <c r="I4" s="312">
        <v>4.9869735247520941</v>
      </c>
      <c r="J4" s="269"/>
      <c r="K4" s="309">
        <v>966.97078894704759</v>
      </c>
      <c r="L4" s="269"/>
      <c r="M4" s="312">
        <v>0.3293409309224859</v>
      </c>
      <c r="N4" s="312">
        <v>7.0664313113348829</v>
      </c>
      <c r="O4" s="312">
        <v>0.18725827676848422</v>
      </c>
      <c r="P4" s="434">
        <v>2.3456544709137011</v>
      </c>
      <c r="Q4" s="434">
        <v>3.6519383767874998</v>
      </c>
      <c r="R4" s="434">
        <v>0.71087277769152935</v>
      </c>
      <c r="S4" s="434">
        <v>17.443996965682505</v>
      </c>
      <c r="T4" s="434">
        <v>7.0684886276259782</v>
      </c>
      <c r="U4" s="434">
        <v>75.013132625863562</v>
      </c>
      <c r="V4" s="434">
        <v>29.609414715204846</v>
      </c>
      <c r="W4" s="434">
        <v>128.86483190820124</v>
      </c>
      <c r="X4" s="434">
        <v>25.910256237107799</v>
      </c>
      <c r="Y4" s="434">
        <v>214.82854431619714</v>
      </c>
      <c r="Z4" s="434">
        <v>48.67630828442708</v>
      </c>
      <c r="AA4" s="269"/>
      <c r="AB4" s="430">
        <v>57.254207433941041</v>
      </c>
      <c r="AC4" s="430">
        <v>73.911449504110777</v>
      </c>
      <c r="AD4" s="266">
        <f t="shared" ref="AD4:AD43" si="0">AB4/AC4</f>
        <v>0.7746324529971057</v>
      </c>
      <c r="AE4" s="266">
        <f t="shared" ref="AE4:AE26" si="1">Y4/S4</f>
        <v>12.315328003027536</v>
      </c>
      <c r="AF4" s="266">
        <f t="shared" ref="AF4:AF26" si="2">U4/Y4</f>
        <v>0.34917674867011561</v>
      </c>
      <c r="AG4" s="431">
        <f t="shared" ref="AG4:AG26" si="3">-4800/(LOG(I4)-LOG(0.6)-5.711)-273.15</f>
        <v>728.66282459943227</v>
      </c>
      <c r="AH4" s="431">
        <f t="shared" ref="AH4:AH26" si="4">(N4/0.612)/SQRT((M4/0.237)*(O4/0.095))</f>
        <v>6.9765599365838797</v>
      </c>
      <c r="AI4" s="431">
        <f t="shared" ref="AI4:AI26" si="5">(R4/0.058)/SQRT((Q4/0.153)*(S4/0.2055))</f>
        <v>0.27228943891362223</v>
      </c>
      <c r="AJ4" s="266">
        <f t="shared" ref="AJ4:AJ26" si="6">AC4*(EXP(E4*0.000000000155125*1000000)+0.0072*EXP(E4*0.00000000098485*1000000))</f>
        <v>162.06185987512404</v>
      </c>
      <c r="AK4" s="431">
        <f t="shared" ref="AK4:AK26" si="7">3.998*LOG(N4/SQRT(I4*AJ4))+2.28</f>
        <v>-0.13702607786517662</v>
      </c>
      <c r="AL4" s="431">
        <f t="shared" ref="AL4:AL26" si="8">U4/P4+U4/Q4</f>
        <v>52.520252271646669</v>
      </c>
    </row>
    <row r="5" spans="1:38" s="256" customFormat="1" ht="12.75" x14ac:dyDescent="0.2">
      <c r="A5" s="96" t="s">
        <v>56</v>
      </c>
      <c r="B5" s="26" t="s">
        <v>344</v>
      </c>
      <c r="C5" s="26" t="s">
        <v>345</v>
      </c>
      <c r="D5" s="26" t="s">
        <v>28</v>
      </c>
      <c r="E5" s="167">
        <v>3943.5</v>
      </c>
      <c r="F5" s="167">
        <v>5.3</v>
      </c>
      <c r="G5" s="167">
        <v>3</v>
      </c>
      <c r="H5" s="260"/>
      <c r="I5" s="13">
        <v>5.5315168922774509</v>
      </c>
      <c r="J5" s="260"/>
      <c r="K5" s="167">
        <v>2670.7616292773223</v>
      </c>
      <c r="L5" s="260"/>
      <c r="M5" s="13">
        <v>4.7741499371558982</v>
      </c>
      <c r="N5" s="13">
        <v>17.682039944122124</v>
      </c>
      <c r="O5" s="13">
        <v>1.5033075262372573</v>
      </c>
      <c r="P5" s="191">
        <v>10.315876381508714</v>
      </c>
      <c r="Q5" s="191">
        <v>12.150040952666513</v>
      </c>
      <c r="R5" s="191">
        <v>2.9544749952717275</v>
      </c>
      <c r="S5" s="191">
        <v>44.374289437122727</v>
      </c>
      <c r="T5" s="191">
        <v>17.769166086460316</v>
      </c>
      <c r="U5" s="191">
        <v>186.43626729613797</v>
      </c>
      <c r="V5" s="191">
        <v>75.692873102963588</v>
      </c>
      <c r="W5" s="191">
        <v>363.22120572831182</v>
      </c>
      <c r="X5" s="191">
        <v>81.443954370741196</v>
      </c>
      <c r="Y5" s="191">
        <v>725.89206088318076</v>
      </c>
      <c r="Z5" s="191">
        <v>194.53371884502747</v>
      </c>
      <c r="AA5" s="260"/>
      <c r="AB5" s="261">
        <v>158.41944529418222</v>
      </c>
      <c r="AC5" s="261">
        <v>307.4316154372442</v>
      </c>
      <c r="AD5" s="259">
        <f t="shared" si="0"/>
        <v>0.51529978486067662</v>
      </c>
      <c r="AE5" s="259">
        <f t="shared" si="1"/>
        <v>16.358392891265378</v>
      </c>
      <c r="AF5" s="259">
        <f t="shared" si="2"/>
        <v>0.25683745193369945</v>
      </c>
      <c r="AG5" s="262">
        <f t="shared" si="3"/>
        <v>738.16258313483536</v>
      </c>
      <c r="AH5" s="262">
        <f t="shared" si="4"/>
        <v>1.6182476230127627</v>
      </c>
      <c r="AI5" s="262">
        <f t="shared" si="5"/>
        <v>0.38899979900516901</v>
      </c>
      <c r="AJ5" s="259">
        <f t="shared" si="6"/>
        <v>674.38029257497556</v>
      </c>
      <c r="AK5" s="262">
        <f t="shared" si="7"/>
        <v>0.12770792684817955</v>
      </c>
      <c r="AL5" s="262">
        <f t="shared" si="8"/>
        <v>33.417248232832868</v>
      </c>
    </row>
    <row r="6" spans="1:38" s="256" customFormat="1" ht="12.75" x14ac:dyDescent="0.2">
      <c r="A6" s="96" t="s">
        <v>57</v>
      </c>
      <c r="B6" s="26" t="s">
        <v>344</v>
      </c>
      <c r="C6" s="26" t="s">
        <v>345</v>
      </c>
      <c r="D6" s="26" t="s">
        <v>33</v>
      </c>
      <c r="E6" s="167">
        <v>3947</v>
      </c>
      <c r="F6" s="167">
        <v>13</v>
      </c>
      <c r="G6" s="167">
        <v>-1</v>
      </c>
      <c r="H6" s="260"/>
      <c r="I6" s="13">
        <v>3.9093204730930244</v>
      </c>
      <c r="J6" s="260"/>
      <c r="K6" s="167">
        <v>386.47335388941895</v>
      </c>
      <c r="L6" s="260"/>
      <c r="M6" s="13">
        <v>1.2883252501354648E-2</v>
      </c>
      <c r="N6" s="13">
        <v>4.20516201803302</v>
      </c>
      <c r="O6" s="13">
        <v>3.1223279101932119E-2</v>
      </c>
      <c r="P6" s="191">
        <v>0.4336653296609792</v>
      </c>
      <c r="Q6" s="191">
        <v>0.81571528478630229</v>
      </c>
      <c r="R6" s="191">
        <v>0.17975034119758598</v>
      </c>
      <c r="S6" s="191">
        <v>5.4932498612495317</v>
      </c>
      <c r="T6" s="191">
        <v>2.4698091706576699</v>
      </c>
      <c r="U6" s="191">
        <v>27.596130375324776</v>
      </c>
      <c r="V6" s="191">
        <v>11.569289707826353</v>
      </c>
      <c r="W6" s="191">
        <v>54.621670282772328</v>
      </c>
      <c r="X6" s="191">
        <v>11.557663069610967</v>
      </c>
      <c r="Y6" s="191">
        <v>103.26109071248483</v>
      </c>
      <c r="Z6" s="191">
        <v>24.585861754907803</v>
      </c>
      <c r="AA6" s="260"/>
      <c r="AB6" s="261">
        <v>13.459399519561792</v>
      </c>
      <c r="AC6" s="261">
        <v>30.348395159312165</v>
      </c>
      <c r="AD6" s="259">
        <f t="shared" si="0"/>
        <v>0.44349625240173141</v>
      </c>
      <c r="AE6" s="259">
        <f t="shared" si="1"/>
        <v>18.797814284929753</v>
      </c>
      <c r="AF6" s="259">
        <f t="shared" si="2"/>
        <v>0.26724616392211181</v>
      </c>
      <c r="AG6" s="262">
        <f t="shared" si="3"/>
        <v>707.03195098257572</v>
      </c>
      <c r="AH6" s="262">
        <f t="shared" si="4"/>
        <v>51.406172790147352</v>
      </c>
      <c r="AI6" s="262">
        <f t="shared" si="5"/>
        <v>0.25960280553847398</v>
      </c>
      <c r="AJ6" s="259">
        <f t="shared" si="6"/>
        <v>66.639131331619254</v>
      </c>
      <c r="AK6" s="262">
        <f t="shared" si="7"/>
        <v>-5.5362004684554655E-2</v>
      </c>
      <c r="AL6" s="262">
        <f t="shared" si="8"/>
        <v>97.465215665441377</v>
      </c>
    </row>
    <row r="7" spans="1:38" s="256" customFormat="1" ht="12.75" x14ac:dyDescent="0.2">
      <c r="A7" s="96" t="s">
        <v>58</v>
      </c>
      <c r="B7" s="26" t="s">
        <v>344</v>
      </c>
      <c r="C7" s="26" t="s">
        <v>345</v>
      </c>
      <c r="D7" s="26" t="s">
        <v>33</v>
      </c>
      <c r="E7" s="167">
        <v>3472</v>
      </c>
      <c r="F7" s="167">
        <v>11</v>
      </c>
      <c r="G7" s="167">
        <v>-1</v>
      </c>
      <c r="H7" s="260"/>
      <c r="I7" s="13">
        <v>2.7427012366039429</v>
      </c>
      <c r="J7" s="260"/>
      <c r="K7" s="167">
        <v>927.6288427547031</v>
      </c>
      <c r="L7" s="260"/>
      <c r="M7" s="13">
        <v>9.3954602886475759E-3</v>
      </c>
      <c r="N7" s="13">
        <v>13.072457561131232</v>
      </c>
      <c r="O7" s="13">
        <v>6.8275664146482576E-2</v>
      </c>
      <c r="P7" s="191">
        <v>1.6379635052747419</v>
      </c>
      <c r="Q7" s="191">
        <v>3.1716785000116965</v>
      </c>
      <c r="R7" s="191">
        <v>0.16612190003447619</v>
      </c>
      <c r="S7" s="191">
        <v>19.187814481933884</v>
      </c>
      <c r="T7" s="191">
        <v>7.5202205441506793</v>
      </c>
      <c r="U7" s="191">
        <v>73.451486175548183</v>
      </c>
      <c r="V7" s="191">
        <v>27.63344416242305</v>
      </c>
      <c r="W7" s="191">
        <v>118.22363233028499</v>
      </c>
      <c r="X7" s="191">
        <v>21.776132396040015</v>
      </c>
      <c r="Y7" s="191">
        <v>161.26909906458442</v>
      </c>
      <c r="Z7" s="191">
        <v>37.525137806579664</v>
      </c>
      <c r="AA7" s="260"/>
      <c r="AB7" s="261">
        <v>47.747247576704233</v>
      </c>
      <c r="AC7" s="261">
        <v>60.820236867865106</v>
      </c>
      <c r="AD7" s="259">
        <f t="shared" si="0"/>
        <v>0.7850552716596193</v>
      </c>
      <c r="AE7" s="259">
        <f t="shared" si="1"/>
        <v>8.4047664321763129</v>
      </c>
      <c r="AF7" s="259">
        <f t="shared" si="2"/>
        <v>0.45545914624433176</v>
      </c>
      <c r="AG7" s="262">
        <f t="shared" si="3"/>
        <v>677.16199719936958</v>
      </c>
      <c r="AH7" s="262">
        <f t="shared" si="4"/>
        <v>126.54640056170625</v>
      </c>
      <c r="AI7" s="262">
        <f t="shared" si="5"/>
        <v>6.5101829025407607E-2</v>
      </c>
      <c r="AJ7" s="259">
        <f t="shared" si="6"/>
        <v>117.59978665026897</v>
      </c>
      <c r="AK7" s="262">
        <f t="shared" si="7"/>
        <v>1.7285347605864219</v>
      </c>
      <c r="AL7" s="262">
        <f t="shared" si="8"/>
        <v>68.00172974432715</v>
      </c>
    </row>
    <row r="8" spans="1:38" s="256" customFormat="1" ht="12.75" x14ac:dyDescent="0.2">
      <c r="A8" s="96" t="s">
        <v>59</v>
      </c>
      <c r="B8" s="26" t="s">
        <v>344</v>
      </c>
      <c r="C8" s="26" t="s">
        <v>345</v>
      </c>
      <c r="D8" s="26" t="s">
        <v>28</v>
      </c>
      <c r="E8" s="167">
        <v>3953.5</v>
      </c>
      <c r="F8" s="167">
        <v>6.4</v>
      </c>
      <c r="G8" s="167">
        <v>1</v>
      </c>
      <c r="H8" s="260"/>
      <c r="I8" s="13">
        <v>14.621669325516317</v>
      </c>
      <c r="J8" s="260"/>
      <c r="K8" s="167">
        <v>1531.7862951721029</v>
      </c>
      <c r="L8" s="260"/>
      <c r="M8" s="13">
        <v>132.01651273077303</v>
      </c>
      <c r="N8" s="13">
        <v>262.49073505530362</v>
      </c>
      <c r="O8" s="13">
        <v>32.048393295386468</v>
      </c>
      <c r="P8" s="191">
        <v>176.0988044356026</v>
      </c>
      <c r="Q8" s="191">
        <v>37.287373526107537</v>
      </c>
      <c r="R8" s="191">
        <v>9.407122255537768</v>
      </c>
      <c r="S8" s="191">
        <v>46.4787281491706</v>
      </c>
      <c r="T8" s="191">
        <v>15.269559224867434</v>
      </c>
      <c r="U8" s="191">
        <v>135.82233575833641</v>
      </c>
      <c r="V8" s="191">
        <v>45.665796665756737</v>
      </c>
      <c r="W8" s="191">
        <v>180.25004782753308</v>
      </c>
      <c r="X8" s="191">
        <v>33.121913091619298</v>
      </c>
      <c r="Y8" s="191">
        <v>250.73634562022153</v>
      </c>
      <c r="Z8" s="191">
        <v>54.195073883077342</v>
      </c>
      <c r="AA8" s="260"/>
      <c r="AB8" s="261">
        <v>156.34374338752315</v>
      </c>
      <c r="AC8" s="261">
        <v>167.76028914004817</v>
      </c>
      <c r="AD8" s="259">
        <f t="shared" si="0"/>
        <v>0.93194726945782524</v>
      </c>
      <c r="AE8" s="259">
        <f t="shared" si="1"/>
        <v>5.3946473065161928</v>
      </c>
      <c r="AF8" s="259">
        <f t="shared" si="2"/>
        <v>0.54169384746501836</v>
      </c>
      <c r="AG8" s="262">
        <f t="shared" si="3"/>
        <v>836.89364677670903</v>
      </c>
      <c r="AH8" s="262">
        <f t="shared" si="4"/>
        <v>0.98942134095604872</v>
      </c>
      <c r="AI8" s="262">
        <f t="shared" si="5"/>
        <v>0.69083194028378847</v>
      </c>
      <c r="AJ8" s="259">
        <f t="shared" si="6"/>
        <v>369.05926435252775</v>
      </c>
      <c r="AK8" s="262">
        <f t="shared" si="7"/>
        <v>4.4911636419038397</v>
      </c>
      <c r="AL8" s="262">
        <f t="shared" si="8"/>
        <v>4.4138673658391276</v>
      </c>
    </row>
    <row r="9" spans="1:38" s="256" customFormat="1" ht="12.75" x14ac:dyDescent="0.2">
      <c r="A9" s="96" t="s">
        <v>60</v>
      </c>
      <c r="B9" s="26" t="s">
        <v>344</v>
      </c>
      <c r="C9" s="26" t="s">
        <v>345</v>
      </c>
      <c r="D9" s="26" t="s">
        <v>28</v>
      </c>
      <c r="E9" s="167">
        <v>3959</v>
      </c>
      <c r="F9" s="167">
        <v>11</v>
      </c>
      <c r="G9" s="167">
        <v>0</v>
      </c>
      <c r="H9" s="260"/>
      <c r="I9" s="13">
        <v>5.014166814004354</v>
      </c>
      <c r="J9" s="260"/>
      <c r="K9" s="167">
        <v>864.62402334622948</v>
      </c>
      <c r="L9" s="260"/>
      <c r="M9" s="13">
        <v>0.66262349598237347</v>
      </c>
      <c r="N9" s="13">
        <v>6.526796472325282</v>
      </c>
      <c r="O9" s="13">
        <v>0.57182610363322328</v>
      </c>
      <c r="P9" s="191">
        <v>4.8142026676362963</v>
      </c>
      <c r="Q9" s="191">
        <v>4.1561024500302928</v>
      </c>
      <c r="R9" s="191">
        <v>0.81860172856091518</v>
      </c>
      <c r="S9" s="191">
        <v>14.792759672829748</v>
      </c>
      <c r="T9" s="191">
        <v>5.8853552449453179</v>
      </c>
      <c r="U9" s="191">
        <v>68.636727648778702</v>
      </c>
      <c r="V9" s="191">
        <v>26.174546863529685</v>
      </c>
      <c r="W9" s="191">
        <v>112.11844597348922</v>
      </c>
      <c r="X9" s="191">
        <v>22.372224970933559</v>
      </c>
      <c r="Y9" s="191">
        <v>184.24283162172009</v>
      </c>
      <c r="Z9" s="191">
        <v>41.074693268327749</v>
      </c>
      <c r="AA9" s="260"/>
      <c r="AB9" s="261">
        <v>53.459792054683298</v>
      </c>
      <c r="AC9" s="261">
        <v>66.112746183045815</v>
      </c>
      <c r="AD9" s="259">
        <f t="shared" si="0"/>
        <v>0.80861551124604036</v>
      </c>
      <c r="AE9" s="259">
        <f t="shared" si="1"/>
        <v>12.454933068379646</v>
      </c>
      <c r="AF9" s="259">
        <f t="shared" si="2"/>
        <v>0.37253404675032814</v>
      </c>
      <c r="AG9" s="262">
        <f t="shared" si="3"/>
        <v>729.15687773286527</v>
      </c>
      <c r="AH9" s="262">
        <f t="shared" si="4"/>
        <v>2.5996759679702688</v>
      </c>
      <c r="AI9" s="262">
        <f t="shared" si="5"/>
        <v>0.31917478109847097</v>
      </c>
      <c r="AJ9" s="259">
        <f t="shared" si="6"/>
        <v>145.67388122058034</v>
      </c>
      <c r="AK9" s="262">
        <f t="shared" si="7"/>
        <v>-0.1871264783220159</v>
      </c>
      <c r="AL9" s="262">
        <f t="shared" si="8"/>
        <v>30.771819153981884</v>
      </c>
    </row>
    <row r="10" spans="1:38" s="256" customFormat="1" ht="12.75" x14ac:dyDescent="0.2">
      <c r="A10" s="96" t="s">
        <v>61</v>
      </c>
      <c r="B10" s="26" t="s">
        <v>344</v>
      </c>
      <c r="C10" s="26" t="s">
        <v>345</v>
      </c>
      <c r="D10" s="26" t="s">
        <v>33</v>
      </c>
      <c r="E10" s="167">
        <v>3454</v>
      </c>
      <c r="F10" s="167">
        <v>11</v>
      </c>
      <c r="G10" s="167">
        <v>1</v>
      </c>
      <c r="H10" s="260"/>
      <c r="I10" s="13">
        <v>4.6114710887274857</v>
      </c>
      <c r="J10" s="260"/>
      <c r="K10" s="167">
        <v>687.46699200432192</v>
      </c>
      <c r="L10" s="260"/>
      <c r="M10" s="13">
        <v>5.125846996170387E-2</v>
      </c>
      <c r="N10" s="13">
        <v>15.442649940861759</v>
      </c>
      <c r="O10" s="13">
        <v>0.13067095323509806</v>
      </c>
      <c r="P10" s="191">
        <v>2.5028069899000811</v>
      </c>
      <c r="Q10" s="191">
        <v>5.1147379120118819</v>
      </c>
      <c r="R10" s="191">
        <v>0.25950745715689694</v>
      </c>
      <c r="S10" s="191">
        <v>18.095039393577466</v>
      </c>
      <c r="T10" s="191">
        <v>6.1876754188305609</v>
      </c>
      <c r="U10" s="191">
        <v>66.103878208581918</v>
      </c>
      <c r="V10" s="191">
        <v>22.180397920104429</v>
      </c>
      <c r="W10" s="191">
        <v>82.302472604304953</v>
      </c>
      <c r="X10" s="191">
        <v>13.477975924398736</v>
      </c>
      <c r="Y10" s="191">
        <v>96.572198935261298</v>
      </c>
      <c r="Z10" s="191">
        <v>19.840729917302873</v>
      </c>
      <c r="AA10" s="260"/>
      <c r="AB10" s="261">
        <v>98.408553615249986</v>
      </c>
      <c r="AC10" s="261">
        <v>64.307720134235907</v>
      </c>
      <c r="AD10" s="259">
        <f t="shared" si="0"/>
        <v>1.530275889268536</v>
      </c>
      <c r="AE10" s="259">
        <f t="shared" si="1"/>
        <v>5.3369432823416787</v>
      </c>
      <c r="AF10" s="259">
        <f t="shared" si="2"/>
        <v>0.68450215421620153</v>
      </c>
      <c r="AG10" s="262">
        <f t="shared" si="3"/>
        <v>721.60437827936335</v>
      </c>
      <c r="AH10" s="262">
        <f t="shared" si="4"/>
        <v>46.26302551527764</v>
      </c>
      <c r="AI10" s="262">
        <f t="shared" si="5"/>
        <v>8.2467346040766581E-2</v>
      </c>
      <c r="AJ10" s="259">
        <f t="shared" si="6"/>
        <v>123.78723323787874</v>
      </c>
      <c r="AK10" s="262">
        <f t="shared" si="7"/>
        <v>1.5222356862778357</v>
      </c>
      <c r="AL10" s="262">
        <f t="shared" si="8"/>
        <v>39.3360926889886</v>
      </c>
    </row>
    <row r="11" spans="1:38" s="256" customFormat="1" ht="12.75" x14ac:dyDescent="0.2">
      <c r="A11" s="433" t="s">
        <v>62</v>
      </c>
      <c r="B11" s="308" t="s">
        <v>344</v>
      </c>
      <c r="C11" s="308" t="s">
        <v>345</v>
      </c>
      <c r="D11" s="308" t="s">
        <v>33</v>
      </c>
      <c r="E11" s="309">
        <v>3959.4</v>
      </c>
      <c r="F11" s="309">
        <v>7</v>
      </c>
      <c r="G11" s="309">
        <v>1</v>
      </c>
      <c r="H11" s="269"/>
      <c r="I11" s="312">
        <v>13.064988366981627</v>
      </c>
      <c r="J11" s="269"/>
      <c r="K11" s="309">
        <v>876.40901016693931</v>
      </c>
      <c r="L11" s="269"/>
      <c r="M11" s="312">
        <v>2.2810609970394805E-2</v>
      </c>
      <c r="N11" s="312">
        <v>7.7534253591737388</v>
      </c>
      <c r="O11" s="312">
        <v>0.24641839673226668</v>
      </c>
      <c r="P11" s="434">
        <v>4.3683452764841117</v>
      </c>
      <c r="Q11" s="434">
        <v>5.1528762046355663</v>
      </c>
      <c r="R11" s="434">
        <v>0.53390116003371146</v>
      </c>
      <c r="S11" s="434">
        <v>18.968639887384846</v>
      </c>
      <c r="T11" s="434">
        <v>7.0755870975913764</v>
      </c>
      <c r="U11" s="434">
        <v>75.314857113414561</v>
      </c>
      <c r="V11" s="434">
        <v>27.886122032062683</v>
      </c>
      <c r="W11" s="434">
        <v>116.38850881628485</v>
      </c>
      <c r="X11" s="434">
        <v>22.426964052562049</v>
      </c>
      <c r="Y11" s="434">
        <v>178.25917653075979</v>
      </c>
      <c r="Z11" s="434">
        <v>39.032795393967277</v>
      </c>
      <c r="AA11" s="269"/>
      <c r="AB11" s="430">
        <v>122.93559159223574</v>
      </c>
      <c r="AC11" s="430">
        <v>121.06537975895625</v>
      </c>
      <c r="AD11" s="266">
        <f t="shared" si="0"/>
        <v>1.0154479491742654</v>
      </c>
      <c r="AE11" s="266">
        <f t="shared" si="1"/>
        <v>9.3975729197806963</v>
      </c>
      <c r="AF11" s="266">
        <f t="shared" si="2"/>
        <v>0.42250199164595875</v>
      </c>
      <c r="AG11" s="431">
        <f t="shared" si="3"/>
        <v>824.48403946539827</v>
      </c>
      <c r="AH11" s="431">
        <f t="shared" si="4"/>
        <v>25.355556726437051</v>
      </c>
      <c r="AI11" s="431">
        <f t="shared" si="5"/>
        <v>0.16509789998171362</v>
      </c>
      <c r="AJ11" s="266">
        <f t="shared" si="6"/>
        <v>266.78822616968461</v>
      </c>
      <c r="AK11" s="431">
        <f t="shared" si="7"/>
        <v>-1.2448136437837984</v>
      </c>
      <c r="AL11" s="431">
        <f t="shared" si="8"/>
        <v>31.857130710811411</v>
      </c>
    </row>
    <row r="12" spans="1:38" s="256" customFormat="1" ht="12.75" x14ac:dyDescent="0.2">
      <c r="A12" s="96" t="s">
        <v>63</v>
      </c>
      <c r="B12" s="26" t="s">
        <v>344</v>
      </c>
      <c r="C12" s="26" t="s">
        <v>345</v>
      </c>
      <c r="D12" s="26" t="s">
        <v>33</v>
      </c>
      <c r="E12" s="167">
        <v>3431.4</v>
      </c>
      <c r="F12" s="167">
        <v>8.8000000000000007</v>
      </c>
      <c r="G12" s="167">
        <v>1</v>
      </c>
      <c r="H12" s="260"/>
      <c r="I12" s="13">
        <v>2.7991157441793959</v>
      </c>
      <c r="J12" s="260"/>
      <c r="K12" s="167">
        <v>1240.2143982111925</v>
      </c>
      <c r="L12" s="260"/>
      <c r="M12" s="13">
        <v>4.5792420289160127E-3</v>
      </c>
      <c r="N12" s="13">
        <v>11.542827160962158</v>
      </c>
      <c r="O12" s="13">
        <v>7.80518708825097E-2</v>
      </c>
      <c r="P12" s="191">
        <v>1.9809845988451704</v>
      </c>
      <c r="Q12" s="191">
        <v>4.5276937660111818</v>
      </c>
      <c r="R12" s="191">
        <v>0.21429069333468856</v>
      </c>
      <c r="S12" s="191">
        <v>19.125708658721514</v>
      </c>
      <c r="T12" s="191">
        <v>7.8257198862877164</v>
      </c>
      <c r="U12" s="191">
        <v>97.899830338496372</v>
      </c>
      <c r="V12" s="191">
        <v>37.31262103259948</v>
      </c>
      <c r="W12" s="191">
        <v>165.21249581104317</v>
      </c>
      <c r="X12" s="191">
        <v>33.552232570426085</v>
      </c>
      <c r="Y12" s="191">
        <v>270.59266892845619</v>
      </c>
      <c r="Z12" s="191">
        <v>61.879540928398008</v>
      </c>
      <c r="AA12" s="260"/>
      <c r="AB12" s="261">
        <v>90.507402798290215</v>
      </c>
      <c r="AC12" s="261">
        <v>110.86489953219468</v>
      </c>
      <c r="AD12" s="259">
        <f t="shared" si="0"/>
        <v>0.81637563539222135</v>
      </c>
      <c r="AE12" s="259">
        <f t="shared" si="1"/>
        <v>14.148112038978656</v>
      </c>
      <c r="AF12" s="259">
        <f t="shared" si="2"/>
        <v>0.36179779269770523</v>
      </c>
      <c r="AG12" s="262">
        <f t="shared" si="3"/>
        <v>678.82855381265654</v>
      </c>
      <c r="AH12" s="262">
        <f t="shared" si="4"/>
        <v>149.69534255635256</v>
      </c>
      <c r="AI12" s="262">
        <f t="shared" si="5"/>
        <v>7.04011339437738E-2</v>
      </c>
      <c r="AJ12" s="259">
        <f t="shared" si="6"/>
        <v>212.21572143858893</v>
      </c>
      <c r="AK12" s="262">
        <f t="shared" si="7"/>
        <v>0.98230112216151877</v>
      </c>
      <c r="AL12" s="262">
        <f t="shared" si="8"/>
        <v>71.042233292409691</v>
      </c>
    </row>
    <row r="13" spans="1:38" s="256" customFormat="1" ht="12.75" x14ac:dyDescent="0.2">
      <c r="A13" s="96" t="s">
        <v>64</v>
      </c>
      <c r="B13" s="26" t="s">
        <v>344</v>
      </c>
      <c r="C13" s="26" t="s">
        <v>345</v>
      </c>
      <c r="D13" s="26" t="s">
        <v>33</v>
      </c>
      <c r="E13" s="167">
        <v>3466</v>
      </c>
      <c r="F13" s="167">
        <v>11</v>
      </c>
      <c r="G13" s="167">
        <v>-2</v>
      </c>
      <c r="H13" s="260"/>
      <c r="I13" s="13">
        <v>4.4090403211549658</v>
      </c>
      <c r="J13" s="260"/>
      <c r="K13" s="167">
        <v>775.92616132992612</v>
      </c>
      <c r="L13" s="260"/>
      <c r="M13" s="13">
        <v>3.9883832970018197E-3</v>
      </c>
      <c r="N13" s="13">
        <v>18.696107054434126</v>
      </c>
      <c r="O13" s="13">
        <v>8.6878011646529599E-2</v>
      </c>
      <c r="P13" s="191">
        <v>2.1490872471798239</v>
      </c>
      <c r="Q13" s="191">
        <v>4.676944248899777</v>
      </c>
      <c r="R13" s="191">
        <v>0.20924515138656558</v>
      </c>
      <c r="S13" s="191">
        <v>16.768445792589894</v>
      </c>
      <c r="T13" s="191">
        <v>5.9367004527246952</v>
      </c>
      <c r="U13" s="191">
        <v>70.772134337040029</v>
      </c>
      <c r="V13" s="191">
        <v>24.128740538435135</v>
      </c>
      <c r="W13" s="191">
        <v>93.463333683554197</v>
      </c>
      <c r="X13" s="191">
        <v>16.51940401368681</v>
      </c>
      <c r="Y13" s="191">
        <v>121.60505665973315</v>
      </c>
      <c r="Z13" s="191">
        <v>25.412711427907073</v>
      </c>
      <c r="AA13" s="260"/>
      <c r="AB13" s="261">
        <v>75.607628955086213</v>
      </c>
      <c r="AC13" s="261">
        <v>56.760852503744594</v>
      </c>
      <c r="AD13" s="259">
        <f t="shared" si="0"/>
        <v>1.3320382908290229</v>
      </c>
      <c r="AE13" s="259">
        <f t="shared" si="1"/>
        <v>7.2520171615112572</v>
      </c>
      <c r="AF13" s="259">
        <f t="shared" si="2"/>
        <v>0.58198348227466978</v>
      </c>
      <c r="AG13" s="262">
        <f t="shared" si="3"/>
        <v>717.60150399072518</v>
      </c>
      <c r="AH13" s="262">
        <f t="shared" si="4"/>
        <v>246.25346997564151</v>
      </c>
      <c r="AI13" s="262">
        <f t="shared" si="5"/>
        <v>7.2235641868368533E-2</v>
      </c>
      <c r="AJ13" s="259">
        <f t="shared" si="6"/>
        <v>109.58666120884675</v>
      </c>
      <c r="AK13" s="262">
        <f t="shared" si="7"/>
        <v>1.9989418122059044</v>
      </c>
      <c r="AL13" s="262">
        <f t="shared" si="8"/>
        <v>48.063383567551824</v>
      </c>
    </row>
    <row r="14" spans="1:38" s="256" customFormat="1" ht="12.75" x14ac:dyDescent="0.2">
      <c r="A14" s="96" t="s">
        <v>65</v>
      </c>
      <c r="B14" s="26" t="s">
        <v>344</v>
      </c>
      <c r="C14" s="26" t="s">
        <v>345</v>
      </c>
      <c r="D14" s="26" t="s">
        <v>28</v>
      </c>
      <c r="E14" s="167">
        <v>3935.1</v>
      </c>
      <c r="F14" s="167">
        <v>7.6</v>
      </c>
      <c r="G14" s="167">
        <v>3</v>
      </c>
      <c r="H14" s="260"/>
      <c r="I14" s="13">
        <v>13.884305444193236</v>
      </c>
      <c r="J14" s="260"/>
      <c r="K14" s="167">
        <v>1256.065315584091</v>
      </c>
      <c r="L14" s="260"/>
      <c r="M14" s="13">
        <v>3.1560545645543274</v>
      </c>
      <c r="N14" s="13">
        <v>36.742464281233389</v>
      </c>
      <c r="O14" s="13">
        <v>5.4101452689534462</v>
      </c>
      <c r="P14" s="191">
        <v>37.707293037973045</v>
      </c>
      <c r="Q14" s="191">
        <v>20.835251780209941</v>
      </c>
      <c r="R14" s="191">
        <v>8.1457831170626402</v>
      </c>
      <c r="S14" s="191">
        <v>29.358346747031511</v>
      </c>
      <c r="T14" s="191">
        <v>9.1488948282762514</v>
      </c>
      <c r="U14" s="191">
        <v>117.38403221533807</v>
      </c>
      <c r="V14" s="191">
        <v>35.932497260598581</v>
      </c>
      <c r="W14" s="191">
        <v>130.1173291810735</v>
      </c>
      <c r="X14" s="191">
        <v>23.651002585647383</v>
      </c>
      <c r="Y14" s="191">
        <v>194.91711232857617</v>
      </c>
      <c r="Z14" s="191">
        <v>46.837804907056501</v>
      </c>
      <c r="AA14" s="260"/>
      <c r="AB14" s="261">
        <v>47.14180334804842</v>
      </c>
      <c r="AC14" s="261">
        <v>107.64697241155059</v>
      </c>
      <c r="AD14" s="259">
        <f t="shared" si="0"/>
        <v>0.4379296722607135</v>
      </c>
      <c r="AE14" s="259">
        <f t="shared" si="1"/>
        <v>6.6392400773822411</v>
      </c>
      <c r="AF14" s="259">
        <f t="shared" si="2"/>
        <v>0.60222538089657907</v>
      </c>
      <c r="AG14" s="262">
        <f t="shared" si="3"/>
        <v>831.15453300108459</v>
      </c>
      <c r="AH14" s="262">
        <f t="shared" si="4"/>
        <v>2.1800985162263862</v>
      </c>
      <c r="AI14" s="262">
        <f t="shared" si="5"/>
        <v>1.0069115056199607</v>
      </c>
      <c r="AJ14" s="259">
        <f t="shared" si="6"/>
        <v>235.56499574402611</v>
      </c>
      <c r="AK14" s="262">
        <f t="shared" si="7"/>
        <v>1.5117875903729097</v>
      </c>
      <c r="AL14" s="262">
        <f t="shared" si="8"/>
        <v>8.7469473376107842</v>
      </c>
    </row>
    <row r="15" spans="1:38" s="256" customFormat="1" ht="12.75" x14ac:dyDescent="0.2">
      <c r="A15" s="433" t="s">
        <v>66</v>
      </c>
      <c r="B15" s="308" t="s">
        <v>344</v>
      </c>
      <c r="C15" s="308" t="s">
        <v>345</v>
      </c>
      <c r="D15" s="308" t="s">
        <v>33</v>
      </c>
      <c r="E15" s="309">
        <v>3942.9</v>
      </c>
      <c r="F15" s="309">
        <v>8.3000000000000007</v>
      </c>
      <c r="G15" s="309">
        <v>-1</v>
      </c>
      <c r="H15" s="269"/>
      <c r="I15" s="312">
        <v>11.852305280336921</v>
      </c>
      <c r="J15" s="269"/>
      <c r="K15" s="309">
        <v>275.87992285516162</v>
      </c>
      <c r="L15" s="269"/>
      <c r="M15" s="312">
        <v>0.36491353191270826</v>
      </c>
      <c r="N15" s="312">
        <v>6.3998482137572275</v>
      </c>
      <c r="O15" s="312">
        <v>0.21994867960083753</v>
      </c>
      <c r="P15" s="434">
        <v>1.5583048434500217</v>
      </c>
      <c r="Q15" s="434">
        <v>1.1088581918496929</v>
      </c>
      <c r="R15" s="434">
        <v>0.33182661359706922</v>
      </c>
      <c r="S15" s="434">
        <v>4.7235601441102393</v>
      </c>
      <c r="T15" s="434">
        <v>1.8295813026294394</v>
      </c>
      <c r="U15" s="434">
        <v>20.088444055204636</v>
      </c>
      <c r="V15" s="434">
        <v>8.1355891159933709</v>
      </c>
      <c r="W15" s="434">
        <v>37.154264236830535</v>
      </c>
      <c r="X15" s="434">
        <v>8.5557978310926419</v>
      </c>
      <c r="Y15" s="434">
        <v>83.122439842562756</v>
      </c>
      <c r="Z15" s="434">
        <v>17.445848919234244</v>
      </c>
      <c r="AA15" s="269"/>
      <c r="AB15" s="430">
        <v>55.148018063226338</v>
      </c>
      <c r="AC15" s="430">
        <v>82.409694655491862</v>
      </c>
      <c r="AD15" s="266">
        <f t="shared" si="0"/>
        <v>0.66919333087895649</v>
      </c>
      <c r="AE15" s="266">
        <f t="shared" si="1"/>
        <v>17.597413244797423</v>
      </c>
      <c r="AF15" s="266">
        <f t="shared" si="2"/>
        <v>0.24167293565074555</v>
      </c>
      <c r="AG15" s="431">
        <f t="shared" si="3"/>
        <v>813.96692532697364</v>
      </c>
      <c r="AH15" s="431">
        <f t="shared" si="4"/>
        <v>5.5385816642539574</v>
      </c>
      <c r="AI15" s="431">
        <f t="shared" si="5"/>
        <v>0.44326365229143488</v>
      </c>
      <c r="AJ15" s="266">
        <f t="shared" si="6"/>
        <v>180.74227308514654</v>
      </c>
      <c r="AK15" s="431">
        <f t="shared" si="7"/>
        <v>-1.1553279191448373</v>
      </c>
      <c r="AL15" s="431">
        <f t="shared" si="8"/>
        <v>31.007548644497192</v>
      </c>
    </row>
    <row r="16" spans="1:38" s="256" customFormat="1" ht="12.75" x14ac:dyDescent="0.2">
      <c r="A16" s="433" t="s">
        <v>67</v>
      </c>
      <c r="B16" s="308" t="s">
        <v>344</v>
      </c>
      <c r="C16" s="308" t="s">
        <v>345</v>
      </c>
      <c r="D16" s="308" t="s">
        <v>33</v>
      </c>
      <c r="E16" s="309">
        <v>3959.7</v>
      </c>
      <c r="F16" s="309">
        <v>7.1</v>
      </c>
      <c r="G16" s="309">
        <v>2</v>
      </c>
      <c r="H16" s="269"/>
      <c r="I16" s="312">
        <v>4.0503714540089133</v>
      </c>
      <c r="J16" s="269"/>
      <c r="K16" s="309">
        <v>1148.6795967743417</v>
      </c>
      <c r="L16" s="269"/>
      <c r="M16" s="312">
        <v>5.3410273006022857E-2</v>
      </c>
      <c r="N16" s="312">
        <v>9.6235773903052397</v>
      </c>
      <c r="O16" s="312">
        <v>0.22512085526678047</v>
      </c>
      <c r="P16" s="434">
        <v>3.9804911122788358</v>
      </c>
      <c r="Q16" s="434">
        <v>5.9789886864986581</v>
      </c>
      <c r="R16" s="434">
        <v>0.752487587145524</v>
      </c>
      <c r="S16" s="434">
        <v>22.61606094492782</v>
      </c>
      <c r="T16" s="434">
        <v>8.7872141029334152</v>
      </c>
      <c r="U16" s="434">
        <v>93.205445822998115</v>
      </c>
      <c r="V16" s="434">
        <v>35.767447071514788</v>
      </c>
      <c r="W16" s="434">
        <v>152.19990696521126</v>
      </c>
      <c r="X16" s="434">
        <v>30.255520869494845</v>
      </c>
      <c r="Y16" s="434">
        <v>247.82332149458574</v>
      </c>
      <c r="Z16" s="434">
        <v>51.228868892143382</v>
      </c>
      <c r="AA16" s="269"/>
      <c r="AB16" s="430">
        <v>94.135529257497069</v>
      </c>
      <c r="AC16" s="430">
        <v>122.95022097440088</v>
      </c>
      <c r="AD16" s="266">
        <f t="shared" si="0"/>
        <v>0.76563936617158879</v>
      </c>
      <c r="AE16" s="266">
        <f t="shared" si="1"/>
        <v>10.957846377318235</v>
      </c>
      <c r="AF16" s="266">
        <f t="shared" si="2"/>
        <v>0.3760963466266608</v>
      </c>
      <c r="AG16" s="431">
        <f t="shared" si="3"/>
        <v>710.12280944124996</v>
      </c>
      <c r="AH16" s="431">
        <f t="shared" si="4"/>
        <v>21.517946960886409</v>
      </c>
      <c r="AI16" s="431">
        <f t="shared" si="5"/>
        <v>0.19783386081927776</v>
      </c>
      <c r="AJ16" s="266">
        <f t="shared" si="6"/>
        <v>270.9652861451068</v>
      </c>
      <c r="AK16" s="431">
        <f t="shared" si="7"/>
        <v>0.13360288845811841</v>
      </c>
      <c r="AL16" s="431">
        <f t="shared" si="8"/>
        <v>39.004395633757682</v>
      </c>
    </row>
    <row r="17" spans="1:38" s="256" customFormat="1" ht="12.75" x14ac:dyDescent="0.2">
      <c r="A17" s="96" t="s">
        <v>68</v>
      </c>
      <c r="B17" s="26" t="s">
        <v>344</v>
      </c>
      <c r="C17" s="26" t="s">
        <v>345</v>
      </c>
      <c r="D17" s="26" t="s">
        <v>33</v>
      </c>
      <c r="E17" s="167">
        <v>3469</v>
      </c>
      <c r="F17" s="167">
        <v>12</v>
      </c>
      <c r="G17" s="167">
        <v>0</v>
      </c>
      <c r="H17" s="260"/>
      <c r="I17" s="13">
        <v>5.6144989237196681</v>
      </c>
      <c r="J17" s="260"/>
      <c r="K17" s="167">
        <v>540.30712447360361</v>
      </c>
      <c r="L17" s="260"/>
      <c r="M17" s="13">
        <v>1.0106166772167257E-2</v>
      </c>
      <c r="N17" s="13">
        <v>15.104452074317576</v>
      </c>
      <c r="O17" s="13">
        <v>8.9023511875408315E-2</v>
      </c>
      <c r="P17" s="191">
        <v>2.0418151409817051</v>
      </c>
      <c r="Q17" s="191">
        <v>3.9851886021074479</v>
      </c>
      <c r="R17" s="191">
        <v>0.21641484773388422</v>
      </c>
      <c r="S17" s="191">
        <v>17.944412907681023</v>
      </c>
      <c r="T17" s="191">
        <v>6.1036993680734266</v>
      </c>
      <c r="U17" s="191">
        <v>53.973176480049659</v>
      </c>
      <c r="V17" s="191">
        <v>17.71642589333408</v>
      </c>
      <c r="W17" s="191">
        <v>64.61061333933857</v>
      </c>
      <c r="X17" s="191">
        <v>10.732548248938627</v>
      </c>
      <c r="Y17" s="191">
        <v>76.046610066651439</v>
      </c>
      <c r="Z17" s="191">
        <v>13.758745184754414</v>
      </c>
      <c r="AA17" s="260"/>
      <c r="AB17" s="261">
        <v>71.674600835644213</v>
      </c>
      <c r="AC17" s="261">
        <v>50.017403393632129</v>
      </c>
      <c r="AD17" s="259">
        <f t="shared" si="0"/>
        <v>1.4329932378050902</v>
      </c>
      <c r="AE17" s="259">
        <f t="shared" si="1"/>
        <v>4.237899030628081</v>
      </c>
      <c r="AF17" s="259">
        <f t="shared" si="2"/>
        <v>0.70973809920974251</v>
      </c>
      <c r="AG17" s="262">
        <f t="shared" si="3"/>
        <v>739.54235868568617</v>
      </c>
      <c r="AH17" s="262">
        <f t="shared" si="4"/>
        <v>123.46502177252869</v>
      </c>
      <c r="AI17" s="262">
        <f t="shared" si="5"/>
        <v>7.8238699268067799E-2</v>
      </c>
      <c r="AJ17" s="259">
        <f t="shared" si="6"/>
        <v>96.639486323776481</v>
      </c>
      <c r="AK17" s="262">
        <f t="shared" si="7"/>
        <v>1.5278649262568473</v>
      </c>
      <c r="AL17" s="262">
        <f t="shared" si="8"/>
        <v>39.977362663240882</v>
      </c>
    </row>
    <row r="18" spans="1:38" s="256" customFormat="1" ht="12.75" x14ac:dyDescent="0.2">
      <c r="A18" s="96" t="s">
        <v>69</v>
      </c>
      <c r="B18" s="26" t="s">
        <v>344</v>
      </c>
      <c r="C18" s="26" t="s">
        <v>345</v>
      </c>
      <c r="D18" s="26" t="s">
        <v>33</v>
      </c>
      <c r="E18" s="167">
        <v>3434</v>
      </c>
      <c r="F18" s="167">
        <v>12</v>
      </c>
      <c r="G18" s="167">
        <v>-1</v>
      </c>
      <c r="H18" s="260"/>
      <c r="I18" s="13">
        <v>5.1545309984216319</v>
      </c>
      <c r="J18" s="260"/>
      <c r="K18" s="167">
        <v>573.36816994275375</v>
      </c>
      <c r="L18" s="260"/>
      <c r="M18" s="13">
        <v>8.780412068916825E-3</v>
      </c>
      <c r="N18" s="13">
        <v>15.277670273440265</v>
      </c>
      <c r="O18" s="13">
        <v>7.4524962673753858E-2</v>
      </c>
      <c r="P18" s="191">
        <v>1.7627697839455003</v>
      </c>
      <c r="Q18" s="191">
        <v>4.181581787313009</v>
      </c>
      <c r="R18" s="191">
        <v>0.19478370947463852</v>
      </c>
      <c r="S18" s="191">
        <v>16.8626113045338</v>
      </c>
      <c r="T18" s="191">
        <v>6.0082007535351147</v>
      </c>
      <c r="U18" s="191">
        <v>54.69855996418557</v>
      </c>
      <c r="V18" s="191">
        <v>18.369316189800163</v>
      </c>
      <c r="W18" s="191">
        <v>68.150435032549481</v>
      </c>
      <c r="X18" s="191">
        <v>11.592151386665037</v>
      </c>
      <c r="Y18" s="191">
        <v>85.250932932491153</v>
      </c>
      <c r="Z18" s="191">
        <v>15.890507565079004</v>
      </c>
      <c r="AA18" s="260"/>
      <c r="AB18" s="261">
        <v>88.200855431815981</v>
      </c>
      <c r="AC18" s="261">
        <v>56.670852416889375</v>
      </c>
      <c r="AD18" s="259">
        <f t="shared" si="0"/>
        <v>1.5563707209304276</v>
      </c>
      <c r="AE18" s="259">
        <f t="shared" si="1"/>
        <v>5.0556186935038934</v>
      </c>
      <c r="AF18" s="259">
        <f t="shared" si="2"/>
        <v>0.64161831527990998</v>
      </c>
      <c r="AG18" s="262">
        <f t="shared" si="3"/>
        <v>731.67271052126</v>
      </c>
      <c r="AH18" s="262">
        <f t="shared" si="4"/>
        <v>146.43110970963534</v>
      </c>
      <c r="AI18" s="262">
        <f t="shared" si="5"/>
        <v>7.0915889531927956E-2</v>
      </c>
      <c r="AJ18" s="259">
        <f t="shared" si="6"/>
        <v>108.54802749900593</v>
      </c>
      <c r="AK18" s="262">
        <f t="shared" si="7"/>
        <v>1.520986044312171</v>
      </c>
      <c r="AL18" s="262">
        <f t="shared" si="8"/>
        <v>44.110724113400195</v>
      </c>
    </row>
    <row r="19" spans="1:38" s="256" customFormat="1" ht="12.75" x14ac:dyDescent="0.2">
      <c r="A19" s="96" t="s">
        <v>70</v>
      </c>
      <c r="B19" s="26" t="s">
        <v>344</v>
      </c>
      <c r="C19" s="26" t="s">
        <v>345</v>
      </c>
      <c r="D19" s="26" t="s">
        <v>28</v>
      </c>
      <c r="E19" s="167">
        <v>3445</v>
      </c>
      <c r="F19" s="167">
        <v>13</v>
      </c>
      <c r="G19" s="167">
        <v>-1</v>
      </c>
      <c r="H19" s="260"/>
      <c r="I19" s="13">
        <v>5.0922091298563688</v>
      </c>
      <c r="J19" s="260"/>
      <c r="K19" s="167">
        <v>700.3136593939297</v>
      </c>
      <c r="L19" s="260"/>
      <c r="M19" s="13">
        <v>2.2911805385060782</v>
      </c>
      <c r="N19" s="13">
        <v>27.113440737803607</v>
      </c>
      <c r="O19" s="13">
        <v>0.86764074653165379</v>
      </c>
      <c r="P19" s="191">
        <v>4.6390688711881172</v>
      </c>
      <c r="Q19" s="191">
        <v>3.7471285397106464</v>
      </c>
      <c r="R19" s="191">
        <v>2.1800559927185388</v>
      </c>
      <c r="S19" s="191">
        <v>17.607275294243472</v>
      </c>
      <c r="T19" s="191">
        <v>6.5549280706993303</v>
      </c>
      <c r="U19" s="191">
        <v>62.476117413646804</v>
      </c>
      <c r="V19" s="191">
        <v>21.758980097729864</v>
      </c>
      <c r="W19" s="191">
        <v>86.52317754515542</v>
      </c>
      <c r="X19" s="191">
        <v>15.844256494354697</v>
      </c>
      <c r="Y19" s="191">
        <v>124.34927751555391</v>
      </c>
      <c r="Z19" s="191">
        <v>25.864950109148548</v>
      </c>
      <c r="AA19" s="260"/>
      <c r="AB19" s="261">
        <v>88.470097967954075</v>
      </c>
      <c r="AC19" s="261">
        <v>65.13779677376435</v>
      </c>
      <c r="AD19" s="259">
        <f t="shared" si="0"/>
        <v>1.3581991155646105</v>
      </c>
      <c r="AE19" s="259">
        <f t="shared" si="1"/>
        <v>7.0623804897404368</v>
      </c>
      <c r="AF19" s="259">
        <f t="shared" si="2"/>
        <v>0.50242445040207118</v>
      </c>
      <c r="AG19" s="262">
        <f t="shared" si="3"/>
        <v>730.56268740010114</v>
      </c>
      <c r="AH19" s="262">
        <f t="shared" si="4"/>
        <v>4.714868251840854</v>
      </c>
      <c r="AI19" s="262">
        <f t="shared" si="5"/>
        <v>0.82053273204044475</v>
      </c>
      <c r="AJ19" s="259">
        <f t="shared" si="6"/>
        <v>125.10555492258666</v>
      </c>
      <c r="AK19" s="262">
        <f t="shared" si="7"/>
        <v>2.4043106987971159</v>
      </c>
      <c r="AL19" s="262">
        <f t="shared" si="8"/>
        <v>30.140447956908787</v>
      </c>
    </row>
    <row r="20" spans="1:38" s="256" customFormat="1" ht="12.75" x14ac:dyDescent="0.2">
      <c r="A20" s="96" t="s">
        <v>71</v>
      </c>
      <c r="B20" s="26" t="s">
        <v>344</v>
      </c>
      <c r="C20" s="26" t="s">
        <v>345</v>
      </c>
      <c r="D20" s="26" t="s">
        <v>33</v>
      </c>
      <c r="E20" s="167">
        <v>3615.4</v>
      </c>
      <c r="F20" s="167">
        <v>5.4</v>
      </c>
      <c r="G20" s="167">
        <v>1</v>
      </c>
      <c r="H20" s="260"/>
      <c r="I20" s="13">
        <v>5.3045144844791556</v>
      </c>
      <c r="J20" s="260"/>
      <c r="K20" s="167">
        <v>614.99362218421277</v>
      </c>
      <c r="L20" s="260"/>
      <c r="M20" s="13">
        <v>1.0990871373140899E-2</v>
      </c>
      <c r="N20" s="13">
        <v>19.337307613953531</v>
      </c>
      <c r="O20" s="13">
        <v>8.1944945825184426E-2</v>
      </c>
      <c r="P20" s="191">
        <v>1.6669837700670598</v>
      </c>
      <c r="Q20" s="191">
        <v>3.6029631422466704</v>
      </c>
      <c r="R20" s="191">
        <v>0.18558642842581621</v>
      </c>
      <c r="S20" s="191">
        <v>15.919535824403578</v>
      </c>
      <c r="T20" s="191">
        <v>5.7349118810157416</v>
      </c>
      <c r="U20" s="191">
        <v>57.230912312081713</v>
      </c>
      <c r="V20" s="191">
        <v>19.905722172872807</v>
      </c>
      <c r="W20" s="191">
        <v>74.992945343347799</v>
      </c>
      <c r="X20" s="191">
        <v>13.569600286969203</v>
      </c>
      <c r="Y20" s="191">
        <v>101.01486903051659</v>
      </c>
      <c r="Z20" s="191">
        <v>19.772739545816446</v>
      </c>
      <c r="AA20" s="260"/>
      <c r="AB20" s="261">
        <v>348.77911316056736</v>
      </c>
      <c r="AC20" s="261">
        <v>364.77597792755887</v>
      </c>
      <c r="AD20" s="259">
        <f t="shared" si="0"/>
        <v>0.95614605748471648</v>
      </c>
      <c r="AE20" s="259">
        <f t="shared" si="1"/>
        <v>6.3453400994058882</v>
      </c>
      <c r="AF20" s="259">
        <f t="shared" si="2"/>
        <v>0.56655928836369873</v>
      </c>
      <c r="AG20" s="262">
        <f t="shared" si="3"/>
        <v>734.29975284874058</v>
      </c>
      <c r="AH20" s="262">
        <f t="shared" si="4"/>
        <v>157.98047328427316</v>
      </c>
      <c r="AI20" s="262">
        <f t="shared" si="5"/>
        <v>7.4916027240961428E-2</v>
      </c>
      <c r="AJ20" s="259">
        <f t="shared" si="6"/>
        <v>731.54929798553928</v>
      </c>
      <c r="AK20" s="262">
        <f t="shared" si="7"/>
        <v>0.2488216459985142</v>
      </c>
      <c r="AL20" s="262">
        <f t="shared" si="8"/>
        <v>50.216416577864408</v>
      </c>
    </row>
    <row r="21" spans="1:38" s="256" customFormat="1" ht="12.75" x14ac:dyDescent="0.2">
      <c r="A21" s="96" t="s">
        <v>72</v>
      </c>
      <c r="B21" s="26" t="s">
        <v>344</v>
      </c>
      <c r="C21" s="26" t="s">
        <v>345</v>
      </c>
      <c r="D21" s="26" t="s">
        <v>33</v>
      </c>
      <c r="E21" s="167">
        <v>3453</v>
      </c>
      <c r="F21" s="167">
        <v>11</v>
      </c>
      <c r="G21" s="167">
        <v>1</v>
      </c>
      <c r="H21" s="260"/>
      <c r="I21" s="13">
        <v>4.9187866988270263</v>
      </c>
      <c r="J21" s="260"/>
      <c r="K21" s="167">
        <v>787.21115595676474</v>
      </c>
      <c r="L21" s="260"/>
      <c r="M21" s="13">
        <v>1.3175649560242735E-2</v>
      </c>
      <c r="N21" s="13">
        <v>21.079107828176046</v>
      </c>
      <c r="O21" s="13">
        <v>9.235530752426728E-2</v>
      </c>
      <c r="P21" s="191">
        <v>2.1053235768909797</v>
      </c>
      <c r="Q21" s="191">
        <v>4.5000973835342357</v>
      </c>
      <c r="R21" s="191">
        <v>0.20158870767668344</v>
      </c>
      <c r="S21" s="191">
        <v>20.065525063466879</v>
      </c>
      <c r="T21" s="191">
        <v>7.5073804136767706</v>
      </c>
      <c r="U21" s="191">
        <v>69.767191877063311</v>
      </c>
      <c r="V21" s="191">
        <v>24.286925786900937</v>
      </c>
      <c r="W21" s="191">
        <v>95.138745006360182</v>
      </c>
      <c r="X21" s="191">
        <v>17.096904054972331</v>
      </c>
      <c r="Y21" s="191">
        <v>127.38619339355233</v>
      </c>
      <c r="Z21" s="191">
        <v>26.363695567692023</v>
      </c>
      <c r="AA21" s="260"/>
      <c r="AB21" s="261">
        <v>102.59706945450004</v>
      </c>
      <c r="AC21" s="261">
        <v>72.248789985876741</v>
      </c>
      <c r="AD21" s="259">
        <f t="shared" si="0"/>
        <v>1.4200524254393161</v>
      </c>
      <c r="AE21" s="259">
        <f t="shared" si="1"/>
        <v>6.348510342521922</v>
      </c>
      <c r="AF21" s="259">
        <f t="shared" si="2"/>
        <v>0.54768252365875769</v>
      </c>
      <c r="AG21" s="262">
        <f t="shared" si="3"/>
        <v>727.41422224670089</v>
      </c>
      <c r="AH21" s="262">
        <f t="shared" si="4"/>
        <v>148.15620053159958</v>
      </c>
      <c r="AI21" s="262">
        <f t="shared" si="5"/>
        <v>6.4856516005270981E-2</v>
      </c>
      <c r="AJ21" s="259">
        <f t="shared" si="6"/>
        <v>139.03864017982031</v>
      </c>
      <c r="AK21" s="262">
        <f t="shared" si="7"/>
        <v>1.9056091875878116</v>
      </c>
      <c r="AL21" s="262">
        <f t="shared" si="8"/>
        <v>48.64195000956137</v>
      </c>
    </row>
    <row r="22" spans="1:38" s="256" customFormat="1" ht="12.75" x14ac:dyDescent="0.2">
      <c r="A22" s="96" t="s">
        <v>73</v>
      </c>
      <c r="B22" s="26" t="s">
        <v>344</v>
      </c>
      <c r="C22" s="26" t="s">
        <v>345</v>
      </c>
      <c r="D22" s="26" t="s">
        <v>33</v>
      </c>
      <c r="E22" s="167">
        <v>3453</v>
      </c>
      <c r="F22" s="167">
        <v>11</v>
      </c>
      <c r="G22" s="167">
        <v>-1</v>
      </c>
      <c r="H22" s="260"/>
      <c r="I22" s="13">
        <v>5.0216031527075877</v>
      </c>
      <c r="J22" s="260"/>
      <c r="K22" s="167">
        <v>723.88698005983042</v>
      </c>
      <c r="L22" s="260"/>
      <c r="M22" s="13">
        <v>9.0017483174193655E-3</v>
      </c>
      <c r="N22" s="13">
        <v>20.08102493094189</v>
      </c>
      <c r="O22" s="13">
        <v>6.8910235289717015E-2</v>
      </c>
      <c r="P22" s="191">
        <v>1.6322586756820248</v>
      </c>
      <c r="Q22" s="191">
        <v>3.9388670117551734</v>
      </c>
      <c r="R22" s="191">
        <v>0.19368901748289966</v>
      </c>
      <c r="S22" s="191">
        <v>18.716033545492621</v>
      </c>
      <c r="T22" s="191">
        <v>6.9640744601280513</v>
      </c>
      <c r="U22" s="191">
        <v>65.565331786334539</v>
      </c>
      <c r="V22" s="191">
        <v>22.661219283105687</v>
      </c>
      <c r="W22" s="191">
        <v>86.908022231291113</v>
      </c>
      <c r="X22" s="191">
        <v>15.322073445149476</v>
      </c>
      <c r="Y22" s="191">
        <v>111.55245419398922</v>
      </c>
      <c r="Z22" s="191">
        <v>22.567539440361994</v>
      </c>
      <c r="AA22" s="260"/>
      <c r="AB22" s="261">
        <v>100.24013397090458</v>
      </c>
      <c r="AC22" s="261">
        <v>71.055814810877621</v>
      </c>
      <c r="AD22" s="259">
        <f t="shared" si="0"/>
        <v>1.4107238688023498</v>
      </c>
      <c r="AE22" s="259">
        <f t="shared" si="1"/>
        <v>5.9602615010729334</v>
      </c>
      <c r="AF22" s="259">
        <f t="shared" si="2"/>
        <v>0.58775337808630113</v>
      </c>
      <c r="AG22" s="262">
        <f t="shared" si="3"/>
        <v>729.29160062737662</v>
      </c>
      <c r="AH22" s="262">
        <f t="shared" si="4"/>
        <v>197.68109103224398</v>
      </c>
      <c r="AI22" s="262">
        <f t="shared" si="5"/>
        <v>6.8966163062330124E-2</v>
      </c>
      <c r="AJ22" s="259">
        <f t="shared" si="6"/>
        <v>136.74282808203176</v>
      </c>
      <c r="AK22" s="262">
        <f t="shared" si="7"/>
        <v>1.8178807846450438</v>
      </c>
      <c r="AL22" s="262">
        <f t="shared" si="8"/>
        <v>56.814202669351218</v>
      </c>
    </row>
    <row r="23" spans="1:38" s="256" customFormat="1" ht="12.75" x14ac:dyDescent="0.2">
      <c r="A23" s="96" t="s">
        <v>74</v>
      </c>
      <c r="B23" s="26" t="s">
        <v>344</v>
      </c>
      <c r="C23" s="26" t="s">
        <v>345</v>
      </c>
      <c r="D23" s="26" t="s">
        <v>28</v>
      </c>
      <c r="E23" s="167">
        <v>3425</v>
      </c>
      <c r="F23" s="167">
        <v>12</v>
      </c>
      <c r="G23" s="167">
        <v>12</v>
      </c>
      <c r="H23" s="260"/>
      <c r="I23" s="13">
        <v>8.1121895322492072</v>
      </c>
      <c r="J23" s="260"/>
      <c r="K23" s="167">
        <v>795.04678874825186</v>
      </c>
      <c r="L23" s="260"/>
      <c r="M23" s="13">
        <v>1.1916460348164191</v>
      </c>
      <c r="N23" s="13">
        <v>20.47755353459225</v>
      </c>
      <c r="O23" s="13">
        <v>0.54023653527733451</v>
      </c>
      <c r="P23" s="191">
        <v>4.9112026106207773</v>
      </c>
      <c r="Q23" s="191">
        <v>6.5385871696767319</v>
      </c>
      <c r="R23" s="191">
        <v>1.7053649607014416</v>
      </c>
      <c r="S23" s="191">
        <v>26.434101008225291</v>
      </c>
      <c r="T23" s="191">
        <v>8.9813617852281418</v>
      </c>
      <c r="U23" s="191">
        <v>80.027140535845561</v>
      </c>
      <c r="V23" s="191">
        <v>25.752284242233166</v>
      </c>
      <c r="W23" s="191">
        <v>91.302724685085181</v>
      </c>
      <c r="X23" s="191">
        <v>15.147776546130949</v>
      </c>
      <c r="Y23" s="191">
        <v>108.57422798016356</v>
      </c>
      <c r="Z23" s="191">
        <v>20.994595450112282</v>
      </c>
      <c r="AA23" s="260"/>
      <c r="AB23" s="261">
        <v>104.09663330284438</v>
      </c>
      <c r="AC23" s="261">
        <v>76.621127564657499</v>
      </c>
      <c r="AD23" s="259">
        <f t="shared" si="0"/>
        <v>1.3585891595630906</v>
      </c>
      <c r="AE23" s="259">
        <f t="shared" si="1"/>
        <v>4.1073546607989195</v>
      </c>
      <c r="AF23" s="259">
        <f t="shared" si="2"/>
        <v>0.73707307917000775</v>
      </c>
      <c r="AG23" s="262">
        <f t="shared" si="3"/>
        <v>774.8819227858088</v>
      </c>
      <c r="AH23" s="262">
        <f t="shared" si="4"/>
        <v>6.2574445764705509</v>
      </c>
      <c r="AI23" s="262">
        <f t="shared" si="5"/>
        <v>0.39656715248462282</v>
      </c>
      <c r="AJ23" s="259">
        <f t="shared" si="6"/>
        <v>146.43565328829644</v>
      </c>
      <c r="AK23" s="262">
        <f t="shared" si="7"/>
        <v>1.3759946727841683</v>
      </c>
      <c r="AL23" s="262">
        <f t="shared" si="8"/>
        <v>28.534025379616168</v>
      </c>
    </row>
    <row r="24" spans="1:38" s="256" customFormat="1" ht="12.75" x14ac:dyDescent="0.2">
      <c r="A24" s="96" t="s">
        <v>75</v>
      </c>
      <c r="B24" s="26" t="s">
        <v>344</v>
      </c>
      <c r="C24" s="26" t="s">
        <v>345</v>
      </c>
      <c r="D24" s="26" t="s">
        <v>33</v>
      </c>
      <c r="E24" s="167">
        <v>3805</v>
      </c>
      <c r="F24" s="167">
        <v>20</v>
      </c>
      <c r="G24" s="167">
        <v>3</v>
      </c>
      <c r="H24" s="260"/>
      <c r="I24" s="13">
        <v>4.0452451329971497</v>
      </c>
      <c r="J24" s="260"/>
      <c r="K24" s="167">
        <v>454.65386343742682</v>
      </c>
      <c r="L24" s="260"/>
      <c r="M24" s="13">
        <v>1.7362985204845405E-2</v>
      </c>
      <c r="N24" s="13">
        <v>3.5196828219194281</v>
      </c>
      <c r="O24" s="13">
        <v>6.9646136658648022E-2</v>
      </c>
      <c r="P24" s="191">
        <v>0.87434834262654926</v>
      </c>
      <c r="Q24" s="191">
        <v>1.1297885335597073</v>
      </c>
      <c r="R24" s="191">
        <v>0.81308295325870117</v>
      </c>
      <c r="S24" s="191">
        <v>7.9899472094376529</v>
      </c>
      <c r="T24" s="191">
        <v>3.1200720282164713</v>
      </c>
      <c r="U24" s="191">
        <v>33.114686760817214</v>
      </c>
      <c r="V24" s="191">
        <v>13.672548267767107</v>
      </c>
      <c r="W24" s="191">
        <v>63.434513018632856</v>
      </c>
      <c r="X24" s="191">
        <v>14.29097252340212</v>
      </c>
      <c r="Y24" s="191">
        <v>136.01467074459265</v>
      </c>
      <c r="Z24" s="191">
        <v>34.895352280348263</v>
      </c>
      <c r="AA24" s="260"/>
      <c r="AB24" s="261">
        <v>21.211491527519946</v>
      </c>
      <c r="AC24" s="261">
        <v>41.349781497832467</v>
      </c>
      <c r="AD24" s="259">
        <f t="shared" si="0"/>
        <v>0.51297711279639635</v>
      </c>
      <c r="AE24" s="259">
        <f t="shared" si="1"/>
        <v>17.023225207787775</v>
      </c>
      <c r="AF24" s="259">
        <f t="shared" si="2"/>
        <v>0.2434640805990681</v>
      </c>
      <c r="AG24" s="262">
        <f t="shared" si="3"/>
        <v>710.01203791865441</v>
      </c>
      <c r="AH24" s="262">
        <f t="shared" si="4"/>
        <v>24.815747933729735</v>
      </c>
      <c r="AI24" s="262">
        <f t="shared" si="5"/>
        <v>0.82734749175022115</v>
      </c>
      <c r="AJ24" s="259">
        <f t="shared" si="6"/>
        <v>87.239084935790288</v>
      </c>
      <c r="AK24" s="262">
        <f t="shared" si="7"/>
        <v>-0.62784312803252273</v>
      </c>
      <c r="AL24" s="262">
        <f t="shared" si="8"/>
        <v>67.184080338838811</v>
      </c>
    </row>
    <row r="25" spans="1:38" s="256" customFormat="1" ht="12.75" x14ac:dyDescent="0.2">
      <c r="A25" s="96" t="s">
        <v>76</v>
      </c>
      <c r="B25" s="26" t="s">
        <v>344</v>
      </c>
      <c r="C25" s="26" t="s">
        <v>345</v>
      </c>
      <c r="D25" s="26" t="s">
        <v>28</v>
      </c>
      <c r="E25" s="167">
        <v>3319</v>
      </c>
      <c r="F25" s="167">
        <v>15</v>
      </c>
      <c r="G25" s="167">
        <v>5</v>
      </c>
      <c r="H25" s="260"/>
      <c r="I25" s="13">
        <v>9.9130985567711711</v>
      </c>
      <c r="J25" s="260"/>
      <c r="K25" s="167">
        <v>933.43011379745337</v>
      </c>
      <c r="L25" s="260"/>
      <c r="M25" s="13">
        <v>7.0748097835638104</v>
      </c>
      <c r="N25" s="13">
        <v>90.98803350441672</v>
      </c>
      <c r="O25" s="13">
        <v>3.9127590169988213</v>
      </c>
      <c r="P25" s="191">
        <v>25.311402233894803</v>
      </c>
      <c r="Q25" s="191">
        <v>14.112128031041223</v>
      </c>
      <c r="R25" s="191">
        <v>4.7315879402280165</v>
      </c>
      <c r="S25" s="191">
        <v>29.822161869877174</v>
      </c>
      <c r="T25" s="191">
        <v>11.037567116973204</v>
      </c>
      <c r="U25" s="191">
        <v>104.05062158238178</v>
      </c>
      <c r="V25" s="191">
        <v>31.41867166897908</v>
      </c>
      <c r="W25" s="191">
        <v>111.8910700110315</v>
      </c>
      <c r="X25" s="191">
        <v>19.547885326913871</v>
      </c>
      <c r="Y25" s="191">
        <v>140.87908671683027</v>
      </c>
      <c r="Z25" s="191">
        <v>26.23932040091875</v>
      </c>
      <c r="AA25" s="260"/>
      <c r="AB25" s="261">
        <v>53.841519514550164</v>
      </c>
      <c r="AC25" s="261">
        <v>87.804429285241483</v>
      </c>
      <c r="AD25" s="259">
        <f t="shared" si="0"/>
        <v>0.61319821736601232</v>
      </c>
      <c r="AE25" s="259">
        <f t="shared" si="1"/>
        <v>4.7239729745793406</v>
      </c>
      <c r="AF25" s="259">
        <f t="shared" si="2"/>
        <v>0.73858103432715727</v>
      </c>
      <c r="AG25" s="262">
        <f t="shared" si="3"/>
        <v>795.19234349543729</v>
      </c>
      <c r="AH25" s="262">
        <f t="shared" si="4"/>
        <v>4.2400394565741681</v>
      </c>
      <c r="AI25" s="262">
        <f t="shared" si="5"/>
        <v>0.70512276411127972</v>
      </c>
      <c r="AJ25" s="259">
        <f t="shared" si="6"/>
        <v>163.54477351296995</v>
      </c>
      <c r="AK25" s="262">
        <f t="shared" si="7"/>
        <v>3.6955368056021185</v>
      </c>
      <c r="AL25" s="262">
        <f t="shared" si="8"/>
        <v>11.483954870566748</v>
      </c>
    </row>
    <row r="26" spans="1:38" s="256" customFormat="1" ht="12.75" x14ac:dyDescent="0.2">
      <c r="A26" s="96" t="s">
        <v>77</v>
      </c>
      <c r="B26" s="26" t="s">
        <v>344</v>
      </c>
      <c r="C26" s="26" t="s">
        <v>345</v>
      </c>
      <c r="D26" s="26" t="s">
        <v>33</v>
      </c>
      <c r="E26" s="167">
        <v>3450</v>
      </c>
      <c r="F26" s="167">
        <v>12</v>
      </c>
      <c r="G26" s="167">
        <v>0</v>
      </c>
      <c r="H26" s="260"/>
      <c r="I26" s="13">
        <v>3.1912732592230251</v>
      </c>
      <c r="J26" s="260"/>
      <c r="K26" s="167">
        <v>754.11204587603322</v>
      </c>
      <c r="L26" s="260"/>
      <c r="M26" s="13">
        <v>1.0764483371130609E-2</v>
      </c>
      <c r="N26" s="13">
        <v>15.28062908195346</v>
      </c>
      <c r="O26" s="13">
        <v>0.1248965517846029</v>
      </c>
      <c r="P26" s="191">
        <v>2.4599941228984754</v>
      </c>
      <c r="Q26" s="191">
        <v>5.0189724557842066</v>
      </c>
      <c r="R26" s="191">
        <v>0.27941304405575501</v>
      </c>
      <c r="S26" s="191">
        <v>24.996553134437434</v>
      </c>
      <c r="T26" s="191">
        <v>8.324425833021488</v>
      </c>
      <c r="U26" s="191">
        <v>73.395740805365264</v>
      </c>
      <c r="V26" s="191">
        <v>23.915007686349817</v>
      </c>
      <c r="W26" s="191">
        <v>87.327259752654868</v>
      </c>
      <c r="X26" s="191">
        <v>14.557016414860382</v>
      </c>
      <c r="Y26" s="191">
        <v>101.0279049290492</v>
      </c>
      <c r="Z26" s="191">
        <v>20.362466876483008</v>
      </c>
      <c r="AA26" s="260"/>
      <c r="AB26" s="261">
        <v>66.262152884160216</v>
      </c>
      <c r="AC26" s="261">
        <v>50.286535971348826</v>
      </c>
      <c r="AD26" s="259">
        <f t="shared" si="0"/>
        <v>1.317691736052641</v>
      </c>
      <c r="AE26" s="259">
        <f t="shared" si="1"/>
        <v>4.0416734413619748</v>
      </c>
      <c r="AF26" s="259">
        <f t="shared" si="2"/>
        <v>0.72648978375737172</v>
      </c>
      <c r="AG26" s="262">
        <f t="shared" si="3"/>
        <v>689.70249726866257</v>
      </c>
      <c r="AH26" s="262">
        <f t="shared" si="4"/>
        <v>102.17719300837338</v>
      </c>
      <c r="AI26" s="262">
        <f t="shared" si="5"/>
        <v>7.6264572890455004E-2</v>
      </c>
      <c r="AJ26" s="259">
        <f t="shared" si="6"/>
        <v>96.701543014843423</v>
      </c>
      <c r="AK26" s="262">
        <f t="shared" si="7"/>
        <v>2.0378912563824163</v>
      </c>
      <c r="AL26" s="262">
        <f t="shared" si="8"/>
        <v>44.459397090599921</v>
      </c>
    </row>
    <row r="27" spans="1:38" s="90" customFormat="1" ht="15.75" x14ac:dyDescent="0.2">
      <c r="A27" s="435" t="s">
        <v>3073</v>
      </c>
      <c r="B27" s="441"/>
      <c r="C27" s="441"/>
      <c r="D27" s="442"/>
      <c r="E27" s="443"/>
      <c r="F27" s="443"/>
      <c r="G27" s="443"/>
      <c r="H27" s="444"/>
      <c r="I27" s="438">
        <v>8.4886596565198893</v>
      </c>
      <c r="J27" s="438"/>
      <c r="K27" s="438">
        <v>816.98482968587246</v>
      </c>
      <c r="L27" s="438"/>
      <c r="M27" s="438">
        <v>0.19261883645290295</v>
      </c>
      <c r="N27" s="438">
        <v>7.710820568642772</v>
      </c>
      <c r="O27" s="438">
        <v>0.21968655209209223</v>
      </c>
      <c r="P27" s="438">
        <v>3.0631989257816676</v>
      </c>
      <c r="Q27" s="438">
        <v>3.9731653649428544</v>
      </c>
      <c r="R27" s="438">
        <v>0.58227203461695853</v>
      </c>
      <c r="S27" s="438">
        <v>15.938064485526354</v>
      </c>
      <c r="T27" s="438">
        <v>6.1902177826950524</v>
      </c>
      <c r="U27" s="438">
        <v>65.905469904370221</v>
      </c>
      <c r="V27" s="438">
        <v>25.349643233693925</v>
      </c>
      <c r="W27" s="438">
        <v>108.65187798163197</v>
      </c>
      <c r="X27" s="438">
        <v>21.78713474756433</v>
      </c>
      <c r="Y27" s="438">
        <v>181.00837054602636</v>
      </c>
      <c r="Z27" s="438">
        <v>39.095955372443001</v>
      </c>
      <c r="AA27" s="438"/>
      <c r="AB27" s="438">
        <v>82.36833658672505</v>
      </c>
      <c r="AC27" s="438">
        <v>100.08418622323995</v>
      </c>
      <c r="AD27" s="438">
        <v>0.80622827480547909</v>
      </c>
      <c r="AE27" s="438">
        <v>12.567040136230972</v>
      </c>
      <c r="AF27" s="438">
        <v>0.34736200564837016</v>
      </c>
      <c r="AG27" s="438">
        <v>769.30914970826348</v>
      </c>
      <c r="AH27" s="438">
        <v>14.847161322040325</v>
      </c>
      <c r="AI27" s="438">
        <v>0.26962121300151215</v>
      </c>
      <c r="AJ27" s="438">
        <v>220.1394113187655</v>
      </c>
      <c r="AK27" s="438">
        <v>-0.6008911880839235</v>
      </c>
      <c r="AL27" s="438">
        <v>38.597331815178237</v>
      </c>
    </row>
    <row r="28" spans="1:38" s="90" customFormat="1" ht="12.75" x14ac:dyDescent="0.2">
      <c r="A28" s="435" t="s">
        <v>2274</v>
      </c>
      <c r="B28" s="441"/>
      <c r="C28" s="441"/>
      <c r="D28" s="442"/>
      <c r="E28" s="443"/>
      <c r="F28" s="443"/>
      <c r="G28" s="443"/>
      <c r="H28" s="444"/>
      <c r="I28" s="438">
        <v>4.6266295969738378</v>
      </c>
      <c r="J28" s="438"/>
      <c r="K28" s="438">
        <v>378.08418811665393</v>
      </c>
      <c r="L28" s="438"/>
      <c r="M28" s="438">
        <v>0.1794363871662373</v>
      </c>
      <c r="N28" s="438">
        <v>1.3897649510139594</v>
      </c>
      <c r="O28" s="438">
        <v>2.4466200632405889E-2</v>
      </c>
      <c r="P28" s="438">
        <v>1.3322172240178196</v>
      </c>
      <c r="Q28" s="438">
        <v>2.1387291571038105</v>
      </c>
      <c r="R28" s="438">
        <v>0.19198449230750758</v>
      </c>
      <c r="S28" s="438">
        <v>7.7848777390647603</v>
      </c>
      <c r="T28" s="438">
        <v>3.017437041565036</v>
      </c>
      <c r="U28" s="438">
        <v>31.706858515253856</v>
      </c>
      <c r="V28" s="438">
        <v>11.964303486339494</v>
      </c>
      <c r="W28" s="438">
        <v>49.922468430773733</v>
      </c>
      <c r="X28" s="438">
        <v>9.3842306106993743</v>
      </c>
      <c r="Y28" s="438">
        <v>71.174094822764957</v>
      </c>
      <c r="Z28" s="438">
        <v>15.359273539817789</v>
      </c>
      <c r="AA28" s="438"/>
      <c r="AB28" s="438">
        <v>32.433697628940628</v>
      </c>
      <c r="AC28" s="438">
        <v>25.563423264316054</v>
      </c>
      <c r="AD28" s="438">
        <v>0.14741913428471304</v>
      </c>
      <c r="AE28" s="438">
        <v>3.5591684234414056</v>
      </c>
      <c r="AF28" s="438">
        <v>7.6692356543035731E-2</v>
      </c>
      <c r="AG28" s="438">
        <v>58.291600315364335</v>
      </c>
      <c r="AH28" s="438">
        <v>10.058525014942706</v>
      </c>
      <c r="AI28" s="438">
        <v>0.12414690632478315</v>
      </c>
      <c r="AJ28" s="438">
        <v>56.817010250880458</v>
      </c>
      <c r="AK28" s="438">
        <v>0.70159071797776495</v>
      </c>
      <c r="AL28" s="438">
        <v>9.9506873212323974</v>
      </c>
    </row>
    <row r="29" spans="1:38" s="90" customFormat="1" ht="12.75" x14ac:dyDescent="0.2">
      <c r="A29" s="263"/>
      <c r="B29" s="270"/>
      <c r="C29" s="270"/>
      <c r="D29" s="256"/>
      <c r="E29" s="271"/>
      <c r="F29" s="271"/>
      <c r="G29" s="271"/>
      <c r="H29" s="260"/>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row>
    <row r="30" spans="1:38" s="256" customFormat="1" ht="12.75" x14ac:dyDescent="0.2">
      <c r="A30" s="90" t="s">
        <v>2478</v>
      </c>
      <c r="C30" s="258"/>
      <c r="D30" s="257"/>
      <c r="E30" s="167"/>
      <c r="F30" s="167"/>
      <c r="G30" s="167"/>
      <c r="H30" s="260"/>
      <c r="I30" s="13"/>
      <c r="J30" s="260"/>
      <c r="K30" s="167"/>
      <c r="L30" s="260"/>
      <c r="M30" s="13"/>
      <c r="N30" s="13"/>
      <c r="O30" s="13"/>
      <c r="P30" s="191"/>
      <c r="Q30" s="191"/>
      <c r="R30" s="191"/>
      <c r="S30" s="191"/>
      <c r="T30" s="191"/>
      <c r="U30" s="191"/>
      <c r="V30" s="191"/>
      <c r="W30" s="191"/>
      <c r="X30" s="191"/>
      <c r="Y30" s="191"/>
      <c r="Z30" s="191"/>
      <c r="AA30" s="260"/>
      <c r="AB30" s="261"/>
      <c r="AC30" s="261"/>
      <c r="AD30" s="259"/>
      <c r="AE30" s="259"/>
      <c r="AF30" s="259"/>
      <c r="AG30" s="262"/>
      <c r="AH30" s="262"/>
      <c r="AI30" s="262"/>
      <c r="AJ30" s="259"/>
      <c r="AK30" s="262"/>
      <c r="AL30" s="262"/>
    </row>
    <row r="31" spans="1:38" s="256" customFormat="1" ht="12.75" x14ac:dyDescent="0.2">
      <c r="A31" s="96" t="s">
        <v>78</v>
      </c>
      <c r="B31" s="26" t="s">
        <v>344</v>
      </c>
      <c r="C31" s="26" t="s">
        <v>345</v>
      </c>
      <c r="D31" s="26" t="s">
        <v>28</v>
      </c>
      <c r="E31" s="167">
        <v>3856</v>
      </c>
      <c r="F31" s="167">
        <v>12</v>
      </c>
      <c r="G31" s="167">
        <v>6</v>
      </c>
      <c r="H31" s="260"/>
      <c r="I31" s="13">
        <v>10.462786320138417</v>
      </c>
      <c r="J31" s="260"/>
      <c r="K31" s="167">
        <v>895.74163388236173</v>
      </c>
      <c r="L31" s="260"/>
      <c r="M31" s="13">
        <v>18.659526947253934</v>
      </c>
      <c r="N31" s="13">
        <v>79.312838958020464</v>
      </c>
      <c r="O31" s="13">
        <v>9.6608971134643529</v>
      </c>
      <c r="P31" s="191">
        <v>62.014197871033907</v>
      </c>
      <c r="Q31" s="191">
        <v>28.670985352331474</v>
      </c>
      <c r="R31" s="191">
        <v>14.175851427557236</v>
      </c>
      <c r="S31" s="191">
        <v>48.987132596227291</v>
      </c>
      <c r="T31" s="191">
        <v>12.502171374207167</v>
      </c>
      <c r="U31" s="191">
        <v>90.793122914649189</v>
      </c>
      <c r="V31" s="191">
        <v>28.243942752783401</v>
      </c>
      <c r="W31" s="191">
        <v>105.59710577071016</v>
      </c>
      <c r="X31" s="191">
        <v>20.154614752650247</v>
      </c>
      <c r="Y31" s="191">
        <v>164.49142368775213</v>
      </c>
      <c r="Z31" s="191">
        <v>37.536123697918327</v>
      </c>
      <c r="AA31" s="260"/>
      <c r="AB31" s="261">
        <v>26.254954117029207</v>
      </c>
      <c r="AC31" s="261">
        <v>41.436094785012948</v>
      </c>
      <c r="AD31" s="259">
        <f t="shared" si="0"/>
        <v>0.63362520655603338</v>
      </c>
      <c r="AE31" s="259">
        <f t="shared" ref="AE31:AE43" si="9">Y31/S31</f>
        <v>3.3578496019262887</v>
      </c>
      <c r="AF31" s="259">
        <f t="shared" ref="AF31:AF43" si="10">U31/Y31</f>
        <v>0.55196265482508289</v>
      </c>
      <c r="AG31" s="262">
        <f t="shared" ref="AG31:AG39" si="11">-4800/(LOG(I31)-LOG(0.6)-5.711)-273.15</f>
        <v>800.7946957198011</v>
      </c>
      <c r="AH31" s="262">
        <f t="shared" ref="AH31:AH43" si="12">(N31/0.612)/SQRT((M31/0.237)*(O31/0.095))</f>
        <v>1.4483349331739004</v>
      </c>
      <c r="AI31" s="262">
        <f t="shared" ref="AI31:AI43" si="13">(R31/0.058)/SQRT((Q31/0.153)*(S31/0.2055))</f>
        <v>1.1564063525827266</v>
      </c>
      <c r="AJ31" s="259">
        <f t="shared" ref="AJ31:AJ48" si="14">AC31*(EXP(E31*0.000000000155125*1000000)+0.0072*EXP(E31*0.00000000098485*1000000))</f>
        <v>88.666776001231085</v>
      </c>
      <c r="AK31" s="262">
        <f t="shared" ref="AK31:AK39" si="15">3.998*LOG(N31/SQRT(I31*AJ31))+2.28</f>
        <v>3.941726156564628</v>
      </c>
      <c r="AL31" s="262">
        <f t="shared" ref="AL31:AL43" si="16">U31/P31+U31/Q31</f>
        <v>4.6307948285835465</v>
      </c>
    </row>
    <row r="32" spans="1:38" s="256" customFormat="1" ht="12.75" x14ac:dyDescent="0.2">
      <c r="A32" s="96" t="s">
        <v>79</v>
      </c>
      <c r="B32" s="26" t="s">
        <v>344</v>
      </c>
      <c r="C32" s="26" t="s">
        <v>345</v>
      </c>
      <c r="D32" s="26" t="s">
        <v>28</v>
      </c>
      <c r="E32" s="167">
        <v>3944</v>
      </c>
      <c r="F32" s="167">
        <v>12</v>
      </c>
      <c r="G32" s="167">
        <v>6</v>
      </c>
      <c r="H32" s="260"/>
      <c r="I32" s="13">
        <v>6.2456829503928359</v>
      </c>
      <c r="J32" s="260"/>
      <c r="K32" s="167">
        <v>473.26848426444212</v>
      </c>
      <c r="L32" s="260"/>
      <c r="M32" s="13">
        <v>5.2123777749952874E-3</v>
      </c>
      <c r="N32" s="13">
        <v>4.2609860715263137</v>
      </c>
      <c r="O32" s="13">
        <v>3.1101734469288437E-2</v>
      </c>
      <c r="P32" s="191">
        <v>0.57984756930551828</v>
      </c>
      <c r="Q32" s="191">
        <v>1.2291433775714455</v>
      </c>
      <c r="R32" s="191">
        <v>0.1881409517479174</v>
      </c>
      <c r="S32" s="191">
        <v>4.0904820127786747</v>
      </c>
      <c r="T32" s="191">
        <v>2.5002200237222652</v>
      </c>
      <c r="U32" s="191">
        <v>34.929558234260625</v>
      </c>
      <c r="V32" s="191">
        <v>14.722199559409482</v>
      </c>
      <c r="W32" s="191">
        <v>68.199351234758808</v>
      </c>
      <c r="X32" s="191">
        <v>14.994992528286131</v>
      </c>
      <c r="Y32" s="191">
        <v>134.44530763642626</v>
      </c>
      <c r="Z32" s="191">
        <v>30.408765250459453</v>
      </c>
      <c r="AA32" s="260"/>
      <c r="AB32" s="261">
        <v>21.934613127868268</v>
      </c>
      <c r="AC32" s="261">
        <v>55.427838630095671</v>
      </c>
      <c r="AD32" s="259">
        <f t="shared" si="0"/>
        <v>0.39573278825197461</v>
      </c>
      <c r="AE32" s="259">
        <f t="shared" si="9"/>
        <v>32.86783983315874</v>
      </c>
      <c r="AF32" s="259">
        <f t="shared" si="10"/>
        <v>0.25980496343330095</v>
      </c>
      <c r="AG32" s="262">
        <f t="shared" si="11"/>
        <v>749.52541639684182</v>
      </c>
      <c r="AH32" s="262">
        <f t="shared" si="12"/>
        <v>82.051102563247497</v>
      </c>
      <c r="AI32" s="262">
        <f t="shared" si="13"/>
        <v>0.25651836030072883</v>
      </c>
      <c r="AJ32" s="259">
        <f t="shared" si="14"/>
        <v>121.60368113363809</v>
      </c>
      <c r="AK32" s="262">
        <f t="shared" si="15"/>
        <v>-0.96139134785855118</v>
      </c>
      <c r="AL32" s="262">
        <f t="shared" si="16"/>
        <v>88.657013974978184</v>
      </c>
    </row>
    <row r="33" spans="1:38" s="256" customFormat="1" ht="12.75" x14ac:dyDescent="0.2">
      <c r="A33" s="433" t="s">
        <v>80</v>
      </c>
      <c r="B33" s="308" t="s">
        <v>344</v>
      </c>
      <c r="C33" s="308" t="s">
        <v>345</v>
      </c>
      <c r="D33" s="308" t="s">
        <v>33</v>
      </c>
      <c r="E33" s="309">
        <v>3957.2</v>
      </c>
      <c r="F33" s="309">
        <v>9.4</v>
      </c>
      <c r="G33" s="309">
        <v>-1</v>
      </c>
      <c r="H33" s="269"/>
      <c r="I33" s="312">
        <v>3.5622397885840238</v>
      </c>
      <c r="J33" s="269"/>
      <c r="K33" s="309">
        <v>1098.8813252634684</v>
      </c>
      <c r="L33" s="269"/>
      <c r="M33" s="312">
        <v>0.1274358534794125</v>
      </c>
      <c r="N33" s="312">
        <v>6.6725362768300913</v>
      </c>
      <c r="O33" s="312">
        <v>0.13280195769236045</v>
      </c>
      <c r="P33" s="434">
        <v>2.1686515022694937</v>
      </c>
      <c r="Q33" s="434">
        <v>4.0155836880385785</v>
      </c>
      <c r="R33" s="434">
        <v>0.96809850747215676</v>
      </c>
      <c r="S33" s="434">
        <v>11.699936701594336</v>
      </c>
      <c r="T33" s="434">
        <v>5.810363019290711</v>
      </c>
      <c r="U33" s="434">
        <v>95.899689755412524</v>
      </c>
      <c r="V33" s="434">
        <v>36.143196032750829</v>
      </c>
      <c r="W33" s="434">
        <v>154.50060209540123</v>
      </c>
      <c r="X33" s="434">
        <v>31.439093207059663</v>
      </c>
      <c r="Y33" s="434">
        <v>265.06111883640318</v>
      </c>
      <c r="Z33" s="434">
        <v>56.929152890289572</v>
      </c>
      <c r="AA33" s="269"/>
      <c r="AB33" s="430">
        <v>42.541445895678471</v>
      </c>
      <c r="AC33" s="430">
        <v>57.525377144074525</v>
      </c>
      <c r="AD33" s="266">
        <f t="shared" si="0"/>
        <v>0.73952484986116263</v>
      </c>
      <c r="AE33" s="266">
        <f t="shared" si="9"/>
        <v>22.654919047577721</v>
      </c>
      <c r="AF33" s="266">
        <f t="shared" si="10"/>
        <v>0.36180217670703418</v>
      </c>
      <c r="AG33" s="431">
        <f t="shared" si="11"/>
        <v>699.01605540608693</v>
      </c>
      <c r="AH33" s="431">
        <f t="shared" si="12"/>
        <v>12.575563153666804</v>
      </c>
      <c r="AI33" s="431">
        <f t="shared" si="13"/>
        <v>0.43179448265883164</v>
      </c>
      <c r="AJ33" s="266">
        <f t="shared" si="14"/>
        <v>126.68644924005945</v>
      </c>
      <c r="AK33" s="431">
        <f t="shared" si="15"/>
        <v>0.26926301758515869</v>
      </c>
      <c r="AL33" s="431">
        <f t="shared" si="16"/>
        <v>68.102765987692379</v>
      </c>
    </row>
    <row r="34" spans="1:38" s="256" customFormat="1" ht="12.75" x14ac:dyDescent="0.2">
      <c r="A34" s="96" t="s">
        <v>81</v>
      </c>
      <c r="B34" s="26" t="s">
        <v>344</v>
      </c>
      <c r="C34" s="26" t="s">
        <v>345</v>
      </c>
      <c r="D34" s="26" t="s">
        <v>28</v>
      </c>
      <c r="E34" s="167">
        <v>3950.3</v>
      </c>
      <c r="F34" s="167">
        <v>8.5</v>
      </c>
      <c r="G34" s="167">
        <v>-1</v>
      </c>
      <c r="H34" s="260"/>
      <c r="I34" s="13">
        <v>4.0523356152143579</v>
      </c>
      <c r="J34" s="260"/>
      <c r="K34" s="167">
        <v>460.9855279166128</v>
      </c>
      <c r="L34" s="260"/>
      <c r="M34" s="13">
        <v>3.4602281764624645</v>
      </c>
      <c r="N34" s="13">
        <v>16.145112455215649</v>
      </c>
      <c r="O34" s="13">
        <v>1.6417149727409648</v>
      </c>
      <c r="P34" s="191">
        <v>9.8434414507963144</v>
      </c>
      <c r="Q34" s="191">
        <v>3.1110023738072399</v>
      </c>
      <c r="R34" s="191">
        <v>0.76993806900916928</v>
      </c>
      <c r="S34" s="191">
        <v>8.9444330186794652</v>
      </c>
      <c r="T34" s="191">
        <v>3.3104594642211955</v>
      </c>
      <c r="U34" s="191">
        <v>35.911816472404773</v>
      </c>
      <c r="V34" s="191">
        <v>13.985668557396675</v>
      </c>
      <c r="W34" s="191">
        <v>63.722529179702562</v>
      </c>
      <c r="X34" s="191">
        <v>13.303646889508371</v>
      </c>
      <c r="Y34" s="191">
        <v>117.62053793475809</v>
      </c>
      <c r="Z34" s="191">
        <v>26.433154872536928</v>
      </c>
      <c r="AA34" s="260"/>
      <c r="AB34" s="261">
        <v>66.611025124716264</v>
      </c>
      <c r="AC34" s="261">
        <v>85.448353149980321</v>
      </c>
      <c r="AD34" s="259">
        <f t="shared" si="0"/>
        <v>0.77954720798187327</v>
      </c>
      <c r="AE34" s="259">
        <f t="shared" si="9"/>
        <v>13.150139051756609</v>
      </c>
      <c r="AF34" s="259">
        <f t="shared" si="10"/>
        <v>0.30531926739124748</v>
      </c>
      <c r="AG34" s="262">
        <f t="shared" si="11"/>
        <v>710.16522125642882</v>
      </c>
      <c r="AH34" s="262">
        <f t="shared" si="12"/>
        <v>1.6608269337166663</v>
      </c>
      <c r="AI34" s="262">
        <f t="shared" si="13"/>
        <v>0.44622392212021739</v>
      </c>
      <c r="AJ34" s="259">
        <f t="shared" si="14"/>
        <v>187.80623759201174</v>
      </c>
      <c r="AK34" s="262">
        <f t="shared" si="15"/>
        <v>1.3497987928859145</v>
      </c>
      <c r="AL34" s="262">
        <f t="shared" si="16"/>
        <v>15.191786211039245</v>
      </c>
    </row>
    <row r="35" spans="1:38" s="256" customFormat="1" ht="12.75" x14ac:dyDescent="0.2">
      <c r="A35" s="96" t="s">
        <v>82</v>
      </c>
      <c r="B35" s="26" t="s">
        <v>344</v>
      </c>
      <c r="C35" s="26" t="s">
        <v>345</v>
      </c>
      <c r="D35" s="26" t="s">
        <v>28</v>
      </c>
      <c r="E35" s="167">
        <v>3955.4</v>
      </c>
      <c r="F35" s="167">
        <v>8.6</v>
      </c>
      <c r="G35" s="167">
        <v>-1</v>
      </c>
      <c r="H35" s="260"/>
      <c r="I35" s="13">
        <v>8.064989861440738</v>
      </c>
      <c r="J35" s="260"/>
      <c r="K35" s="167">
        <v>1079.3006297122358</v>
      </c>
      <c r="L35" s="260"/>
      <c r="M35" s="13">
        <v>1.7600361919217655</v>
      </c>
      <c r="N35" s="13">
        <v>23.776833050006477</v>
      </c>
      <c r="O35" s="13">
        <v>1.549206116768328</v>
      </c>
      <c r="P35" s="191">
        <v>16.290901747835363</v>
      </c>
      <c r="Q35" s="191">
        <v>11.667838124453596</v>
      </c>
      <c r="R35" s="191">
        <v>3.3528026841568108</v>
      </c>
      <c r="S35" s="191">
        <v>24.942403684605942</v>
      </c>
      <c r="T35" s="191">
        <v>8.6327305679877782</v>
      </c>
      <c r="U35" s="191">
        <v>92.907207911604985</v>
      </c>
      <c r="V35" s="191">
        <v>33.914195809720191</v>
      </c>
      <c r="W35" s="191">
        <v>143.10692391504992</v>
      </c>
      <c r="X35" s="191">
        <v>28.889864918259448</v>
      </c>
      <c r="Y35" s="191">
        <v>246.38354410580439</v>
      </c>
      <c r="Z35" s="191">
        <v>53.761367081109427</v>
      </c>
      <c r="AA35" s="260"/>
      <c r="AB35" s="261">
        <v>44.348558980369944</v>
      </c>
      <c r="AC35" s="261">
        <v>70.324287223814352</v>
      </c>
      <c r="AD35" s="259">
        <f t="shared" si="0"/>
        <v>0.63062934202555154</v>
      </c>
      <c r="AE35" s="259">
        <f t="shared" si="9"/>
        <v>9.8780994494876371</v>
      </c>
      <c r="AF35" s="259">
        <f t="shared" si="10"/>
        <v>0.37708365730670662</v>
      </c>
      <c r="AG35" s="262">
        <f t="shared" si="11"/>
        <v>774.30233496523681</v>
      </c>
      <c r="AH35" s="262">
        <f t="shared" si="12"/>
        <v>3.5303938766191276</v>
      </c>
      <c r="AI35" s="262">
        <f t="shared" si="13"/>
        <v>0.60085168152222257</v>
      </c>
      <c r="AJ35" s="259">
        <f t="shared" si="14"/>
        <v>154.79265679562366</v>
      </c>
      <c r="AK35" s="262">
        <f t="shared" si="15"/>
        <v>1.5922517194289809</v>
      </c>
      <c r="AL35" s="262">
        <f t="shared" si="16"/>
        <v>13.665687411128337</v>
      </c>
    </row>
    <row r="36" spans="1:38" s="256" customFormat="1" ht="12.75" x14ac:dyDescent="0.2">
      <c r="A36" s="96" t="s">
        <v>83</v>
      </c>
      <c r="B36" s="26" t="s">
        <v>344</v>
      </c>
      <c r="C36" s="26" t="s">
        <v>345</v>
      </c>
      <c r="D36" s="26" t="s">
        <v>28</v>
      </c>
      <c r="E36" s="167">
        <v>3963.1</v>
      </c>
      <c r="F36" s="167">
        <v>7.5</v>
      </c>
      <c r="G36" s="167">
        <v>-2</v>
      </c>
      <c r="H36" s="260"/>
      <c r="I36" s="13">
        <v>10.342439134041909</v>
      </c>
      <c r="J36" s="260"/>
      <c r="K36" s="167">
        <v>208.61889228595808</v>
      </c>
      <c r="L36" s="260"/>
      <c r="M36" s="13">
        <v>12.195167443162862</v>
      </c>
      <c r="N36" s="13">
        <v>54.947180497429741</v>
      </c>
      <c r="O36" s="13">
        <v>5.3423083519000389</v>
      </c>
      <c r="P36" s="191">
        <v>32.078493477617272</v>
      </c>
      <c r="Q36" s="191">
        <v>15.205096908290594</v>
      </c>
      <c r="R36" s="191">
        <v>5.88092951170219</v>
      </c>
      <c r="S36" s="191">
        <v>24.424793768364161</v>
      </c>
      <c r="T36" s="191">
        <v>5.2115909957364206</v>
      </c>
      <c r="U36" s="191">
        <v>30.600742332381301</v>
      </c>
      <c r="V36" s="191">
        <v>7.0068603593464038</v>
      </c>
      <c r="W36" s="191">
        <v>20.23632502927191</v>
      </c>
      <c r="X36" s="191">
        <v>3.3481156432621475</v>
      </c>
      <c r="Y36" s="191">
        <v>30.708863017526017</v>
      </c>
      <c r="Z36" s="191">
        <v>12.062406444185486</v>
      </c>
      <c r="AA36" s="260"/>
      <c r="AB36" s="261">
        <v>87.702303359800155</v>
      </c>
      <c r="AC36" s="261">
        <v>99.688200861340164</v>
      </c>
      <c r="AD36" s="259">
        <f t="shared" si="0"/>
        <v>0.87976613683487359</v>
      </c>
      <c r="AE36" s="259">
        <f t="shared" si="9"/>
        <v>1.257282387264256</v>
      </c>
      <c r="AF36" s="259">
        <f t="shared" si="10"/>
        <v>0.99647917003364761</v>
      </c>
      <c r="AG36" s="262">
        <f t="shared" si="11"/>
        <v>799.58877897620789</v>
      </c>
      <c r="AH36" s="262">
        <f t="shared" si="12"/>
        <v>1.6690586826589233</v>
      </c>
      <c r="AI36" s="262">
        <f t="shared" si="13"/>
        <v>0.9329525585278845</v>
      </c>
      <c r="AJ36" s="259">
        <f t="shared" si="14"/>
        <v>219.91511248667328</v>
      </c>
      <c r="AK36" s="262">
        <f t="shared" si="15"/>
        <v>2.5259025394685732</v>
      </c>
      <c r="AL36" s="262">
        <f t="shared" si="16"/>
        <v>2.9664651590950366</v>
      </c>
    </row>
    <row r="37" spans="1:38" s="256" customFormat="1" ht="12.75" x14ac:dyDescent="0.2">
      <c r="A37" s="433" t="s">
        <v>84</v>
      </c>
      <c r="B37" s="308" t="s">
        <v>344</v>
      </c>
      <c r="C37" s="308" t="s">
        <v>345</v>
      </c>
      <c r="D37" s="308" t="s">
        <v>33</v>
      </c>
      <c r="E37" s="309">
        <v>3912.9</v>
      </c>
      <c r="F37" s="309">
        <v>9.6</v>
      </c>
      <c r="G37" s="309">
        <v>-1</v>
      </c>
      <c r="H37" s="269"/>
      <c r="I37" s="312">
        <v>3.9633276024971833</v>
      </c>
      <c r="J37" s="269"/>
      <c r="K37" s="309">
        <v>483.00201520928147</v>
      </c>
      <c r="L37" s="269"/>
      <c r="M37" s="312">
        <v>9.5814553626477495E-3</v>
      </c>
      <c r="N37" s="312">
        <v>4.2574027016628273</v>
      </c>
      <c r="O37" s="312">
        <v>4.9818532619124119E-2</v>
      </c>
      <c r="P37" s="434">
        <v>1.011754310135035</v>
      </c>
      <c r="Q37" s="434">
        <v>1.4776294198993947</v>
      </c>
      <c r="R37" s="434">
        <v>0.56188979477271128</v>
      </c>
      <c r="S37" s="434">
        <v>5.7864455302348388</v>
      </c>
      <c r="T37" s="434">
        <v>2.7612318850957007</v>
      </c>
      <c r="U37" s="434">
        <v>35.511727338243489</v>
      </c>
      <c r="V37" s="434">
        <v>14.528446590318016</v>
      </c>
      <c r="W37" s="434">
        <v>68.55165386674966</v>
      </c>
      <c r="X37" s="434">
        <v>16.460590122189789</v>
      </c>
      <c r="Y37" s="434">
        <v>160.67715727053286</v>
      </c>
      <c r="Z37" s="434">
        <v>38.806610598251112</v>
      </c>
      <c r="AA37" s="269"/>
      <c r="AB37" s="430">
        <v>35.439689709123449</v>
      </c>
      <c r="AC37" s="430">
        <v>84.721862044598836</v>
      </c>
      <c r="AD37" s="266">
        <f t="shared" si="0"/>
        <v>0.41830631260757078</v>
      </c>
      <c r="AE37" s="266">
        <f t="shared" si="9"/>
        <v>27.767850994358515</v>
      </c>
      <c r="AF37" s="266">
        <f t="shared" si="10"/>
        <v>0.22101291771332643</v>
      </c>
      <c r="AG37" s="431">
        <f t="shared" si="11"/>
        <v>708.22608290806136</v>
      </c>
      <c r="AH37" s="431">
        <f t="shared" si="12"/>
        <v>47.776912286457765</v>
      </c>
      <c r="AI37" s="431">
        <f t="shared" si="13"/>
        <v>0.58747052257225696</v>
      </c>
      <c r="AJ37" s="266">
        <f t="shared" si="14"/>
        <v>184.22552332210654</v>
      </c>
      <c r="AK37" s="431">
        <f t="shared" si="15"/>
        <v>-0.92863549563201131</v>
      </c>
      <c r="AL37" s="431">
        <f t="shared" si="16"/>
        <v>59.132065823728979</v>
      </c>
    </row>
    <row r="38" spans="1:38" s="256" customFormat="1" ht="12.75" x14ac:dyDescent="0.2">
      <c r="A38" s="433" t="s">
        <v>85</v>
      </c>
      <c r="B38" s="308" t="s">
        <v>344</v>
      </c>
      <c r="C38" s="308" t="s">
        <v>345</v>
      </c>
      <c r="D38" s="308" t="s">
        <v>33</v>
      </c>
      <c r="E38" s="309">
        <v>3939</v>
      </c>
      <c r="F38" s="309">
        <v>11</v>
      </c>
      <c r="G38" s="309">
        <v>-1</v>
      </c>
      <c r="H38" s="269"/>
      <c r="I38" s="312">
        <v>3.4046132061697545</v>
      </c>
      <c r="J38" s="269"/>
      <c r="K38" s="309">
        <v>469.2846191061264</v>
      </c>
      <c r="L38" s="269"/>
      <c r="M38" s="312">
        <v>5.9832966422167552E-2</v>
      </c>
      <c r="N38" s="312">
        <v>2.9625766025644098</v>
      </c>
      <c r="O38" s="312">
        <v>4.0319026535409266E-2</v>
      </c>
      <c r="P38" s="434">
        <v>0.75814563199711749</v>
      </c>
      <c r="Q38" s="434">
        <v>1.3406529026562206</v>
      </c>
      <c r="R38" s="434">
        <v>0.27438642288324888</v>
      </c>
      <c r="S38" s="434">
        <v>7.7854891322909374</v>
      </c>
      <c r="T38" s="434">
        <v>3.2383692086140825</v>
      </c>
      <c r="U38" s="434">
        <v>36.174586635878519</v>
      </c>
      <c r="V38" s="434">
        <v>14.177271794599609</v>
      </c>
      <c r="W38" s="434">
        <v>63.710726538129855</v>
      </c>
      <c r="X38" s="434">
        <v>13.180507097183124</v>
      </c>
      <c r="Y38" s="434">
        <v>116.94313725949674</v>
      </c>
      <c r="Z38" s="434">
        <v>25.808945216322432</v>
      </c>
      <c r="AA38" s="269"/>
      <c r="AB38" s="430">
        <v>30.712457831967441</v>
      </c>
      <c r="AC38" s="430">
        <v>49.93126121367974</v>
      </c>
      <c r="AD38" s="266">
        <f t="shared" si="0"/>
        <v>0.6150947740040883</v>
      </c>
      <c r="AE38" s="266">
        <f t="shared" si="9"/>
        <v>15.020653843631449</v>
      </c>
      <c r="AF38" s="266">
        <f t="shared" si="10"/>
        <v>0.30933483985132992</v>
      </c>
      <c r="AG38" s="431">
        <f t="shared" si="11"/>
        <v>695.16131210469177</v>
      </c>
      <c r="AH38" s="431">
        <f t="shared" si="12"/>
        <v>14.788661064741099</v>
      </c>
      <c r="AI38" s="431">
        <f t="shared" si="13"/>
        <v>0.25964808571643921</v>
      </c>
      <c r="AJ38" s="266">
        <f t="shared" si="14"/>
        <v>109.38742963999192</v>
      </c>
      <c r="AK38" s="431">
        <f t="shared" si="15"/>
        <v>-0.97376434338195139</v>
      </c>
      <c r="AL38" s="431">
        <f t="shared" si="16"/>
        <v>74.697374881314545</v>
      </c>
    </row>
    <row r="39" spans="1:38" s="256" customFormat="1" ht="12.75" x14ac:dyDescent="0.2">
      <c r="A39" s="96" t="s">
        <v>86</v>
      </c>
      <c r="B39" s="26" t="s">
        <v>344</v>
      </c>
      <c r="C39" s="26" t="s">
        <v>345</v>
      </c>
      <c r="D39" s="26" t="s">
        <v>28</v>
      </c>
      <c r="E39" s="167">
        <v>3954</v>
      </c>
      <c r="F39" s="167">
        <v>16</v>
      </c>
      <c r="G39" s="167">
        <v>0</v>
      </c>
      <c r="H39" s="260"/>
      <c r="I39" s="13">
        <v>8.2337751475904533</v>
      </c>
      <c r="J39" s="260"/>
      <c r="K39" s="167">
        <v>945.3556812516382</v>
      </c>
      <c r="L39" s="260"/>
      <c r="M39" s="13">
        <v>0.84448953722380282</v>
      </c>
      <c r="N39" s="13">
        <v>4.5301691970831985</v>
      </c>
      <c r="O39" s="13">
        <v>0.4096936349530354</v>
      </c>
      <c r="P39" s="191">
        <v>4.8156516388106638</v>
      </c>
      <c r="Q39" s="191">
        <v>4.0169190480189636</v>
      </c>
      <c r="R39" s="191">
        <v>1.3239545316865462</v>
      </c>
      <c r="S39" s="191">
        <v>21.314970362322629</v>
      </c>
      <c r="T39" s="191">
        <v>7.8172323629002092</v>
      </c>
      <c r="U39" s="191">
        <v>77.942272897024097</v>
      </c>
      <c r="V39" s="191">
        <v>28.752764380398769</v>
      </c>
      <c r="W39" s="191">
        <v>122.00282993577304</v>
      </c>
      <c r="X39" s="191">
        <v>24.793708149469566</v>
      </c>
      <c r="Y39" s="191">
        <v>206.95762999731414</v>
      </c>
      <c r="Z39" s="191">
        <v>43.324815769864088</v>
      </c>
      <c r="AA39" s="260"/>
      <c r="AB39" s="261">
        <v>52.848537925574853</v>
      </c>
      <c r="AC39" s="261">
        <v>69.715031746920985</v>
      </c>
      <c r="AD39" s="259">
        <f t="shared" si="0"/>
        <v>0.75806517764239489</v>
      </c>
      <c r="AE39" s="259">
        <f t="shared" si="9"/>
        <v>9.7094964937480022</v>
      </c>
      <c r="AF39" s="259">
        <f t="shared" si="10"/>
        <v>0.37660980606530725</v>
      </c>
      <c r="AG39" s="262">
        <f t="shared" si="11"/>
        <v>776.36244464587492</v>
      </c>
      <c r="AH39" s="262">
        <f t="shared" si="12"/>
        <v>1.8883053833076038</v>
      </c>
      <c r="AI39" s="262">
        <f t="shared" si="13"/>
        <v>0.43742922886045155</v>
      </c>
      <c r="AJ39" s="259">
        <f t="shared" si="14"/>
        <v>153.3896339309841</v>
      </c>
      <c r="AK39" s="262">
        <f t="shared" si="15"/>
        <v>-1.2965431705172645</v>
      </c>
      <c r="AL39" s="262">
        <f t="shared" si="16"/>
        <v>35.588693560465629</v>
      </c>
    </row>
    <row r="40" spans="1:38" s="256" customFormat="1" ht="15.75" x14ac:dyDescent="0.2">
      <c r="A40" s="433" t="s">
        <v>2989</v>
      </c>
      <c r="B40" s="308" t="s">
        <v>344</v>
      </c>
      <c r="C40" s="308" t="s">
        <v>345</v>
      </c>
      <c r="D40" s="308" t="s">
        <v>33</v>
      </c>
      <c r="E40" s="309">
        <v>3915.1</v>
      </c>
      <c r="F40" s="309">
        <v>8.1</v>
      </c>
      <c r="G40" s="309">
        <v>0</v>
      </c>
      <c r="H40" s="269"/>
      <c r="I40" s="312"/>
      <c r="J40" s="269"/>
      <c r="K40" s="309"/>
      <c r="L40" s="269"/>
      <c r="M40" s="312">
        <v>0.22085866299083226</v>
      </c>
      <c r="N40" s="312">
        <v>6.1903029750963086</v>
      </c>
      <c r="O40" s="312">
        <v>9.2211655456261241E-2</v>
      </c>
      <c r="P40" s="434">
        <v>0.91752800701812098</v>
      </c>
      <c r="Q40" s="434">
        <v>1.5240886596109458</v>
      </c>
      <c r="R40" s="434">
        <v>0.25627970212813062</v>
      </c>
      <c r="S40" s="434">
        <v>8.286732838489689</v>
      </c>
      <c r="T40" s="434">
        <v>3.5620906155730512</v>
      </c>
      <c r="U40" s="434">
        <v>40.773104496671422</v>
      </c>
      <c r="V40" s="434">
        <v>16.168644781940049</v>
      </c>
      <c r="W40" s="434">
        <v>72.962678707047999</v>
      </c>
      <c r="X40" s="434">
        <v>15.244022776599914</v>
      </c>
      <c r="Y40" s="434">
        <v>133.09084499521859</v>
      </c>
      <c r="Z40" s="434">
        <v>28.594025970944134</v>
      </c>
      <c r="AA40" s="269"/>
      <c r="AB40" s="430">
        <v>71.686666377652116</v>
      </c>
      <c r="AC40" s="430">
        <v>95.095347057945943</v>
      </c>
      <c r="AD40" s="266">
        <f t="shared" si="0"/>
        <v>0.75383989433226584</v>
      </c>
      <c r="AE40" s="266">
        <f t="shared" si="9"/>
        <v>16.060713865064734</v>
      </c>
      <c r="AF40" s="266">
        <f t="shared" si="10"/>
        <v>0.30635544088803579</v>
      </c>
      <c r="AG40" s="431"/>
      <c r="AH40" s="431">
        <f t="shared" si="12"/>
        <v>10.635216375051556</v>
      </c>
      <c r="AI40" s="431">
        <f t="shared" si="13"/>
        <v>0.22046571486410491</v>
      </c>
      <c r="AJ40" s="266">
        <f t="shared" si="14"/>
        <v>206.91200299003009</v>
      </c>
      <c r="AK40" s="431"/>
      <c r="AL40" s="431">
        <f t="shared" si="16"/>
        <v>71.19044369977496</v>
      </c>
    </row>
    <row r="41" spans="1:38" s="256" customFormat="1" ht="15.75" x14ac:dyDescent="0.2">
      <c r="A41" s="433" t="s">
        <v>2990</v>
      </c>
      <c r="B41" s="308" t="s">
        <v>344</v>
      </c>
      <c r="C41" s="308" t="s">
        <v>345</v>
      </c>
      <c r="D41" s="308" t="s">
        <v>33</v>
      </c>
      <c r="E41" s="309">
        <v>3961.5</v>
      </c>
      <c r="F41" s="309">
        <v>8.8000000000000007</v>
      </c>
      <c r="G41" s="309">
        <v>0</v>
      </c>
      <c r="H41" s="269"/>
      <c r="I41" s="312"/>
      <c r="J41" s="269"/>
      <c r="K41" s="309"/>
      <c r="L41" s="269"/>
      <c r="M41" s="312">
        <v>0.17412955549845241</v>
      </c>
      <c r="N41" s="312">
        <v>5.5874418034502931</v>
      </c>
      <c r="O41" s="312">
        <v>9.3896355167460005E-2</v>
      </c>
      <c r="P41" s="434">
        <v>0.84982730684957297</v>
      </c>
      <c r="Q41" s="434">
        <v>1.05519178812662</v>
      </c>
      <c r="R41" s="434">
        <v>0.17698789899562156</v>
      </c>
      <c r="S41" s="434">
        <v>5.4750215324299187</v>
      </c>
      <c r="T41" s="434">
        <v>2.4685667928966768</v>
      </c>
      <c r="U41" s="434">
        <v>29.182461739984888</v>
      </c>
      <c r="V41" s="434">
        <v>12.199965001513176</v>
      </c>
      <c r="W41" s="434">
        <v>57.784956416500002</v>
      </c>
      <c r="X41" s="434">
        <v>12.59680275149605</v>
      </c>
      <c r="Y41" s="434">
        <v>114.99726415980875</v>
      </c>
      <c r="Z41" s="434">
        <v>25.697309938666827</v>
      </c>
      <c r="AA41" s="269"/>
      <c r="AB41" s="430">
        <v>49.315428226820707</v>
      </c>
      <c r="AC41" s="430">
        <v>69.24517029969374</v>
      </c>
      <c r="AD41" s="266">
        <f t="shared" si="0"/>
        <v>0.71218581763006827</v>
      </c>
      <c r="AE41" s="266">
        <f t="shared" si="9"/>
        <v>21.003983907396758</v>
      </c>
      <c r="AF41" s="266">
        <f t="shared" si="10"/>
        <v>0.25376657395458357</v>
      </c>
      <c r="AG41" s="431"/>
      <c r="AH41" s="431">
        <f t="shared" si="12"/>
        <v>10.713637638330928</v>
      </c>
      <c r="AI41" s="431">
        <f t="shared" si="13"/>
        <v>0.22511715504212138</v>
      </c>
      <c r="AJ41" s="266">
        <f t="shared" si="14"/>
        <v>152.68621072348907</v>
      </c>
      <c r="AK41" s="431"/>
      <c r="AL41" s="431">
        <f t="shared" si="16"/>
        <v>61.995358173523044</v>
      </c>
    </row>
    <row r="42" spans="1:38" s="256" customFormat="1" ht="15.75" x14ac:dyDescent="0.2">
      <c r="A42" s="433" t="s">
        <v>2993</v>
      </c>
      <c r="B42" s="308" t="s">
        <v>344</v>
      </c>
      <c r="C42" s="308" t="s">
        <v>345</v>
      </c>
      <c r="D42" s="308" t="s">
        <v>33</v>
      </c>
      <c r="E42" s="309">
        <v>3933.9</v>
      </c>
      <c r="F42" s="309">
        <v>8.9</v>
      </c>
      <c r="G42" s="309">
        <v>0</v>
      </c>
      <c r="H42" s="269"/>
      <c r="I42" s="312"/>
      <c r="J42" s="269"/>
      <c r="K42" s="309"/>
      <c r="L42" s="269"/>
      <c r="M42" s="312">
        <v>0.20420391753166389</v>
      </c>
      <c r="N42" s="312">
        <v>6.1559840870136595</v>
      </c>
      <c r="O42" s="312">
        <v>0.232544061116534</v>
      </c>
      <c r="P42" s="434">
        <v>4.0926104481250336</v>
      </c>
      <c r="Q42" s="434">
        <v>5.8334785190353067</v>
      </c>
      <c r="R42" s="434">
        <v>0.93521290243985356</v>
      </c>
      <c r="S42" s="434">
        <v>21.935191699101839</v>
      </c>
      <c r="T42" s="434">
        <v>8.418392718817806</v>
      </c>
      <c r="U42" s="434">
        <v>90.060225473188439</v>
      </c>
      <c r="V42" s="434">
        <v>33.713613105750667</v>
      </c>
      <c r="W42" s="434">
        <v>143.0899069782451</v>
      </c>
      <c r="X42" s="434">
        <v>29.05491862612562</v>
      </c>
      <c r="Y42" s="434">
        <v>241.26102428480533</v>
      </c>
      <c r="Z42" s="434">
        <v>50.329724123243487</v>
      </c>
      <c r="AA42" s="269"/>
      <c r="AB42" s="430">
        <v>45.366210568638607</v>
      </c>
      <c r="AC42" s="430">
        <v>66.1875543336416</v>
      </c>
      <c r="AD42" s="266">
        <f t="shared" si="0"/>
        <v>0.68541904932692177</v>
      </c>
      <c r="AE42" s="266">
        <f t="shared" si="9"/>
        <v>10.99881084215389</v>
      </c>
      <c r="AF42" s="266">
        <f t="shared" si="10"/>
        <v>0.37328957605217483</v>
      </c>
      <c r="AG42" s="431"/>
      <c r="AH42" s="431">
        <f t="shared" si="12"/>
        <v>6.92623752492125</v>
      </c>
      <c r="AI42" s="431">
        <f t="shared" si="13"/>
        <v>0.25275491306974218</v>
      </c>
      <c r="AJ42" s="266">
        <f t="shared" si="14"/>
        <v>144.78910076012752</v>
      </c>
      <c r="AK42" s="431"/>
      <c r="AL42" s="431">
        <f t="shared" si="16"/>
        <v>37.444081491475067</v>
      </c>
    </row>
    <row r="43" spans="1:38" s="256" customFormat="1" ht="15.75" x14ac:dyDescent="0.2">
      <c r="A43" s="433" t="s">
        <v>2994</v>
      </c>
      <c r="B43" s="308" t="s">
        <v>344</v>
      </c>
      <c r="C43" s="308" t="s">
        <v>345</v>
      </c>
      <c r="D43" s="308" t="s">
        <v>33</v>
      </c>
      <c r="E43" s="309">
        <v>3910</v>
      </c>
      <c r="F43" s="309">
        <v>11</v>
      </c>
      <c r="G43" s="309">
        <v>2</v>
      </c>
      <c r="H43" s="269"/>
      <c r="I43" s="312"/>
      <c r="J43" s="269"/>
      <c r="K43" s="309"/>
      <c r="L43" s="269"/>
      <c r="M43" s="312">
        <v>0.26849475918693178</v>
      </c>
      <c r="N43" s="312">
        <v>8.9911491660664513</v>
      </c>
      <c r="O43" s="312">
        <v>0.25329818100488882</v>
      </c>
      <c r="P43" s="434">
        <v>3.003986687953776</v>
      </c>
      <c r="Q43" s="434">
        <v>4.1594483047125683</v>
      </c>
      <c r="R43" s="434">
        <v>0.86785892745820592</v>
      </c>
      <c r="S43" s="434">
        <v>15.057090666379422</v>
      </c>
      <c r="T43" s="434">
        <v>5.1100929639280723</v>
      </c>
      <c r="U43" s="434">
        <v>56.034111919015004</v>
      </c>
      <c r="V43" s="434">
        <v>20.954850082011323</v>
      </c>
      <c r="W43" s="434">
        <v>87.169610949817923</v>
      </c>
      <c r="X43" s="434">
        <v>18.245577070990752</v>
      </c>
      <c r="Y43" s="434">
        <v>158.15025170764937</v>
      </c>
      <c r="Z43" s="434">
        <v>32.805613173619996</v>
      </c>
      <c r="AA43" s="269"/>
      <c r="AB43" s="430">
        <v>36.192319949737296</v>
      </c>
      <c r="AC43" s="430">
        <v>53.94729409452836</v>
      </c>
      <c r="AD43" s="266">
        <f t="shared" si="0"/>
        <v>0.67088295265226516</v>
      </c>
      <c r="AE43" s="266">
        <f t="shared" si="9"/>
        <v>10.503373806520198</v>
      </c>
      <c r="AF43" s="266">
        <f t="shared" si="10"/>
        <v>0.35430934389277841</v>
      </c>
      <c r="AG43" s="431"/>
      <c r="AH43" s="431">
        <f t="shared" si="12"/>
        <v>8.4530962549141915</v>
      </c>
      <c r="AI43" s="431">
        <f t="shared" si="13"/>
        <v>0.33526203126400894</v>
      </c>
      <c r="AJ43" s="266">
        <f t="shared" si="14"/>
        <v>117.2102447766256</v>
      </c>
      <c r="AK43" s="431"/>
      <c r="AL43" s="431">
        <f t="shared" si="16"/>
        <v>32.124774101587484</v>
      </c>
    </row>
    <row r="44" spans="1:38" s="256" customFormat="1" ht="15.75" x14ac:dyDescent="0.2">
      <c r="A44" s="96" t="s">
        <v>2992</v>
      </c>
      <c r="B44" s="26" t="s">
        <v>344</v>
      </c>
      <c r="C44" s="26" t="s">
        <v>345</v>
      </c>
      <c r="D44" s="26" t="s">
        <v>28</v>
      </c>
      <c r="E44" s="167">
        <v>3925.6</v>
      </c>
      <c r="F44" s="167">
        <v>8.1</v>
      </c>
      <c r="G44" s="167">
        <v>3</v>
      </c>
      <c r="H44" s="260"/>
      <c r="I44" s="13"/>
      <c r="J44" s="260"/>
      <c r="K44" s="167"/>
      <c r="L44" s="260"/>
      <c r="M44" s="13">
        <v>0.60722644566087214</v>
      </c>
      <c r="N44" s="13">
        <v>9.9291078513398006</v>
      </c>
      <c r="O44" s="13">
        <v>0.36177021691404032</v>
      </c>
      <c r="P44" s="191">
        <v>3.233195735387477</v>
      </c>
      <c r="Q44" s="191">
        <v>3.4556682328893715</v>
      </c>
      <c r="R44" s="191">
        <v>0.50648080241362337</v>
      </c>
      <c r="S44" s="191">
        <v>12.008379522083453</v>
      </c>
      <c r="T44" s="191">
        <v>4.681429051993045</v>
      </c>
      <c r="U44" s="191">
        <v>49.335934894821037</v>
      </c>
      <c r="V44" s="191">
        <v>18.837437073399695</v>
      </c>
      <c r="W44" s="191">
        <v>82.090445581980816</v>
      </c>
      <c r="X44" s="191">
        <v>17.3932435617889</v>
      </c>
      <c r="Y44" s="191">
        <v>152.81153751849163</v>
      </c>
      <c r="Z44" s="191">
        <v>34.737260685901838</v>
      </c>
      <c r="AA44" s="260"/>
      <c r="AB44" s="261">
        <v>32.86235122352825</v>
      </c>
      <c r="AC44" s="261">
        <v>97.064868937698805</v>
      </c>
      <c r="AD44" s="259">
        <f t="shared" ref="AD44:AD48" si="17">AB44/AC44</f>
        <v>0.33856071288388578</v>
      </c>
      <c r="AE44" s="259">
        <f t="shared" ref="AE44:AE48" si="18">Y44/S44</f>
        <v>12.725408722923078</v>
      </c>
      <c r="AF44" s="259">
        <f t="shared" ref="AF44:AF48" si="19">U44/Y44</f>
        <v>0.32285477717185407</v>
      </c>
      <c r="AG44" s="262"/>
      <c r="AH44" s="262">
        <f t="shared" ref="AH44:AH48" si="20">(N44/0.612)/SQRT((M44/0.237)*(O44/0.095))</f>
        <v>5.194013064805957</v>
      </c>
      <c r="AI44" s="262">
        <f t="shared" ref="AI44:AI48" si="21">(R44/0.058)/SQRT((Q44/0.153)*(S44/0.2055))</f>
        <v>0.24036896894304649</v>
      </c>
      <c r="AJ44" s="259">
        <f t="shared" si="14"/>
        <v>211.831154519558</v>
      </c>
      <c r="AK44" s="262"/>
      <c r="AL44" s="262">
        <f t="shared" ref="AL44:AL48" si="22">U44/P44+U44/Q44</f>
        <v>29.536000598472476</v>
      </c>
    </row>
    <row r="45" spans="1:38" s="256" customFormat="1" ht="12.75" x14ac:dyDescent="0.2">
      <c r="A45" s="96" t="s">
        <v>87</v>
      </c>
      <c r="B45" s="26" t="s">
        <v>344</v>
      </c>
      <c r="C45" s="26" t="s">
        <v>345</v>
      </c>
      <c r="D45" s="26" t="s">
        <v>28</v>
      </c>
      <c r="E45" s="167">
        <v>3468.2012136519493</v>
      </c>
      <c r="F45" s="167">
        <v>14.714077849768135</v>
      </c>
      <c r="G45" s="167">
        <v>47.611397649617778</v>
      </c>
      <c r="H45" s="260"/>
      <c r="I45" s="13">
        <v>33.47685440914519</v>
      </c>
      <c r="J45" s="260"/>
      <c r="K45" s="167">
        <v>2067.8054726626119</v>
      </c>
      <c r="L45" s="260"/>
      <c r="M45" s="13">
        <v>12.014491829998461</v>
      </c>
      <c r="N45" s="13">
        <v>73.24032069902141</v>
      </c>
      <c r="O45" s="13">
        <v>2.9354126047837203</v>
      </c>
      <c r="P45" s="191">
        <v>23.53679363588569</v>
      </c>
      <c r="Q45" s="191">
        <v>28.554977998492554</v>
      </c>
      <c r="R45" s="191">
        <v>13.934547853759748</v>
      </c>
      <c r="S45" s="191">
        <v>82.500859786545931</v>
      </c>
      <c r="T45" s="191">
        <v>23.572823920207156</v>
      </c>
      <c r="U45" s="191">
        <v>210.71119433511666</v>
      </c>
      <c r="V45" s="191">
        <v>67.67958575510913</v>
      </c>
      <c r="W45" s="191">
        <v>254.17787398520383</v>
      </c>
      <c r="X45" s="191">
        <v>47.330977015839068</v>
      </c>
      <c r="Y45" s="191">
        <v>368.98776584512819</v>
      </c>
      <c r="Z45" s="191">
        <v>72.465294290254491</v>
      </c>
      <c r="AA45" s="260"/>
      <c r="AB45" s="261">
        <v>387.56729468264831</v>
      </c>
      <c r="AC45" s="261">
        <v>625.0331963719766</v>
      </c>
      <c r="AD45" s="259">
        <f t="shared" si="17"/>
        <v>0.62007473672165569</v>
      </c>
      <c r="AE45" s="259">
        <f t="shared" si="18"/>
        <v>4.4725323687511676</v>
      </c>
      <c r="AF45" s="259">
        <f t="shared" si="19"/>
        <v>0.57105198014493663</v>
      </c>
      <c r="AG45" s="262">
        <f>-4800/(LOG(I45)-LOG(0.6)-5.711)-273.15</f>
        <v>937.62388775825468</v>
      </c>
      <c r="AH45" s="262">
        <f t="shared" si="20"/>
        <v>3.0237613405884001</v>
      </c>
      <c r="AI45" s="262">
        <f t="shared" si="21"/>
        <v>0.87770053699679462</v>
      </c>
      <c r="AJ45" s="259">
        <f t="shared" si="14"/>
        <v>1207.3969571821026</v>
      </c>
      <c r="AK45" s="262">
        <f>3.998*LOG(N45/SQRT(I45*AJ45))+2.28</f>
        <v>0.52668860221788361</v>
      </c>
      <c r="AL45" s="262">
        <f t="shared" si="22"/>
        <v>16.331557611508249</v>
      </c>
    </row>
    <row r="46" spans="1:38" s="256" customFormat="1" ht="12.75" x14ac:dyDescent="0.2">
      <c r="A46" s="433" t="s">
        <v>88</v>
      </c>
      <c r="B46" s="308" t="s">
        <v>344</v>
      </c>
      <c r="C46" s="308" t="s">
        <v>345</v>
      </c>
      <c r="D46" s="308" t="s">
        <v>33</v>
      </c>
      <c r="E46" s="309">
        <v>3932.1</v>
      </c>
      <c r="F46" s="309">
        <v>8.1999999999999993</v>
      </c>
      <c r="G46" s="309">
        <v>2</v>
      </c>
      <c r="H46" s="269"/>
      <c r="I46" s="312">
        <v>3.6830118195968149</v>
      </c>
      <c r="J46" s="269"/>
      <c r="K46" s="309">
        <v>1080.7757537403816</v>
      </c>
      <c r="L46" s="269"/>
      <c r="M46" s="312">
        <v>0.15885173943723482</v>
      </c>
      <c r="N46" s="312">
        <v>8.7375103871950408</v>
      </c>
      <c r="O46" s="312">
        <v>0.24021694238031624</v>
      </c>
      <c r="P46" s="434">
        <v>3.6365443446116452</v>
      </c>
      <c r="Q46" s="434">
        <v>5.3749624244236216</v>
      </c>
      <c r="R46" s="434">
        <v>0.63162195290179035</v>
      </c>
      <c r="S46" s="434">
        <v>22.145803612171676</v>
      </c>
      <c r="T46" s="434">
        <v>8.7386714502813465</v>
      </c>
      <c r="U46" s="434">
        <v>92.164162799522913</v>
      </c>
      <c r="V46" s="434">
        <v>34.387282251203978</v>
      </c>
      <c r="W46" s="434">
        <v>143.71511165676813</v>
      </c>
      <c r="X46" s="434">
        <v>28.802427084376006</v>
      </c>
      <c r="Y46" s="434">
        <v>235.67975625244543</v>
      </c>
      <c r="Z46" s="434">
        <v>47.35966415912673</v>
      </c>
      <c r="AA46" s="269"/>
      <c r="AB46" s="430">
        <v>177.7623285026817</v>
      </c>
      <c r="AC46" s="430">
        <v>183.94638510889789</v>
      </c>
      <c r="AD46" s="266">
        <f t="shared" si="17"/>
        <v>0.9663812006821707</v>
      </c>
      <c r="AE46" s="266">
        <f t="shared" si="18"/>
        <v>10.642185778388832</v>
      </c>
      <c r="AF46" s="266">
        <f t="shared" si="19"/>
        <v>0.39105676391145966</v>
      </c>
      <c r="AG46" s="431">
        <f>-4800/(LOG(I46)-LOG(0.6)-5.711)-273.15</f>
        <v>701.87550619287754</v>
      </c>
      <c r="AH46" s="431">
        <f t="shared" si="20"/>
        <v>10.966661883699205</v>
      </c>
      <c r="AI46" s="431">
        <f t="shared" si="21"/>
        <v>0.17698946344135591</v>
      </c>
      <c r="AJ46" s="266">
        <f t="shared" si="14"/>
        <v>402.18586489335587</v>
      </c>
      <c r="AK46" s="431">
        <f>3.998*LOG(N46/SQRT(I46*AJ46))+2.28</f>
        <v>-0.29442115640500566</v>
      </c>
      <c r="AL46" s="431">
        <f t="shared" si="22"/>
        <v>42.490826168238947</v>
      </c>
    </row>
    <row r="47" spans="1:38" s="256" customFormat="1" ht="15.75" x14ac:dyDescent="0.2">
      <c r="A47" s="96" t="s">
        <v>2991</v>
      </c>
      <c r="B47" s="26" t="s">
        <v>344</v>
      </c>
      <c r="C47" s="26" t="s">
        <v>345</v>
      </c>
      <c r="D47" s="26" t="s">
        <v>28</v>
      </c>
      <c r="E47" s="167">
        <v>3923.6</v>
      </c>
      <c r="F47" s="167">
        <v>6.1</v>
      </c>
      <c r="G47" s="167">
        <v>5</v>
      </c>
      <c r="H47" s="260"/>
      <c r="I47" s="13"/>
      <c r="J47" s="260"/>
      <c r="K47" s="167"/>
      <c r="L47" s="260"/>
      <c r="M47" s="13">
        <v>3.4018240534480282</v>
      </c>
      <c r="N47" s="13">
        <v>16.866770258552897</v>
      </c>
      <c r="O47" s="13">
        <v>2.0821978847679121</v>
      </c>
      <c r="P47" s="191">
        <v>13.191615042186269</v>
      </c>
      <c r="Q47" s="191">
        <v>7.3106993589052749</v>
      </c>
      <c r="R47" s="191">
        <v>1.8375896092818913</v>
      </c>
      <c r="S47" s="191">
        <v>12.108115512089423</v>
      </c>
      <c r="T47" s="191">
        <v>4.4775498906266842</v>
      </c>
      <c r="U47" s="191">
        <v>48.295552114912617</v>
      </c>
      <c r="V47" s="191">
        <v>19.632694785170642</v>
      </c>
      <c r="W47" s="191">
        <v>93.284035628837486</v>
      </c>
      <c r="X47" s="191">
        <v>21.783272834093466</v>
      </c>
      <c r="Y47" s="191">
        <v>206.98740739285566</v>
      </c>
      <c r="Z47" s="191">
        <v>47.22576423633042</v>
      </c>
      <c r="AA47" s="260"/>
      <c r="AB47" s="261">
        <v>197.42101740607578</v>
      </c>
      <c r="AC47" s="261">
        <v>214.00219300705248</v>
      </c>
      <c r="AD47" s="259">
        <f t="shared" si="17"/>
        <v>0.92251866502867907</v>
      </c>
      <c r="AE47" s="259">
        <f t="shared" si="18"/>
        <v>17.094931675056106</v>
      </c>
      <c r="AF47" s="259">
        <f t="shared" si="19"/>
        <v>0.23332604008730426</v>
      </c>
      <c r="AG47" s="262"/>
      <c r="AH47" s="262">
        <f t="shared" si="20"/>
        <v>1.5538158909581179</v>
      </c>
      <c r="AI47" s="262">
        <f t="shared" si="21"/>
        <v>0.59711010566257072</v>
      </c>
      <c r="AJ47" s="259">
        <f t="shared" si="14"/>
        <v>466.76445155139243</v>
      </c>
      <c r="AK47" s="262"/>
      <c r="AL47" s="262">
        <f t="shared" si="22"/>
        <v>10.26722620889301</v>
      </c>
    </row>
    <row r="48" spans="1:38" s="256" customFormat="1" ht="12.75" x14ac:dyDescent="0.2">
      <c r="A48" s="96" t="s">
        <v>89</v>
      </c>
      <c r="B48" s="26" t="s">
        <v>344</v>
      </c>
      <c r="C48" s="26" t="s">
        <v>345</v>
      </c>
      <c r="D48" s="26" t="s">
        <v>28</v>
      </c>
      <c r="E48" s="167">
        <v>3950</v>
      </c>
      <c r="F48" s="167">
        <v>12</v>
      </c>
      <c r="G48" s="167">
        <v>1</v>
      </c>
      <c r="H48" s="260"/>
      <c r="I48" s="13">
        <v>10.083395374868628</v>
      </c>
      <c r="J48" s="260"/>
      <c r="K48" s="167">
        <v>1464.5228795222163</v>
      </c>
      <c r="L48" s="260"/>
      <c r="M48" s="13">
        <v>6.0536259860736505</v>
      </c>
      <c r="N48" s="13">
        <v>43.241708212151487</v>
      </c>
      <c r="O48" s="13">
        <v>4.1896206296393075</v>
      </c>
      <c r="P48" s="191">
        <v>34.579067322833694</v>
      </c>
      <c r="Q48" s="191">
        <v>26.921129695881756</v>
      </c>
      <c r="R48" s="191">
        <v>7.5664628381881167</v>
      </c>
      <c r="S48" s="191">
        <v>50.579285308860655</v>
      </c>
      <c r="T48" s="191">
        <v>15.365519888810592</v>
      </c>
      <c r="U48" s="191">
        <v>141.50469480426523</v>
      </c>
      <c r="V48" s="191">
        <v>47.957917369543551</v>
      </c>
      <c r="W48" s="191">
        <v>190.92327264553953</v>
      </c>
      <c r="X48" s="191">
        <v>36.587423090289491</v>
      </c>
      <c r="Y48" s="191">
        <v>298.22779402086599</v>
      </c>
      <c r="Z48" s="191">
        <v>62.568859105366421</v>
      </c>
      <c r="AA48" s="260"/>
      <c r="AB48" s="261">
        <v>43.74483762069007</v>
      </c>
      <c r="AC48" s="261">
        <v>71.138390317890298</v>
      </c>
      <c r="AD48" s="259">
        <f t="shared" si="17"/>
        <v>0.61492588495763112</v>
      </c>
      <c r="AE48" s="259">
        <f t="shared" si="18"/>
        <v>5.8962437329778048</v>
      </c>
      <c r="AF48" s="259">
        <f t="shared" si="19"/>
        <v>0.4744852681114109</v>
      </c>
      <c r="AG48" s="262">
        <f>-4800/(LOG(I48)-LOG(0.6)-5.711)-273.15</f>
        <v>796.95420903551155</v>
      </c>
      <c r="AH48" s="262">
        <f t="shared" si="20"/>
        <v>2.1051946279565619</v>
      </c>
      <c r="AI48" s="262">
        <f t="shared" si="21"/>
        <v>0.62687875820864425</v>
      </c>
      <c r="AJ48" s="259">
        <f t="shared" si="14"/>
        <v>156.34097333020046</v>
      </c>
      <c r="AK48" s="262">
        <f>3.998*LOG(N48/SQRT(I48*AJ48))+2.28</f>
        <v>2.4281780258806234</v>
      </c>
      <c r="AL48" s="262">
        <f t="shared" si="22"/>
        <v>9.3484756375034106</v>
      </c>
    </row>
    <row r="49" spans="1:38" s="90" customFormat="1" ht="15.75" x14ac:dyDescent="0.2">
      <c r="A49" s="435" t="s">
        <v>3073</v>
      </c>
      <c r="B49" s="436"/>
      <c r="C49" s="436"/>
      <c r="D49" s="440"/>
      <c r="E49" s="436"/>
      <c r="F49" s="436"/>
      <c r="G49" s="436"/>
      <c r="H49" s="436"/>
      <c r="I49" s="438">
        <v>3.6532981042119443</v>
      </c>
      <c r="J49" s="438"/>
      <c r="K49" s="438">
        <v>782.98592832981444</v>
      </c>
      <c r="L49" s="438"/>
      <c r="M49" s="438">
        <v>0.15292361373866786</v>
      </c>
      <c r="N49" s="438">
        <v>6.1943629999848859</v>
      </c>
      <c r="O49" s="438">
        <v>0.14188833899654427</v>
      </c>
      <c r="P49" s="438">
        <v>2.0548810298699745</v>
      </c>
      <c r="Q49" s="438">
        <v>3.0976294633129071</v>
      </c>
      <c r="R49" s="438">
        <v>0.58404201363146491</v>
      </c>
      <c r="S49" s="438">
        <v>12.271463964086582</v>
      </c>
      <c r="T49" s="438">
        <v>5.0134723318121805</v>
      </c>
      <c r="U49" s="438">
        <v>59.475008769739645</v>
      </c>
      <c r="V49" s="438">
        <v>22.784158705010956</v>
      </c>
      <c r="W49" s="438">
        <v>98.935655901082498</v>
      </c>
      <c r="X49" s="438">
        <v>20.627992342002614</v>
      </c>
      <c r="Y49" s="438">
        <v>178.23256934579507</v>
      </c>
      <c r="Z49" s="438">
        <v>38.291380758808039</v>
      </c>
      <c r="AA49" s="438"/>
      <c r="AB49" s="438">
        <v>61.127068382787471</v>
      </c>
      <c r="AC49" s="438">
        <v>82.575031412132574</v>
      </c>
      <c r="AD49" s="438">
        <v>0.69520435638706413</v>
      </c>
      <c r="AE49" s="438">
        <v>16.831561510636512</v>
      </c>
      <c r="AF49" s="438">
        <v>0.32136595412134034</v>
      </c>
      <c r="AG49" s="438">
        <v>701.06973915292929</v>
      </c>
      <c r="AH49" s="438">
        <v>15.354498272722848</v>
      </c>
      <c r="AI49" s="438">
        <v>0.31118779607860764</v>
      </c>
      <c r="AJ49" s="438">
        <v>180.51035329322326</v>
      </c>
      <c r="AK49" s="438">
        <v>-0.48188949445845242</v>
      </c>
      <c r="AL49" s="438">
        <v>55.897211290916928</v>
      </c>
    </row>
    <row r="50" spans="1:38" s="90" customFormat="1" ht="12.75" x14ac:dyDescent="0.2">
      <c r="A50" s="435" t="s">
        <v>2274</v>
      </c>
      <c r="B50" s="436"/>
      <c r="C50" s="436"/>
      <c r="D50" s="440"/>
      <c r="E50" s="436"/>
      <c r="F50" s="436"/>
      <c r="G50" s="436"/>
      <c r="H50" s="436"/>
      <c r="I50" s="438">
        <v>0.23603459495606319</v>
      </c>
      <c r="J50" s="438"/>
      <c r="K50" s="438">
        <v>354.43266472006161</v>
      </c>
      <c r="L50" s="438"/>
      <c r="M50" s="438">
        <v>6.0325802157458461E-2</v>
      </c>
      <c r="N50" s="438">
        <v>1.4413377331478685</v>
      </c>
      <c r="O50" s="438">
        <v>6.2074763274184763E-2</v>
      </c>
      <c r="P50" s="438">
        <v>0.96669938130052424</v>
      </c>
      <c r="Q50" s="438">
        <v>1.3887343615010861</v>
      </c>
      <c r="R50" s="438">
        <v>0.22727182679538396</v>
      </c>
      <c r="S50" s="438">
        <v>4.8049507423339044</v>
      </c>
      <c r="T50" s="438">
        <v>1.7509506161853869</v>
      </c>
      <c r="U50" s="438">
        <v>20.225834938787898</v>
      </c>
      <c r="V50" s="438">
        <v>7.2403687924866302</v>
      </c>
      <c r="W50" s="438">
        <v>28.924358797650147</v>
      </c>
      <c r="X50" s="438">
        <v>5.5208027796605093</v>
      </c>
      <c r="Y50" s="438">
        <v>42.524218294444694</v>
      </c>
      <c r="Z50" s="438">
        <v>8.5077344616382913</v>
      </c>
      <c r="AA50" s="438"/>
      <c r="AB50" s="438">
        <v>34.491474615367423</v>
      </c>
      <c r="AC50" s="438">
        <v>30.933570984414501</v>
      </c>
      <c r="AD50" s="438">
        <v>0.10790373954597834</v>
      </c>
      <c r="AE50" s="438">
        <v>4.5290485750877085</v>
      </c>
      <c r="AF50" s="438">
        <v>4.2496804790473651E-2</v>
      </c>
      <c r="AG50" s="438">
        <v>5.5072571388630429</v>
      </c>
      <c r="AH50" s="438">
        <v>9.4149684351895502</v>
      </c>
      <c r="AI50" s="438">
        <v>9.6797385560278143E-2</v>
      </c>
      <c r="AJ50" s="438">
        <v>67.540178246111736</v>
      </c>
      <c r="AK50" s="438">
        <v>0.58903800972150899</v>
      </c>
      <c r="AL50" s="438">
        <v>11.555253241388113</v>
      </c>
    </row>
    <row r="51" spans="1:38" s="90" customFormat="1" ht="12.75" x14ac:dyDescent="0.2">
      <c r="A51" s="263"/>
      <c r="B51" s="159"/>
      <c r="C51" s="159"/>
      <c r="E51" s="159"/>
      <c r="F51" s="159"/>
      <c r="G51" s="159"/>
      <c r="H51" s="159"/>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row>
    <row r="52" spans="1:38" s="256" customFormat="1" ht="15.95" customHeight="1" x14ac:dyDescent="0.2">
      <c r="A52" s="90" t="s">
        <v>2423</v>
      </c>
      <c r="B52" s="257"/>
      <c r="C52" s="258"/>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9"/>
      <c r="AE52" s="259"/>
      <c r="AF52" s="259"/>
      <c r="AG52" s="259"/>
      <c r="AH52" s="259"/>
      <c r="AI52" s="259"/>
      <c r="AJ52" s="259"/>
      <c r="AK52" s="259"/>
      <c r="AL52" s="259"/>
    </row>
    <row r="53" spans="1:38" s="256" customFormat="1" ht="12.75" x14ac:dyDescent="0.2">
      <c r="A53" s="36" t="s">
        <v>27</v>
      </c>
      <c r="B53" s="26" t="s">
        <v>344</v>
      </c>
      <c r="C53" s="26" t="s">
        <v>343</v>
      </c>
      <c r="D53" s="26" t="s">
        <v>28</v>
      </c>
      <c r="E53" s="167">
        <v>3961.8181401424554</v>
      </c>
      <c r="F53" s="167">
        <v>8.7348951461123665</v>
      </c>
      <c r="G53" s="167">
        <v>1.7143555812765388</v>
      </c>
      <c r="H53" s="260">
        <v>451</v>
      </c>
      <c r="I53" s="260">
        <v>12.5</v>
      </c>
      <c r="J53" s="260">
        <v>77.5</v>
      </c>
      <c r="K53" s="260">
        <v>1423</v>
      </c>
      <c r="L53" s="260">
        <v>3.27</v>
      </c>
      <c r="M53" s="260">
        <v>2.33</v>
      </c>
      <c r="N53" s="260">
        <v>14.2</v>
      </c>
      <c r="O53" s="260">
        <v>0.875</v>
      </c>
      <c r="P53" s="260">
        <v>2.92</v>
      </c>
      <c r="Q53" s="260">
        <v>9.68</v>
      </c>
      <c r="R53" s="260">
        <v>1.43</v>
      </c>
      <c r="S53" s="260">
        <v>34.1</v>
      </c>
      <c r="T53" s="260">
        <v>12.7</v>
      </c>
      <c r="U53" s="260">
        <v>127</v>
      </c>
      <c r="V53" s="260">
        <v>45.1</v>
      </c>
      <c r="W53" s="260">
        <v>182</v>
      </c>
      <c r="X53" s="260">
        <v>34.799999999999997</v>
      </c>
      <c r="Y53" s="260">
        <v>273</v>
      </c>
      <c r="Z53" s="260">
        <v>57.2</v>
      </c>
      <c r="AA53" s="260">
        <v>8304</v>
      </c>
      <c r="AB53" s="261">
        <v>113.42370445479803</v>
      </c>
      <c r="AC53" s="261">
        <v>114.23950127891858</v>
      </c>
      <c r="AD53" s="259">
        <f t="shared" ref="AD53:AD78" si="23">AB53/AC53</f>
        <v>0.99285889018257556</v>
      </c>
      <c r="AE53" s="259">
        <f t="shared" ref="AE53:AE78" si="24">Y53/S53</f>
        <v>8.0058651026392962</v>
      </c>
      <c r="AF53" s="259">
        <f t="shared" ref="AF53:AF78" si="25">U53/Y53</f>
        <v>0.46520146520146521</v>
      </c>
      <c r="AG53" s="262">
        <f t="shared" ref="AG53:AG78" si="26">-4800/(LOG(I53)-LOG(0.6)-5.711)-273.15</f>
        <v>819.6861491519652</v>
      </c>
      <c r="AH53" s="262">
        <f t="shared" ref="AH53:AH78" si="27">(N53/0.612)/SQRT((M53/0.237)*(O53/0.095))</f>
        <v>2.438321178716234</v>
      </c>
      <c r="AI53" s="262">
        <f t="shared" ref="AI53:AI78" si="28">(R53/0.058)/SQRT((Q53/0.153)*(S53/0.2055))</f>
        <v>0.24062724805939784</v>
      </c>
      <c r="AJ53" s="259">
        <f>AC53*(EXP(E53*0.000000000155125*1000000)+0.0072*EXP(E53*0.00000000098485*1000000))</f>
        <v>251.92228311095815</v>
      </c>
      <c r="AK53" s="262">
        <f>3.998*LOG(N53/SQRT(I53*AJ53))+2.28</f>
        <v>-0.1060062156812549</v>
      </c>
      <c r="AL53" s="262">
        <f t="shared" ref="AL53:AL78" si="29">U53/P53+U53/Q53</f>
        <v>56.61298539567531</v>
      </c>
    </row>
    <row r="54" spans="1:38" s="256" customFormat="1" ht="12.75" x14ac:dyDescent="0.2">
      <c r="A54" s="36" t="s">
        <v>29</v>
      </c>
      <c r="B54" s="26" t="s">
        <v>344</v>
      </c>
      <c r="C54" s="26" t="s">
        <v>343</v>
      </c>
      <c r="D54" s="26" t="s">
        <v>28</v>
      </c>
      <c r="E54" s="167">
        <v>3892.428682864183</v>
      </c>
      <c r="F54" s="167">
        <v>7.823715719809659</v>
      </c>
      <c r="G54" s="167">
        <v>6.987199303490133</v>
      </c>
      <c r="H54" s="260">
        <v>530</v>
      </c>
      <c r="I54" s="260">
        <v>20.6</v>
      </c>
      <c r="J54" s="260">
        <v>2204</v>
      </c>
      <c r="K54" s="260">
        <v>1464</v>
      </c>
      <c r="L54" s="260">
        <v>3.45</v>
      </c>
      <c r="M54" s="260">
        <v>5.75</v>
      </c>
      <c r="N54" s="260">
        <v>26.8</v>
      </c>
      <c r="O54" s="260">
        <v>1.75</v>
      </c>
      <c r="P54" s="260">
        <v>4.7</v>
      </c>
      <c r="Q54" s="260">
        <v>11</v>
      </c>
      <c r="R54" s="260">
        <v>3.26</v>
      </c>
      <c r="S54" s="260">
        <v>33.700000000000003</v>
      </c>
      <c r="T54" s="260">
        <v>12.5</v>
      </c>
      <c r="U54" s="260">
        <v>126</v>
      </c>
      <c r="V54" s="260">
        <v>45.4</v>
      </c>
      <c r="W54" s="260">
        <v>191</v>
      </c>
      <c r="X54" s="260">
        <v>38</v>
      </c>
      <c r="Y54" s="260">
        <v>320</v>
      </c>
      <c r="Z54" s="260">
        <v>72.900000000000006</v>
      </c>
      <c r="AA54" s="260">
        <v>8263</v>
      </c>
      <c r="AB54" s="261">
        <v>127.63284720088899</v>
      </c>
      <c r="AC54" s="261">
        <v>184.93624089179153</v>
      </c>
      <c r="AD54" s="259">
        <f t="shared" si="23"/>
        <v>0.69014513642876807</v>
      </c>
      <c r="AE54" s="259">
        <f t="shared" si="24"/>
        <v>9.4955489614243316</v>
      </c>
      <c r="AF54" s="259">
        <f t="shared" si="25"/>
        <v>0.39374999999999999</v>
      </c>
      <c r="AG54" s="262">
        <f t="shared" si="26"/>
        <v>876.47238867934982</v>
      </c>
      <c r="AH54" s="262">
        <f t="shared" si="27"/>
        <v>2.0714115850149457</v>
      </c>
      <c r="AI54" s="262">
        <f t="shared" si="28"/>
        <v>0.51764251907369419</v>
      </c>
      <c r="AJ54" s="259">
        <f t="shared" ref="AJ54:AJ78" si="30">AC54*(EXP(E54*0.000000000155125*1000000)+0.0072*EXP(E54*0.00000000098485*1000000))</f>
        <v>399.8097824403344</v>
      </c>
      <c r="AK54" s="262">
        <f t="shared" ref="AK54:AK78" si="31">3.998*LOG(N54/SQRT(I54*AJ54))+2.28</f>
        <v>0.16215735419533894</v>
      </c>
      <c r="AL54" s="262">
        <f t="shared" si="29"/>
        <v>38.263056092843328</v>
      </c>
    </row>
    <row r="55" spans="1:38" s="256" customFormat="1" ht="12.75" x14ac:dyDescent="0.2">
      <c r="A55" s="36" t="s">
        <v>30</v>
      </c>
      <c r="B55" s="26" t="s">
        <v>344</v>
      </c>
      <c r="C55" s="26" t="s">
        <v>343</v>
      </c>
      <c r="D55" s="26" t="s">
        <v>28</v>
      </c>
      <c r="E55" s="167">
        <v>3919.9792486034944</v>
      </c>
      <c r="F55" s="167">
        <v>6.26828922642978</v>
      </c>
      <c r="G55" s="167">
        <v>7.6418793479638865</v>
      </c>
      <c r="H55" s="260">
        <v>321</v>
      </c>
      <c r="I55" s="260">
        <v>15.4</v>
      </c>
      <c r="J55" s="260">
        <v>260</v>
      </c>
      <c r="K55" s="260">
        <v>983</v>
      </c>
      <c r="L55" s="260">
        <v>3.11</v>
      </c>
      <c r="M55" s="260">
        <v>3.17</v>
      </c>
      <c r="N55" s="260">
        <v>14.7</v>
      </c>
      <c r="O55" s="260">
        <v>1.24</v>
      </c>
      <c r="P55" s="260">
        <v>2.77</v>
      </c>
      <c r="Q55" s="260">
        <v>5.62</v>
      </c>
      <c r="R55" s="260">
        <v>1.91</v>
      </c>
      <c r="S55" s="260">
        <v>16.899999999999999</v>
      </c>
      <c r="T55" s="260">
        <v>6.53</v>
      </c>
      <c r="U55" s="260">
        <v>70.5</v>
      </c>
      <c r="V55" s="260">
        <v>28.7</v>
      </c>
      <c r="W55" s="260">
        <v>136</v>
      </c>
      <c r="X55" s="260">
        <v>30.5</v>
      </c>
      <c r="Y55" s="260">
        <v>276</v>
      </c>
      <c r="Z55" s="260">
        <v>66.7</v>
      </c>
      <c r="AA55" s="260">
        <v>8553</v>
      </c>
      <c r="AB55" s="261">
        <v>185.69228413483455</v>
      </c>
      <c r="AC55" s="261">
        <v>344.01415271520904</v>
      </c>
      <c r="AD55" s="259">
        <f t="shared" si="23"/>
        <v>0.53978094409551602</v>
      </c>
      <c r="AE55" s="259">
        <f t="shared" si="24"/>
        <v>16.331360946745562</v>
      </c>
      <c r="AF55" s="259">
        <f t="shared" si="25"/>
        <v>0.25543478260869568</v>
      </c>
      <c r="AG55" s="262">
        <f t="shared" si="26"/>
        <v>842.70594509561045</v>
      </c>
      <c r="AH55" s="262">
        <f t="shared" si="27"/>
        <v>1.8178641061829179</v>
      </c>
      <c r="AI55" s="262">
        <f t="shared" si="28"/>
        <v>0.59916369739228981</v>
      </c>
      <c r="AJ55" s="259">
        <f t="shared" si="30"/>
        <v>749.56086925477962</v>
      </c>
      <c r="AK55" s="262">
        <f t="shared" si="31"/>
        <v>-1.1736582220715159</v>
      </c>
      <c r="AL55" s="262">
        <f t="shared" si="29"/>
        <v>37.995747523671263</v>
      </c>
    </row>
    <row r="56" spans="1:38" s="256" customFormat="1" ht="12.75" x14ac:dyDescent="0.2">
      <c r="A56" s="36" t="s">
        <v>31</v>
      </c>
      <c r="B56" s="26" t="s">
        <v>344</v>
      </c>
      <c r="C56" s="26" t="s">
        <v>343</v>
      </c>
      <c r="D56" s="26" t="s">
        <v>28</v>
      </c>
      <c r="E56" s="167">
        <v>3847.9321076471988</v>
      </c>
      <c r="F56" s="167">
        <v>7.5979355644176767</v>
      </c>
      <c r="G56" s="167">
        <v>4.8293168597492331</v>
      </c>
      <c r="H56" s="260">
        <v>171</v>
      </c>
      <c r="I56" s="260">
        <v>13.6</v>
      </c>
      <c r="J56" s="260">
        <v>252</v>
      </c>
      <c r="K56" s="260">
        <v>1453</v>
      </c>
      <c r="L56" s="260">
        <v>14.1</v>
      </c>
      <c r="M56" s="260">
        <v>8.67</v>
      </c>
      <c r="N56" s="260">
        <v>36.5</v>
      </c>
      <c r="O56" s="260">
        <v>0.374</v>
      </c>
      <c r="P56" s="260">
        <v>3.2</v>
      </c>
      <c r="Q56" s="260">
        <v>5.91</v>
      </c>
      <c r="R56" s="260">
        <v>3</v>
      </c>
      <c r="S56" s="260">
        <v>33.5</v>
      </c>
      <c r="T56" s="260">
        <v>14.1</v>
      </c>
      <c r="U56" s="260">
        <v>140</v>
      </c>
      <c r="V56" s="260">
        <v>46.6</v>
      </c>
      <c r="W56" s="260">
        <v>187</v>
      </c>
      <c r="X56" s="260">
        <v>33.799999999999997</v>
      </c>
      <c r="Y56" s="260">
        <v>264</v>
      </c>
      <c r="Z56" s="260">
        <v>46.8</v>
      </c>
      <c r="AA56" s="260">
        <v>11799</v>
      </c>
      <c r="AB56" s="261">
        <v>125.2493720248937</v>
      </c>
      <c r="AC56" s="261">
        <v>202.10698465540304</v>
      </c>
      <c r="AD56" s="259">
        <f t="shared" si="23"/>
        <v>0.61971817667977536</v>
      </c>
      <c r="AE56" s="259">
        <f t="shared" si="24"/>
        <v>7.8805970149253728</v>
      </c>
      <c r="AF56" s="259">
        <f t="shared" si="25"/>
        <v>0.53030303030303028</v>
      </c>
      <c r="AG56" s="262">
        <f t="shared" si="26"/>
        <v>828.87644842840893</v>
      </c>
      <c r="AH56" s="262">
        <f t="shared" si="27"/>
        <v>4.9697216864161797</v>
      </c>
      <c r="AI56" s="262">
        <f t="shared" si="28"/>
        <v>0.65182159660375261</v>
      </c>
      <c r="AJ56" s="259">
        <f t="shared" si="30"/>
        <v>431.5040892862196</v>
      </c>
      <c r="AK56" s="262">
        <f t="shared" si="31"/>
        <v>0.99276774757872888</v>
      </c>
      <c r="AL56" s="262">
        <f t="shared" si="29"/>
        <v>67.438663282571909</v>
      </c>
    </row>
    <row r="57" spans="1:38" s="256" customFormat="1" ht="12.75" x14ac:dyDescent="0.2">
      <c r="A57" s="429" t="s">
        <v>32</v>
      </c>
      <c r="B57" s="308" t="s">
        <v>344</v>
      </c>
      <c r="C57" s="308" t="s">
        <v>343</v>
      </c>
      <c r="D57" s="308" t="s">
        <v>33</v>
      </c>
      <c r="E57" s="309">
        <v>3955.4803247170762</v>
      </c>
      <c r="F57" s="309">
        <v>13.411013727526159</v>
      </c>
      <c r="G57" s="309">
        <v>-1.2806367343629832</v>
      </c>
      <c r="H57" s="269">
        <v>449</v>
      </c>
      <c r="I57" s="269">
        <v>13.5</v>
      </c>
      <c r="J57" s="269">
        <v>4.74</v>
      </c>
      <c r="K57" s="269">
        <v>1756</v>
      </c>
      <c r="L57" s="269">
        <v>3</v>
      </c>
      <c r="M57" s="269">
        <v>0.16600000000000001</v>
      </c>
      <c r="N57" s="269">
        <v>9.65</v>
      </c>
      <c r="O57" s="269">
        <v>0.44</v>
      </c>
      <c r="P57" s="269">
        <v>2.0099999999999998</v>
      </c>
      <c r="Q57" s="269">
        <v>7.33</v>
      </c>
      <c r="R57" s="269">
        <v>1.1299999999999999</v>
      </c>
      <c r="S57" s="269">
        <v>32.5</v>
      </c>
      <c r="T57" s="269">
        <v>13.5</v>
      </c>
      <c r="U57" s="269">
        <v>148</v>
      </c>
      <c r="V57" s="269">
        <v>56.3</v>
      </c>
      <c r="W57" s="269">
        <v>240</v>
      </c>
      <c r="X57" s="269">
        <v>46.1</v>
      </c>
      <c r="Y57" s="269">
        <v>366</v>
      </c>
      <c r="Z57" s="269">
        <v>73.900000000000006</v>
      </c>
      <c r="AA57" s="269">
        <v>8183</v>
      </c>
      <c r="AB57" s="430">
        <v>78.628619927859503</v>
      </c>
      <c r="AC57" s="430">
        <v>89.823152406579453</v>
      </c>
      <c r="AD57" s="266">
        <f t="shared" si="23"/>
        <v>0.87537141395295803</v>
      </c>
      <c r="AE57" s="266">
        <f t="shared" si="24"/>
        <v>11.261538461538462</v>
      </c>
      <c r="AF57" s="266">
        <f t="shared" si="25"/>
        <v>0.40437158469945356</v>
      </c>
      <c r="AG57" s="431">
        <f t="shared" si="26"/>
        <v>828.06610274908837</v>
      </c>
      <c r="AH57" s="431">
        <f t="shared" si="27"/>
        <v>8.7545027722869211</v>
      </c>
      <c r="AI57" s="431">
        <f t="shared" si="28"/>
        <v>0.22382490592345883</v>
      </c>
      <c r="AJ57" s="266">
        <f t="shared" si="30"/>
        <v>197.71671038726714</v>
      </c>
      <c r="AK57" s="431">
        <f t="shared" si="31"/>
        <v>-0.6331877132022532</v>
      </c>
      <c r="AL57" s="431">
        <f t="shared" si="29"/>
        <v>93.822836703250474</v>
      </c>
    </row>
    <row r="58" spans="1:38" s="256" customFormat="1" ht="12.75" x14ac:dyDescent="0.2">
      <c r="A58" s="36" t="s">
        <v>34</v>
      </c>
      <c r="B58" s="26" t="s">
        <v>344</v>
      </c>
      <c r="C58" s="26" t="s">
        <v>343</v>
      </c>
      <c r="D58" s="26" t="s">
        <v>33</v>
      </c>
      <c r="E58" s="167">
        <v>3965.4224652236526</v>
      </c>
      <c r="F58" s="167">
        <v>12.701124405295133</v>
      </c>
      <c r="G58" s="167">
        <v>-1.3643504825008534</v>
      </c>
      <c r="H58" s="260">
        <v>363</v>
      </c>
      <c r="I58" s="260">
        <v>14.1</v>
      </c>
      <c r="J58" s="260">
        <v>4.18</v>
      </c>
      <c r="K58" s="260">
        <v>581</v>
      </c>
      <c r="L58" s="260">
        <v>3.54</v>
      </c>
      <c r="M58" s="260">
        <v>1.5900000000000001E-2</v>
      </c>
      <c r="N58" s="260">
        <v>8.2100000000000009</v>
      </c>
      <c r="O58" s="260">
        <v>4.3099999999999999E-2</v>
      </c>
      <c r="P58" s="260">
        <v>0.76600000000000001</v>
      </c>
      <c r="Q58" s="260">
        <v>1.48</v>
      </c>
      <c r="R58" s="260">
        <v>0.25600000000000001</v>
      </c>
      <c r="S58" s="260">
        <v>8.1999999999999993</v>
      </c>
      <c r="T58" s="260">
        <v>3.72</v>
      </c>
      <c r="U58" s="260">
        <v>45.4</v>
      </c>
      <c r="V58" s="260">
        <v>17.899999999999999</v>
      </c>
      <c r="W58" s="260">
        <v>82.9</v>
      </c>
      <c r="X58" s="260">
        <v>17</v>
      </c>
      <c r="Y58" s="260">
        <v>147</v>
      </c>
      <c r="Z58" s="260">
        <v>30.6</v>
      </c>
      <c r="AA58" s="260">
        <v>10219</v>
      </c>
      <c r="AB58" s="261">
        <v>48.875441215568081</v>
      </c>
      <c r="AC58" s="261">
        <v>87.006697883119827</v>
      </c>
      <c r="AD58" s="259">
        <f t="shared" si="23"/>
        <v>0.56174343360582135</v>
      </c>
      <c r="AE58" s="259">
        <f t="shared" si="24"/>
        <v>17.926829268292686</v>
      </c>
      <c r="AF58" s="259">
        <f t="shared" si="25"/>
        <v>0.30884353741496595</v>
      </c>
      <c r="AG58" s="262">
        <f t="shared" si="26"/>
        <v>832.85807747020647</v>
      </c>
      <c r="AH58" s="262">
        <f t="shared" si="27"/>
        <v>76.893656520916863</v>
      </c>
      <c r="AI58" s="262">
        <f t="shared" si="28"/>
        <v>0.22466003198281706</v>
      </c>
      <c r="AJ58" s="259">
        <f t="shared" si="30"/>
        <v>192.06840478274799</v>
      </c>
      <c r="AK58" s="262">
        <f t="shared" si="31"/>
        <v>-0.92637346685464328</v>
      </c>
      <c r="AL58" s="262">
        <f t="shared" si="29"/>
        <v>89.944605179592116</v>
      </c>
    </row>
    <row r="59" spans="1:38" s="256" customFormat="1" ht="12.75" x14ac:dyDescent="0.2">
      <c r="A59" s="36" t="s">
        <v>35</v>
      </c>
      <c r="B59" s="26" t="s">
        <v>344</v>
      </c>
      <c r="C59" s="26" t="s">
        <v>343</v>
      </c>
      <c r="D59" s="26" t="s">
        <v>28</v>
      </c>
      <c r="E59" s="167">
        <v>3823.5360564327425</v>
      </c>
      <c r="F59" s="167">
        <v>5.8586194480704812</v>
      </c>
      <c r="G59" s="167">
        <v>6.4373072823536432</v>
      </c>
      <c r="H59" s="260">
        <v>279</v>
      </c>
      <c r="I59" s="260">
        <v>20.2</v>
      </c>
      <c r="J59" s="260">
        <v>2643</v>
      </c>
      <c r="K59" s="260">
        <v>2192</v>
      </c>
      <c r="L59" s="260">
        <v>6.8</v>
      </c>
      <c r="M59" s="260">
        <v>10.8</v>
      </c>
      <c r="N59" s="260">
        <v>106</v>
      </c>
      <c r="O59" s="260">
        <v>3.94</v>
      </c>
      <c r="P59" s="260">
        <v>15.5</v>
      </c>
      <c r="Q59" s="260">
        <v>40.799999999999997</v>
      </c>
      <c r="R59" s="260">
        <v>17</v>
      </c>
      <c r="S59" s="260">
        <v>117</v>
      </c>
      <c r="T59" s="260">
        <v>34.4</v>
      </c>
      <c r="U59" s="260">
        <v>272</v>
      </c>
      <c r="V59" s="260">
        <v>74.5</v>
      </c>
      <c r="W59" s="260">
        <v>247</v>
      </c>
      <c r="X59" s="260">
        <v>39.9</v>
      </c>
      <c r="Y59" s="260">
        <v>286</v>
      </c>
      <c r="Z59" s="260">
        <v>51.2</v>
      </c>
      <c r="AA59" s="260">
        <v>8827</v>
      </c>
      <c r="AB59" s="261">
        <v>483.32786212095641</v>
      </c>
      <c r="AC59" s="261">
        <v>439.64831278678525</v>
      </c>
      <c r="AD59" s="259">
        <f t="shared" si="23"/>
        <v>1.0993511132962184</v>
      </c>
      <c r="AE59" s="259">
        <f t="shared" si="24"/>
        <v>2.4444444444444446</v>
      </c>
      <c r="AF59" s="259">
        <f t="shared" si="25"/>
        <v>0.95104895104895104</v>
      </c>
      <c r="AG59" s="262">
        <f t="shared" si="26"/>
        <v>874.13240752398849</v>
      </c>
      <c r="AH59" s="262">
        <f t="shared" si="27"/>
        <v>3.9841018304498279</v>
      </c>
      <c r="AI59" s="262">
        <f t="shared" si="28"/>
        <v>0.75222808467561009</v>
      </c>
      <c r="AJ59" s="259">
        <f t="shared" si="30"/>
        <v>932.32028597442809</v>
      </c>
      <c r="AK59" s="262">
        <f t="shared" si="31"/>
        <v>1.8316147590206608</v>
      </c>
      <c r="AL59" s="262">
        <f t="shared" si="29"/>
        <v>24.21505376344086</v>
      </c>
    </row>
    <row r="60" spans="1:38" s="256" customFormat="1" ht="12.75" x14ac:dyDescent="0.2">
      <c r="A60" s="36" t="s">
        <v>36</v>
      </c>
      <c r="B60" s="26" t="s">
        <v>344</v>
      </c>
      <c r="C60" s="26" t="s">
        <v>343</v>
      </c>
      <c r="D60" s="26" t="s">
        <v>28</v>
      </c>
      <c r="E60" s="167">
        <v>3816.3582745405361</v>
      </c>
      <c r="F60" s="167">
        <v>7.0822626350587496</v>
      </c>
      <c r="G60" s="167">
        <v>5.8379449810852524</v>
      </c>
      <c r="H60" s="260">
        <v>176</v>
      </c>
      <c r="I60" s="260">
        <v>8.07</v>
      </c>
      <c r="J60" s="260">
        <v>18.5</v>
      </c>
      <c r="K60" s="260">
        <v>411</v>
      </c>
      <c r="L60" s="260">
        <v>2.38</v>
      </c>
      <c r="M60" s="260">
        <v>2.59</v>
      </c>
      <c r="N60" s="260">
        <v>27.2</v>
      </c>
      <c r="O60" s="260">
        <v>0.99099999999999999</v>
      </c>
      <c r="P60" s="260">
        <v>3.64</v>
      </c>
      <c r="Q60" s="260">
        <v>5.62</v>
      </c>
      <c r="R60" s="260">
        <v>2.11</v>
      </c>
      <c r="S60" s="260">
        <v>10.7</v>
      </c>
      <c r="T60" s="260">
        <v>3.54</v>
      </c>
      <c r="U60" s="260">
        <v>32.200000000000003</v>
      </c>
      <c r="V60" s="260">
        <v>11.9</v>
      </c>
      <c r="W60" s="260">
        <v>53.4</v>
      </c>
      <c r="X60" s="260">
        <v>11.9</v>
      </c>
      <c r="Y60" s="260">
        <v>113</v>
      </c>
      <c r="Z60" s="260">
        <v>27.4</v>
      </c>
      <c r="AA60" s="260">
        <v>9436</v>
      </c>
      <c r="AB60" s="261">
        <v>88.793368124401809</v>
      </c>
      <c r="AC60" s="261">
        <v>236.88489308537751</v>
      </c>
      <c r="AD60" s="259">
        <f t="shared" si="23"/>
        <v>0.37483761403222582</v>
      </c>
      <c r="AE60" s="259">
        <f t="shared" si="24"/>
        <v>10.560747663551403</v>
      </c>
      <c r="AF60" s="259">
        <f t="shared" si="25"/>
        <v>0.28495575221238939</v>
      </c>
      <c r="AG60" s="262">
        <f t="shared" si="26"/>
        <v>774.36398711481036</v>
      </c>
      <c r="AH60" s="262">
        <f t="shared" si="27"/>
        <v>4.1626198247868551</v>
      </c>
      <c r="AI60" s="262">
        <f t="shared" si="28"/>
        <v>0.83185195883900387</v>
      </c>
      <c r="AJ60" s="259">
        <f t="shared" si="30"/>
        <v>501.3432820262874</v>
      </c>
      <c r="AK60" s="262">
        <f t="shared" si="31"/>
        <v>0.80499601803288834</v>
      </c>
      <c r="AL60" s="262">
        <f t="shared" si="29"/>
        <v>14.575691212701891</v>
      </c>
    </row>
    <row r="61" spans="1:38" s="256" customFormat="1" ht="12.75" x14ac:dyDescent="0.2">
      <c r="A61" s="36" t="s">
        <v>37</v>
      </c>
      <c r="B61" s="26" t="s">
        <v>344</v>
      </c>
      <c r="C61" s="26" t="s">
        <v>343</v>
      </c>
      <c r="D61" s="26" t="s">
        <v>28</v>
      </c>
      <c r="E61" s="167">
        <v>3941.7563970240972</v>
      </c>
      <c r="F61" s="167">
        <v>6.5098198878631139</v>
      </c>
      <c r="G61" s="167">
        <v>6.9139364167058126</v>
      </c>
      <c r="H61" s="260">
        <v>429</v>
      </c>
      <c r="I61" s="260">
        <v>11.8</v>
      </c>
      <c r="J61" s="260">
        <v>58.5</v>
      </c>
      <c r="K61" s="260">
        <v>2307</v>
      </c>
      <c r="L61" s="260">
        <v>3.08</v>
      </c>
      <c r="M61" s="260">
        <v>2.36</v>
      </c>
      <c r="N61" s="260">
        <v>24.6</v>
      </c>
      <c r="O61" s="260">
        <v>1.32</v>
      </c>
      <c r="P61" s="260">
        <v>4.4400000000000004</v>
      </c>
      <c r="Q61" s="260">
        <v>11.9</v>
      </c>
      <c r="R61" s="260">
        <v>2.54</v>
      </c>
      <c r="S61" s="260">
        <v>49.6</v>
      </c>
      <c r="T61" s="260">
        <v>19</v>
      </c>
      <c r="U61" s="260">
        <v>201</v>
      </c>
      <c r="V61" s="260">
        <v>74.8</v>
      </c>
      <c r="W61" s="260">
        <v>306</v>
      </c>
      <c r="X61" s="260">
        <v>57.6</v>
      </c>
      <c r="Y61" s="260">
        <v>453</v>
      </c>
      <c r="Z61" s="260">
        <v>96.3</v>
      </c>
      <c r="AA61" s="260">
        <v>7916</v>
      </c>
      <c r="AB61" s="261">
        <v>192.66613994023476</v>
      </c>
      <c r="AC61" s="261">
        <v>254.06656146551686</v>
      </c>
      <c r="AD61" s="259">
        <f t="shared" si="23"/>
        <v>0.75832938749944212</v>
      </c>
      <c r="AE61" s="259">
        <f t="shared" si="24"/>
        <v>9.133064516129032</v>
      </c>
      <c r="AF61" s="259">
        <f t="shared" si="25"/>
        <v>0.44370860927152317</v>
      </c>
      <c r="AG61" s="262">
        <f t="shared" si="26"/>
        <v>813.49419935965523</v>
      </c>
      <c r="AH61" s="262">
        <f t="shared" si="27"/>
        <v>3.4172495384160224</v>
      </c>
      <c r="AI61" s="262">
        <f t="shared" si="28"/>
        <v>0.31962668653612381</v>
      </c>
      <c r="AJ61" s="259">
        <f t="shared" si="30"/>
        <v>557.0397776744885</v>
      </c>
      <c r="AK61" s="262">
        <f t="shared" si="31"/>
        <v>0.20923989413898836</v>
      </c>
      <c r="AL61" s="262">
        <f t="shared" si="29"/>
        <v>62.161026572791272</v>
      </c>
    </row>
    <row r="62" spans="1:38" s="256" customFormat="1" ht="12.75" x14ac:dyDescent="0.2">
      <c r="A62" s="263" t="s">
        <v>38</v>
      </c>
      <c r="B62" s="26" t="s">
        <v>344</v>
      </c>
      <c r="C62" s="26" t="s">
        <v>343</v>
      </c>
      <c r="D62" s="26" t="s">
        <v>33</v>
      </c>
      <c r="E62" s="167">
        <v>3945.8490513446395</v>
      </c>
      <c r="F62" s="167">
        <v>7.5480935126628381</v>
      </c>
      <c r="G62" s="167">
        <v>-0.3746946719451083</v>
      </c>
      <c r="H62" s="264">
        <v>275</v>
      </c>
      <c r="I62" s="264">
        <v>4.3</v>
      </c>
      <c r="J62" s="264">
        <v>3.41</v>
      </c>
      <c r="K62" s="264">
        <v>1530</v>
      </c>
      <c r="L62" s="264">
        <v>6.93</v>
      </c>
      <c r="M62" s="264">
        <v>0.46700000000000003</v>
      </c>
      <c r="N62" s="264">
        <v>7.67</v>
      </c>
      <c r="O62" s="264">
        <v>0.57599999999999996</v>
      </c>
      <c r="P62" s="264">
        <v>1.53</v>
      </c>
      <c r="Q62" s="264">
        <v>7.51</v>
      </c>
      <c r="R62" s="264">
        <v>1.21</v>
      </c>
      <c r="S62" s="264">
        <v>32</v>
      </c>
      <c r="T62" s="264">
        <v>12</v>
      </c>
      <c r="U62" s="264">
        <v>131</v>
      </c>
      <c r="V62" s="264">
        <v>49.6</v>
      </c>
      <c r="W62" s="264">
        <v>233</v>
      </c>
      <c r="X62" s="264">
        <v>46.7</v>
      </c>
      <c r="Y62" s="264">
        <v>365</v>
      </c>
      <c r="Z62" s="264">
        <v>81.7</v>
      </c>
      <c r="AA62" s="264">
        <v>8410</v>
      </c>
      <c r="AB62" s="261">
        <v>59.596517099088487</v>
      </c>
      <c r="AC62" s="261">
        <v>77.632833702026758</v>
      </c>
      <c r="AD62" s="259">
        <f t="shared" si="23"/>
        <v>0.76767154124289816</v>
      </c>
      <c r="AE62" s="259">
        <f t="shared" si="24"/>
        <v>11.40625</v>
      </c>
      <c r="AF62" s="259">
        <f t="shared" si="25"/>
        <v>0.35890410958904112</v>
      </c>
      <c r="AG62" s="262">
        <f t="shared" si="26"/>
        <v>715.38244802901011</v>
      </c>
      <c r="AH62" s="262">
        <f t="shared" si="27"/>
        <v>3.6258533555659875</v>
      </c>
      <c r="AI62" s="262">
        <f t="shared" si="28"/>
        <v>0.23862395944811213</v>
      </c>
      <c r="AJ62" s="259">
        <f t="shared" si="30"/>
        <v>170.41004608595983</v>
      </c>
      <c r="AK62" s="262">
        <f t="shared" si="31"/>
        <v>9.0349529759281122E-2</v>
      </c>
      <c r="AL62" s="262">
        <f t="shared" si="29"/>
        <v>103.06432382096202</v>
      </c>
    </row>
    <row r="63" spans="1:38" s="256" customFormat="1" ht="12.75" x14ac:dyDescent="0.2">
      <c r="A63" s="265" t="s">
        <v>39</v>
      </c>
      <c r="B63" s="308" t="s">
        <v>344</v>
      </c>
      <c r="C63" s="308" t="s">
        <v>343</v>
      </c>
      <c r="D63" s="308" t="s">
        <v>33</v>
      </c>
      <c r="E63" s="309">
        <v>3962.0332077883436</v>
      </c>
      <c r="F63" s="309">
        <v>6.0166306255958357</v>
      </c>
      <c r="G63" s="309">
        <v>0.16650686634767098</v>
      </c>
      <c r="H63" s="432">
        <v>215</v>
      </c>
      <c r="I63" s="432">
        <v>3.8</v>
      </c>
      <c r="J63" s="432">
        <v>4.3099999999999996</v>
      </c>
      <c r="K63" s="432">
        <v>1295</v>
      </c>
      <c r="L63" s="432">
        <v>4.97</v>
      </c>
      <c r="M63" s="432">
        <v>0.124</v>
      </c>
      <c r="N63" s="432">
        <v>7.75</v>
      </c>
      <c r="O63" s="432">
        <v>0.35199999999999998</v>
      </c>
      <c r="P63" s="432">
        <v>1.21</v>
      </c>
      <c r="Q63" s="432">
        <v>5.99</v>
      </c>
      <c r="R63" s="432">
        <v>0.83499999999999996</v>
      </c>
      <c r="S63" s="432">
        <v>28.2</v>
      </c>
      <c r="T63" s="432">
        <v>10.9</v>
      </c>
      <c r="U63" s="432">
        <v>114</v>
      </c>
      <c r="V63" s="432">
        <v>42.3</v>
      </c>
      <c r="W63" s="432">
        <v>183</v>
      </c>
      <c r="X63" s="432">
        <v>36.1</v>
      </c>
      <c r="Y63" s="432">
        <v>294</v>
      </c>
      <c r="Z63" s="432">
        <v>64</v>
      </c>
      <c r="AA63" s="432">
        <v>9662</v>
      </c>
      <c r="AB63" s="430">
        <v>103.47430397608643</v>
      </c>
      <c r="AC63" s="430">
        <v>132.32205472600253</v>
      </c>
      <c r="AD63" s="266">
        <f t="shared" si="23"/>
        <v>0.78198834041951093</v>
      </c>
      <c r="AE63" s="266">
        <f t="shared" si="24"/>
        <v>10.425531914893618</v>
      </c>
      <c r="AF63" s="266">
        <f t="shared" si="25"/>
        <v>0.38775510204081631</v>
      </c>
      <c r="AG63" s="431">
        <f t="shared" si="26"/>
        <v>704.5726597232092</v>
      </c>
      <c r="AH63" s="431">
        <f t="shared" si="27"/>
        <v>9.0950288642220212</v>
      </c>
      <c r="AI63" s="431">
        <f t="shared" si="28"/>
        <v>0.19641386652838788</v>
      </c>
      <c r="AJ63" s="266">
        <f t="shared" si="30"/>
        <v>291.81629154260656</v>
      </c>
      <c r="AK63" s="431">
        <f t="shared" si="31"/>
        <v>-0.25131316160341388</v>
      </c>
      <c r="AL63" s="431">
        <f t="shared" si="29"/>
        <v>113.2465955656121</v>
      </c>
    </row>
    <row r="64" spans="1:38" s="256" customFormat="1" ht="12.75" x14ac:dyDescent="0.2">
      <c r="A64" s="263" t="s">
        <v>40</v>
      </c>
      <c r="B64" s="26" t="s">
        <v>344</v>
      </c>
      <c r="C64" s="26" t="s">
        <v>343</v>
      </c>
      <c r="D64" s="26" t="s">
        <v>33</v>
      </c>
      <c r="E64" s="167">
        <v>3954.788920839088</v>
      </c>
      <c r="F64" s="167">
        <v>10.356316396036819</v>
      </c>
      <c r="G64" s="167">
        <v>0.18034596004065095</v>
      </c>
      <c r="H64" s="264">
        <v>158</v>
      </c>
      <c r="I64" s="264">
        <v>9.65</v>
      </c>
      <c r="J64" s="264">
        <v>2.75</v>
      </c>
      <c r="K64" s="264">
        <v>876</v>
      </c>
      <c r="L64" s="264">
        <v>3.78</v>
      </c>
      <c r="M64" s="264">
        <v>4.6600000000000003E-2</v>
      </c>
      <c r="N64" s="264">
        <v>5.73</v>
      </c>
      <c r="O64" s="264">
        <v>0.124</v>
      </c>
      <c r="P64" s="264">
        <v>0.72099999999999997</v>
      </c>
      <c r="Q64" s="264">
        <v>3.1</v>
      </c>
      <c r="R64" s="264">
        <v>0.45800000000000002</v>
      </c>
      <c r="S64" s="264">
        <v>17.7</v>
      </c>
      <c r="T64" s="264">
        <v>7.1</v>
      </c>
      <c r="U64" s="264">
        <v>75.599999999999994</v>
      </c>
      <c r="V64" s="264">
        <v>28.8</v>
      </c>
      <c r="W64" s="264">
        <v>121</v>
      </c>
      <c r="X64" s="264">
        <v>24</v>
      </c>
      <c r="Y64" s="264">
        <v>198</v>
      </c>
      <c r="Z64" s="264">
        <v>43.7</v>
      </c>
      <c r="AA64" s="264">
        <v>8651</v>
      </c>
      <c r="AB64" s="261">
        <v>26.287696188269063</v>
      </c>
      <c r="AC64" s="261">
        <v>62.04296709542411</v>
      </c>
      <c r="AD64" s="259">
        <f t="shared" si="23"/>
        <v>0.42370146720800322</v>
      </c>
      <c r="AE64" s="259">
        <f t="shared" si="24"/>
        <v>11.186440677966102</v>
      </c>
      <c r="AF64" s="259">
        <f t="shared" si="25"/>
        <v>0.38181818181818178</v>
      </c>
      <c r="AG64" s="262">
        <f t="shared" si="26"/>
        <v>792.42174740634402</v>
      </c>
      <c r="AH64" s="262">
        <f t="shared" si="27"/>
        <v>18.481421609872712</v>
      </c>
      <c r="AI64" s="262">
        <f t="shared" si="28"/>
        <v>0.18902603855390393</v>
      </c>
      <c r="AJ64" s="259">
        <f t="shared" si="30"/>
        <v>136.5403432682044</v>
      </c>
      <c r="AK64" s="262">
        <f t="shared" si="31"/>
        <v>-0.92535464046175964</v>
      </c>
      <c r="AL64" s="262">
        <f t="shared" si="29"/>
        <v>129.24146570623236</v>
      </c>
    </row>
    <row r="65" spans="1:38" s="256" customFormat="1" ht="12.75" x14ac:dyDescent="0.2">
      <c r="A65" s="263" t="s">
        <v>41</v>
      </c>
      <c r="B65" s="26" t="s">
        <v>344</v>
      </c>
      <c r="C65" s="26" t="s">
        <v>343</v>
      </c>
      <c r="D65" s="26" t="s">
        <v>28</v>
      </c>
      <c r="E65" s="167">
        <v>3925.4983388299083</v>
      </c>
      <c r="F65" s="167">
        <v>12.239006634735695</v>
      </c>
      <c r="G65" s="167">
        <v>10.88400105892039</v>
      </c>
      <c r="H65" s="264">
        <v>127</v>
      </c>
      <c r="I65" s="264">
        <v>3.99</v>
      </c>
      <c r="J65" s="264">
        <v>19.7</v>
      </c>
      <c r="K65" s="264">
        <v>646</v>
      </c>
      <c r="L65" s="264">
        <v>6.28</v>
      </c>
      <c r="M65" s="264">
        <v>2.8</v>
      </c>
      <c r="N65" s="264">
        <v>6.38</v>
      </c>
      <c r="O65" s="264">
        <v>0.442</v>
      </c>
      <c r="P65" s="264">
        <v>0.93200000000000005</v>
      </c>
      <c r="Q65" s="264">
        <v>3.19</v>
      </c>
      <c r="R65" s="264">
        <v>1.1599999999999999</v>
      </c>
      <c r="S65" s="264">
        <v>12.9</v>
      </c>
      <c r="T65" s="264">
        <v>4.75</v>
      </c>
      <c r="U65" s="264">
        <v>51.8</v>
      </c>
      <c r="V65" s="264">
        <v>18.3</v>
      </c>
      <c r="W65" s="264">
        <v>89.8</v>
      </c>
      <c r="X65" s="264">
        <v>20.3</v>
      </c>
      <c r="Y65" s="264">
        <v>184</v>
      </c>
      <c r="Z65" s="264">
        <v>43.8</v>
      </c>
      <c r="AA65" s="264">
        <v>9604</v>
      </c>
      <c r="AB65" s="261">
        <v>36.493462743634439</v>
      </c>
      <c r="AC65" s="261">
        <v>112.17222656438133</v>
      </c>
      <c r="AD65" s="259">
        <f t="shared" si="23"/>
        <v>0.32533421027074816</v>
      </c>
      <c r="AE65" s="259">
        <f t="shared" si="24"/>
        <v>14.263565891472869</v>
      </c>
      <c r="AF65" s="259">
        <f t="shared" si="25"/>
        <v>0.28152173913043477</v>
      </c>
      <c r="AG65" s="262">
        <f t="shared" si="26"/>
        <v>708.81089661659587</v>
      </c>
      <c r="AH65" s="262">
        <f t="shared" si="27"/>
        <v>1.4060963532270323</v>
      </c>
      <c r="AI65" s="262">
        <f t="shared" si="28"/>
        <v>0.55282977719856086</v>
      </c>
      <c r="AJ65" s="259">
        <f t="shared" si="30"/>
        <v>244.79383755202184</v>
      </c>
      <c r="AK65" s="262">
        <f t="shared" si="31"/>
        <v>-0.47888390580555695</v>
      </c>
      <c r="AL65" s="262">
        <f t="shared" si="29"/>
        <v>71.81764365573747</v>
      </c>
    </row>
    <row r="66" spans="1:38" s="256" customFormat="1" ht="12.75" x14ac:dyDescent="0.2">
      <c r="A66" s="263" t="s">
        <v>42</v>
      </c>
      <c r="B66" s="26" t="s">
        <v>344</v>
      </c>
      <c r="C66" s="26" t="s">
        <v>343</v>
      </c>
      <c r="D66" s="26" t="s">
        <v>28</v>
      </c>
      <c r="E66" s="167">
        <v>3406.5054873622435</v>
      </c>
      <c r="F66" s="167">
        <v>10.887990078849125</v>
      </c>
      <c r="G66" s="167">
        <v>3.1344197149286379</v>
      </c>
      <c r="H66" s="264">
        <v>203</v>
      </c>
      <c r="I66" s="264">
        <v>29.1</v>
      </c>
      <c r="J66" s="264">
        <v>1951</v>
      </c>
      <c r="K66" s="264">
        <v>1004</v>
      </c>
      <c r="L66" s="264">
        <v>14.5</v>
      </c>
      <c r="M66" s="264">
        <v>50.4</v>
      </c>
      <c r="N66" s="264">
        <v>104</v>
      </c>
      <c r="O66" s="264">
        <v>10.6</v>
      </c>
      <c r="P66" s="264">
        <v>14.3</v>
      </c>
      <c r="Q66" s="264">
        <v>18.600000000000001</v>
      </c>
      <c r="R66" s="264">
        <v>7.34</v>
      </c>
      <c r="S66" s="264">
        <v>35.1</v>
      </c>
      <c r="T66" s="264">
        <v>11</v>
      </c>
      <c r="U66" s="264">
        <v>89.5</v>
      </c>
      <c r="V66" s="264">
        <v>27.3</v>
      </c>
      <c r="W66" s="264">
        <v>107</v>
      </c>
      <c r="X66" s="264">
        <v>22.2</v>
      </c>
      <c r="Y66" s="264">
        <v>199</v>
      </c>
      <c r="Z66" s="264">
        <v>43.7</v>
      </c>
      <c r="AA66" s="264">
        <v>11600</v>
      </c>
      <c r="AB66" s="261">
        <v>33.428258381900001</v>
      </c>
      <c r="AC66" s="261">
        <v>67.525639673532822</v>
      </c>
      <c r="AD66" s="259">
        <f t="shared" si="23"/>
        <v>0.49504541598592894</v>
      </c>
      <c r="AE66" s="259">
        <f t="shared" si="24"/>
        <v>5.6695156695156692</v>
      </c>
      <c r="AF66" s="259">
        <f t="shared" si="25"/>
        <v>0.44974874371859297</v>
      </c>
      <c r="AG66" s="262">
        <f t="shared" si="26"/>
        <v>919.32006981689699</v>
      </c>
      <c r="AH66" s="262">
        <f t="shared" si="27"/>
        <v>1.1031884135950119</v>
      </c>
      <c r="AI66" s="262">
        <f t="shared" si="28"/>
        <v>0.87823282334136776</v>
      </c>
      <c r="AJ66" s="259">
        <f t="shared" si="30"/>
        <v>128.46761277499436</v>
      </c>
      <c r="AK66" s="262">
        <f t="shared" si="31"/>
        <v>3.2022986911830733</v>
      </c>
      <c r="AL66" s="262">
        <f t="shared" si="29"/>
        <v>11.070569215730504</v>
      </c>
    </row>
    <row r="67" spans="1:38" s="256" customFormat="1" ht="12.75" x14ac:dyDescent="0.2">
      <c r="A67" s="263" t="s">
        <v>43</v>
      </c>
      <c r="B67" s="26" t="s">
        <v>344</v>
      </c>
      <c r="C67" s="26" t="s">
        <v>343</v>
      </c>
      <c r="D67" s="26" t="s">
        <v>28</v>
      </c>
      <c r="E67" s="167">
        <v>3819.867551646013</v>
      </c>
      <c r="F67" s="167">
        <v>18.481538049528837</v>
      </c>
      <c r="G67" s="167">
        <v>-6.2420575981070314E-2</v>
      </c>
      <c r="H67" s="264">
        <v>306</v>
      </c>
      <c r="I67" s="264">
        <v>6.73</v>
      </c>
      <c r="J67" s="264">
        <v>22.9</v>
      </c>
      <c r="K67" s="264">
        <v>1390</v>
      </c>
      <c r="L67" s="264">
        <v>7.53</v>
      </c>
      <c r="M67" s="264">
        <v>1.29</v>
      </c>
      <c r="N67" s="264">
        <v>57.9</v>
      </c>
      <c r="O67" s="264">
        <v>0.97499999999999998</v>
      </c>
      <c r="P67" s="264">
        <v>5.78</v>
      </c>
      <c r="Q67" s="264">
        <v>12.7</v>
      </c>
      <c r="R67" s="264">
        <v>6.66</v>
      </c>
      <c r="S67" s="264">
        <v>48.8</v>
      </c>
      <c r="T67" s="264">
        <v>14.9</v>
      </c>
      <c r="U67" s="264">
        <v>128</v>
      </c>
      <c r="V67" s="264">
        <v>40.4</v>
      </c>
      <c r="W67" s="264">
        <v>157</v>
      </c>
      <c r="X67" s="264">
        <v>28.9</v>
      </c>
      <c r="Y67" s="264">
        <v>235</v>
      </c>
      <c r="Z67" s="264">
        <v>52.1</v>
      </c>
      <c r="AA67" s="264">
        <v>6570</v>
      </c>
      <c r="AB67" s="261">
        <v>231.41901705821923</v>
      </c>
      <c r="AC67" s="261">
        <v>239.17652683479204</v>
      </c>
      <c r="AD67" s="259">
        <f t="shared" si="23"/>
        <v>0.9675657562251867</v>
      </c>
      <c r="AE67" s="259">
        <f t="shared" si="24"/>
        <v>4.8155737704918034</v>
      </c>
      <c r="AF67" s="259">
        <f t="shared" si="25"/>
        <v>0.5446808510638298</v>
      </c>
      <c r="AG67" s="262">
        <f t="shared" si="26"/>
        <v>756.64183793270456</v>
      </c>
      <c r="AH67" s="262">
        <f t="shared" si="27"/>
        <v>12.658025150036838</v>
      </c>
      <c r="AI67" s="262">
        <f t="shared" si="28"/>
        <v>0.81787341684142756</v>
      </c>
      <c r="AJ67" s="259">
        <f t="shared" si="30"/>
        <v>506.68440057297767</v>
      </c>
      <c r="AK67" s="262">
        <f t="shared" si="31"/>
        <v>2.265216454418129</v>
      </c>
      <c r="AL67" s="262">
        <f t="shared" si="29"/>
        <v>32.224068877203493</v>
      </c>
    </row>
    <row r="68" spans="1:38" s="256" customFormat="1" ht="12.75" x14ac:dyDescent="0.2">
      <c r="A68" s="263" t="s">
        <v>44</v>
      </c>
      <c r="B68" s="26" t="s">
        <v>344</v>
      </c>
      <c r="C68" s="26" t="s">
        <v>343</v>
      </c>
      <c r="D68" s="26" t="s">
        <v>28</v>
      </c>
      <c r="E68" s="167">
        <v>3391.1992164274038</v>
      </c>
      <c r="F68" s="167">
        <v>6.0542005575079045</v>
      </c>
      <c r="G68" s="167">
        <v>5.1183000242559729</v>
      </c>
      <c r="H68" s="264">
        <v>282</v>
      </c>
      <c r="I68" s="264">
        <v>12.3</v>
      </c>
      <c r="J68" s="264">
        <v>452</v>
      </c>
      <c r="K68" s="264">
        <v>780</v>
      </c>
      <c r="L68" s="264">
        <v>5.61</v>
      </c>
      <c r="M68" s="264">
        <v>7.4</v>
      </c>
      <c r="N68" s="264">
        <v>12.9</v>
      </c>
      <c r="O68" s="264">
        <v>0.85799999999999998</v>
      </c>
      <c r="P68" s="264">
        <v>1.62</v>
      </c>
      <c r="Q68" s="264">
        <v>4.9000000000000004</v>
      </c>
      <c r="R68" s="264">
        <v>0.83599999999999997</v>
      </c>
      <c r="S68" s="264">
        <v>17.2</v>
      </c>
      <c r="T68" s="264">
        <v>6.92</v>
      </c>
      <c r="U68" s="264">
        <v>68.900000000000006</v>
      </c>
      <c r="V68" s="264">
        <v>23</v>
      </c>
      <c r="W68" s="264">
        <v>94</v>
      </c>
      <c r="X68" s="264">
        <v>18.5</v>
      </c>
      <c r="Y68" s="264">
        <v>149</v>
      </c>
      <c r="Z68" s="264">
        <v>30</v>
      </c>
      <c r="AA68" s="264">
        <v>10621</v>
      </c>
      <c r="AB68" s="261">
        <v>113.38140491449369</v>
      </c>
      <c r="AC68" s="261">
        <v>218.59973377805838</v>
      </c>
      <c r="AD68" s="259">
        <f t="shared" si="23"/>
        <v>0.51867128543536301</v>
      </c>
      <c r="AE68" s="259">
        <f t="shared" si="24"/>
        <v>8.6627906976744189</v>
      </c>
      <c r="AF68" s="259">
        <f t="shared" si="25"/>
        <v>0.4624161073825504</v>
      </c>
      <c r="AG68" s="262">
        <f t="shared" si="26"/>
        <v>817.94603063763304</v>
      </c>
      <c r="AH68" s="262">
        <f t="shared" si="27"/>
        <v>1.2552052874513595</v>
      </c>
      <c r="AI68" s="262">
        <f t="shared" si="28"/>
        <v>0.2783989858670361</v>
      </c>
      <c r="AJ68" s="259">
        <f t="shared" si="30"/>
        <v>414.33239889153879</v>
      </c>
      <c r="AK68" s="262">
        <f t="shared" si="31"/>
        <v>-0.69066309601831</v>
      </c>
      <c r="AL68" s="262">
        <f t="shared" si="29"/>
        <v>56.592088687326786</v>
      </c>
    </row>
    <row r="69" spans="1:38" s="256" customFormat="1" ht="12.75" x14ac:dyDescent="0.2">
      <c r="A69" s="263" t="s">
        <v>45</v>
      </c>
      <c r="B69" s="26" t="s">
        <v>344</v>
      </c>
      <c r="C69" s="26" t="s">
        <v>343</v>
      </c>
      <c r="D69" s="26" t="s">
        <v>28</v>
      </c>
      <c r="E69" s="167">
        <v>3870.5422384455869</v>
      </c>
      <c r="F69" s="167">
        <v>12.597469462022538</v>
      </c>
      <c r="G69" s="167">
        <v>7.9352084666056033</v>
      </c>
      <c r="H69" s="264">
        <v>90.8</v>
      </c>
      <c r="I69" s="264">
        <v>4.93</v>
      </c>
      <c r="J69" s="264">
        <v>3.33</v>
      </c>
      <c r="K69" s="264">
        <v>350</v>
      </c>
      <c r="L69" s="264">
        <v>3.13</v>
      </c>
      <c r="M69" s="264">
        <v>5.21E-2</v>
      </c>
      <c r="N69" s="264">
        <v>5.44</v>
      </c>
      <c r="O69" s="264">
        <v>5.8999999999999997E-2</v>
      </c>
      <c r="P69" s="264">
        <v>0.47599999999999998</v>
      </c>
      <c r="Q69" s="264">
        <v>0.76100000000000001</v>
      </c>
      <c r="R69" s="264">
        <v>9.4899999999999998E-2</v>
      </c>
      <c r="S69" s="264">
        <v>4.5599999999999996</v>
      </c>
      <c r="T69" s="264">
        <v>2.02</v>
      </c>
      <c r="U69" s="264">
        <v>24.7</v>
      </c>
      <c r="V69" s="264">
        <v>10.199999999999999</v>
      </c>
      <c r="W69" s="264">
        <v>46.8</v>
      </c>
      <c r="X69" s="264">
        <v>10</v>
      </c>
      <c r="Y69" s="264">
        <v>91.4</v>
      </c>
      <c r="Z69" s="264">
        <v>20.8</v>
      </c>
      <c r="AA69" s="264">
        <v>10851</v>
      </c>
      <c r="AB69" s="261">
        <v>53.063983629476475</v>
      </c>
      <c r="AC69" s="261">
        <v>203.84431230619018</v>
      </c>
      <c r="AD69" s="259">
        <f t="shared" si="23"/>
        <v>0.26031623364487205</v>
      </c>
      <c r="AE69" s="259">
        <f t="shared" si="24"/>
        <v>20.043859649122808</v>
      </c>
      <c r="AF69" s="259">
        <f t="shared" si="25"/>
        <v>0.27024070021881835</v>
      </c>
      <c r="AG69" s="262">
        <f t="shared" si="26"/>
        <v>727.6205242700338</v>
      </c>
      <c r="AH69" s="262">
        <f t="shared" si="27"/>
        <v>24.056840331333465</v>
      </c>
      <c r="AI69" s="262">
        <f t="shared" si="28"/>
        <v>0.1557453530910386</v>
      </c>
      <c r="AJ69" s="259">
        <f t="shared" si="30"/>
        <v>437.97640598680721</v>
      </c>
      <c r="AK69" s="262">
        <f t="shared" si="31"/>
        <v>-1.4443365708627667</v>
      </c>
      <c r="AL69" s="262">
        <f t="shared" si="29"/>
        <v>84.348049338000635</v>
      </c>
    </row>
    <row r="70" spans="1:38" s="256" customFormat="1" ht="12.75" x14ac:dyDescent="0.2">
      <c r="A70" s="263" t="s">
        <v>46</v>
      </c>
      <c r="B70" s="26" t="s">
        <v>344</v>
      </c>
      <c r="C70" s="26" t="s">
        <v>343</v>
      </c>
      <c r="D70" s="26" t="s">
        <v>28</v>
      </c>
      <c r="E70" s="167">
        <v>3381.3217388371163</v>
      </c>
      <c r="F70" s="167">
        <v>15.642745146718484</v>
      </c>
      <c r="G70" s="167">
        <v>3.5406003814309916</v>
      </c>
      <c r="H70" s="264">
        <v>200</v>
      </c>
      <c r="I70" s="264">
        <v>26.4</v>
      </c>
      <c r="J70" s="264">
        <v>7794</v>
      </c>
      <c r="K70" s="264">
        <v>748</v>
      </c>
      <c r="L70" s="264">
        <v>24</v>
      </c>
      <c r="M70" s="264">
        <v>69.2</v>
      </c>
      <c r="N70" s="264">
        <v>48.9</v>
      </c>
      <c r="O70" s="264">
        <v>11.4</v>
      </c>
      <c r="P70" s="264">
        <v>11.5</v>
      </c>
      <c r="Q70" s="264">
        <v>28.9</v>
      </c>
      <c r="R70" s="264">
        <v>12.7</v>
      </c>
      <c r="S70" s="264">
        <v>43.3</v>
      </c>
      <c r="T70" s="264">
        <v>11.5</v>
      </c>
      <c r="U70" s="264">
        <v>81.7</v>
      </c>
      <c r="V70" s="264">
        <v>21.4</v>
      </c>
      <c r="W70" s="264">
        <v>88.8</v>
      </c>
      <c r="X70" s="264">
        <v>18.600000000000001</v>
      </c>
      <c r="Y70" s="264">
        <v>169</v>
      </c>
      <c r="Z70" s="264">
        <v>35</v>
      </c>
      <c r="AA70" s="264">
        <v>13357</v>
      </c>
      <c r="AB70" s="261">
        <v>75.262455484657096</v>
      </c>
      <c r="AC70" s="261">
        <v>65.67564501717213</v>
      </c>
      <c r="AD70" s="259">
        <f t="shared" si="23"/>
        <v>1.1459720793755175</v>
      </c>
      <c r="AE70" s="259">
        <f t="shared" si="24"/>
        <v>3.9030023094688224</v>
      </c>
      <c r="AF70" s="259">
        <f t="shared" si="25"/>
        <v>0.48343195266272193</v>
      </c>
      <c r="AG70" s="262">
        <f t="shared" si="26"/>
        <v>906.92231833591734</v>
      </c>
      <c r="AH70" s="262">
        <f t="shared" si="27"/>
        <v>0.42686243724566442</v>
      </c>
      <c r="AI70" s="262">
        <f t="shared" si="28"/>
        <v>1.0975757076693029</v>
      </c>
      <c r="AJ70" s="259">
        <f t="shared" si="30"/>
        <v>124.18183894942109</v>
      </c>
      <c r="AK70" s="262">
        <f t="shared" si="31"/>
        <v>2.0060484534168217</v>
      </c>
      <c r="AL70" s="262">
        <f t="shared" si="29"/>
        <v>9.9313374454641199</v>
      </c>
    </row>
    <row r="71" spans="1:38" s="256" customFormat="1" ht="12.75" x14ac:dyDescent="0.2">
      <c r="A71" s="263" t="s">
        <v>47</v>
      </c>
      <c r="B71" s="26" t="s">
        <v>344</v>
      </c>
      <c r="C71" s="26" t="s">
        <v>343</v>
      </c>
      <c r="D71" s="26" t="s">
        <v>28</v>
      </c>
      <c r="E71" s="167">
        <v>3361.8555072167524</v>
      </c>
      <c r="F71" s="167">
        <v>4.9888524772158052</v>
      </c>
      <c r="G71" s="167">
        <v>10.099852816403931</v>
      </c>
      <c r="H71" s="264">
        <v>411</v>
      </c>
      <c r="I71" s="264">
        <v>28.7</v>
      </c>
      <c r="J71" s="264">
        <v>2582</v>
      </c>
      <c r="K71" s="264">
        <v>1490</v>
      </c>
      <c r="L71" s="264">
        <v>13.8</v>
      </c>
      <c r="M71" s="264">
        <v>61.6</v>
      </c>
      <c r="N71" s="264">
        <v>81.400000000000006</v>
      </c>
      <c r="O71" s="264">
        <v>15.1</v>
      </c>
      <c r="P71" s="264">
        <v>17.100000000000001</v>
      </c>
      <c r="Q71" s="264">
        <v>46.4</v>
      </c>
      <c r="R71" s="264">
        <v>12.5</v>
      </c>
      <c r="S71" s="264">
        <v>76.900000000000006</v>
      </c>
      <c r="T71" s="264">
        <v>23.1</v>
      </c>
      <c r="U71" s="264">
        <v>170</v>
      </c>
      <c r="V71" s="264">
        <v>44.5</v>
      </c>
      <c r="W71" s="264">
        <v>173</v>
      </c>
      <c r="X71" s="264">
        <v>33.6</v>
      </c>
      <c r="Y71" s="264">
        <v>271</v>
      </c>
      <c r="Z71" s="264">
        <v>56</v>
      </c>
      <c r="AA71" s="264">
        <v>12337</v>
      </c>
      <c r="AB71" s="261">
        <v>15.377553016789575</v>
      </c>
      <c r="AC71" s="261">
        <v>450.51457817505559</v>
      </c>
      <c r="AD71" s="259">
        <f t="shared" si="23"/>
        <v>3.4133308358368704E-2</v>
      </c>
      <c r="AE71" s="259">
        <f t="shared" si="24"/>
        <v>3.5240572171651494</v>
      </c>
      <c r="AF71" s="259">
        <f t="shared" si="25"/>
        <v>0.62730627306273068</v>
      </c>
      <c r="AG71" s="262">
        <f t="shared" si="26"/>
        <v>917.54195801922526</v>
      </c>
      <c r="AH71" s="262">
        <f t="shared" si="27"/>
        <v>0.65438016764671625</v>
      </c>
      <c r="AI71" s="262">
        <f t="shared" si="28"/>
        <v>0.63975175771332182</v>
      </c>
      <c r="AJ71" s="259">
        <f t="shared" si="30"/>
        <v>847.83277342339102</v>
      </c>
      <c r="AK71" s="262">
        <f t="shared" si="31"/>
        <v>1.1506783684979625</v>
      </c>
      <c r="AL71" s="262">
        <f t="shared" si="29"/>
        <v>13.605313571284531</v>
      </c>
    </row>
    <row r="72" spans="1:38" s="256" customFormat="1" ht="12.75" x14ac:dyDescent="0.2">
      <c r="A72" s="265" t="s">
        <v>48</v>
      </c>
      <c r="B72" s="308" t="s">
        <v>344</v>
      </c>
      <c r="C72" s="308" t="s">
        <v>343</v>
      </c>
      <c r="D72" s="308" t="s">
        <v>33</v>
      </c>
      <c r="E72" s="309">
        <v>3988.5377593056432</v>
      </c>
      <c r="F72" s="309">
        <v>9.6348615512405082</v>
      </c>
      <c r="G72" s="309">
        <v>-0.76947911711404693</v>
      </c>
      <c r="H72" s="432">
        <v>165</v>
      </c>
      <c r="I72" s="432">
        <v>3.96</v>
      </c>
      <c r="J72" s="432">
        <v>2.41</v>
      </c>
      <c r="K72" s="432">
        <v>494</v>
      </c>
      <c r="L72" s="432">
        <v>3.64</v>
      </c>
      <c r="M72" s="432">
        <v>7.8E-2</v>
      </c>
      <c r="N72" s="432">
        <v>2.44</v>
      </c>
      <c r="O72" s="432">
        <v>0.123</v>
      </c>
      <c r="P72" s="432">
        <v>0.36299999999999999</v>
      </c>
      <c r="Q72" s="432">
        <v>1.68</v>
      </c>
      <c r="R72" s="432">
        <v>0.86899999999999999</v>
      </c>
      <c r="S72" s="432">
        <v>8.41</v>
      </c>
      <c r="T72" s="432">
        <v>3.35</v>
      </c>
      <c r="U72" s="432">
        <v>36.799999999999997</v>
      </c>
      <c r="V72" s="432">
        <v>14.6</v>
      </c>
      <c r="W72" s="432">
        <v>71.099999999999994</v>
      </c>
      <c r="X72" s="432">
        <v>16.3</v>
      </c>
      <c r="Y72" s="432">
        <v>153</v>
      </c>
      <c r="Z72" s="432">
        <v>39.299999999999997</v>
      </c>
      <c r="AA72" s="432">
        <v>7470</v>
      </c>
      <c r="AB72" s="430">
        <v>19.172777579110502</v>
      </c>
      <c r="AC72" s="430">
        <v>46.590619918665169</v>
      </c>
      <c r="AD72" s="266">
        <f t="shared" si="23"/>
        <v>0.41151582899264</v>
      </c>
      <c r="AE72" s="266">
        <f t="shared" si="24"/>
        <v>18.192627824019024</v>
      </c>
      <c r="AF72" s="266">
        <f t="shared" si="25"/>
        <v>0.24052287581699344</v>
      </c>
      <c r="AG72" s="431">
        <f t="shared" si="26"/>
        <v>708.1528956505075</v>
      </c>
      <c r="AH72" s="431">
        <f t="shared" si="27"/>
        <v>6.1076553582212929</v>
      </c>
      <c r="AI72" s="431">
        <f t="shared" si="28"/>
        <v>0.70679061251280528</v>
      </c>
      <c r="AJ72" s="266">
        <f t="shared" si="30"/>
        <v>103.54263815117039</v>
      </c>
      <c r="AK72" s="431">
        <f t="shared" si="31"/>
        <v>-1.394231483990346</v>
      </c>
      <c r="AL72" s="431">
        <f t="shared" si="29"/>
        <v>123.28217237308147</v>
      </c>
    </row>
    <row r="73" spans="1:38" s="256" customFormat="1" ht="12.75" x14ac:dyDescent="0.2">
      <c r="A73" s="265" t="s">
        <v>49</v>
      </c>
      <c r="B73" s="308" t="s">
        <v>344</v>
      </c>
      <c r="C73" s="308" t="s">
        <v>343</v>
      </c>
      <c r="D73" s="308" t="s">
        <v>33</v>
      </c>
      <c r="E73" s="309">
        <v>3948.0164887384449</v>
      </c>
      <c r="F73" s="309">
        <v>9.9477345717739141</v>
      </c>
      <c r="G73" s="309">
        <v>-0.60261126842200419</v>
      </c>
      <c r="H73" s="432">
        <v>205</v>
      </c>
      <c r="I73" s="432">
        <v>5.07</v>
      </c>
      <c r="J73" s="432">
        <v>7.19</v>
      </c>
      <c r="K73" s="432">
        <v>447</v>
      </c>
      <c r="L73" s="432">
        <v>9.34</v>
      </c>
      <c r="M73" s="432">
        <v>0.20499999999999999</v>
      </c>
      <c r="N73" s="432">
        <v>4.21</v>
      </c>
      <c r="O73" s="432">
        <v>0.10299999999999999</v>
      </c>
      <c r="P73" s="432">
        <v>0.46100000000000002</v>
      </c>
      <c r="Q73" s="432">
        <v>1.48</v>
      </c>
      <c r="R73" s="432">
        <v>0.61499999999999999</v>
      </c>
      <c r="S73" s="432">
        <v>7.06</v>
      </c>
      <c r="T73" s="432">
        <v>2.75</v>
      </c>
      <c r="U73" s="432">
        <v>29.5</v>
      </c>
      <c r="V73" s="432">
        <v>11.3</v>
      </c>
      <c r="W73" s="432">
        <v>65</v>
      </c>
      <c r="X73" s="432">
        <v>15.9</v>
      </c>
      <c r="Y73" s="432">
        <v>140</v>
      </c>
      <c r="Z73" s="432">
        <v>35.299999999999997</v>
      </c>
      <c r="AA73" s="432">
        <v>7849</v>
      </c>
      <c r="AB73" s="430">
        <v>50.324539551642054</v>
      </c>
      <c r="AC73" s="430">
        <v>85.298520906294442</v>
      </c>
      <c r="AD73" s="266">
        <f t="shared" si="23"/>
        <v>0.58998138557322222</v>
      </c>
      <c r="AE73" s="266">
        <f t="shared" si="24"/>
        <v>19.830028328611899</v>
      </c>
      <c r="AF73" s="266">
        <f t="shared" si="25"/>
        <v>0.21071428571428572</v>
      </c>
      <c r="AG73" s="431">
        <f t="shared" si="26"/>
        <v>730.16443018844268</v>
      </c>
      <c r="AH73" s="431">
        <f t="shared" si="27"/>
        <v>7.1034790910058216</v>
      </c>
      <c r="AI73" s="431">
        <f t="shared" si="28"/>
        <v>0.58165510285010547</v>
      </c>
      <c r="AJ73" s="266">
        <f t="shared" si="30"/>
        <v>187.35365896000229</v>
      </c>
      <c r="AK73" s="431">
        <f t="shared" si="31"/>
        <v>-1.176482787680869</v>
      </c>
      <c r="AL73" s="431">
        <f t="shared" si="29"/>
        <v>83.923755642844583</v>
      </c>
    </row>
    <row r="74" spans="1:38" s="256" customFormat="1" ht="12.75" x14ac:dyDescent="0.2">
      <c r="A74" s="263" t="s">
        <v>50</v>
      </c>
      <c r="B74" s="26" t="s">
        <v>344</v>
      </c>
      <c r="C74" s="26" t="s">
        <v>343</v>
      </c>
      <c r="D74" s="26" t="s">
        <v>28</v>
      </c>
      <c r="E74" s="167">
        <v>3953.203026809505</v>
      </c>
      <c r="F74" s="167">
        <v>6.5585747202301681</v>
      </c>
      <c r="G74" s="167">
        <v>1.8172885174131737</v>
      </c>
      <c r="H74" s="264">
        <v>276</v>
      </c>
      <c r="I74" s="264">
        <v>8.25</v>
      </c>
      <c r="J74" s="264">
        <v>13.1</v>
      </c>
      <c r="K74" s="264">
        <v>848</v>
      </c>
      <c r="L74" s="264">
        <v>9.42</v>
      </c>
      <c r="M74" s="264">
        <v>2.63</v>
      </c>
      <c r="N74" s="264">
        <v>11.6</v>
      </c>
      <c r="O74" s="264">
        <v>0.66300000000000003</v>
      </c>
      <c r="P74" s="264">
        <v>1.66</v>
      </c>
      <c r="Q74" s="264">
        <v>4.87</v>
      </c>
      <c r="R74" s="264">
        <v>0.78200000000000003</v>
      </c>
      <c r="S74" s="264">
        <v>18.399999999999999</v>
      </c>
      <c r="T74" s="264">
        <v>7.05</v>
      </c>
      <c r="U74" s="264">
        <v>68.2</v>
      </c>
      <c r="V74" s="264">
        <v>24.2</v>
      </c>
      <c r="W74" s="264">
        <v>108</v>
      </c>
      <c r="X74" s="264">
        <v>21.1</v>
      </c>
      <c r="Y74" s="264">
        <v>171</v>
      </c>
      <c r="Z74" s="264">
        <v>36.4</v>
      </c>
      <c r="AA74" s="264">
        <v>10196</v>
      </c>
      <c r="AB74" s="261">
        <v>75.428063809464987</v>
      </c>
      <c r="AC74" s="261">
        <v>100.16869204219208</v>
      </c>
      <c r="AD74" s="259">
        <f t="shared" si="23"/>
        <v>0.75301036952438105</v>
      </c>
      <c r="AE74" s="259">
        <f t="shared" si="24"/>
        <v>9.2934782608695663</v>
      </c>
      <c r="AF74" s="259">
        <f t="shared" si="25"/>
        <v>0.39883040935672515</v>
      </c>
      <c r="AG74" s="262">
        <f t="shared" si="26"/>
        <v>776.55866933945742</v>
      </c>
      <c r="AH74" s="262">
        <f t="shared" si="27"/>
        <v>2.1538125553089023</v>
      </c>
      <c r="AI74" s="262">
        <f t="shared" si="28"/>
        <v>0.25255559603824723</v>
      </c>
      <c r="AJ74" s="259">
        <f t="shared" si="30"/>
        <v>220.34426490259568</v>
      </c>
      <c r="AK74" s="262">
        <f t="shared" si="31"/>
        <v>1.9851197085459571E-2</v>
      </c>
      <c r="AL74" s="262">
        <f t="shared" si="29"/>
        <v>55.088444125578292</v>
      </c>
    </row>
    <row r="75" spans="1:38" s="256" customFormat="1" ht="12.75" x14ac:dyDescent="0.2">
      <c r="A75" s="263" t="s">
        <v>51</v>
      </c>
      <c r="B75" s="26" t="s">
        <v>344</v>
      </c>
      <c r="C75" s="26" t="s">
        <v>343</v>
      </c>
      <c r="D75" s="26" t="s">
        <v>28</v>
      </c>
      <c r="E75" s="167">
        <v>3802.1294794626601</v>
      </c>
      <c r="F75" s="167">
        <v>5.2459513564985514</v>
      </c>
      <c r="G75" s="167">
        <v>10.279642977803249</v>
      </c>
      <c r="H75" s="264">
        <v>153</v>
      </c>
      <c r="I75" s="264">
        <v>5.63</v>
      </c>
      <c r="J75" s="264">
        <v>6.57</v>
      </c>
      <c r="K75" s="264">
        <v>564</v>
      </c>
      <c r="L75" s="264">
        <v>3.93</v>
      </c>
      <c r="M75" s="264">
        <v>5.4199999999999998E-2</v>
      </c>
      <c r="N75" s="264">
        <v>7.32</v>
      </c>
      <c r="O75" s="264">
        <v>5.7299999999999997E-2</v>
      </c>
      <c r="P75" s="264">
        <v>0.65</v>
      </c>
      <c r="Q75" s="264">
        <v>1.45</v>
      </c>
      <c r="R75" s="264">
        <v>0.22600000000000001</v>
      </c>
      <c r="S75" s="264">
        <v>8.6300000000000008</v>
      </c>
      <c r="T75" s="264">
        <v>3.75</v>
      </c>
      <c r="U75" s="264">
        <v>42.8</v>
      </c>
      <c r="V75" s="264">
        <v>17.600000000000001</v>
      </c>
      <c r="W75" s="264">
        <v>79.5</v>
      </c>
      <c r="X75" s="264">
        <v>16.5</v>
      </c>
      <c r="Y75" s="264">
        <v>145</v>
      </c>
      <c r="Z75" s="264">
        <v>32.9</v>
      </c>
      <c r="AA75" s="264">
        <v>9573</v>
      </c>
      <c r="AB75" s="261">
        <v>86.595337201677026</v>
      </c>
      <c r="AC75" s="261">
        <v>226.33237722837197</v>
      </c>
      <c r="AD75" s="259">
        <f t="shared" si="23"/>
        <v>0.38260251698015496</v>
      </c>
      <c r="AE75" s="259">
        <f t="shared" si="24"/>
        <v>16.8018539976825</v>
      </c>
      <c r="AF75" s="259">
        <f t="shared" si="25"/>
        <v>0.29517241379310344</v>
      </c>
      <c r="AG75" s="262">
        <f t="shared" si="26"/>
        <v>739.79825255633443</v>
      </c>
      <c r="AH75" s="262">
        <f t="shared" si="27"/>
        <v>32.204657170867883</v>
      </c>
      <c r="AI75" s="262">
        <f t="shared" si="28"/>
        <v>0.1953181828357192</v>
      </c>
      <c r="AJ75" s="259">
        <f t="shared" si="30"/>
        <v>477.13539053423489</v>
      </c>
      <c r="AK75" s="262">
        <f t="shared" si="31"/>
        <v>-1.1185555989092961</v>
      </c>
      <c r="AL75" s="262">
        <f t="shared" si="29"/>
        <v>95.363395225464188</v>
      </c>
    </row>
    <row r="76" spans="1:38" s="256" customFormat="1" ht="12.75" x14ac:dyDescent="0.2">
      <c r="A76" s="263" t="s">
        <v>52</v>
      </c>
      <c r="B76" s="26" t="s">
        <v>344</v>
      </c>
      <c r="C76" s="26" t="s">
        <v>343</v>
      </c>
      <c r="D76" s="26" t="s">
        <v>28</v>
      </c>
      <c r="E76" s="167">
        <v>3836.0604829603826</v>
      </c>
      <c r="F76" s="167">
        <v>4.9204176445547558</v>
      </c>
      <c r="G76" s="167">
        <v>4.6770519241047914</v>
      </c>
      <c r="H76" s="264">
        <v>226</v>
      </c>
      <c r="I76" s="264">
        <v>22.1</v>
      </c>
      <c r="J76" s="264">
        <v>116</v>
      </c>
      <c r="K76" s="264">
        <v>1046</v>
      </c>
      <c r="L76" s="264">
        <v>9.23</v>
      </c>
      <c r="M76" s="264">
        <v>94.7</v>
      </c>
      <c r="N76" s="264">
        <v>68</v>
      </c>
      <c r="O76" s="264">
        <v>12.5</v>
      </c>
      <c r="P76" s="264">
        <v>13.2</v>
      </c>
      <c r="Q76" s="264">
        <v>27.3</v>
      </c>
      <c r="R76" s="264">
        <v>7.21</v>
      </c>
      <c r="S76" s="264">
        <v>45</v>
      </c>
      <c r="T76" s="264">
        <v>12.7</v>
      </c>
      <c r="U76" s="264">
        <v>104</v>
      </c>
      <c r="V76" s="264">
        <v>34.4</v>
      </c>
      <c r="W76" s="264">
        <v>148</v>
      </c>
      <c r="X76" s="264">
        <v>30.4</v>
      </c>
      <c r="Y76" s="264">
        <v>261</v>
      </c>
      <c r="Z76" s="264">
        <v>58.7</v>
      </c>
      <c r="AA76" s="264">
        <v>10018</v>
      </c>
      <c r="AB76" s="261">
        <v>131.4956142612302</v>
      </c>
      <c r="AC76" s="261">
        <v>201.57404496563169</v>
      </c>
      <c r="AD76" s="259">
        <f t="shared" si="23"/>
        <v>0.65234397753763473</v>
      </c>
      <c r="AE76" s="259">
        <f t="shared" si="24"/>
        <v>5.8</v>
      </c>
      <c r="AF76" s="259">
        <f t="shared" si="25"/>
        <v>0.39846743295019155</v>
      </c>
      <c r="AG76" s="262">
        <f t="shared" si="26"/>
        <v>884.93905342510232</v>
      </c>
      <c r="AH76" s="262">
        <f t="shared" si="27"/>
        <v>0.48457775125567493</v>
      </c>
      <c r="AI76" s="262">
        <f t="shared" si="28"/>
        <v>0.62888512031829857</v>
      </c>
      <c r="AJ76" s="259">
        <f t="shared" si="30"/>
        <v>428.94622899023437</v>
      </c>
      <c r="AK76" s="262">
        <f t="shared" si="31"/>
        <v>1.6567571724550749</v>
      </c>
      <c r="AL76" s="262">
        <f t="shared" si="29"/>
        <v>11.688311688311689</v>
      </c>
    </row>
    <row r="77" spans="1:38" s="256" customFormat="1" ht="12.75" x14ac:dyDescent="0.2">
      <c r="A77" s="263" t="s">
        <v>53</v>
      </c>
      <c r="B77" s="26" t="s">
        <v>344</v>
      </c>
      <c r="C77" s="26" t="s">
        <v>343</v>
      </c>
      <c r="D77" s="26" t="s">
        <v>28</v>
      </c>
      <c r="E77" s="167">
        <v>3941.5611664781741</v>
      </c>
      <c r="F77" s="167">
        <v>7.5209583927291321</v>
      </c>
      <c r="G77" s="167">
        <v>7.1940973947382192</v>
      </c>
      <c r="H77" s="264">
        <v>181</v>
      </c>
      <c r="I77" s="264">
        <v>4.25</v>
      </c>
      <c r="J77" s="264">
        <v>15.6</v>
      </c>
      <c r="K77" s="264">
        <v>809</v>
      </c>
      <c r="L77" s="264">
        <v>4.6100000000000003</v>
      </c>
      <c r="M77" s="264">
        <v>6.6199999999999995E-2</v>
      </c>
      <c r="N77" s="264">
        <v>4.71</v>
      </c>
      <c r="O77" s="264">
        <v>0.17499999999999999</v>
      </c>
      <c r="P77" s="264">
        <v>0.66600000000000004</v>
      </c>
      <c r="Q77" s="264">
        <v>3.52</v>
      </c>
      <c r="R77" s="264">
        <v>0.59099999999999997</v>
      </c>
      <c r="S77" s="264">
        <v>16.399999999999999</v>
      </c>
      <c r="T77" s="264">
        <v>6.16</v>
      </c>
      <c r="U77" s="264">
        <v>67.099999999999994</v>
      </c>
      <c r="V77" s="264">
        <v>23.3</v>
      </c>
      <c r="W77" s="264">
        <v>106</v>
      </c>
      <c r="X77" s="264">
        <v>21.9</v>
      </c>
      <c r="Y77" s="264">
        <v>180</v>
      </c>
      <c r="Z77" s="264">
        <v>39.700000000000003</v>
      </c>
      <c r="AA77" s="264">
        <v>8413</v>
      </c>
      <c r="AB77" s="261">
        <v>30.707364755894432</v>
      </c>
      <c r="AC77" s="261">
        <v>78.721569710910487</v>
      </c>
      <c r="AD77" s="259">
        <f t="shared" si="23"/>
        <v>0.39007561547186115</v>
      </c>
      <c r="AE77" s="259">
        <f t="shared" si="24"/>
        <v>10.975609756097562</v>
      </c>
      <c r="AF77" s="259">
        <f t="shared" si="25"/>
        <v>0.37277777777777776</v>
      </c>
      <c r="AG77" s="262">
        <f t="shared" si="26"/>
        <v>714.34942574251079</v>
      </c>
      <c r="AH77" s="262">
        <f t="shared" si="27"/>
        <v>10.728955440175048</v>
      </c>
      <c r="AI77" s="262">
        <f t="shared" si="28"/>
        <v>0.23780329071041176</v>
      </c>
      <c r="AJ77" s="259">
        <f t="shared" si="30"/>
        <v>172.58700105752351</v>
      </c>
      <c r="AK77" s="262">
        <f t="shared" si="31"/>
        <v>-0.75719104105048363</v>
      </c>
      <c r="AL77" s="262">
        <f t="shared" si="29"/>
        <v>119.81325075075074</v>
      </c>
    </row>
    <row r="78" spans="1:38" s="256" customFormat="1" ht="12.75" x14ac:dyDescent="0.2">
      <c r="A78" s="263" t="s">
        <v>54</v>
      </c>
      <c r="B78" s="26" t="s">
        <v>344</v>
      </c>
      <c r="C78" s="26" t="s">
        <v>343</v>
      </c>
      <c r="D78" s="26" t="s">
        <v>28</v>
      </c>
      <c r="E78" s="167">
        <v>3866.5723335801817</v>
      </c>
      <c r="F78" s="167">
        <v>7.7267348124673925</v>
      </c>
      <c r="G78" s="167">
        <v>1.0028477019154658</v>
      </c>
      <c r="H78" s="264">
        <v>152</v>
      </c>
      <c r="I78" s="264">
        <v>6.6</v>
      </c>
      <c r="J78" s="264">
        <v>391</v>
      </c>
      <c r="K78" s="264">
        <v>853</v>
      </c>
      <c r="L78" s="264">
        <v>4.87</v>
      </c>
      <c r="M78" s="264">
        <v>5.64</v>
      </c>
      <c r="N78" s="264">
        <v>19.600000000000001</v>
      </c>
      <c r="O78" s="264">
        <v>1.02</v>
      </c>
      <c r="P78" s="264">
        <v>2.5</v>
      </c>
      <c r="Q78" s="264">
        <v>7.05</v>
      </c>
      <c r="R78" s="264">
        <v>4.49</v>
      </c>
      <c r="S78" s="264">
        <v>24.2</v>
      </c>
      <c r="T78" s="264">
        <v>7.94</v>
      </c>
      <c r="U78" s="264">
        <v>72.7</v>
      </c>
      <c r="V78" s="264">
        <v>23.6</v>
      </c>
      <c r="W78" s="264">
        <v>98</v>
      </c>
      <c r="X78" s="264">
        <v>19.5</v>
      </c>
      <c r="Y78" s="264">
        <v>158</v>
      </c>
      <c r="Z78" s="264">
        <v>33.700000000000003</v>
      </c>
      <c r="AA78" s="264">
        <v>8264</v>
      </c>
      <c r="AB78" s="261">
        <v>53.181687061048159</v>
      </c>
      <c r="AC78" s="261">
        <v>71.109106766527631</v>
      </c>
      <c r="AD78" s="259">
        <f t="shared" si="23"/>
        <v>0.74788855435435952</v>
      </c>
      <c r="AE78" s="259">
        <f t="shared" si="24"/>
        <v>6.5289256198347108</v>
      </c>
      <c r="AF78" s="259">
        <f t="shared" si="25"/>
        <v>0.46012658227848102</v>
      </c>
      <c r="AG78" s="262">
        <f t="shared" si="26"/>
        <v>754.77369387117153</v>
      </c>
      <c r="AH78" s="262">
        <f t="shared" si="27"/>
        <v>2.0035536997184162</v>
      </c>
      <c r="AI78" s="262">
        <f t="shared" si="28"/>
        <v>1.0509153474444044</v>
      </c>
      <c r="AJ78" s="259">
        <f t="shared" si="30"/>
        <v>152.6136351371855</v>
      </c>
      <c r="AK78" s="262">
        <f t="shared" si="31"/>
        <v>1.4431683654151828</v>
      </c>
      <c r="AL78" s="262">
        <f t="shared" si="29"/>
        <v>39.392056737588653</v>
      </c>
    </row>
    <row r="79" spans="1:38" s="90" customFormat="1" ht="15.75" x14ac:dyDescent="0.2">
      <c r="A79" s="435" t="s">
        <v>3073</v>
      </c>
      <c r="B79" s="436"/>
      <c r="C79" s="436"/>
      <c r="D79" s="437"/>
      <c r="E79" s="438"/>
      <c r="F79" s="438"/>
      <c r="G79" s="438"/>
      <c r="H79" s="438">
        <v>258.5</v>
      </c>
      <c r="I79" s="438">
        <v>6.5825000000000005</v>
      </c>
      <c r="J79" s="438">
        <v>4.6625000000000005</v>
      </c>
      <c r="K79" s="438">
        <v>998</v>
      </c>
      <c r="L79" s="438">
        <v>5.2374999999999998</v>
      </c>
      <c r="M79" s="438">
        <v>0.14325000000000002</v>
      </c>
      <c r="N79" s="438">
        <v>6.0125000000000002</v>
      </c>
      <c r="O79" s="438">
        <v>0.2545</v>
      </c>
      <c r="P79" s="438">
        <v>1.0109999999999999</v>
      </c>
      <c r="Q79" s="438">
        <v>4.12</v>
      </c>
      <c r="R79" s="438">
        <v>0.86224999999999996</v>
      </c>
      <c r="S79" s="438">
        <v>19.0425</v>
      </c>
      <c r="T79" s="438">
        <v>7.625</v>
      </c>
      <c r="U79" s="438">
        <v>82.075000000000003</v>
      </c>
      <c r="V79" s="438">
        <v>31.124999999999996</v>
      </c>
      <c r="W79" s="438">
        <v>139.77500000000001</v>
      </c>
      <c r="X79" s="438">
        <v>28.6</v>
      </c>
      <c r="Y79" s="438">
        <v>238.25</v>
      </c>
      <c r="Z79" s="438">
        <v>53.125</v>
      </c>
      <c r="AA79" s="438">
        <v>8291</v>
      </c>
      <c r="AB79" s="438">
        <v>62.900060258674621</v>
      </c>
      <c r="AC79" s="438">
        <v>88.508586989385407</v>
      </c>
      <c r="AD79" s="438">
        <v>0.66471424223458275</v>
      </c>
      <c r="AE79" s="438">
        <v>14.927431632265751</v>
      </c>
      <c r="AF79" s="438">
        <v>0.31084096206788725</v>
      </c>
      <c r="AG79" s="438">
        <v>742.73902207781191</v>
      </c>
      <c r="AH79" s="438">
        <v>7.7651665214340149</v>
      </c>
      <c r="AI79" s="438">
        <v>0.42717112195368934</v>
      </c>
      <c r="AJ79" s="439">
        <v>195.10732476026158</v>
      </c>
      <c r="AK79" s="438">
        <v>-0.86380378661922053</v>
      </c>
      <c r="AL79" s="438">
        <v>103.56884007119716</v>
      </c>
    </row>
    <row r="80" spans="1:38" s="90" customFormat="1" ht="12.75" x14ac:dyDescent="0.2">
      <c r="A80" s="445" t="s">
        <v>2274</v>
      </c>
      <c r="B80" s="446"/>
      <c r="C80" s="446"/>
      <c r="D80" s="447"/>
      <c r="E80" s="446"/>
      <c r="F80" s="446"/>
      <c r="G80" s="446"/>
      <c r="H80" s="448">
        <v>128.82416957491583</v>
      </c>
      <c r="I80" s="448">
        <v>4.6461193484455379</v>
      </c>
      <c r="J80" s="448">
        <v>1.9657292963851005</v>
      </c>
      <c r="K80" s="448">
        <v>637.80613564520263</v>
      </c>
      <c r="L80" s="448">
        <v>2.8554319579823053</v>
      </c>
      <c r="M80" s="448">
        <v>5.4646591842492716E-2</v>
      </c>
      <c r="N80" s="448">
        <v>3.2793330114521755</v>
      </c>
      <c r="O80" s="448">
        <v>0.16749228837969424</v>
      </c>
      <c r="P80" s="448">
        <v>0.76594299178637737</v>
      </c>
      <c r="Q80" s="448">
        <v>2.9846384482323267</v>
      </c>
      <c r="R80" s="448">
        <v>0.21103771384912845</v>
      </c>
      <c r="S80" s="448">
        <v>13.185781167606262</v>
      </c>
      <c r="T80" s="448">
        <v>5.3939008766074554</v>
      </c>
      <c r="U80" s="448">
        <v>58.250228897976569</v>
      </c>
      <c r="V80" s="448">
        <v>21.792716673237415</v>
      </c>
      <c r="W80" s="448">
        <v>86.063944250772039</v>
      </c>
      <c r="X80" s="448">
        <v>15.000888862552999</v>
      </c>
      <c r="Y80" s="448">
        <v>110.07383885374399</v>
      </c>
      <c r="Z80" s="448">
        <v>18.785876787274717</v>
      </c>
      <c r="AA80" s="448">
        <v>959.28966775769379</v>
      </c>
      <c r="AB80" s="448">
        <v>36.349579612876553</v>
      </c>
      <c r="AC80" s="448">
        <v>35.065503109387841</v>
      </c>
      <c r="AD80" s="448">
        <v>0.20641712980796806</v>
      </c>
      <c r="AE80" s="448">
        <v>4.7750334847734965</v>
      </c>
      <c r="AF80" s="448">
        <v>9.9387703580860229E-2</v>
      </c>
      <c r="AG80" s="448">
        <v>57.999144860635752</v>
      </c>
      <c r="AH80" s="448">
        <v>1.4062353501196827</v>
      </c>
      <c r="AI80" s="448">
        <v>0.2560279635504521</v>
      </c>
      <c r="AJ80" s="473">
        <v>77.036018235243588</v>
      </c>
      <c r="AK80" s="448">
        <v>0.51879676139244169</v>
      </c>
      <c r="AL80" s="448">
        <v>17.918224853477383</v>
      </c>
    </row>
    <row r="81" spans="1:54" s="90" customFormat="1" ht="12.75" x14ac:dyDescent="0.2">
      <c r="A81" s="263"/>
      <c r="B81" s="159"/>
      <c r="C81" s="159"/>
      <c r="E81" s="159"/>
      <c r="F81" s="159"/>
      <c r="G81" s="159"/>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1"/>
      <c r="AK81" s="267"/>
      <c r="AL81" s="267"/>
    </row>
    <row r="82" spans="1:54" s="270" customFormat="1" ht="12.75" x14ac:dyDescent="0.2">
      <c r="A82" s="107" t="s">
        <v>2404</v>
      </c>
      <c r="B82" s="272"/>
      <c r="C82" s="258"/>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c r="AI82" s="258"/>
      <c r="AJ82" s="258"/>
      <c r="AK82" s="258"/>
      <c r="AL82" s="258"/>
      <c r="AM82" s="258"/>
      <c r="AN82" s="258"/>
      <c r="AO82" s="258"/>
      <c r="AP82" s="258"/>
      <c r="AQ82" s="258"/>
      <c r="AR82" s="273"/>
      <c r="AS82" s="273"/>
      <c r="AT82" s="273"/>
      <c r="AU82" s="273"/>
      <c r="AV82" s="274"/>
      <c r="AW82" s="274"/>
      <c r="AX82" s="274"/>
      <c r="AY82" s="273"/>
      <c r="AZ82" s="274"/>
      <c r="BA82" s="274"/>
      <c r="BB82" s="274"/>
    </row>
    <row r="83" spans="1:54" s="96" customFormat="1" ht="12.75" x14ac:dyDescent="0.2">
      <c r="A83" s="107" t="s">
        <v>2750</v>
      </c>
      <c r="B83" s="26"/>
      <c r="C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row>
    <row r="84" spans="1:54" s="96" customFormat="1" ht="12.75" x14ac:dyDescent="0.2">
      <c r="A84" s="107" t="s">
        <v>3062</v>
      </c>
      <c r="B84" s="26"/>
      <c r="C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row>
    <row r="85" spans="1:54" s="270" customFormat="1" ht="12.75" customHeight="1" x14ac:dyDescent="0.2">
      <c r="A85" s="107" t="s">
        <v>3063</v>
      </c>
      <c r="B85" s="272"/>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73"/>
      <c r="AS85" s="273"/>
      <c r="AT85" s="273"/>
      <c r="AU85" s="273"/>
      <c r="AV85" s="274"/>
      <c r="AW85" s="274"/>
      <c r="AX85" s="274"/>
      <c r="AY85" s="273"/>
      <c r="AZ85" s="274"/>
      <c r="BA85" s="274"/>
      <c r="BB85" s="274"/>
    </row>
    <row r="86" spans="1:54" s="270" customFormat="1" ht="12" customHeight="1" x14ac:dyDescent="0.2">
      <c r="A86" s="107" t="s">
        <v>3076</v>
      </c>
      <c r="B86" s="272"/>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c r="AI86" s="258"/>
      <c r="AJ86" s="258"/>
      <c r="AK86" s="258"/>
      <c r="AL86" s="258"/>
      <c r="AM86" s="258"/>
      <c r="AN86" s="258"/>
      <c r="AO86" s="258"/>
      <c r="AP86" s="258"/>
      <c r="AQ86" s="258"/>
      <c r="AR86" s="273"/>
      <c r="AS86" s="273"/>
      <c r="AT86" s="273"/>
      <c r="AU86" s="273"/>
      <c r="AV86" s="274"/>
      <c r="AW86" s="274"/>
      <c r="AX86" s="274"/>
      <c r="AY86" s="273"/>
      <c r="AZ86" s="274"/>
      <c r="BA86" s="274"/>
      <c r="BB86" s="274"/>
    </row>
    <row r="87" spans="1:54" s="270" customFormat="1" ht="12.75" x14ac:dyDescent="0.2">
      <c r="A87" s="107" t="s">
        <v>2416</v>
      </c>
      <c r="B87" s="272"/>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8"/>
      <c r="AO87" s="258"/>
      <c r="AP87" s="258"/>
      <c r="AQ87" s="258"/>
      <c r="AR87" s="273"/>
      <c r="AS87" s="273"/>
      <c r="AT87" s="273"/>
      <c r="AU87" s="273"/>
      <c r="AV87" s="274"/>
      <c r="AW87" s="274"/>
      <c r="AX87" s="274"/>
      <c r="AY87" s="273"/>
      <c r="AZ87" s="274"/>
      <c r="BA87" s="274"/>
      <c r="BB87" s="274"/>
    </row>
    <row r="88" spans="1:54" s="270" customFormat="1" ht="12.75" x14ac:dyDescent="0.2">
      <c r="A88" s="107" t="s">
        <v>346</v>
      </c>
      <c r="B88" s="272"/>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8"/>
      <c r="AF88" s="258"/>
      <c r="AG88" s="258"/>
      <c r="AH88" s="258"/>
      <c r="AI88" s="258"/>
      <c r="AJ88" s="258"/>
      <c r="AK88" s="258"/>
      <c r="AL88" s="258"/>
      <c r="AM88" s="258"/>
      <c r="AN88" s="258"/>
      <c r="AO88" s="258"/>
      <c r="AP88" s="258"/>
      <c r="AQ88" s="258"/>
      <c r="AR88" s="273"/>
      <c r="AS88" s="273"/>
      <c r="AT88" s="273"/>
      <c r="AU88" s="273"/>
      <c r="AV88" s="274"/>
      <c r="AW88" s="274"/>
      <c r="AX88" s="274"/>
      <c r="AY88" s="273"/>
      <c r="AZ88" s="274"/>
      <c r="BA88" s="274"/>
      <c r="BB88" s="274"/>
    </row>
    <row r="89" spans="1:54" s="96" customFormat="1" ht="12.75" x14ac:dyDescent="0.2">
      <c r="A89" s="107" t="s">
        <v>3074</v>
      </c>
      <c r="B89" s="26"/>
      <c r="C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row>
    <row r="90" spans="1:54" x14ac:dyDescent="0.2">
      <c r="A90" s="107" t="s">
        <v>3064</v>
      </c>
    </row>
    <row r="92" spans="1:54" x14ac:dyDescent="0.2">
      <c r="A92" s="490" t="s">
        <v>3082</v>
      </c>
    </row>
    <row r="93" spans="1:54" x14ac:dyDescent="0.2">
      <c r="A93" s="490" t="s">
        <v>3080</v>
      </c>
    </row>
    <row r="94" spans="1:54" x14ac:dyDescent="0.2">
      <c r="A94" s="490" t="s">
        <v>3077</v>
      </c>
    </row>
    <row r="95" spans="1:54" x14ac:dyDescent="0.2">
      <c r="A95" s="490" t="s">
        <v>3079</v>
      </c>
    </row>
    <row r="96" spans="1:54" x14ac:dyDescent="0.2">
      <c r="A96" s="490" t="s">
        <v>3078</v>
      </c>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5"/>
  <sheetViews>
    <sheetView zoomScale="160" zoomScaleNormal="160" workbookViewId="0">
      <selection activeCell="A13" sqref="A13"/>
    </sheetView>
  </sheetViews>
  <sheetFormatPr defaultColWidth="8.875" defaultRowHeight="15" x14ac:dyDescent="0.2"/>
  <cols>
    <col min="1" max="13" width="8.875" style="37"/>
    <col min="14" max="14" width="11.25" style="37" customWidth="1"/>
    <col min="15" max="16" width="8.875" style="37"/>
    <col min="17" max="17" width="12.5" style="37" customWidth="1"/>
    <col min="18" max="18" width="13.875" style="37" customWidth="1"/>
    <col min="19" max="19" width="15.5" style="37" customWidth="1"/>
    <col min="20" max="20" width="18.5" style="37" customWidth="1"/>
    <col min="21" max="16384" width="8.875" style="37"/>
  </cols>
  <sheetData>
    <row r="1" spans="1:20" s="162" customFormat="1" ht="24.75" customHeight="1" x14ac:dyDescent="0.2">
      <c r="A1" s="426" t="s">
        <v>3010</v>
      </c>
    </row>
    <row r="2" spans="1:20" s="96" customFormat="1" ht="15.75" x14ac:dyDescent="0.2">
      <c r="A2" s="275"/>
      <c r="B2" s="504" t="s">
        <v>2751</v>
      </c>
      <c r="C2" s="504"/>
      <c r="D2" s="504" t="s">
        <v>2752</v>
      </c>
      <c r="E2" s="504"/>
      <c r="F2" s="504" t="s">
        <v>2113</v>
      </c>
      <c r="G2" s="504"/>
      <c r="H2" s="504" t="s">
        <v>2417</v>
      </c>
      <c r="I2" s="504"/>
      <c r="J2" s="504" t="s">
        <v>2753</v>
      </c>
      <c r="K2" s="504"/>
      <c r="L2" s="504" t="s">
        <v>2754</v>
      </c>
      <c r="M2" s="504"/>
      <c r="N2" s="504"/>
      <c r="O2" s="504" t="s">
        <v>2755</v>
      </c>
      <c r="P2" s="504"/>
      <c r="Q2" s="504"/>
      <c r="R2" s="276" t="s">
        <v>3000</v>
      </c>
      <c r="S2" s="276" t="s">
        <v>3001</v>
      </c>
      <c r="T2" s="277" t="s">
        <v>2791</v>
      </c>
    </row>
    <row r="3" spans="1:20" s="96" customFormat="1" ht="15.75" x14ac:dyDescent="0.2">
      <c r="A3" s="275"/>
      <c r="B3" s="278" t="s">
        <v>2275</v>
      </c>
      <c r="C3" s="275" t="s">
        <v>2785</v>
      </c>
      <c r="D3" s="278" t="s">
        <v>2275</v>
      </c>
      <c r="E3" s="275" t="s">
        <v>2785</v>
      </c>
      <c r="F3" s="278" t="s">
        <v>2275</v>
      </c>
      <c r="G3" s="275" t="s">
        <v>2785</v>
      </c>
      <c r="H3" s="278" t="s">
        <v>2275</v>
      </c>
      <c r="I3" s="275" t="s">
        <v>2785</v>
      </c>
      <c r="J3" s="278" t="s">
        <v>2275</v>
      </c>
      <c r="K3" s="275" t="s">
        <v>2785</v>
      </c>
      <c r="L3" s="278" t="s">
        <v>2275</v>
      </c>
      <c r="M3" s="278" t="s">
        <v>2768</v>
      </c>
      <c r="N3" s="275" t="s">
        <v>2792</v>
      </c>
      <c r="O3" s="278" t="s">
        <v>2275</v>
      </c>
      <c r="P3" s="278" t="s">
        <v>2785</v>
      </c>
      <c r="Q3" s="275" t="s">
        <v>2786</v>
      </c>
      <c r="R3" s="276" t="s">
        <v>2275</v>
      </c>
      <c r="S3" s="278" t="s">
        <v>2275</v>
      </c>
      <c r="T3" s="277" t="s">
        <v>2275</v>
      </c>
    </row>
    <row r="4" spans="1:20" s="96" customFormat="1" ht="12.75" x14ac:dyDescent="0.2">
      <c r="A4" s="279" t="s">
        <v>2114</v>
      </c>
      <c r="B4" s="270">
        <v>6.9586067969015536E-2</v>
      </c>
      <c r="C4" s="280">
        <v>0.12783308684864933</v>
      </c>
      <c r="D4" s="270">
        <v>3.3814328802632724E-4</v>
      </c>
      <c r="E4" s="280">
        <v>6.4063743870371265E-5</v>
      </c>
      <c r="F4" s="270">
        <v>1052.5595319369615</v>
      </c>
      <c r="G4" s="280">
        <v>60.138702659522131</v>
      </c>
      <c r="H4" s="270">
        <v>-0.6008911880839235</v>
      </c>
      <c r="I4" s="280">
        <v>0.70159071797776484</v>
      </c>
      <c r="J4" s="270">
        <v>-15.800970362261692</v>
      </c>
      <c r="K4" s="280">
        <v>0.70159071797776484</v>
      </c>
      <c r="L4" s="270">
        <v>0.25119189235559863</v>
      </c>
      <c r="M4" s="270">
        <v>4.5490885576666792E-2</v>
      </c>
      <c r="N4" s="280">
        <v>9.9520924165254557E-2</v>
      </c>
      <c r="O4" s="270">
        <v>9.1200960800915638</v>
      </c>
      <c r="P4" s="270">
        <v>1.6516506298711584</v>
      </c>
      <c r="Q4" s="280">
        <v>3.6133347372602738</v>
      </c>
      <c r="R4" s="281">
        <v>69.523459954421341</v>
      </c>
      <c r="S4" s="270">
        <v>10.3</v>
      </c>
      <c r="T4" s="449">
        <f>O4*S4/R4</f>
        <v>1.3511552745868367</v>
      </c>
    </row>
    <row r="5" spans="1:20" s="96" customFormat="1" ht="12.75" x14ac:dyDescent="0.2">
      <c r="A5" s="279" t="s">
        <v>2115</v>
      </c>
      <c r="B5" s="270">
        <v>3.6617710563325821E-2</v>
      </c>
      <c r="C5" s="280">
        <v>0.13164751460121432</v>
      </c>
      <c r="D5" s="270">
        <v>4.0673027286932425E-4</v>
      </c>
      <c r="E5" s="280">
        <v>9.6612141127662768E-5</v>
      </c>
      <c r="F5" s="270">
        <v>974.32923817701931</v>
      </c>
      <c r="G5" s="280">
        <v>23.201379851586253</v>
      </c>
      <c r="H5" s="270">
        <v>-0.48188949445845242</v>
      </c>
      <c r="I5" s="280">
        <v>0.58903800972150899</v>
      </c>
      <c r="J5" s="270">
        <v>-17.581390239425009</v>
      </c>
      <c r="K5" s="280">
        <v>0.58903800972150899</v>
      </c>
      <c r="L5" s="270">
        <v>0.2354806494459642</v>
      </c>
      <c r="M5" s="270">
        <v>3.8193009134704567E-2</v>
      </c>
      <c r="N5" s="280">
        <v>6.7011094569815466E-2</v>
      </c>
      <c r="O5" s="270">
        <v>8.4699492750115919</v>
      </c>
      <c r="P5" s="270">
        <v>1.3737555539791138</v>
      </c>
      <c r="Q5" s="280">
        <v>2.4103066354060849</v>
      </c>
      <c r="R5" s="281">
        <v>47.208392310083845</v>
      </c>
      <c r="S5" s="270">
        <v>10.3</v>
      </c>
      <c r="T5" s="449">
        <f t="shared" ref="T5:T6" si="0">O5*S5/R5</f>
        <v>1.8479866240643954</v>
      </c>
    </row>
    <row r="6" spans="1:20" s="96" customFormat="1" ht="15.75" x14ac:dyDescent="0.2">
      <c r="A6" s="282" t="s">
        <v>2794</v>
      </c>
      <c r="B6" s="283">
        <v>5.2951823100657533E-2</v>
      </c>
      <c r="C6" s="284">
        <v>0.12973582385823895</v>
      </c>
      <c r="D6" s="283">
        <v>3.313261755195582E-4</v>
      </c>
      <c r="E6" s="284">
        <v>2.3453236922561988E-4</v>
      </c>
      <c r="F6" s="283">
        <v>1027.6699309764992</v>
      </c>
      <c r="G6" s="284">
        <v>71.685446285073013</v>
      </c>
      <c r="H6" s="283">
        <v>-0.86380378661922053</v>
      </c>
      <c r="I6" s="284">
        <v>0.51879676139244169</v>
      </c>
      <c r="J6" s="283">
        <v>-16.636349533157546</v>
      </c>
      <c r="K6" s="284">
        <v>0.51879676139244169</v>
      </c>
      <c r="L6" s="283">
        <v>0.23723341623022054</v>
      </c>
      <c r="M6" s="283">
        <v>3.3638592280801564E-2</v>
      </c>
      <c r="N6" s="284">
        <v>0.13827585922798991</v>
      </c>
      <c r="O6" s="283">
        <v>8.5041410759188629</v>
      </c>
      <c r="P6" s="283">
        <v>1.2058475525793588</v>
      </c>
      <c r="Q6" s="284">
        <v>4.9567950120802848</v>
      </c>
      <c r="R6" s="285">
        <v>58.365926132252596</v>
      </c>
      <c r="S6" s="283">
        <v>10.3</v>
      </c>
      <c r="T6" s="450">
        <f t="shared" si="0"/>
        <v>1.5007498190551494</v>
      </c>
    </row>
    <row r="7" spans="1:20" s="96" customFormat="1" ht="12.75" x14ac:dyDescent="0.2">
      <c r="A7" s="107" t="s">
        <v>2404</v>
      </c>
    </row>
    <row r="8" spans="1:20" s="96" customFormat="1" ht="12.75" x14ac:dyDescent="0.2">
      <c r="A8" s="95" t="s">
        <v>3081</v>
      </c>
    </row>
    <row r="9" spans="1:20" s="96" customFormat="1" ht="12.75" x14ac:dyDescent="0.2">
      <c r="A9" s="96" t="s">
        <v>2418</v>
      </c>
    </row>
    <row r="10" spans="1:20" s="96" customFormat="1" ht="12.75" x14ac:dyDescent="0.2">
      <c r="A10" s="96" t="s">
        <v>3065</v>
      </c>
    </row>
    <row r="11" spans="1:20" s="96" customFormat="1" ht="12.75" x14ac:dyDescent="0.2">
      <c r="A11" s="96" t="s">
        <v>2793</v>
      </c>
    </row>
    <row r="12" spans="1:20" s="96" customFormat="1" ht="14.25" x14ac:dyDescent="0.2">
      <c r="A12" s="95" t="s">
        <v>3066</v>
      </c>
    </row>
    <row r="13" spans="1:20" x14ac:dyDescent="0.2">
      <c r="A13" s="96" t="s">
        <v>3067</v>
      </c>
    </row>
    <row r="19" spans="2:2" x14ac:dyDescent="0.2">
      <c r="B19" s="144"/>
    </row>
    <row r="20" spans="2:2" x14ac:dyDescent="0.2">
      <c r="B20" s="144"/>
    </row>
    <row r="21" spans="2:2" x14ac:dyDescent="0.2">
      <c r="B21" s="144"/>
    </row>
    <row r="22" spans="2:2" x14ac:dyDescent="0.2">
      <c r="B22" s="144"/>
    </row>
    <row r="23" spans="2:2" x14ac:dyDescent="0.2">
      <c r="B23" s="144"/>
    </row>
    <row r="24" spans="2:2" x14ac:dyDescent="0.2">
      <c r="B24" s="144"/>
    </row>
    <row r="25" spans="2:2" x14ac:dyDescent="0.2">
      <c r="B25" s="144"/>
    </row>
  </sheetData>
  <mergeCells count="7">
    <mergeCell ref="O2:Q2"/>
    <mergeCell ref="B2:C2"/>
    <mergeCell ref="D2:E2"/>
    <mergeCell ref="F2:G2"/>
    <mergeCell ref="H2:I2"/>
    <mergeCell ref="J2:K2"/>
    <mergeCell ref="L2:N2"/>
  </mergeCells>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N79"/>
  <sheetViews>
    <sheetView zoomScale="90" zoomScaleNormal="90" workbookViewId="0">
      <pane xSplit="1" ySplit="7" topLeftCell="B51" activePane="bottomRight" state="frozen"/>
      <selection pane="topRight" activeCell="B1" sqref="B1"/>
      <selection pane="bottomLeft" activeCell="A8" sqref="A8"/>
      <selection pane="bottomRight" activeCell="A79" sqref="A79"/>
    </sheetView>
  </sheetViews>
  <sheetFormatPr defaultColWidth="8.875" defaultRowHeight="15" x14ac:dyDescent="0.2"/>
  <cols>
    <col min="1" max="1" width="10.875" style="26" customWidth="1"/>
    <col min="2" max="17" width="8.875" style="37"/>
    <col min="18" max="20" width="9" style="26"/>
    <col min="21" max="21" width="11.25" style="26" customWidth="1"/>
    <col min="22" max="39" width="8.875" style="37"/>
    <col min="40" max="41" width="9" style="26"/>
    <col min="42" max="59" width="8.875" style="37"/>
    <col min="60" max="69" width="9" style="26"/>
    <col min="70" max="76" width="8.875" style="37"/>
    <col min="77" max="77" width="9" style="26"/>
    <col min="78" max="78" width="8.875" style="37"/>
    <col min="79" max="84" width="9" style="26"/>
    <col min="85" max="86" width="8.875" style="37"/>
    <col min="87" max="87" width="9" style="26"/>
    <col min="88" max="102" width="8.875" style="37"/>
    <col min="103" max="103" width="9" style="26" customWidth="1"/>
    <col min="104" max="16384" width="8.875" style="37"/>
  </cols>
  <sheetData>
    <row r="1" spans="1:144" s="163" customFormat="1" ht="26.65" customHeight="1" x14ac:dyDescent="0.2">
      <c r="A1" s="177" t="s">
        <v>3011</v>
      </c>
      <c r="R1" s="171"/>
      <c r="S1" s="171"/>
      <c r="T1" s="171"/>
      <c r="U1" s="171"/>
      <c r="AN1" s="171"/>
      <c r="AO1" s="171"/>
      <c r="BH1" s="171"/>
      <c r="BI1" s="171"/>
      <c r="BJ1" s="171"/>
      <c r="BK1" s="171"/>
      <c r="BL1" s="171"/>
      <c r="BM1" s="171"/>
      <c r="BN1" s="171"/>
      <c r="BO1" s="171"/>
      <c r="BP1" s="171"/>
      <c r="BQ1" s="171"/>
      <c r="BY1" s="171"/>
      <c r="CA1" s="171"/>
      <c r="CB1" s="171"/>
      <c r="CC1" s="171"/>
      <c r="CD1" s="171"/>
      <c r="CE1" s="171"/>
      <c r="CF1" s="171"/>
      <c r="CI1" s="171"/>
      <c r="CY1" s="171"/>
    </row>
    <row r="2" spans="1:144" s="186" customFormat="1" ht="25.5" x14ac:dyDescent="0.2">
      <c r="A2" s="93" t="s">
        <v>99</v>
      </c>
      <c r="B2" s="93" t="s">
        <v>2414</v>
      </c>
      <c r="C2" s="93" t="s">
        <v>2414</v>
      </c>
      <c r="D2" s="93" t="s">
        <v>2414</v>
      </c>
      <c r="E2" s="93"/>
      <c r="F2" s="93" t="s">
        <v>2414</v>
      </c>
      <c r="G2" s="93" t="s">
        <v>2414</v>
      </c>
      <c r="H2" s="93" t="s">
        <v>2414</v>
      </c>
      <c r="I2" s="93" t="s">
        <v>2414</v>
      </c>
      <c r="J2" s="93" t="s">
        <v>2414</v>
      </c>
      <c r="K2" s="93" t="s">
        <v>2414</v>
      </c>
      <c r="L2" s="93" t="s">
        <v>2414</v>
      </c>
      <c r="M2" s="93" t="s">
        <v>2414</v>
      </c>
      <c r="N2" s="93" t="s">
        <v>2414</v>
      </c>
      <c r="O2" s="93" t="s">
        <v>2414</v>
      </c>
      <c r="P2" s="93" t="s">
        <v>2414</v>
      </c>
      <c r="Q2" s="93"/>
      <c r="R2" s="93" t="s">
        <v>2415</v>
      </c>
      <c r="S2" s="93" t="s">
        <v>2415</v>
      </c>
      <c r="T2" s="93" t="s">
        <v>2415</v>
      </c>
      <c r="U2" s="93" t="s">
        <v>2415</v>
      </c>
      <c r="V2" s="93" t="s">
        <v>2415</v>
      </c>
      <c r="W2" s="93" t="s">
        <v>2415</v>
      </c>
      <c r="X2" s="93" t="s">
        <v>2415</v>
      </c>
      <c r="Y2" s="93" t="s">
        <v>2415</v>
      </c>
      <c r="Z2" s="93" t="s">
        <v>2415</v>
      </c>
      <c r="AA2" s="93" t="s">
        <v>2415</v>
      </c>
      <c r="AB2" s="93" t="s">
        <v>2415</v>
      </c>
      <c r="AC2" s="93" t="s">
        <v>2415</v>
      </c>
      <c r="AD2" s="93" t="s">
        <v>2415</v>
      </c>
      <c r="AE2" s="93" t="s">
        <v>2415</v>
      </c>
      <c r="AF2" s="93" t="s">
        <v>2415</v>
      </c>
      <c r="AG2" s="93" t="s">
        <v>2415</v>
      </c>
      <c r="AH2" s="93" t="s">
        <v>2415</v>
      </c>
      <c r="AI2" s="93" t="s">
        <v>2415</v>
      </c>
      <c r="AJ2" s="93" t="s">
        <v>2415</v>
      </c>
      <c r="AK2" s="93" t="s">
        <v>2415</v>
      </c>
      <c r="AL2" s="93" t="s">
        <v>2415</v>
      </c>
      <c r="AM2" s="93" t="s">
        <v>2415</v>
      </c>
      <c r="AN2" s="93" t="s">
        <v>2415</v>
      </c>
      <c r="AO2" s="93" t="s">
        <v>2415</v>
      </c>
      <c r="AP2" s="93" t="s">
        <v>2415</v>
      </c>
      <c r="AQ2" s="93" t="s">
        <v>2415</v>
      </c>
      <c r="AR2" s="93" t="s">
        <v>2415</v>
      </c>
      <c r="AS2" s="93"/>
      <c r="AT2" s="93" t="s">
        <v>103</v>
      </c>
      <c r="AU2" s="93" t="s">
        <v>103</v>
      </c>
      <c r="AV2" s="93" t="s">
        <v>103</v>
      </c>
      <c r="AW2" s="93" t="s">
        <v>103</v>
      </c>
      <c r="AX2" s="93" t="s">
        <v>103</v>
      </c>
      <c r="AY2" s="93" t="s">
        <v>103</v>
      </c>
      <c r="AZ2" s="93" t="s">
        <v>103</v>
      </c>
      <c r="BA2" s="93" t="s">
        <v>103</v>
      </c>
      <c r="BB2" s="93" t="s">
        <v>103</v>
      </c>
      <c r="BC2" s="93" t="s">
        <v>103</v>
      </c>
      <c r="BD2" s="93" t="s">
        <v>103</v>
      </c>
      <c r="BE2" s="93" t="s">
        <v>103</v>
      </c>
      <c r="BF2" s="93" t="s">
        <v>103</v>
      </c>
      <c r="BG2" s="93"/>
      <c r="BH2" s="93" t="s">
        <v>100</v>
      </c>
      <c r="BI2" s="93" t="s">
        <v>100</v>
      </c>
      <c r="BJ2" s="93" t="s">
        <v>100</v>
      </c>
      <c r="BK2" s="93" t="s">
        <v>100</v>
      </c>
      <c r="BL2" s="93" t="s">
        <v>100</v>
      </c>
      <c r="BM2" s="93" t="s">
        <v>100</v>
      </c>
      <c r="BN2" s="93" t="s">
        <v>100</v>
      </c>
      <c r="BO2" s="93" t="s">
        <v>100</v>
      </c>
      <c r="BP2" s="93" t="s">
        <v>100</v>
      </c>
      <c r="BQ2" s="93" t="s">
        <v>100</v>
      </c>
      <c r="BR2" s="93"/>
      <c r="BS2" s="93" t="s">
        <v>101</v>
      </c>
      <c r="BT2" s="93" t="s">
        <v>101</v>
      </c>
      <c r="BU2" s="93" t="s">
        <v>101</v>
      </c>
      <c r="BV2" s="93" t="s">
        <v>101</v>
      </c>
      <c r="BW2" s="93" t="s">
        <v>101</v>
      </c>
      <c r="BX2" s="93" t="s">
        <v>101</v>
      </c>
      <c r="BY2" s="93" t="s">
        <v>101</v>
      </c>
      <c r="BZ2" s="93" t="s">
        <v>101</v>
      </c>
      <c r="CA2" s="93" t="s">
        <v>101</v>
      </c>
      <c r="CB2" s="93" t="s">
        <v>101</v>
      </c>
      <c r="CC2" s="93" t="s">
        <v>101</v>
      </c>
      <c r="CD2" s="93" t="s">
        <v>101</v>
      </c>
      <c r="CE2" s="93" t="s">
        <v>101</v>
      </c>
      <c r="CF2" s="93" t="s">
        <v>101</v>
      </c>
      <c r="CG2" s="93" t="s">
        <v>101</v>
      </c>
      <c r="CH2" s="93" t="s">
        <v>101</v>
      </c>
      <c r="CI2" s="93" t="s">
        <v>101</v>
      </c>
      <c r="CJ2" s="93" t="s">
        <v>101</v>
      </c>
      <c r="CK2" s="93" t="s">
        <v>101</v>
      </c>
      <c r="CL2" s="93" t="s">
        <v>101</v>
      </c>
      <c r="CM2" s="93" t="s">
        <v>101</v>
      </c>
      <c r="CN2" s="93" t="s">
        <v>101</v>
      </c>
      <c r="CO2" s="93"/>
      <c r="CP2" s="93" t="s">
        <v>104</v>
      </c>
      <c r="CQ2" s="93" t="s">
        <v>104</v>
      </c>
      <c r="CR2" s="93" t="s">
        <v>104</v>
      </c>
      <c r="CS2" s="93" t="s">
        <v>104</v>
      </c>
      <c r="CT2" s="93" t="s">
        <v>104</v>
      </c>
      <c r="CU2" s="93" t="s">
        <v>104</v>
      </c>
      <c r="CV2" s="93" t="s">
        <v>104</v>
      </c>
      <c r="CW2" s="93" t="s">
        <v>104</v>
      </c>
      <c r="CX2" s="93" t="s">
        <v>104</v>
      </c>
      <c r="CY2" s="93" t="s">
        <v>104</v>
      </c>
      <c r="CZ2" s="93" t="s">
        <v>104</v>
      </c>
      <c r="DA2" s="93" t="s">
        <v>104</v>
      </c>
      <c r="DB2" s="93" t="s">
        <v>104</v>
      </c>
      <c r="DC2" s="93" t="s">
        <v>104</v>
      </c>
      <c r="DD2" s="93" t="s">
        <v>104</v>
      </c>
      <c r="DE2" s="93" t="s">
        <v>104</v>
      </c>
      <c r="DF2" s="93" t="s">
        <v>104</v>
      </c>
      <c r="DG2" s="93" t="s">
        <v>104</v>
      </c>
      <c r="DH2" s="93" t="s">
        <v>104</v>
      </c>
      <c r="DI2" s="93" t="s">
        <v>104</v>
      </c>
      <c r="DJ2" s="93" t="s">
        <v>104</v>
      </c>
      <c r="DK2" s="93" t="s">
        <v>104</v>
      </c>
      <c r="DL2" s="93" t="s">
        <v>104</v>
      </c>
      <c r="DM2" s="93" t="s">
        <v>104</v>
      </c>
      <c r="DN2" s="93" t="s">
        <v>104</v>
      </c>
      <c r="DO2" s="93" t="s">
        <v>104</v>
      </c>
      <c r="DP2" s="93" t="s">
        <v>104</v>
      </c>
      <c r="DQ2" s="93" t="s">
        <v>104</v>
      </c>
      <c r="DR2" s="93" t="s">
        <v>104</v>
      </c>
      <c r="DS2" s="93" t="s">
        <v>104</v>
      </c>
      <c r="DT2" s="93" t="s">
        <v>104</v>
      </c>
      <c r="DU2" s="93" t="s">
        <v>104</v>
      </c>
      <c r="DV2" s="93" t="s">
        <v>104</v>
      </c>
      <c r="DW2" s="93" t="s">
        <v>104</v>
      </c>
      <c r="DX2" s="93" t="s">
        <v>104</v>
      </c>
      <c r="DY2" s="93" t="s">
        <v>104</v>
      </c>
      <c r="DZ2" s="93" t="s">
        <v>104</v>
      </c>
      <c r="EA2" s="93" t="s">
        <v>104</v>
      </c>
      <c r="EB2" s="93" t="s">
        <v>104</v>
      </c>
      <c r="EC2" s="93" t="s">
        <v>104</v>
      </c>
      <c r="ED2" s="93" t="s">
        <v>104</v>
      </c>
      <c r="EE2" s="93" t="s">
        <v>104</v>
      </c>
      <c r="EF2" s="93" t="s">
        <v>104</v>
      </c>
      <c r="EG2" s="93" t="s">
        <v>104</v>
      </c>
      <c r="EH2" s="93" t="s">
        <v>104</v>
      </c>
      <c r="EI2" s="93" t="s">
        <v>104</v>
      </c>
      <c r="EJ2" s="93" t="s">
        <v>104</v>
      </c>
      <c r="EK2" s="93" t="s">
        <v>104</v>
      </c>
      <c r="EL2" s="93" t="s">
        <v>104</v>
      </c>
    </row>
    <row r="3" spans="1:144" s="137" customFormat="1" ht="38.25" x14ac:dyDescent="0.2">
      <c r="A3" s="9" t="s">
        <v>2701</v>
      </c>
      <c r="B3" s="9" t="s">
        <v>340</v>
      </c>
      <c r="C3" s="9" t="s">
        <v>341</v>
      </c>
      <c r="D3" s="9" t="s">
        <v>342</v>
      </c>
      <c r="E3" s="9"/>
      <c r="F3" s="9" t="s">
        <v>164</v>
      </c>
      <c r="G3" s="9" t="s">
        <v>165</v>
      </c>
      <c r="H3" s="9" t="s">
        <v>166</v>
      </c>
      <c r="I3" s="9" t="s">
        <v>167</v>
      </c>
      <c r="J3" s="9" t="s">
        <v>168</v>
      </c>
      <c r="K3" s="9" t="s">
        <v>169</v>
      </c>
      <c r="L3" s="9" t="s">
        <v>170</v>
      </c>
      <c r="M3" s="9" t="s">
        <v>171</v>
      </c>
      <c r="N3" s="9" t="s">
        <v>172</v>
      </c>
      <c r="O3" s="9" t="s">
        <v>173</v>
      </c>
      <c r="P3" s="9" t="s">
        <v>174</v>
      </c>
      <c r="Q3" s="9"/>
      <c r="R3" s="9" t="s">
        <v>137</v>
      </c>
      <c r="S3" s="9" t="s">
        <v>138</v>
      </c>
      <c r="T3" s="9" t="s">
        <v>139</v>
      </c>
      <c r="U3" s="9" t="s">
        <v>140</v>
      </c>
      <c r="V3" s="9" t="s">
        <v>141</v>
      </c>
      <c r="W3" s="9" t="s">
        <v>142</v>
      </c>
      <c r="X3" s="10" t="s">
        <v>143</v>
      </c>
      <c r="Y3" s="10" t="s">
        <v>144</v>
      </c>
      <c r="Z3" s="10" t="s">
        <v>145</v>
      </c>
      <c r="AA3" s="10" t="s">
        <v>146</v>
      </c>
      <c r="AB3" s="10" t="s">
        <v>147</v>
      </c>
      <c r="AC3" s="10" t="s">
        <v>148</v>
      </c>
      <c r="AD3" s="10" t="s">
        <v>149</v>
      </c>
      <c r="AE3" s="10" t="s">
        <v>150</v>
      </c>
      <c r="AF3" s="10" t="s">
        <v>151</v>
      </c>
      <c r="AG3" s="10" t="s">
        <v>152</v>
      </c>
      <c r="AH3" s="10" t="s">
        <v>153</v>
      </c>
      <c r="AI3" s="10" t="s">
        <v>154</v>
      </c>
      <c r="AJ3" s="10" t="s">
        <v>155</v>
      </c>
      <c r="AK3" s="10" t="s">
        <v>156</v>
      </c>
      <c r="AL3" s="10" t="s">
        <v>157</v>
      </c>
      <c r="AM3" s="10" t="s">
        <v>158</v>
      </c>
      <c r="AN3" s="9" t="s">
        <v>159</v>
      </c>
      <c r="AO3" s="9" t="s">
        <v>160</v>
      </c>
      <c r="AP3" s="10" t="s">
        <v>161</v>
      </c>
      <c r="AQ3" s="10" t="s">
        <v>162</v>
      </c>
      <c r="AR3" s="10" t="s">
        <v>163</v>
      </c>
      <c r="AS3" s="9"/>
      <c r="AT3" s="9" t="s">
        <v>175</v>
      </c>
      <c r="AU3" s="9" t="s">
        <v>176</v>
      </c>
      <c r="AV3" s="9" t="s">
        <v>177</v>
      </c>
      <c r="AW3" s="9" t="s">
        <v>178</v>
      </c>
      <c r="AX3" s="9" t="s">
        <v>179</v>
      </c>
      <c r="AY3" s="9" t="s">
        <v>180</v>
      </c>
      <c r="AZ3" s="9" t="s">
        <v>181</v>
      </c>
      <c r="BA3" s="9" t="s">
        <v>182</v>
      </c>
      <c r="BB3" s="9" t="s">
        <v>183</v>
      </c>
      <c r="BC3" s="9" t="s">
        <v>184</v>
      </c>
      <c r="BD3" s="9" t="s">
        <v>185</v>
      </c>
      <c r="BE3" s="9" t="s">
        <v>186</v>
      </c>
      <c r="BF3" s="9" t="s">
        <v>187</v>
      </c>
      <c r="BG3" s="9"/>
      <c r="BH3" s="9" t="s">
        <v>105</v>
      </c>
      <c r="BI3" s="9" t="s">
        <v>106</v>
      </c>
      <c r="BJ3" s="9" t="s">
        <v>107</v>
      </c>
      <c r="BK3" s="9" t="s">
        <v>108</v>
      </c>
      <c r="BL3" s="9" t="s">
        <v>109</v>
      </c>
      <c r="BM3" s="9" t="s">
        <v>110</v>
      </c>
      <c r="BN3" s="9" t="s">
        <v>111</v>
      </c>
      <c r="BO3" s="9" t="s">
        <v>112</v>
      </c>
      <c r="BP3" s="9" t="s">
        <v>113</v>
      </c>
      <c r="BQ3" s="9" t="s">
        <v>114</v>
      </c>
      <c r="BR3" s="9"/>
      <c r="BS3" s="10" t="s">
        <v>123</v>
      </c>
      <c r="BT3" s="10" t="s">
        <v>124</v>
      </c>
      <c r="BU3" s="10" t="s">
        <v>125</v>
      </c>
      <c r="BV3" s="10" t="s">
        <v>126</v>
      </c>
      <c r="BW3" s="10" t="s">
        <v>127</v>
      </c>
      <c r="BX3" s="10" t="s">
        <v>128</v>
      </c>
      <c r="BY3" s="9" t="s">
        <v>129</v>
      </c>
      <c r="BZ3" s="10" t="s">
        <v>130</v>
      </c>
      <c r="CA3" s="9" t="s">
        <v>131</v>
      </c>
      <c r="CB3" s="9" t="s">
        <v>132</v>
      </c>
      <c r="CC3" s="9" t="s">
        <v>133</v>
      </c>
      <c r="CD3" s="9" t="s">
        <v>134</v>
      </c>
      <c r="CE3" s="9" t="s">
        <v>135</v>
      </c>
      <c r="CF3" s="9" t="s">
        <v>136</v>
      </c>
      <c r="CG3" s="9" t="s">
        <v>115</v>
      </c>
      <c r="CH3" s="9" t="s">
        <v>116</v>
      </c>
      <c r="CI3" s="9" t="s">
        <v>117</v>
      </c>
      <c r="CJ3" s="10" t="s">
        <v>118</v>
      </c>
      <c r="CK3" s="10" t="s">
        <v>119</v>
      </c>
      <c r="CL3" s="10" t="s">
        <v>120</v>
      </c>
      <c r="CM3" s="10" t="s">
        <v>121</v>
      </c>
      <c r="CN3" s="10" t="s">
        <v>122</v>
      </c>
      <c r="CO3" s="9"/>
      <c r="CP3" s="10">
        <v>155768</v>
      </c>
      <c r="CQ3" s="10">
        <v>155774</v>
      </c>
      <c r="CR3" s="10">
        <v>155807</v>
      </c>
      <c r="CS3" s="10">
        <v>155810</v>
      </c>
      <c r="CT3" s="10" t="s">
        <v>188</v>
      </c>
      <c r="CU3" s="10" t="s">
        <v>189</v>
      </c>
      <c r="CV3" s="10" t="s">
        <v>190</v>
      </c>
      <c r="CW3" s="10" t="s">
        <v>191</v>
      </c>
      <c r="CX3" s="10" t="s">
        <v>192</v>
      </c>
      <c r="CY3" s="11" t="s">
        <v>193</v>
      </c>
      <c r="CZ3" s="11" t="s">
        <v>194</v>
      </c>
      <c r="DA3" s="11" t="s">
        <v>195</v>
      </c>
      <c r="DB3" s="9">
        <v>496430</v>
      </c>
      <c r="DC3" s="9">
        <v>496431</v>
      </c>
      <c r="DD3" s="9" t="s">
        <v>196</v>
      </c>
      <c r="DE3" s="9" t="s">
        <v>197</v>
      </c>
      <c r="DF3" s="9" t="s">
        <v>198</v>
      </c>
      <c r="DG3" s="9" t="s">
        <v>199</v>
      </c>
      <c r="DH3" s="9" t="s">
        <v>200</v>
      </c>
      <c r="DI3" s="9" t="s">
        <v>201</v>
      </c>
      <c r="DJ3" s="9">
        <v>498032</v>
      </c>
      <c r="DK3" s="9">
        <v>498027</v>
      </c>
      <c r="DL3" s="9">
        <v>498028</v>
      </c>
      <c r="DM3" s="9">
        <v>111099</v>
      </c>
      <c r="DN3" s="10" t="s">
        <v>202</v>
      </c>
      <c r="DO3" s="10" t="s">
        <v>203</v>
      </c>
      <c r="DP3" s="10" t="s">
        <v>204</v>
      </c>
      <c r="DQ3" s="10" t="s">
        <v>205</v>
      </c>
      <c r="DR3" s="10" t="s">
        <v>206</v>
      </c>
      <c r="DS3" s="10" t="s">
        <v>207</v>
      </c>
      <c r="DT3" s="10" t="s">
        <v>208</v>
      </c>
      <c r="DU3" s="10" t="s">
        <v>209</v>
      </c>
      <c r="DV3" s="10" t="s">
        <v>210</v>
      </c>
      <c r="DW3" s="10" t="s">
        <v>211</v>
      </c>
      <c r="DX3" s="10">
        <v>225892</v>
      </c>
      <c r="DY3" s="10" t="s">
        <v>212</v>
      </c>
      <c r="DZ3" s="10" t="s">
        <v>213</v>
      </c>
      <c r="EA3" s="10" t="s">
        <v>214</v>
      </c>
      <c r="EB3" s="10" t="s">
        <v>215</v>
      </c>
      <c r="EC3" s="10" t="s">
        <v>216</v>
      </c>
      <c r="ED3" s="10" t="s">
        <v>217</v>
      </c>
      <c r="EE3" s="10" t="s">
        <v>218</v>
      </c>
      <c r="EF3" s="10" t="s">
        <v>219</v>
      </c>
      <c r="EG3" s="10" t="s">
        <v>220</v>
      </c>
      <c r="EH3" s="10" t="s">
        <v>221</v>
      </c>
      <c r="EI3" s="10" t="s">
        <v>222</v>
      </c>
      <c r="EJ3" s="9" t="s">
        <v>223</v>
      </c>
      <c r="EK3" s="9" t="s">
        <v>224</v>
      </c>
      <c r="EL3" s="9">
        <v>3700</v>
      </c>
    </row>
    <row r="4" spans="1:144" s="137" customFormat="1" ht="63.75" x14ac:dyDescent="0.2">
      <c r="A4" s="9" t="s">
        <v>225</v>
      </c>
      <c r="B4" s="16" t="s">
        <v>2246</v>
      </c>
      <c r="C4" s="16" t="s">
        <v>2246</v>
      </c>
      <c r="D4" s="16" t="s">
        <v>2245</v>
      </c>
      <c r="E4" s="9"/>
      <c r="F4" s="9" t="s">
        <v>230</v>
      </c>
      <c r="G4" s="9" t="s">
        <v>230</v>
      </c>
      <c r="H4" s="9" t="s">
        <v>230</v>
      </c>
      <c r="I4" s="9" t="s">
        <v>230</v>
      </c>
      <c r="J4" s="9" t="s">
        <v>231</v>
      </c>
      <c r="K4" s="9" t="s">
        <v>232</v>
      </c>
      <c r="L4" s="9" t="s">
        <v>232</v>
      </c>
      <c r="M4" s="9" t="s">
        <v>232</v>
      </c>
      <c r="N4" s="9" t="s">
        <v>233</v>
      </c>
      <c r="O4" s="9" t="s">
        <v>234</v>
      </c>
      <c r="P4" s="9" t="s">
        <v>235</v>
      </c>
      <c r="Q4" s="9"/>
      <c r="R4" s="9" t="s">
        <v>2246</v>
      </c>
      <c r="S4" s="9" t="s">
        <v>2246</v>
      </c>
      <c r="T4" s="9" t="s">
        <v>228</v>
      </c>
      <c r="U4" s="9" t="s">
        <v>228</v>
      </c>
      <c r="V4" s="9" t="s">
        <v>2246</v>
      </c>
      <c r="W4" s="9" t="s">
        <v>2246</v>
      </c>
      <c r="X4" s="9" t="s">
        <v>2252</v>
      </c>
      <c r="Y4" s="9" t="s">
        <v>2252</v>
      </c>
      <c r="Z4" s="9" t="s">
        <v>2252</v>
      </c>
      <c r="AA4" s="9" t="s">
        <v>2246</v>
      </c>
      <c r="AB4" s="9" t="s">
        <v>2246</v>
      </c>
      <c r="AC4" s="9" t="s">
        <v>2246</v>
      </c>
      <c r="AD4" s="9" t="s">
        <v>2246</v>
      </c>
      <c r="AE4" s="9" t="s">
        <v>2246</v>
      </c>
      <c r="AF4" s="9" t="s">
        <v>2246</v>
      </c>
      <c r="AG4" s="9" t="s">
        <v>2246</v>
      </c>
      <c r="AH4" s="9" t="s">
        <v>2246</v>
      </c>
      <c r="AI4" s="9" t="s">
        <v>2246</v>
      </c>
      <c r="AJ4" s="9" t="s">
        <v>2246</v>
      </c>
      <c r="AK4" s="9" t="s">
        <v>2246</v>
      </c>
      <c r="AL4" s="9" t="s">
        <v>2251</v>
      </c>
      <c r="AM4" s="9" t="s">
        <v>2250</v>
      </c>
      <c r="AN4" s="9" t="s">
        <v>2246</v>
      </c>
      <c r="AO4" s="9" t="s">
        <v>2246</v>
      </c>
      <c r="AP4" s="9" t="s">
        <v>2246</v>
      </c>
      <c r="AQ4" s="9" t="s">
        <v>2246</v>
      </c>
      <c r="AR4" s="9" t="s">
        <v>2246</v>
      </c>
      <c r="AS4" s="9"/>
      <c r="AT4" s="9" t="s">
        <v>2253</v>
      </c>
      <c r="AU4" s="9" t="s">
        <v>2253</v>
      </c>
      <c r="AV4" s="9" t="s">
        <v>2253</v>
      </c>
      <c r="AW4" s="9" t="s">
        <v>2253</v>
      </c>
      <c r="AX4" s="9" t="s">
        <v>2253</v>
      </c>
      <c r="AY4" s="9" t="s">
        <v>2253</v>
      </c>
      <c r="AZ4" s="9" t="s">
        <v>2253</v>
      </c>
      <c r="BA4" s="9" t="s">
        <v>2253</v>
      </c>
      <c r="BB4" s="9" t="s">
        <v>2253</v>
      </c>
      <c r="BC4" s="9" t="s">
        <v>2253</v>
      </c>
      <c r="BD4" s="9" t="s">
        <v>2253</v>
      </c>
      <c r="BE4" s="9" t="s">
        <v>2253</v>
      </c>
      <c r="BF4" s="9" t="s">
        <v>2254</v>
      </c>
      <c r="BG4" s="9"/>
      <c r="BH4" s="9" t="s">
        <v>2246</v>
      </c>
      <c r="BI4" s="9" t="s">
        <v>226</v>
      </c>
      <c r="BJ4" s="9" t="s">
        <v>2255</v>
      </c>
      <c r="BK4" s="9" t="s">
        <v>226</v>
      </c>
      <c r="BL4" s="9" t="s">
        <v>2246</v>
      </c>
      <c r="BM4" s="9" t="s">
        <v>2246</v>
      </c>
      <c r="BN4" s="9" t="s">
        <v>2246</v>
      </c>
      <c r="BO4" s="9" t="s">
        <v>2246</v>
      </c>
      <c r="BP4" s="9" t="s">
        <v>2246</v>
      </c>
      <c r="BQ4" s="9" t="s">
        <v>2256</v>
      </c>
      <c r="BR4" s="9"/>
      <c r="BS4" s="9" t="s">
        <v>2405</v>
      </c>
      <c r="BT4" s="9" t="s">
        <v>2405</v>
      </c>
      <c r="BU4" s="9" t="s">
        <v>2405</v>
      </c>
      <c r="BV4" s="9" t="s">
        <v>2405</v>
      </c>
      <c r="BW4" s="9" t="s">
        <v>2405</v>
      </c>
      <c r="BX4" s="9" t="s">
        <v>2405</v>
      </c>
      <c r="BY4" s="9" t="s">
        <v>2405</v>
      </c>
      <c r="BZ4" s="9" t="s">
        <v>2405</v>
      </c>
      <c r="CA4" s="9" t="s">
        <v>2405</v>
      </c>
      <c r="CB4" s="9" t="s">
        <v>2405</v>
      </c>
      <c r="CC4" s="9" t="s">
        <v>2405</v>
      </c>
      <c r="CD4" s="9" t="s">
        <v>2405</v>
      </c>
      <c r="CE4" s="9" t="s">
        <v>2405</v>
      </c>
      <c r="CF4" s="9" t="s">
        <v>2405</v>
      </c>
      <c r="CG4" s="9" t="s">
        <v>2406</v>
      </c>
      <c r="CH4" s="9" t="s">
        <v>2407</v>
      </c>
      <c r="CI4" s="9" t="s">
        <v>2258</v>
      </c>
      <c r="CJ4" s="9" t="s">
        <v>227</v>
      </c>
      <c r="CK4" s="9" t="s">
        <v>2259</v>
      </c>
      <c r="CL4" s="9" t="s">
        <v>2259</v>
      </c>
      <c r="CM4" s="9" t="s">
        <v>2259</v>
      </c>
      <c r="CN4" s="9" t="s">
        <v>227</v>
      </c>
      <c r="CO4" s="9"/>
      <c r="CP4" s="10" t="s">
        <v>236</v>
      </c>
      <c r="CQ4" s="10" t="s">
        <v>236</v>
      </c>
      <c r="CR4" s="10" t="s">
        <v>236</v>
      </c>
      <c r="CS4" s="10" t="s">
        <v>236</v>
      </c>
      <c r="CT4" s="10" t="s">
        <v>236</v>
      </c>
      <c r="CU4" s="10" t="s">
        <v>236</v>
      </c>
      <c r="CV4" s="10" t="s">
        <v>236</v>
      </c>
      <c r="CW4" s="10" t="s">
        <v>236</v>
      </c>
      <c r="CX4" s="10" t="s">
        <v>236</v>
      </c>
      <c r="CY4" s="9" t="s">
        <v>237</v>
      </c>
      <c r="CZ4" s="10" t="s">
        <v>2262</v>
      </c>
      <c r="DA4" s="10" t="s">
        <v>2262</v>
      </c>
      <c r="DB4" s="9" t="s">
        <v>2263</v>
      </c>
      <c r="DC4" s="9" t="s">
        <v>2263</v>
      </c>
      <c r="DD4" s="9" t="s">
        <v>2263</v>
      </c>
      <c r="DE4" s="9" t="s">
        <v>2263</v>
      </c>
      <c r="DF4" s="9" t="s">
        <v>2263</v>
      </c>
      <c r="DG4" s="9" t="s">
        <v>2264</v>
      </c>
      <c r="DH4" s="9" t="s">
        <v>2263</v>
      </c>
      <c r="DI4" s="9" t="s">
        <v>2263</v>
      </c>
      <c r="DJ4" s="9" t="s">
        <v>2264</v>
      </c>
      <c r="DK4" s="9" t="s">
        <v>2264</v>
      </c>
      <c r="DL4" s="9" t="s">
        <v>2264</v>
      </c>
      <c r="DM4" s="9" t="s">
        <v>2263</v>
      </c>
      <c r="DN4" s="10" t="s">
        <v>2265</v>
      </c>
      <c r="DO4" s="10" t="s">
        <v>2265</v>
      </c>
      <c r="DP4" s="10" t="s">
        <v>2265</v>
      </c>
      <c r="DQ4" s="10" t="s">
        <v>2265</v>
      </c>
      <c r="DR4" s="10" t="s">
        <v>2265</v>
      </c>
      <c r="DS4" s="10" t="s">
        <v>2265</v>
      </c>
      <c r="DT4" s="9" t="s">
        <v>2263</v>
      </c>
      <c r="DU4" s="10" t="s">
        <v>2266</v>
      </c>
      <c r="DV4" s="9" t="s">
        <v>2263</v>
      </c>
      <c r="DW4" s="9" t="s">
        <v>2263</v>
      </c>
      <c r="DX4" s="10" t="s">
        <v>2267</v>
      </c>
      <c r="DY4" s="9" t="s">
        <v>2263</v>
      </c>
      <c r="DZ4" s="9" t="s">
        <v>2263</v>
      </c>
      <c r="EA4" s="9" t="s">
        <v>2263</v>
      </c>
      <c r="EB4" s="9" t="s">
        <v>2263</v>
      </c>
      <c r="EC4" s="9" t="s">
        <v>2263</v>
      </c>
      <c r="ED4" s="9" t="s">
        <v>2263</v>
      </c>
      <c r="EE4" s="9" t="s">
        <v>2263</v>
      </c>
      <c r="EF4" s="9" t="s">
        <v>2263</v>
      </c>
      <c r="EG4" s="9" t="s">
        <v>2263</v>
      </c>
      <c r="EH4" s="9" t="s">
        <v>2263</v>
      </c>
      <c r="EI4" s="9" t="s">
        <v>2263</v>
      </c>
      <c r="EJ4" s="9" t="s">
        <v>2268</v>
      </c>
      <c r="EK4" s="9" t="s">
        <v>2263</v>
      </c>
      <c r="EL4" s="9" t="s">
        <v>2263</v>
      </c>
    </row>
    <row r="5" spans="1:144" s="137" customFormat="1" x14ac:dyDescent="0.2">
      <c r="A5" s="9" t="s">
        <v>2247</v>
      </c>
      <c r="B5" s="9">
        <v>3951</v>
      </c>
      <c r="C5" s="9">
        <v>3951</v>
      </c>
      <c r="D5" s="9">
        <v>3951</v>
      </c>
      <c r="E5" s="9"/>
      <c r="F5" s="9">
        <v>3754</v>
      </c>
      <c r="G5" s="9">
        <v>3804</v>
      </c>
      <c r="H5" s="9">
        <v>3819</v>
      </c>
      <c r="I5" s="9">
        <v>3838</v>
      </c>
      <c r="J5" s="9">
        <v>3774</v>
      </c>
      <c r="K5" s="9">
        <v>3773</v>
      </c>
      <c r="L5" s="9">
        <v>3786</v>
      </c>
      <c r="M5" s="9">
        <v>3773</v>
      </c>
      <c r="N5" s="9">
        <v>3775</v>
      </c>
      <c r="O5" s="9">
        <v>3782</v>
      </c>
      <c r="P5" s="9">
        <v>3786</v>
      </c>
      <c r="Q5" s="9"/>
      <c r="R5" s="9">
        <v>3804</v>
      </c>
      <c r="S5" s="9">
        <v>3800</v>
      </c>
      <c r="T5" s="9">
        <v>3811</v>
      </c>
      <c r="U5" s="9">
        <v>3791</v>
      </c>
      <c r="V5" s="9" t="s">
        <v>247</v>
      </c>
      <c r="W5" s="9" t="s">
        <v>247</v>
      </c>
      <c r="X5" s="10">
        <v>3800</v>
      </c>
      <c r="Y5" s="10">
        <v>3800</v>
      </c>
      <c r="Z5" s="10">
        <v>3800</v>
      </c>
      <c r="AA5" s="10">
        <v>3800</v>
      </c>
      <c r="AB5" s="10">
        <v>3800</v>
      </c>
      <c r="AC5" s="10">
        <v>3800</v>
      </c>
      <c r="AD5" s="10">
        <v>3800</v>
      </c>
      <c r="AE5" s="10">
        <v>3800</v>
      </c>
      <c r="AF5" s="10">
        <v>3800</v>
      </c>
      <c r="AG5" s="10">
        <v>3800</v>
      </c>
      <c r="AH5" s="10">
        <v>3800</v>
      </c>
      <c r="AI5" s="10">
        <v>3800</v>
      </c>
      <c r="AJ5" s="10">
        <v>3800</v>
      </c>
      <c r="AK5" s="10">
        <v>3800</v>
      </c>
      <c r="AL5" s="10">
        <v>3773</v>
      </c>
      <c r="AM5" s="10">
        <v>3779</v>
      </c>
      <c r="AN5" s="9">
        <v>3800</v>
      </c>
      <c r="AO5" s="9">
        <v>3789</v>
      </c>
      <c r="AP5" s="9">
        <v>3814</v>
      </c>
      <c r="AQ5" s="9">
        <v>3814</v>
      </c>
      <c r="AR5" s="9">
        <v>3814</v>
      </c>
      <c r="AS5" s="9"/>
      <c r="AT5" s="10">
        <v>3713</v>
      </c>
      <c r="AU5" s="10">
        <v>3713</v>
      </c>
      <c r="AV5" s="10">
        <v>3713</v>
      </c>
      <c r="AW5" s="10">
        <v>3713</v>
      </c>
      <c r="AX5" s="10">
        <v>3713</v>
      </c>
      <c r="AY5" s="10">
        <v>3713</v>
      </c>
      <c r="AZ5" s="10">
        <v>3713</v>
      </c>
      <c r="BA5" s="10">
        <v>3713</v>
      </c>
      <c r="BB5" s="10">
        <v>3713</v>
      </c>
      <c r="BC5" s="10">
        <v>3713</v>
      </c>
      <c r="BD5" s="10">
        <v>3713</v>
      </c>
      <c r="BE5" s="10">
        <v>3713</v>
      </c>
      <c r="BF5" s="10">
        <v>3713</v>
      </c>
      <c r="BG5" s="9"/>
      <c r="BH5" s="9">
        <v>3784</v>
      </c>
      <c r="BI5" s="9" t="s">
        <v>239</v>
      </c>
      <c r="BJ5" s="9">
        <v>3818</v>
      </c>
      <c r="BK5" s="9" t="s">
        <v>239</v>
      </c>
      <c r="BL5" s="9" t="s">
        <v>239</v>
      </c>
      <c r="BM5" s="9" t="s">
        <v>239</v>
      </c>
      <c r="BN5" s="9">
        <v>3800</v>
      </c>
      <c r="BO5" s="9">
        <v>3765</v>
      </c>
      <c r="BP5" s="9" t="s">
        <v>239</v>
      </c>
      <c r="BQ5" s="9">
        <v>3744</v>
      </c>
      <c r="BR5" s="9"/>
      <c r="BS5" s="10">
        <v>4015</v>
      </c>
      <c r="BT5" s="10">
        <v>4015</v>
      </c>
      <c r="BU5" s="10" t="s">
        <v>2702</v>
      </c>
      <c r="BV5" s="10" t="s">
        <v>2257</v>
      </c>
      <c r="BW5" s="10">
        <v>4001</v>
      </c>
      <c r="BX5" s="10" t="s">
        <v>2703</v>
      </c>
      <c r="BY5" s="9" t="s">
        <v>241</v>
      </c>
      <c r="BZ5" s="10" t="s">
        <v>2704</v>
      </c>
      <c r="CA5" s="9" t="s">
        <v>242</v>
      </c>
      <c r="CB5" s="9" t="s">
        <v>243</v>
      </c>
      <c r="CC5" s="9" t="s">
        <v>244</v>
      </c>
      <c r="CD5" s="9" t="s">
        <v>245</v>
      </c>
      <c r="CE5" s="9" t="s">
        <v>246</v>
      </c>
      <c r="CF5" s="9" t="s">
        <v>246</v>
      </c>
      <c r="CG5" s="9">
        <v>3946</v>
      </c>
      <c r="CH5" s="9">
        <v>3900</v>
      </c>
      <c r="CI5" s="9">
        <v>3735</v>
      </c>
      <c r="CJ5" s="10">
        <v>3805</v>
      </c>
      <c r="CK5" s="10" t="s">
        <v>240</v>
      </c>
      <c r="CL5" s="10" t="s">
        <v>2260</v>
      </c>
      <c r="CM5" s="10" t="s">
        <v>2260</v>
      </c>
      <c r="CN5" s="10" t="s">
        <v>2261</v>
      </c>
      <c r="CO5" s="9"/>
      <c r="CP5" s="10">
        <v>3650</v>
      </c>
      <c r="CQ5" s="10">
        <v>3650</v>
      </c>
      <c r="CR5" s="10">
        <v>3650</v>
      </c>
      <c r="CS5" s="10">
        <v>3650</v>
      </c>
      <c r="CT5" s="10">
        <v>3800</v>
      </c>
      <c r="CU5" s="10">
        <v>3800</v>
      </c>
      <c r="CV5" s="10">
        <v>3800</v>
      </c>
      <c r="CW5" s="10">
        <v>3800</v>
      </c>
      <c r="CX5" s="10">
        <v>3800</v>
      </c>
      <c r="CY5" s="9">
        <v>3787</v>
      </c>
      <c r="CZ5" s="10">
        <v>3780</v>
      </c>
      <c r="DA5" s="10">
        <v>3781</v>
      </c>
      <c r="DB5" s="9">
        <v>3731</v>
      </c>
      <c r="DC5" s="9">
        <v>3763</v>
      </c>
      <c r="DD5" s="9">
        <v>3772</v>
      </c>
      <c r="DE5" s="9">
        <v>3772</v>
      </c>
      <c r="DF5" s="9">
        <v>3793</v>
      </c>
      <c r="DG5" s="9">
        <v>3797</v>
      </c>
      <c r="DH5" s="9">
        <v>3795</v>
      </c>
      <c r="DI5" s="9">
        <v>3787</v>
      </c>
      <c r="DJ5" s="9">
        <v>3711</v>
      </c>
      <c r="DK5" s="9">
        <v>3867</v>
      </c>
      <c r="DL5" s="9">
        <v>3867</v>
      </c>
      <c r="DM5" s="9">
        <v>3821</v>
      </c>
      <c r="DN5" s="10">
        <v>3800</v>
      </c>
      <c r="DO5" s="10">
        <v>3851</v>
      </c>
      <c r="DP5" s="10">
        <v>3800</v>
      </c>
      <c r="DQ5" s="10">
        <v>3800</v>
      </c>
      <c r="DR5" s="10">
        <v>3806</v>
      </c>
      <c r="DS5" s="10">
        <v>3806</v>
      </c>
      <c r="DT5" s="10">
        <v>3811</v>
      </c>
      <c r="DU5" s="10">
        <v>3809</v>
      </c>
      <c r="DV5" s="10">
        <v>3760</v>
      </c>
      <c r="DW5" s="10">
        <v>3729</v>
      </c>
      <c r="DX5" s="10">
        <v>3700</v>
      </c>
      <c r="DY5" s="10">
        <v>3808</v>
      </c>
      <c r="DZ5" s="10">
        <v>3818</v>
      </c>
      <c r="EA5" s="10">
        <v>3811</v>
      </c>
      <c r="EB5" s="10">
        <v>3809</v>
      </c>
      <c r="EC5" s="10">
        <v>3806</v>
      </c>
      <c r="ED5" s="10">
        <v>3795</v>
      </c>
      <c r="EE5" s="10">
        <v>3795</v>
      </c>
      <c r="EF5" s="10">
        <v>3850</v>
      </c>
      <c r="EG5" s="10">
        <v>3849</v>
      </c>
      <c r="EH5" s="10">
        <v>3850</v>
      </c>
      <c r="EI5" s="10">
        <v>3852</v>
      </c>
      <c r="EJ5" s="9" t="s">
        <v>248</v>
      </c>
      <c r="EK5" s="9" t="s">
        <v>249</v>
      </c>
      <c r="EL5" s="9" t="s">
        <v>250</v>
      </c>
    </row>
    <row r="6" spans="1:144" s="137" customFormat="1" ht="25.5" x14ac:dyDescent="0.2">
      <c r="A6" s="9" t="s">
        <v>251</v>
      </c>
      <c r="B6" s="9" t="s">
        <v>259</v>
      </c>
      <c r="C6" s="9" t="s">
        <v>259</v>
      </c>
      <c r="D6" s="9" t="s">
        <v>259</v>
      </c>
      <c r="E6" s="9"/>
      <c r="F6" s="9" t="s">
        <v>259</v>
      </c>
      <c r="G6" s="9" t="s">
        <v>259</v>
      </c>
      <c r="H6" s="9" t="s">
        <v>259</v>
      </c>
      <c r="I6" s="9" t="s">
        <v>259</v>
      </c>
      <c r="J6" s="9" t="s">
        <v>259</v>
      </c>
      <c r="K6" s="9" t="s">
        <v>259</v>
      </c>
      <c r="L6" s="9" t="s">
        <v>259</v>
      </c>
      <c r="M6" s="9" t="s">
        <v>259</v>
      </c>
      <c r="N6" s="9" t="s">
        <v>259</v>
      </c>
      <c r="O6" s="9" t="s">
        <v>259</v>
      </c>
      <c r="P6" s="9" t="s">
        <v>259</v>
      </c>
      <c r="Q6" s="9"/>
      <c r="R6" s="9" t="s">
        <v>252</v>
      </c>
      <c r="S6" s="9" t="s">
        <v>252</v>
      </c>
      <c r="T6" s="9" t="s">
        <v>253</v>
      </c>
      <c r="U6" s="9" t="s">
        <v>253</v>
      </c>
      <c r="V6" s="10" t="s">
        <v>252</v>
      </c>
      <c r="W6" s="10" t="s">
        <v>252</v>
      </c>
      <c r="X6" s="10" t="s">
        <v>254</v>
      </c>
      <c r="Y6" s="10" t="s">
        <v>254</v>
      </c>
      <c r="Z6" s="10" t="s">
        <v>254</v>
      </c>
      <c r="AA6" s="10" t="s">
        <v>252</v>
      </c>
      <c r="AB6" s="10" t="s">
        <v>252</v>
      </c>
      <c r="AC6" s="10" t="s">
        <v>252</v>
      </c>
      <c r="AD6" s="10" t="s">
        <v>254</v>
      </c>
      <c r="AE6" s="10" t="s">
        <v>254</v>
      </c>
      <c r="AF6" s="10" t="s">
        <v>254</v>
      </c>
      <c r="AG6" s="10" t="s">
        <v>254</v>
      </c>
      <c r="AH6" s="10" t="s">
        <v>254</v>
      </c>
      <c r="AI6" s="10" t="s">
        <v>254</v>
      </c>
      <c r="AJ6" s="10" t="s">
        <v>254</v>
      </c>
      <c r="AK6" s="10" t="s">
        <v>255</v>
      </c>
      <c r="AL6" s="10" t="s">
        <v>256</v>
      </c>
      <c r="AM6" s="10" t="s">
        <v>256</v>
      </c>
      <c r="AN6" s="9" t="s">
        <v>257</v>
      </c>
      <c r="AO6" s="9" t="s">
        <v>257</v>
      </c>
      <c r="AP6" s="9" t="s">
        <v>258</v>
      </c>
      <c r="AQ6" s="9" t="s">
        <v>258</v>
      </c>
      <c r="AR6" s="9" t="s">
        <v>258</v>
      </c>
      <c r="AS6" s="9"/>
      <c r="AT6" s="10" t="s">
        <v>260</v>
      </c>
      <c r="AU6" s="10" t="s">
        <v>260</v>
      </c>
      <c r="AV6" s="10" t="s">
        <v>260</v>
      </c>
      <c r="AW6" s="10" t="s">
        <v>260</v>
      </c>
      <c r="AX6" s="10" t="s">
        <v>260</v>
      </c>
      <c r="AY6" s="10" t="s">
        <v>260</v>
      </c>
      <c r="AZ6" s="10" t="s">
        <v>260</v>
      </c>
      <c r="BA6" s="10" t="s">
        <v>260</v>
      </c>
      <c r="BB6" s="10" t="s">
        <v>260</v>
      </c>
      <c r="BC6" s="10" t="s">
        <v>260</v>
      </c>
      <c r="BD6" s="10" t="s">
        <v>260</v>
      </c>
      <c r="BE6" s="10" t="s">
        <v>260</v>
      </c>
      <c r="BF6" s="10" t="s">
        <v>260</v>
      </c>
      <c r="BG6" s="9"/>
      <c r="BH6" s="9"/>
      <c r="BI6" s="9"/>
      <c r="BJ6" s="9"/>
      <c r="BK6" s="9"/>
      <c r="BL6" s="9"/>
      <c r="BM6" s="9"/>
      <c r="BN6" s="9"/>
      <c r="BO6" s="9"/>
      <c r="BP6" s="9"/>
      <c r="BQ6" s="9"/>
      <c r="BR6" s="9"/>
      <c r="BS6" s="10"/>
      <c r="BT6" s="10"/>
      <c r="BU6" s="10"/>
      <c r="BV6" s="10"/>
      <c r="BW6" s="10"/>
      <c r="BX6" s="10"/>
      <c r="BY6" s="9"/>
      <c r="BZ6" s="10"/>
      <c r="CA6" s="9"/>
      <c r="CB6" s="9"/>
      <c r="CC6" s="9"/>
      <c r="CD6" s="9"/>
      <c r="CE6" s="9"/>
      <c r="CF6" s="9"/>
      <c r="CG6" s="9"/>
      <c r="CH6" s="9"/>
      <c r="CI6" s="9"/>
      <c r="CJ6" s="10"/>
      <c r="CK6" s="10"/>
      <c r="CL6" s="10"/>
      <c r="CM6" s="10"/>
      <c r="CN6" s="10"/>
      <c r="CO6" s="9"/>
      <c r="CP6" s="9" t="s">
        <v>261</v>
      </c>
      <c r="CQ6" s="9" t="s">
        <v>261</v>
      </c>
      <c r="CR6" s="9" t="s">
        <v>261</v>
      </c>
      <c r="CS6" s="9" t="s">
        <v>261</v>
      </c>
      <c r="CT6" s="9" t="s">
        <v>262</v>
      </c>
      <c r="CU6" s="9" t="s">
        <v>262</v>
      </c>
      <c r="CV6" s="9" t="s">
        <v>262</v>
      </c>
      <c r="CW6" s="9" t="s">
        <v>262</v>
      </c>
      <c r="CX6" s="9" t="s">
        <v>262</v>
      </c>
      <c r="CY6" s="10" t="s">
        <v>263</v>
      </c>
      <c r="CZ6" s="10" t="s">
        <v>263</v>
      </c>
      <c r="DA6" s="10" t="s">
        <v>263</v>
      </c>
      <c r="DB6" s="9"/>
      <c r="DC6" s="9"/>
      <c r="DD6" s="9"/>
      <c r="DE6" s="9"/>
      <c r="DF6" s="9"/>
      <c r="DG6" s="9"/>
      <c r="DH6" s="9"/>
      <c r="DI6" s="9"/>
      <c r="DJ6" s="9"/>
      <c r="DK6" s="9"/>
      <c r="DL6" s="9"/>
      <c r="DM6" s="9"/>
      <c r="DN6" s="10"/>
      <c r="DO6" s="10"/>
      <c r="DP6" s="10"/>
      <c r="DQ6" s="10"/>
      <c r="DR6" s="10"/>
      <c r="DS6" s="10"/>
      <c r="DT6" s="10"/>
      <c r="DU6" s="10"/>
      <c r="DV6" s="10"/>
      <c r="DW6" s="10"/>
      <c r="DX6" s="10"/>
      <c r="DY6" s="10"/>
      <c r="DZ6" s="10"/>
      <c r="EA6" s="10"/>
      <c r="EB6" s="10"/>
      <c r="EC6" s="10"/>
      <c r="ED6" s="10"/>
      <c r="EE6" s="10"/>
      <c r="EF6" s="10"/>
      <c r="EG6" s="10"/>
      <c r="EH6" s="10"/>
      <c r="EI6" s="10"/>
      <c r="EJ6" s="9" t="s">
        <v>264</v>
      </c>
      <c r="EK6" s="9" t="s">
        <v>265</v>
      </c>
      <c r="EL6" s="9" t="s">
        <v>264</v>
      </c>
    </row>
    <row r="7" spans="1:144" s="137" customFormat="1" ht="38.25" x14ac:dyDescent="0.2">
      <c r="A7" s="9" t="s">
        <v>2248</v>
      </c>
      <c r="B7" s="16" t="s">
        <v>2249</v>
      </c>
      <c r="C7" s="16" t="s">
        <v>2249</v>
      </c>
      <c r="D7" s="16" t="s">
        <v>2249</v>
      </c>
      <c r="E7" s="9"/>
      <c r="F7" s="9" t="s">
        <v>273</v>
      </c>
      <c r="G7" s="9" t="s">
        <v>273</v>
      </c>
      <c r="H7" s="9" t="s">
        <v>273</v>
      </c>
      <c r="I7" s="9" t="s">
        <v>273</v>
      </c>
      <c r="J7" s="9" t="s">
        <v>273</v>
      </c>
      <c r="K7" s="9" t="s">
        <v>273</v>
      </c>
      <c r="L7" s="9" t="s">
        <v>273</v>
      </c>
      <c r="M7" s="9" t="s">
        <v>273</v>
      </c>
      <c r="N7" s="9" t="s">
        <v>273</v>
      </c>
      <c r="O7" s="9" t="s">
        <v>273</v>
      </c>
      <c r="P7" s="9" t="s">
        <v>273</v>
      </c>
      <c r="Q7" s="9"/>
      <c r="R7" s="9" t="s">
        <v>268</v>
      </c>
      <c r="S7" s="9" t="s">
        <v>2413</v>
      </c>
      <c r="T7" s="9" t="s">
        <v>268</v>
      </c>
      <c r="U7" s="9" t="s">
        <v>269</v>
      </c>
      <c r="V7" s="9" t="s">
        <v>270</v>
      </c>
      <c r="W7" s="9" t="s">
        <v>270</v>
      </c>
      <c r="X7" s="9" t="s">
        <v>270</v>
      </c>
      <c r="Y7" s="9" t="s">
        <v>270</v>
      </c>
      <c r="Z7" s="9" t="s">
        <v>270</v>
      </c>
      <c r="AA7" s="9" t="s">
        <v>270</v>
      </c>
      <c r="AB7" s="9" t="s">
        <v>270</v>
      </c>
      <c r="AC7" s="9" t="s">
        <v>270</v>
      </c>
      <c r="AD7" s="9" t="s">
        <v>270</v>
      </c>
      <c r="AE7" s="9" t="s">
        <v>270</v>
      </c>
      <c r="AF7" s="9" t="s">
        <v>270</v>
      </c>
      <c r="AG7" s="9" t="s">
        <v>270</v>
      </c>
      <c r="AH7" s="9" t="s">
        <v>270</v>
      </c>
      <c r="AI7" s="9" t="s">
        <v>270</v>
      </c>
      <c r="AJ7" s="9" t="s">
        <v>270</v>
      </c>
      <c r="AK7" s="9" t="s">
        <v>270</v>
      </c>
      <c r="AL7" s="9" t="s">
        <v>271</v>
      </c>
      <c r="AM7" s="9" t="s">
        <v>271</v>
      </c>
      <c r="AN7" s="9" t="s">
        <v>2412</v>
      </c>
      <c r="AO7" s="9" t="s">
        <v>2412</v>
      </c>
      <c r="AP7" s="9" t="s">
        <v>272</v>
      </c>
      <c r="AQ7" s="9" t="s">
        <v>272</v>
      </c>
      <c r="AR7" s="9" t="s">
        <v>272</v>
      </c>
      <c r="AS7" s="9"/>
      <c r="AT7" s="9" t="s">
        <v>274</v>
      </c>
      <c r="AU7" s="9" t="s">
        <v>274</v>
      </c>
      <c r="AV7" s="9" t="s">
        <v>274</v>
      </c>
      <c r="AW7" s="9" t="s">
        <v>274</v>
      </c>
      <c r="AX7" s="9" t="s">
        <v>274</v>
      </c>
      <c r="AY7" s="9" t="s">
        <v>274</v>
      </c>
      <c r="AZ7" s="9" t="s">
        <v>274</v>
      </c>
      <c r="BA7" s="9" t="s">
        <v>274</v>
      </c>
      <c r="BB7" s="9" t="s">
        <v>274</v>
      </c>
      <c r="BC7" s="9" t="s">
        <v>274</v>
      </c>
      <c r="BD7" s="9" t="s">
        <v>274</v>
      </c>
      <c r="BE7" s="9" t="s">
        <v>274</v>
      </c>
      <c r="BF7" s="9" t="s">
        <v>274</v>
      </c>
      <c r="BG7" s="9"/>
      <c r="BH7" s="9" t="s">
        <v>2411</v>
      </c>
      <c r="BI7" s="9" t="s">
        <v>2411</v>
      </c>
      <c r="BJ7" s="9" t="s">
        <v>2411</v>
      </c>
      <c r="BK7" s="9" t="s">
        <v>2411</v>
      </c>
      <c r="BL7" s="9" t="s">
        <v>2411</v>
      </c>
      <c r="BM7" s="9" t="s">
        <v>2411</v>
      </c>
      <c r="BN7" s="9" t="s">
        <v>2411</v>
      </c>
      <c r="BO7" s="9" t="s">
        <v>2411</v>
      </c>
      <c r="BP7" s="9" t="s">
        <v>2411</v>
      </c>
      <c r="BQ7" s="9" t="s">
        <v>2411</v>
      </c>
      <c r="BR7" s="9"/>
      <c r="BS7" s="9" t="s">
        <v>266</v>
      </c>
      <c r="BT7" s="9" t="s">
        <v>266</v>
      </c>
      <c r="BU7" s="9" t="s">
        <v>266</v>
      </c>
      <c r="BV7" s="9" t="s">
        <v>266</v>
      </c>
      <c r="BW7" s="9" t="s">
        <v>266</v>
      </c>
      <c r="BX7" s="9" t="s">
        <v>266</v>
      </c>
      <c r="BY7" s="9" t="s">
        <v>267</v>
      </c>
      <c r="BZ7" s="9" t="s">
        <v>267</v>
      </c>
      <c r="CA7" s="9" t="s">
        <v>267</v>
      </c>
      <c r="CB7" s="9" t="s">
        <v>267</v>
      </c>
      <c r="CC7" s="9" t="s">
        <v>267</v>
      </c>
      <c r="CD7" s="9" t="s">
        <v>267</v>
      </c>
      <c r="CE7" s="9" t="s">
        <v>267</v>
      </c>
      <c r="CF7" s="9" t="s">
        <v>267</v>
      </c>
      <c r="CG7" s="9" t="s">
        <v>2410</v>
      </c>
      <c r="CH7" s="9" t="s">
        <v>2410</v>
      </c>
      <c r="CI7" s="9" t="s">
        <v>2410</v>
      </c>
      <c r="CJ7" s="9" t="s">
        <v>2410</v>
      </c>
      <c r="CK7" s="9" t="s">
        <v>2410</v>
      </c>
      <c r="CL7" s="9" t="s">
        <v>2410</v>
      </c>
      <c r="CM7" s="9" t="s">
        <v>2410</v>
      </c>
      <c r="CN7" s="9" t="s">
        <v>2410</v>
      </c>
      <c r="CO7" s="9"/>
      <c r="CP7" s="9" t="s">
        <v>275</v>
      </c>
      <c r="CQ7" s="9" t="s">
        <v>275</v>
      </c>
      <c r="CR7" s="9" t="s">
        <v>275</v>
      </c>
      <c r="CS7" s="9" t="s">
        <v>275</v>
      </c>
      <c r="CT7" s="9" t="s">
        <v>275</v>
      </c>
      <c r="CU7" s="9" t="s">
        <v>275</v>
      </c>
      <c r="CV7" s="9" t="s">
        <v>275</v>
      </c>
      <c r="CW7" s="9" t="s">
        <v>275</v>
      </c>
      <c r="CX7" s="9" t="s">
        <v>275</v>
      </c>
      <c r="CY7" s="9" t="s">
        <v>2409</v>
      </c>
      <c r="CZ7" s="9" t="s">
        <v>276</v>
      </c>
      <c r="DA7" s="9" t="s">
        <v>276</v>
      </c>
      <c r="DB7" s="9" t="s">
        <v>277</v>
      </c>
      <c r="DC7" s="9" t="s">
        <v>277</v>
      </c>
      <c r="DD7" s="9" t="s">
        <v>277</v>
      </c>
      <c r="DE7" s="9" t="s">
        <v>277</v>
      </c>
      <c r="DF7" s="9" t="s">
        <v>277</v>
      </c>
      <c r="DG7" s="9" t="s">
        <v>277</v>
      </c>
      <c r="DH7" s="9" t="s">
        <v>277</v>
      </c>
      <c r="DI7" s="9" t="s">
        <v>277</v>
      </c>
      <c r="DJ7" s="9" t="s">
        <v>277</v>
      </c>
      <c r="DK7" s="9" t="s">
        <v>277</v>
      </c>
      <c r="DL7" s="9" t="s">
        <v>277</v>
      </c>
      <c r="DM7" s="9" t="s">
        <v>277</v>
      </c>
      <c r="DN7" s="9" t="s">
        <v>278</v>
      </c>
      <c r="DO7" s="9" t="s">
        <v>278</v>
      </c>
      <c r="DP7" s="9" t="s">
        <v>278</v>
      </c>
      <c r="DQ7" s="9" t="s">
        <v>278</v>
      </c>
      <c r="DR7" s="9" t="s">
        <v>278</v>
      </c>
      <c r="DS7" s="9" t="s">
        <v>278</v>
      </c>
      <c r="DT7" s="9" t="s">
        <v>279</v>
      </c>
      <c r="DU7" s="9" t="s">
        <v>279</v>
      </c>
      <c r="DV7" s="9" t="s">
        <v>279</v>
      </c>
      <c r="DW7" s="9" t="s">
        <v>279</v>
      </c>
      <c r="DX7" s="9" t="s">
        <v>279</v>
      </c>
      <c r="DY7" s="9" t="s">
        <v>280</v>
      </c>
      <c r="DZ7" s="9" t="s">
        <v>280</v>
      </c>
      <c r="EA7" s="9" t="s">
        <v>280</v>
      </c>
      <c r="EB7" s="9" t="s">
        <v>280</v>
      </c>
      <c r="EC7" s="9" t="s">
        <v>280</v>
      </c>
      <c r="ED7" s="9" t="s">
        <v>280</v>
      </c>
      <c r="EE7" s="9" t="s">
        <v>280</v>
      </c>
      <c r="EF7" s="9" t="s">
        <v>281</v>
      </c>
      <c r="EG7" s="9" t="s">
        <v>281</v>
      </c>
      <c r="EH7" s="9" t="s">
        <v>281</v>
      </c>
      <c r="EI7" s="9" t="s">
        <v>281</v>
      </c>
      <c r="EJ7" s="9" t="s">
        <v>2408</v>
      </c>
      <c r="EK7" s="9" t="s">
        <v>2408</v>
      </c>
      <c r="EL7" s="9" t="s">
        <v>2408</v>
      </c>
      <c r="EN7" s="12"/>
    </row>
    <row r="8" spans="1:144" s="96" customFormat="1" ht="14.25" x14ac:dyDescent="0.2">
      <c r="A8" s="13" t="s">
        <v>2705</v>
      </c>
      <c r="B8" s="16">
        <v>70.371700000000004</v>
      </c>
      <c r="C8" s="16">
        <v>72.609499999999997</v>
      </c>
      <c r="D8" s="16">
        <v>70.513000000000005</v>
      </c>
      <c r="E8" s="14"/>
      <c r="F8" s="16">
        <v>71.84</v>
      </c>
      <c r="G8" s="14">
        <v>70.400000000000006</v>
      </c>
      <c r="H8" s="16">
        <v>68.180000000000007</v>
      </c>
      <c r="I8" s="14">
        <v>72.5</v>
      </c>
      <c r="J8" s="16">
        <v>65.739999999999995</v>
      </c>
      <c r="K8" s="14">
        <v>63.63</v>
      </c>
      <c r="L8" s="14">
        <v>62.46</v>
      </c>
      <c r="M8" s="14">
        <v>66.89</v>
      </c>
      <c r="N8" s="16">
        <v>66.22</v>
      </c>
      <c r="O8" s="14">
        <v>75.81</v>
      </c>
      <c r="P8" s="14">
        <v>74.349999999999994</v>
      </c>
      <c r="Q8" s="14"/>
      <c r="R8" s="14">
        <v>74.290000000000006</v>
      </c>
      <c r="S8" s="14">
        <v>74.39</v>
      </c>
      <c r="T8" s="14">
        <v>73.59</v>
      </c>
      <c r="U8" s="14">
        <v>61.16</v>
      </c>
      <c r="V8" s="15">
        <v>74.400000000000006</v>
      </c>
      <c r="W8" s="15">
        <v>75.84</v>
      </c>
      <c r="X8" s="15">
        <v>57.88</v>
      </c>
      <c r="Y8" s="15">
        <v>64.680000000000007</v>
      </c>
      <c r="Z8" s="15">
        <v>67.77</v>
      </c>
      <c r="AA8" s="15">
        <v>76.59</v>
      </c>
      <c r="AB8" s="15">
        <v>72.14</v>
      </c>
      <c r="AC8" s="15">
        <v>73.430000000000007</v>
      </c>
      <c r="AD8" s="15">
        <v>67.72</v>
      </c>
      <c r="AE8" s="15">
        <v>73.94</v>
      </c>
      <c r="AF8" s="15">
        <v>71.16</v>
      </c>
      <c r="AG8" s="15">
        <v>70.040000000000006</v>
      </c>
      <c r="AH8" s="15">
        <v>73.61</v>
      </c>
      <c r="AI8" s="15">
        <v>71.47</v>
      </c>
      <c r="AJ8" s="15">
        <v>72.540000000000006</v>
      </c>
      <c r="AK8" s="15">
        <v>72.38</v>
      </c>
      <c r="AL8" s="15">
        <v>70.53</v>
      </c>
      <c r="AM8" s="15">
        <v>70.89</v>
      </c>
      <c r="AN8" s="14">
        <v>75.400000000000006</v>
      </c>
      <c r="AO8" s="14">
        <v>72.37</v>
      </c>
      <c r="AP8" s="15">
        <v>71.956666666666663</v>
      </c>
      <c r="AQ8" s="15">
        <v>72.925000000000011</v>
      </c>
      <c r="AR8" s="15">
        <v>70.72999999999999</v>
      </c>
      <c r="AS8" s="14"/>
      <c r="AT8" s="15">
        <v>64.71974800000001</v>
      </c>
      <c r="AU8" s="15">
        <v>66.398849999999996</v>
      </c>
      <c r="AV8" s="15">
        <v>67.990020000000001</v>
      </c>
      <c r="AW8" s="15">
        <v>66.844995000000011</v>
      </c>
      <c r="AX8" s="15">
        <v>62.90193</v>
      </c>
      <c r="AY8" s="15">
        <v>57.226259999999996</v>
      </c>
      <c r="AZ8" s="15">
        <v>63.068720000000006</v>
      </c>
      <c r="BA8" s="15">
        <v>65.713648000000006</v>
      </c>
      <c r="BB8" s="15">
        <v>64.242047999999997</v>
      </c>
      <c r="BC8" s="15">
        <v>64.727208000000005</v>
      </c>
      <c r="BD8" s="15">
        <v>69.051320000000004</v>
      </c>
      <c r="BE8" s="15">
        <v>67.346055000000007</v>
      </c>
      <c r="BF8" s="15">
        <v>68.344290000000001</v>
      </c>
      <c r="BG8" s="14"/>
      <c r="BH8" s="14">
        <v>68.3</v>
      </c>
      <c r="BI8" s="14">
        <v>65.2</v>
      </c>
      <c r="BJ8" s="14">
        <v>67.900000000000006</v>
      </c>
      <c r="BK8" s="14">
        <v>71.2</v>
      </c>
      <c r="BL8" s="14">
        <v>66.7</v>
      </c>
      <c r="BM8" s="14">
        <v>71.5</v>
      </c>
      <c r="BN8" s="14">
        <v>71.8</v>
      </c>
      <c r="BO8" s="14">
        <v>68.7</v>
      </c>
      <c r="BP8" s="14">
        <v>69.400000000000006</v>
      </c>
      <c r="BQ8" s="14">
        <v>70.59</v>
      </c>
      <c r="BR8" s="14"/>
      <c r="BS8" s="15">
        <v>58.78</v>
      </c>
      <c r="BT8" s="15">
        <v>57.94</v>
      </c>
      <c r="BU8" s="15">
        <v>66.89</v>
      </c>
      <c r="BV8" s="15">
        <v>61.95</v>
      </c>
      <c r="BW8" s="15">
        <v>60.13</v>
      </c>
      <c r="BX8" s="15">
        <v>60.73</v>
      </c>
      <c r="BY8" s="14">
        <v>61.94</v>
      </c>
      <c r="BZ8" s="15">
        <v>59.22</v>
      </c>
      <c r="CA8" s="14">
        <v>70.22</v>
      </c>
      <c r="CB8" s="14">
        <v>70.260000000000005</v>
      </c>
      <c r="CC8" s="14">
        <v>66.45</v>
      </c>
      <c r="CD8" s="14">
        <v>72.41</v>
      </c>
      <c r="CE8" s="14">
        <v>68.349999999999994</v>
      </c>
      <c r="CF8" s="14">
        <v>63.93</v>
      </c>
      <c r="CG8" s="14">
        <v>71.040000000000006</v>
      </c>
      <c r="CH8" s="14">
        <v>73.248333333333335</v>
      </c>
      <c r="CI8" s="14">
        <v>61.6</v>
      </c>
      <c r="CJ8" s="15">
        <v>56.71</v>
      </c>
      <c r="CK8" s="15">
        <v>70.03</v>
      </c>
      <c r="CL8" s="15">
        <v>67.2</v>
      </c>
      <c r="CM8" s="15">
        <v>66.23</v>
      </c>
      <c r="CN8" s="15">
        <v>60.16</v>
      </c>
      <c r="CO8" s="14"/>
      <c r="CP8" s="15">
        <v>75.930000000000007</v>
      </c>
      <c r="CQ8" s="15">
        <v>66.900000000000006</v>
      </c>
      <c r="CR8" s="15">
        <v>70.47</v>
      </c>
      <c r="CS8" s="15">
        <v>65.17</v>
      </c>
      <c r="CT8" s="15"/>
      <c r="CU8" s="15"/>
      <c r="CV8" s="15"/>
      <c r="CW8" s="15"/>
      <c r="CX8" s="15"/>
      <c r="CY8" s="14">
        <v>65.8</v>
      </c>
      <c r="CZ8" s="15">
        <v>70.2</v>
      </c>
      <c r="DA8" s="15">
        <v>70.3</v>
      </c>
      <c r="DB8" s="14">
        <v>70.599999999999994</v>
      </c>
      <c r="DC8" s="14">
        <v>69.7</v>
      </c>
      <c r="DD8" s="14">
        <v>69.8</v>
      </c>
      <c r="DE8" s="14">
        <v>70.3</v>
      </c>
      <c r="DF8" s="14">
        <v>64.7</v>
      </c>
      <c r="DG8" s="14">
        <v>66.900000000000006</v>
      </c>
      <c r="DH8" s="14">
        <v>72.900000000000006</v>
      </c>
      <c r="DI8" s="14">
        <v>71.5</v>
      </c>
      <c r="DJ8" s="14">
        <v>69.900000000000006</v>
      </c>
      <c r="DK8" s="14">
        <v>67.5</v>
      </c>
      <c r="DL8" s="14">
        <v>67.900000000000006</v>
      </c>
      <c r="DM8" s="14">
        <v>67.3</v>
      </c>
      <c r="DN8" s="15">
        <v>71.34</v>
      </c>
      <c r="DO8" s="15">
        <v>72.760000000000005</v>
      </c>
      <c r="DP8" s="15">
        <v>70.52</v>
      </c>
      <c r="DQ8" s="15">
        <v>70.97</v>
      </c>
      <c r="DR8" s="15">
        <v>68.59</v>
      </c>
      <c r="DS8" s="15">
        <v>70.239999999999995</v>
      </c>
      <c r="DT8" s="15">
        <v>68.97</v>
      </c>
      <c r="DU8" s="15">
        <v>70.63</v>
      </c>
      <c r="DV8" s="15">
        <v>70.38</v>
      </c>
      <c r="DW8" s="15">
        <v>70.11</v>
      </c>
      <c r="DX8" s="15">
        <v>69.27</v>
      </c>
      <c r="DY8" s="15">
        <v>69.790000000000006</v>
      </c>
      <c r="DZ8" s="15">
        <v>69.81</v>
      </c>
      <c r="EA8" s="15">
        <v>70.13</v>
      </c>
      <c r="EB8" s="15">
        <v>66.790000000000006</v>
      </c>
      <c r="EC8" s="15">
        <v>70.02</v>
      </c>
      <c r="ED8" s="15">
        <v>71.75</v>
      </c>
      <c r="EE8" s="15">
        <v>69.23</v>
      </c>
      <c r="EF8" s="15">
        <v>66.92</v>
      </c>
      <c r="EG8" s="15">
        <v>69.59</v>
      </c>
      <c r="EH8" s="15">
        <v>67.650000000000006</v>
      </c>
      <c r="EI8" s="15">
        <v>67.290000000000006</v>
      </c>
      <c r="EJ8" s="14">
        <v>60.865000000000002</v>
      </c>
      <c r="EK8" s="14">
        <v>69.715999999999994</v>
      </c>
      <c r="EL8" s="14">
        <v>67.800000000000011</v>
      </c>
      <c r="EM8" s="26"/>
    </row>
    <row r="9" spans="1:144" s="96" customFormat="1" ht="14.25" x14ac:dyDescent="0.2">
      <c r="A9" s="13" t="s">
        <v>2706</v>
      </c>
      <c r="B9" s="16">
        <v>0.22189999999999999</v>
      </c>
      <c r="C9" s="16">
        <v>0.15629999999999999</v>
      </c>
      <c r="D9" s="16">
        <v>0.21099999999999999</v>
      </c>
      <c r="E9" s="14"/>
      <c r="F9" s="16">
        <v>0.16</v>
      </c>
      <c r="G9" s="16">
        <v>0.28000000000000003</v>
      </c>
      <c r="H9" s="16">
        <v>0.37</v>
      </c>
      <c r="I9" s="14">
        <v>0.25</v>
      </c>
      <c r="J9" s="16">
        <v>0.68</v>
      </c>
      <c r="K9" s="14">
        <v>0.61</v>
      </c>
      <c r="L9" s="16">
        <v>0.91</v>
      </c>
      <c r="M9" s="16">
        <v>0.63</v>
      </c>
      <c r="N9" s="16">
        <v>0.46</v>
      </c>
      <c r="O9" s="14">
        <v>7.0000000000000007E-2</v>
      </c>
      <c r="P9" s="14">
        <v>0.04</v>
      </c>
      <c r="Q9" s="14"/>
      <c r="R9" s="14">
        <v>0.1</v>
      </c>
      <c r="S9" s="14">
        <v>0.08</v>
      </c>
      <c r="T9" s="14">
        <v>7.0000000000000007E-2</v>
      </c>
      <c r="U9" s="14">
        <v>0.41</v>
      </c>
      <c r="V9" s="15">
        <v>0.05</v>
      </c>
      <c r="W9" s="15">
        <v>0.02</v>
      </c>
      <c r="X9" s="15">
        <v>0.61</v>
      </c>
      <c r="Y9" s="15">
        <v>1.57</v>
      </c>
      <c r="Z9" s="15">
        <v>1.05</v>
      </c>
      <c r="AA9" s="15">
        <v>0.1</v>
      </c>
      <c r="AB9" s="15">
        <v>0.12</v>
      </c>
      <c r="AC9" s="15">
        <v>0.09</v>
      </c>
      <c r="AD9" s="15">
        <v>0.13</v>
      </c>
      <c r="AE9" s="15">
        <v>0.1</v>
      </c>
      <c r="AF9" s="15">
        <v>0.32</v>
      </c>
      <c r="AG9" s="15">
        <v>0.17</v>
      </c>
      <c r="AH9" s="15">
        <v>0.1</v>
      </c>
      <c r="AI9" s="15">
        <v>0.24</v>
      </c>
      <c r="AJ9" s="15">
        <v>0.17</v>
      </c>
      <c r="AK9" s="15">
        <v>0.15</v>
      </c>
      <c r="AL9" s="15">
        <v>0.28000000000000003</v>
      </c>
      <c r="AM9" s="15">
        <v>0.25</v>
      </c>
      <c r="AN9" s="14">
        <v>0.1</v>
      </c>
      <c r="AO9" s="14">
        <v>0.25</v>
      </c>
      <c r="AP9" s="15">
        <v>0.24333333333333332</v>
      </c>
      <c r="AQ9" s="15">
        <v>0.185</v>
      </c>
      <c r="AR9" s="15">
        <v>0.23</v>
      </c>
      <c r="AS9" s="14"/>
      <c r="AT9" s="15">
        <v>0.49590000000000001</v>
      </c>
      <c r="AU9" s="15">
        <v>0.51369600000000004</v>
      </c>
      <c r="AV9" s="15">
        <v>0.44380799999999998</v>
      </c>
      <c r="AW9" s="15">
        <v>0.46425599999999995</v>
      </c>
      <c r="AX9" s="15">
        <v>0.51014399999999993</v>
      </c>
      <c r="AY9" s="15">
        <v>0.70896000000000003</v>
      </c>
      <c r="AZ9" s="15">
        <v>0.47452800000000001</v>
      </c>
      <c r="BA9" s="15">
        <v>0.54892799999999997</v>
      </c>
      <c r="BB9" s="15">
        <v>0.68188800000000005</v>
      </c>
      <c r="BC9" s="15">
        <v>0.51360000000000006</v>
      </c>
      <c r="BD9" s="15">
        <v>5.1264000000000004E-2</v>
      </c>
      <c r="BE9" s="15">
        <v>0.13919999999999999</v>
      </c>
      <c r="BF9" s="15">
        <v>0.319776</v>
      </c>
      <c r="BG9" s="14"/>
      <c r="BH9" s="14">
        <v>0.4</v>
      </c>
      <c r="BI9" s="14">
        <v>0.3</v>
      </c>
      <c r="BJ9" s="14">
        <v>0.3</v>
      </c>
      <c r="BK9" s="14">
        <v>0.3</v>
      </c>
      <c r="BL9" s="14">
        <v>0.4</v>
      </c>
      <c r="BM9" s="14">
        <v>0.3</v>
      </c>
      <c r="BN9" s="14">
        <v>0.2</v>
      </c>
      <c r="BO9" s="14">
        <v>0.3</v>
      </c>
      <c r="BP9" s="14">
        <v>0.4</v>
      </c>
      <c r="BQ9" s="14">
        <v>0.28999999999999998</v>
      </c>
      <c r="BR9" s="14"/>
      <c r="BS9" s="15">
        <v>1.22</v>
      </c>
      <c r="BT9" s="15">
        <v>1.24</v>
      </c>
      <c r="BU9" s="15">
        <v>0.82</v>
      </c>
      <c r="BV9" s="15">
        <v>1.08</v>
      </c>
      <c r="BW9" s="15">
        <v>1.1200000000000001</v>
      </c>
      <c r="BX9" s="15">
        <v>1.06</v>
      </c>
      <c r="BY9" s="14">
        <v>0.995</v>
      </c>
      <c r="BZ9" s="15">
        <v>1.0129999999999999</v>
      </c>
      <c r="CA9" s="14">
        <v>0.54700000000000004</v>
      </c>
      <c r="CB9" s="14">
        <v>0.52800000000000002</v>
      </c>
      <c r="CC9" s="14">
        <v>0.80300000000000005</v>
      </c>
      <c r="CD9" s="14">
        <v>0.56799999999999995</v>
      </c>
      <c r="CE9" s="14">
        <v>0.86699999999999999</v>
      </c>
      <c r="CF9" s="14">
        <v>0.80100000000000005</v>
      </c>
      <c r="CG9" s="14">
        <v>0.6</v>
      </c>
      <c r="CH9" s="14">
        <v>0.42833333333333329</v>
      </c>
      <c r="CI9" s="14">
        <v>1.07</v>
      </c>
      <c r="CJ9" s="15">
        <v>1.01</v>
      </c>
      <c r="CK9" s="15">
        <v>0.41</v>
      </c>
      <c r="CL9" s="15">
        <v>0.63</v>
      </c>
      <c r="CM9" s="15">
        <v>0.39</v>
      </c>
      <c r="CN9" s="15">
        <v>1.01</v>
      </c>
      <c r="CO9" s="14"/>
      <c r="CP9" s="15">
        <v>0.27</v>
      </c>
      <c r="CQ9" s="15">
        <v>0.31</v>
      </c>
      <c r="CR9" s="15">
        <v>0.22</v>
      </c>
      <c r="CS9" s="15">
        <v>0.47</v>
      </c>
      <c r="CT9" s="15"/>
      <c r="CU9" s="15"/>
      <c r="CV9" s="15"/>
      <c r="CW9" s="15"/>
      <c r="CX9" s="15"/>
      <c r="CY9" s="14">
        <v>0.47</v>
      </c>
      <c r="CZ9" s="15">
        <v>0.31</v>
      </c>
      <c r="DA9" s="15">
        <v>0.32</v>
      </c>
      <c r="DB9" s="14">
        <v>0.31</v>
      </c>
      <c r="DC9" s="14">
        <v>0.28999999999999998</v>
      </c>
      <c r="DD9" s="14">
        <v>0.33</v>
      </c>
      <c r="DE9" s="14">
        <v>0.34</v>
      </c>
      <c r="DF9" s="14">
        <v>0.5</v>
      </c>
      <c r="DG9" s="14">
        <v>0.49</v>
      </c>
      <c r="DH9" s="14">
        <v>0.22</v>
      </c>
      <c r="DI9" s="14">
        <v>0.28000000000000003</v>
      </c>
      <c r="DJ9" s="14">
        <v>0.27</v>
      </c>
      <c r="DK9" s="14">
        <v>0.53</v>
      </c>
      <c r="DL9" s="14">
        <v>0.47</v>
      </c>
      <c r="DM9" s="14">
        <v>0.49</v>
      </c>
      <c r="DN9" s="15">
        <v>0.28000000000000003</v>
      </c>
      <c r="DO9" s="15">
        <v>0.16</v>
      </c>
      <c r="DP9" s="15">
        <v>0.32</v>
      </c>
      <c r="DQ9" s="15">
        <v>0.3</v>
      </c>
      <c r="DR9" s="15">
        <v>0.25</v>
      </c>
      <c r="DS9" s="15">
        <v>0.28000000000000003</v>
      </c>
      <c r="DT9" s="15">
        <v>0.41</v>
      </c>
      <c r="DU9" s="15">
        <v>0.28000000000000003</v>
      </c>
      <c r="DV9" s="15">
        <v>0.31</v>
      </c>
      <c r="DW9" s="15">
        <v>0.28999999999999998</v>
      </c>
      <c r="DX9" s="15">
        <v>0.42</v>
      </c>
      <c r="DY9" s="15">
        <v>0.25</v>
      </c>
      <c r="DZ9" s="15">
        <v>0.26</v>
      </c>
      <c r="EA9" s="15">
        <v>0.25</v>
      </c>
      <c r="EB9" s="15">
        <v>0.31</v>
      </c>
      <c r="EC9" s="15">
        <v>0.27</v>
      </c>
      <c r="ED9" s="15">
        <v>0.3</v>
      </c>
      <c r="EE9" s="15">
        <v>0.33</v>
      </c>
      <c r="EF9" s="15">
        <v>0.51</v>
      </c>
      <c r="EG9" s="15">
        <v>0.27</v>
      </c>
      <c r="EH9" s="15">
        <v>0.41</v>
      </c>
      <c r="EI9" s="15">
        <v>0.49</v>
      </c>
      <c r="EJ9" s="14">
        <v>0.69799999999999995</v>
      </c>
      <c r="EK9" s="14">
        <v>0.51400000000000001</v>
      </c>
      <c r="EL9" s="14">
        <v>0.4007</v>
      </c>
      <c r="EM9" s="26"/>
    </row>
    <row r="10" spans="1:144" s="96" customFormat="1" ht="14.25" x14ac:dyDescent="0.2">
      <c r="A10" s="13" t="s">
        <v>2707</v>
      </c>
      <c r="B10" s="16">
        <v>16.6769</v>
      </c>
      <c r="C10" s="16">
        <v>15.522</v>
      </c>
      <c r="D10" s="16">
        <v>15.151</v>
      </c>
      <c r="E10" s="14"/>
      <c r="F10" s="16">
        <v>15.72</v>
      </c>
      <c r="G10" s="14">
        <v>15.15</v>
      </c>
      <c r="H10" s="16">
        <v>15.6</v>
      </c>
      <c r="I10" s="14">
        <v>13.85</v>
      </c>
      <c r="J10" s="16">
        <v>15.42</v>
      </c>
      <c r="K10" s="14">
        <v>14.82</v>
      </c>
      <c r="L10" s="14">
        <v>15.94</v>
      </c>
      <c r="M10" s="14">
        <v>15.1</v>
      </c>
      <c r="N10" s="16">
        <v>12.37</v>
      </c>
      <c r="O10" s="14">
        <v>13.19</v>
      </c>
      <c r="P10" s="14">
        <v>13.67</v>
      </c>
      <c r="Q10" s="14"/>
      <c r="R10" s="14">
        <v>15.62</v>
      </c>
      <c r="S10" s="14">
        <v>14.73</v>
      </c>
      <c r="T10" s="14">
        <v>14.59</v>
      </c>
      <c r="U10" s="14">
        <v>18.62</v>
      </c>
      <c r="V10" s="15">
        <v>14.66</v>
      </c>
      <c r="W10" s="15">
        <v>13.77</v>
      </c>
      <c r="X10" s="15">
        <v>18.989999999999998</v>
      </c>
      <c r="Y10" s="15">
        <v>14.01</v>
      </c>
      <c r="Z10" s="15">
        <v>13.49</v>
      </c>
      <c r="AA10" s="15">
        <v>13.97</v>
      </c>
      <c r="AB10" s="15">
        <v>16.25</v>
      </c>
      <c r="AC10" s="15">
        <v>14.05</v>
      </c>
      <c r="AD10" s="15">
        <v>17.95</v>
      </c>
      <c r="AE10" s="15">
        <v>14.73</v>
      </c>
      <c r="AF10" s="15">
        <v>15.61</v>
      </c>
      <c r="AG10" s="15">
        <v>16.46</v>
      </c>
      <c r="AH10" s="15">
        <v>14.69</v>
      </c>
      <c r="AI10" s="15">
        <v>15.08</v>
      </c>
      <c r="AJ10" s="15">
        <v>14.89</v>
      </c>
      <c r="AK10" s="15">
        <v>15.35</v>
      </c>
      <c r="AL10" s="15">
        <v>15.61</v>
      </c>
      <c r="AM10" s="15">
        <v>15.93</v>
      </c>
      <c r="AN10" s="14">
        <v>14.45</v>
      </c>
      <c r="AO10" s="14">
        <v>15.26</v>
      </c>
      <c r="AP10" s="15">
        <v>15.38</v>
      </c>
      <c r="AQ10" s="15">
        <v>15.215</v>
      </c>
      <c r="AR10" s="15">
        <v>15.685</v>
      </c>
      <c r="AS10" s="14"/>
      <c r="AT10" s="15">
        <v>16.217753999999999</v>
      </c>
      <c r="AU10" s="15">
        <v>16.021900000000002</v>
      </c>
      <c r="AV10" s="15">
        <v>16.051262000000001</v>
      </c>
      <c r="AW10" s="15">
        <v>16.555610000000001</v>
      </c>
      <c r="AX10" s="15">
        <v>17.803442</v>
      </c>
      <c r="AY10" s="15">
        <v>17.691506</v>
      </c>
      <c r="AZ10" s="15">
        <v>17.35209</v>
      </c>
      <c r="BA10" s="15">
        <v>16.135638</v>
      </c>
      <c r="BB10" s="15">
        <v>16.771214000000001</v>
      </c>
      <c r="BC10" s="15">
        <v>17.042998000000001</v>
      </c>
      <c r="BD10" s="15">
        <v>15.182168000000003</v>
      </c>
      <c r="BE10" s="15">
        <v>16.341596000000003</v>
      </c>
      <c r="BF10" s="15">
        <v>15.322512</v>
      </c>
      <c r="BG10" s="14"/>
      <c r="BH10" s="14">
        <v>15.5</v>
      </c>
      <c r="BI10" s="14">
        <v>13.2</v>
      </c>
      <c r="BJ10" s="14">
        <v>13.1</v>
      </c>
      <c r="BK10" s="14">
        <v>14.2</v>
      </c>
      <c r="BL10" s="14">
        <v>15.2</v>
      </c>
      <c r="BM10" s="14">
        <v>12.9</v>
      </c>
      <c r="BN10" s="14">
        <v>14.6</v>
      </c>
      <c r="BO10" s="14">
        <v>14.5</v>
      </c>
      <c r="BP10" s="14">
        <v>14.9</v>
      </c>
      <c r="BQ10" s="14">
        <v>15.78</v>
      </c>
      <c r="BR10" s="14"/>
      <c r="BS10" s="15">
        <v>13.84</v>
      </c>
      <c r="BT10" s="15">
        <v>13.88</v>
      </c>
      <c r="BU10" s="15">
        <v>13.87</v>
      </c>
      <c r="BV10" s="15">
        <v>14.02</v>
      </c>
      <c r="BW10" s="15">
        <v>14.13</v>
      </c>
      <c r="BX10" s="15">
        <v>13.82</v>
      </c>
      <c r="BY10" s="14">
        <v>13.25</v>
      </c>
      <c r="BZ10" s="15">
        <v>13.55</v>
      </c>
      <c r="CA10" s="14">
        <v>12.66</v>
      </c>
      <c r="CB10" s="14">
        <v>12.7</v>
      </c>
      <c r="CC10" s="14">
        <v>13.66</v>
      </c>
      <c r="CD10" s="14">
        <v>12.99</v>
      </c>
      <c r="CE10" s="14">
        <v>13.3</v>
      </c>
      <c r="CF10" s="14">
        <v>16.010000000000002</v>
      </c>
      <c r="CG10" s="14">
        <v>13.834</v>
      </c>
      <c r="CH10" s="14">
        <v>13.386666666666668</v>
      </c>
      <c r="CI10" s="14">
        <v>15.79</v>
      </c>
      <c r="CJ10" s="15">
        <v>14.01</v>
      </c>
      <c r="CK10" s="15">
        <v>15.91</v>
      </c>
      <c r="CL10" s="15">
        <v>15.43</v>
      </c>
      <c r="CM10" s="15">
        <v>16.989999999999998</v>
      </c>
      <c r="CN10" s="15">
        <v>13.63</v>
      </c>
      <c r="CO10" s="14"/>
      <c r="CP10" s="15">
        <v>11.73</v>
      </c>
      <c r="CQ10" s="15">
        <v>15.44</v>
      </c>
      <c r="CR10" s="15">
        <v>16.079999999999998</v>
      </c>
      <c r="CS10" s="15">
        <v>17.47</v>
      </c>
      <c r="CT10" s="15"/>
      <c r="CU10" s="15"/>
      <c r="CV10" s="15"/>
      <c r="CW10" s="15"/>
      <c r="CX10" s="15"/>
      <c r="CY10" s="14">
        <v>15.82</v>
      </c>
      <c r="CZ10" s="15">
        <v>15.36</v>
      </c>
      <c r="DA10" s="15">
        <v>15.32</v>
      </c>
      <c r="DB10" s="14">
        <v>16</v>
      </c>
      <c r="DC10" s="14">
        <v>16.3</v>
      </c>
      <c r="DD10" s="14">
        <v>15.5</v>
      </c>
      <c r="DE10" s="14">
        <v>15.8</v>
      </c>
      <c r="DF10" s="14">
        <v>18.100000000000001</v>
      </c>
      <c r="DG10" s="14">
        <v>16</v>
      </c>
      <c r="DH10" s="14">
        <v>14.9</v>
      </c>
      <c r="DI10" s="14">
        <v>15.4</v>
      </c>
      <c r="DJ10" s="14">
        <v>16.3</v>
      </c>
      <c r="DK10" s="14">
        <v>16.2</v>
      </c>
      <c r="DL10" s="14">
        <v>16.2</v>
      </c>
      <c r="DM10" s="14">
        <v>16.3</v>
      </c>
      <c r="DN10" s="15">
        <v>14.91</v>
      </c>
      <c r="DO10" s="15">
        <v>14.9</v>
      </c>
      <c r="DP10" s="15">
        <v>15.13</v>
      </c>
      <c r="DQ10" s="15">
        <v>15.36</v>
      </c>
      <c r="DR10" s="15">
        <v>16.649999999999999</v>
      </c>
      <c r="DS10" s="15">
        <v>15.19</v>
      </c>
      <c r="DT10" s="15">
        <v>16.23</v>
      </c>
      <c r="DU10" s="15">
        <v>16.88</v>
      </c>
      <c r="DV10" s="15">
        <v>15.89</v>
      </c>
      <c r="DW10" s="15">
        <v>15.77</v>
      </c>
      <c r="DX10" s="15">
        <v>15.91</v>
      </c>
      <c r="DY10" s="15">
        <v>16.7</v>
      </c>
      <c r="DZ10" s="15">
        <v>16.670000000000002</v>
      </c>
      <c r="EA10" s="15">
        <v>16.739999999999998</v>
      </c>
      <c r="EB10" s="15">
        <v>17.93</v>
      </c>
      <c r="EC10" s="15">
        <v>16.45</v>
      </c>
      <c r="ED10" s="15">
        <v>15.1</v>
      </c>
      <c r="EE10" s="15">
        <v>16.190000000000001</v>
      </c>
      <c r="EF10" s="15">
        <v>16.09</v>
      </c>
      <c r="EG10" s="15">
        <v>15.54</v>
      </c>
      <c r="EH10" s="15">
        <v>16.03</v>
      </c>
      <c r="EI10" s="15">
        <v>15.55</v>
      </c>
      <c r="EJ10" s="14">
        <v>15.673999999999999</v>
      </c>
      <c r="EK10" s="14">
        <v>14.2</v>
      </c>
      <c r="EL10" s="14">
        <v>15.745000000000001</v>
      </c>
      <c r="EM10" s="26"/>
    </row>
    <row r="11" spans="1:144" s="96" customFormat="1" ht="15.75" x14ac:dyDescent="0.2">
      <c r="A11" s="13" t="s">
        <v>2708</v>
      </c>
      <c r="B11" s="16">
        <v>1.4635</v>
      </c>
      <c r="C11" s="16">
        <v>1.2085999999999999</v>
      </c>
      <c r="D11" s="16">
        <v>1.7669999999999999</v>
      </c>
      <c r="E11" s="14"/>
      <c r="F11" s="16">
        <v>1.1000000000000001</v>
      </c>
      <c r="G11" s="14">
        <v>2.21</v>
      </c>
      <c r="H11" s="16">
        <v>1.64</v>
      </c>
      <c r="I11" s="14">
        <v>1.05</v>
      </c>
      <c r="J11" s="16">
        <v>5.49</v>
      </c>
      <c r="K11" s="14">
        <v>5.58</v>
      </c>
      <c r="L11" s="14">
        <v>5.6</v>
      </c>
      <c r="M11" s="14">
        <v>2.42</v>
      </c>
      <c r="N11" s="16">
        <v>3.55</v>
      </c>
      <c r="O11" s="14">
        <v>0.65</v>
      </c>
      <c r="P11" s="14">
        <v>0.33</v>
      </c>
      <c r="R11" s="14">
        <v>0.21</v>
      </c>
      <c r="S11" s="14">
        <v>0.52</v>
      </c>
      <c r="T11" s="14">
        <v>0.54</v>
      </c>
      <c r="U11" s="14">
        <v>3.14</v>
      </c>
      <c r="V11" s="15">
        <v>0.85</v>
      </c>
      <c r="W11" s="15">
        <v>0.34</v>
      </c>
      <c r="X11" s="15">
        <v>5</v>
      </c>
      <c r="Y11" s="14">
        <v>7.00746393203735</v>
      </c>
      <c r="Z11" s="15">
        <v>5.18</v>
      </c>
      <c r="AA11" s="15">
        <v>1.2878839742164927</v>
      </c>
      <c r="AB11" s="15">
        <v>1.3000666814847743</v>
      </c>
      <c r="AC11" s="15">
        <v>1.0644987775061123</v>
      </c>
      <c r="AD11" s="15">
        <v>1.7125161146921535</v>
      </c>
      <c r="AE11" s="15">
        <v>1.1734963325183374</v>
      </c>
      <c r="AF11" s="15">
        <v>2.5424494332073797</v>
      </c>
      <c r="AG11" s="15">
        <v>1.9824716603689709</v>
      </c>
      <c r="AH11" s="15">
        <v>1.0834963325183375</v>
      </c>
      <c r="AI11" s="15">
        <v>2.6436296954878862</v>
      </c>
      <c r="AJ11" s="15">
        <v>1.8635630140031116</v>
      </c>
      <c r="AK11" s="15">
        <v>1.7601333629695488</v>
      </c>
      <c r="AL11" s="15">
        <v>2.9382396088019558</v>
      </c>
      <c r="AM11" s="15">
        <v>2.4858568570793507</v>
      </c>
      <c r="AN11" s="14">
        <v>0.63</v>
      </c>
      <c r="AO11" s="14">
        <v>0.98</v>
      </c>
      <c r="AP11" s="15">
        <v>2.5033333333333334</v>
      </c>
      <c r="AQ11" s="15">
        <v>2.13</v>
      </c>
      <c r="AR11" s="15">
        <v>3.3149999999999999</v>
      </c>
      <c r="AS11" s="14"/>
      <c r="AT11" s="15">
        <v>4.2129150000000006</v>
      </c>
      <c r="AU11" s="15">
        <v>4.4458979999999997</v>
      </c>
      <c r="AV11" s="15">
        <v>3.4790989999999997</v>
      </c>
      <c r="AW11" s="15">
        <v>3.7244119999999996</v>
      </c>
      <c r="AX11" s="15">
        <v>4.1487869999999996</v>
      </c>
      <c r="AY11" s="15">
        <v>6.9024229999999998</v>
      </c>
      <c r="AZ11" s="15">
        <v>4.9297339999999998</v>
      </c>
      <c r="BA11" s="15">
        <v>4.9249809999999998</v>
      </c>
      <c r="BB11" s="15">
        <v>5.5803130000000003</v>
      </c>
      <c r="BC11" s="15">
        <v>4.4740279999999997</v>
      </c>
      <c r="BD11" s="15">
        <v>2.3518619999999997</v>
      </c>
      <c r="BE11" s="15">
        <v>2.3201430000000003</v>
      </c>
      <c r="BF11" s="15">
        <v>2.5162770000000001</v>
      </c>
      <c r="BG11" s="14"/>
      <c r="BH11" s="14">
        <v>3.8</v>
      </c>
      <c r="BI11" s="14">
        <v>9.1</v>
      </c>
      <c r="BJ11" s="14">
        <v>6.4</v>
      </c>
      <c r="BK11" s="14">
        <v>3.1</v>
      </c>
      <c r="BL11" s="14">
        <v>5.4</v>
      </c>
      <c r="BM11" s="14">
        <v>4.7</v>
      </c>
      <c r="BN11" s="14">
        <v>2.7</v>
      </c>
      <c r="BO11" s="14">
        <v>4.4000000000000004</v>
      </c>
      <c r="BP11" s="14">
        <v>3.8</v>
      </c>
      <c r="BQ11" s="14">
        <v>2.39</v>
      </c>
      <c r="BR11" s="14"/>
      <c r="BS11" s="15">
        <v>16.13</v>
      </c>
      <c r="BT11" s="15">
        <v>16.940000000000001</v>
      </c>
      <c r="BU11" s="15">
        <v>9.5299999999999994</v>
      </c>
      <c r="BV11" s="15">
        <v>13.02</v>
      </c>
      <c r="BW11" s="15">
        <v>13.93</v>
      </c>
      <c r="BX11" s="15">
        <v>14.59</v>
      </c>
      <c r="BY11" s="14">
        <v>14.877777777777778</v>
      </c>
      <c r="BZ11" s="15">
        <v>16.414759</v>
      </c>
      <c r="CA11" s="14">
        <v>8.8777777777777782</v>
      </c>
      <c r="CB11" s="14">
        <v>9.1777777777777771</v>
      </c>
      <c r="CC11" s="14">
        <v>10.522222222222222</v>
      </c>
      <c r="CD11" s="14">
        <v>6.3999999999999995</v>
      </c>
      <c r="CE11" s="14">
        <v>8.2555555555555546</v>
      </c>
      <c r="CF11" s="14">
        <v>6.333333333333333</v>
      </c>
      <c r="CG11" s="14">
        <v>3.9539999999999997</v>
      </c>
      <c r="CH11" s="14">
        <v>2.7749999999999999</v>
      </c>
      <c r="CI11" s="14">
        <v>7.64</v>
      </c>
      <c r="CJ11" s="15">
        <v>11.57</v>
      </c>
      <c r="CK11" s="15">
        <v>1.69</v>
      </c>
      <c r="CL11" s="15">
        <v>4.2</v>
      </c>
      <c r="CM11" s="15">
        <v>3.24</v>
      </c>
      <c r="CN11" s="15">
        <v>13.51</v>
      </c>
      <c r="CO11" s="14"/>
      <c r="CP11" s="15">
        <v>2.6</v>
      </c>
      <c r="CQ11" s="15">
        <v>4.3899999999999997</v>
      </c>
      <c r="CR11" s="15">
        <v>2</v>
      </c>
      <c r="CS11" s="15">
        <v>3.77</v>
      </c>
      <c r="CT11" s="15"/>
      <c r="CU11" s="15"/>
      <c r="CV11" s="15"/>
      <c r="CW11" s="15"/>
      <c r="CX11" s="15"/>
      <c r="CY11" s="14">
        <v>0.95</v>
      </c>
      <c r="CZ11" s="15">
        <v>2.79</v>
      </c>
      <c r="DA11" s="15">
        <v>2.76</v>
      </c>
      <c r="DB11" s="14">
        <v>2.23</v>
      </c>
      <c r="DC11" s="14">
        <v>2.23</v>
      </c>
      <c r="DD11" s="14">
        <v>2.82</v>
      </c>
      <c r="DE11" s="14">
        <v>2.87</v>
      </c>
      <c r="DF11" s="14">
        <v>3.58</v>
      </c>
      <c r="DG11" s="14">
        <v>4.04</v>
      </c>
      <c r="DH11" s="14">
        <v>2.0699999999999998</v>
      </c>
      <c r="DI11" s="14">
        <v>2.41</v>
      </c>
      <c r="DJ11" s="14">
        <v>1.97</v>
      </c>
      <c r="DK11" s="14">
        <v>3.81</v>
      </c>
      <c r="DL11" s="14">
        <v>3.69</v>
      </c>
      <c r="DM11" s="14">
        <v>4.2699999999999996</v>
      </c>
      <c r="DN11" s="15">
        <v>2.2000000000000002</v>
      </c>
      <c r="DO11" s="15">
        <v>1.54</v>
      </c>
      <c r="DP11" s="15">
        <v>2.44</v>
      </c>
      <c r="DQ11" s="15">
        <v>2.34</v>
      </c>
      <c r="DR11" s="15">
        <v>2.15</v>
      </c>
      <c r="DS11" s="15">
        <v>2.12</v>
      </c>
      <c r="DT11" s="15">
        <v>3.19</v>
      </c>
      <c r="DU11" s="15">
        <v>2.0299999999999998</v>
      </c>
      <c r="DV11" s="15">
        <v>2.35</v>
      </c>
      <c r="DW11" s="15">
        <v>2.34</v>
      </c>
      <c r="DX11" s="15">
        <v>0.57999999999999996</v>
      </c>
      <c r="DY11" s="15">
        <v>2.12</v>
      </c>
      <c r="DZ11" s="15">
        <v>2.15</v>
      </c>
      <c r="EA11" s="15">
        <v>2.0499999999999998</v>
      </c>
      <c r="EB11" s="15">
        <v>2.36</v>
      </c>
      <c r="EC11" s="15">
        <v>1.95</v>
      </c>
      <c r="ED11" s="15">
        <v>2.4700000000000002</v>
      </c>
      <c r="EE11" s="15">
        <v>2.61</v>
      </c>
      <c r="EF11" s="15">
        <v>3.5</v>
      </c>
      <c r="EG11" s="15">
        <v>2.2400000000000002</v>
      </c>
      <c r="EH11" s="15">
        <v>3.76</v>
      </c>
      <c r="EI11" s="15">
        <v>4.0999999999999996</v>
      </c>
      <c r="EJ11" s="14">
        <v>5.6859999999999999</v>
      </c>
      <c r="EK11" s="14">
        <v>2.343</v>
      </c>
      <c r="EL11" s="14">
        <v>3.2155</v>
      </c>
      <c r="EM11" s="26"/>
    </row>
    <row r="12" spans="1:144" s="96" customFormat="1" ht="12.75" x14ac:dyDescent="0.2">
      <c r="A12" s="13" t="s">
        <v>282</v>
      </c>
      <c r="B12" s="16"/>
      <c r="C12" s="16"/>
      <c r="D12" s="16"/>
      <c r="E12" s="14"/>
      <c r="F12" s="16">
        <v>0.18</v>
      </c>
      <c r="G12" s="14">
        <v>0.28000000000000003</v>
      </c>
      <c r="H12" s="16">
        <v>1.9</v>
      </c>
      <c r="I12" s="14">
        <v>1.3</v>
      </c>
      <c r="J12" s="16">
        <v>0.3</v>
      </c>
      <c r="K12" s="14">
        <v>0.48</v>
      </c>
      <c r="L12" s="14">
        <v>0.35</v>
      </c>
      <c r="M12" s="14">
        <v>1</v>
      </c>
      <c r="N12" s="16">
        <v>1.4</v>
      </c>
      <c r="O12" s="14">
        <v>0.28000000000000003</v>
      </c>
      <c r="P12" s="14">
        <v>0.18</v>
      </c>
      <c r="Q12" s="14"/>
      <c r="R12" s="14">
        <v>0.92</v>
      </c>
      <c r="S12" s="14">
        <v>0.4</v>
      </c>
      <c r="T12" s="14">
        <v>0.56000000000000005</v>
      </c>
      <c r="U12" s="14">
        <v>1.8</v>
      </c>
      <c r="V12" s="15">
        <v>0.18</v>
      </c>
      <c r="W12" s="15">
        <v>0.13</v>
      </c>
      <c r="X12" s="15"/>
      <c r="Y12" s="15"/>
      <c r="Z12" s="15"/>
      <c r="AA12" s="15"/>
      <c r="AB12" s="15"/>
      <c r="AC12" s="15"/>
      <c r="AD12" s="15"/>
      <c r="AE12" s="15"/>
      <c r="AF12" s="15"/>
      <c r="AG12" s="15"/>
      <c r="AH12" s="15"/>
      <c r="AI12" s="15"/>
      <c r="AJ12" s="15"/>
      <c r="AK12" s="15"/>
      <c r="AL12" s="15"/>
      <c r="AM12" s="15"/>
      <c r="AN12" s="14">
        <v>0.4</v>
      </c>
      <c r="AO12" s="14">
        <v>0.59</v>
      </c>
      <c r="AP12" s="15"/>
      <c r="AQ12" s="15"/>
      <c r="AR12" s="15"/>
      <c r="AS12" s="14"/>
      <c r="AT12" s="15"/>
      <c r="AU12" s="15"/>
      <c r="AV12" s="15"/>
      <c r="AW12" s="15"/>
      <c r="AX12" s="15"/>
      <c r="AY12" s="15"/>
      <c r="AZ12" s="15"/>
      <c r="BA12" s="15"/>
      <c r="BB12" s="15"/>
      <c r="BC12" s="15"/>
      <c r="BD12" s="15"/>
      <c r="BE12" s="15"/>
      <c r="BF12" s="15"/>
      <c r="BG12" s="14"/>
      <c r="BH12" s="14"/>
      <c r="BI12" s="14"/>
      <c r="BJ12" s="14"/>
      <c r="BK12" s="14"/>
      <c r="BL12" s="14"/>
      <c r="BM12" s="14"/>
      <c r="BN12" s="14"/>
      <c r="BO12" s="14"/>
      <c r="BP12" s="14"/>
      <c r="BQ12" s="14"/>
      <c r="BR12" s="14"/>
      <c r="BS12" s="15"/>
      <c r="BT12" s="15"/>
      <c r="BU12" s="15"/>
      <c r="BV12" s="15"/>
      <c r="BW12" s="15"/>
      <c r="BX12" s="15"/>
      <c r="BY12" s="14"/>
      <c r="BZ12" s="15"/>
      <c r="CA12" s="14"/>
      <c r="CB12" s="14"/>
      <c r="CC12" s="14"/>
      <c r="CD12" s="14"/>
      <c r="CE12" s="14"/>
      <c r="CF12" s="14"/>
      <c r="CG12" s="14"/>
      <c r="CH12" s="14"/>
      <c r="CI12" s="14"/>
      <c r="CJ12" s="15"/>
      <c r="CK12" s="15"/>
      <c r="CL12" s="15"/>
      <c r="CM12" s="15"/>
      <c r="CN12" s="15"/>
      <c r="CO12" s="14"/>
      <c r="CP12" s="15"/>
      <c r="CQ12" s="15"/>
      <c r="CR12" s="15"/>
      <c r="CS12" s="15"/>
      <c r="CT12" s="15"/>
      <c r="CU12" s="15"/>
      <c r="CV12" s="15"/>
      <c r="CW12" s="15"/>
      <c r="CX12" s="15"/>
      <c r="CY12" s="14">
        <v>2.39</v>
      </c>
      <c r="CZ12" s="15"/>
      <c r="DA12" s="15"/>
      <c r="DB12" s="14"/>
      <c r="DC12" s="14"/>
      <c r="DD12" s="14"/>
      <c r="DE12" s="14"/>
      <c r="DF12" s="14"/>
      <c r="DG12" s="14"/>
      <c r="DH12" s="14"/>
      <c r="DI12" s="14"/>
      <c r="DJ12" s="14"/>
      <c r="DK12" s="14"/>
      <c r="DL12" s="14"/>
      <c r="DM12" s="14"/>
      <c r="DN12" s="15"/>
      <c r="DO12" s="15"/>
      <c r="DP12" s="15"/>
      <c r="DQ12" s="15"/>
      <c r="DR12" s="15"/>
      <c r="DS12" s="15"/>
      <c r="DT12" s="15"/>
      <c r="DU12" s="15"/>
      <c r="DV12" s="15"/>
      <c r="DW12" s="15"/>
      <c r="DX12" s="15"/>
      <c r="DY12" s="15"/>
      <c r="DZ12" s="15"/>
      <c r="EA12" s="15"/>
      <c r="EB12" s="15"/>
      <c r="EC12" s="15"/>
      <c r="ED12" s="15"/>
      <c r="EE12" s="15"/>
      <c r="EF12" s="15"/>
      <c r="EG12" s="15"/>
      <c r="EH12" s="15"/>
      <c r="EI12" s="15"/>
      <c r="EJ12" s="14"/>
      <c r="EK12" s="14"/>
      <c r="EL12" s="14"/>
      <c r="EM12" s="26"/>
    </row>
    <row r="13" spans="1:144" s="96" customFormat="1" ht="12.75" x14ac:dyDescent="0.2">
      <c r="A13" s="13" t="s">
        <v>283</v>
      </c>
      <c r="B13" s="16">
        <v>1.0699999999999999E-2</v>
      </c>
      <c r="C13" s="16">
        <v>1.15E-2</v>
      </c>
      <c r="D13" s="16">
        <v>1.7000000000000001E-2</v>
      </c>
      <c r="E13" s="14"/>
      <c r="F13" s="16">
        <v>0.02</v>
      </c>
      <c r="G13" s="14">
        <v>0.03</v>
      </c>
      <c r="H13" s="16">
        <v>0.05</v>
      </c>
      <c r="I13" s="14">
        <v>0.03</v>
      </c>
      <c r="J13" s="16">
        <v>7.0000000000000007E-2</v>
      </c>
      <c r="K13" s="14">
        <v>7.0000000000000007E-2</v>
      </c>
      <c r="L13" s="14">
        <v>0.06</v>
      </c>
      <c r="M13" s="14">
        <v>0.03</v>
      </c>
      <c r="N13" s="16">
        <v>0.04</v>
      </c>
      <c r="O13" s="14">
        <v>0.01</v>
      </c>
      <c r="P13" s="14">
        <v>0.01</v>
      </c>
      <c r="Q13" s="14"/>
      <c r="R13" s="14">
        <v>0.03</v>
      </c>
      <c r="S13" s="14">
        <v>0.01</v>
      </c>
      <c r="T13" s="14">
        <v>0.03</v>
      </c>
      <c r="U13" s="14">
        <v>0.1</v>
      </c>
      <c r="V13" s="15">
        <v>0.03</v>
      </c>
      <c r="W13" s="15">
        <v>0.02</v>
      </c>
      <c r="X13" s="15">
        <v>0.15</v>
      </c>
      <c r="Y13" s="15">
        <v>0.1</v>
      </c>
      <c r="Z13" s="15">
        <v>7.0000000000000007E-2</v>
      </c>
      <c r="AA13" s="15">
        <v>0.03</v>
      </c>
      <c r="AB13" s="15">
        <v>0.04</v>
      </c>
      <c r="AC13" s="15">
        <v>0.03</v>
      </c>
      <c r="AD13" s="15">
        <v>0.05</v>
      </c>
      <c r="AE13" s="15">
        <v>0.05</v>
      </c>
      <c r="AF13" s="15">
        <v>0.04</v>
      </c>
      <c r="AG13" s="15">
        <v>0.03</v>
      </c>
      <c r="AH13" s="15">
        <v>0.06</v>
      </c>
      <c r="AI13" s="15">
        <v>0.1</v>
      </c>
      <c r="AJ13" s="15">
        <v>0.08</v>
      </c>
      <c r="AK13" s="15">
        <v>0.03</v>
      </c>
      <c r="AL13" s="15">
        <v>0.03</v>
      </c>
      <c r="AM13" s="15">
        <v>0.04</v>
      </c>
      <c r="AN13" s="14">
        <v>0.03</v>
      </c>
      <c r="AO13" s="14">
        <v>0.02</v>
      </c>
      <c r="AP13" s="15">
        <v>0.04</v>
      </c>
      <c r="AQ13" s="15">
        <v>0.03</v>
      </c>
      <c r="AR13" s="15">
        <v>0.04</v>
      </c>
      <c r="AS13" s="14"/>
      <c r="AT13" s="15">
        <v>5.9749999999999998E-2</v>
      </c>
      <c r="AU13" s="15">
        <v>5.2299999999999999E-2</v>
      </c>
      <c r="AV13" s="15">
        <v>3.9600000000000003E-2</v>
      </c>
      <c r="AW13" s="15">
        <v>4.3499999999999997E-2</v>
      </c>
      <c r="AX13" s="15">
        <v>6.6400000000000001E-2</v>
      </c>
      <c r="AY13" s="15">
        <v>0.1104</v>
      </c>
      <c r="AZ13" s="15">
        <v>7.2300000000000003E-2</v>
      </c>
      <c r="BA13" s="15">
        <v>4.2200000000000001E-2</v>
      </c>
      <c r="BB13" s="15">
        <v>4.4900000000000002E-2</v>
      </c>
      <c r="BC13" s="15">
        <v>5.16E-2</v>
      </c>
      <c r="BD13" s="15">
        <v>7.6899999999999996E-2</v>
      </c>
      <c r="BE13" s="15">
        <v>6.5199999999999994E-2</v>
      </c>
      <c r="BF13" s="15">
        <v>3.4200000000000001E-2</v>
      </c>
      <c r="BG13" s="14"/>
      <c r="BH13" s="14">
        <v>0.1</v>
      </c>
      <c r="BI13" s="14">
        <v>0.1</v>
      </c>
      <c r="BJ13" s="14">
        <v>0.1</v>
      </c>
      <c r="BK13" s="14">
        <v>0</v>
      </c>
      <c r="BL13" s="14">
        <v>0</v>
      </c>
      <c r="BM13" s="14">
        <v>0</v>
      </c>
      <c r="BN13" s="14">
        <v>0</v>
      </c>
      <c r="BO13" s="14">
        <v>0</v>
      </c>
      <c r="BP13" s="14">
        <v>0</v>
      </c>
      <c r="BQ13" s="14">
        <v>0.02</v>
      </c>
      <c r="BR13" s="14"/>
      <c r="BS13" s="15">
        <v>0.17</v>
      </c>
      <c r="BT13" s="15">
        <v>0.17</v>
      </c>
      <c r="BU13" s="15">
        <v>0.12</v>
      </c>
      <c r="BV13" s="15">
        <v>0.16</v>
      </c>
      <c r="BW13" s="15">
        <v>0.16</v>
      </c>
      <c r="BX13" s="15">
        <v>0.18</v>
      </c>
      <c r="BY13" s="14">
        <v>0.20100000000000001</v>
      </c>
      <c r="BZ13" s="15">
        <v>0.20799999999999999</v>
      </c>
      <c r="CA13" s="14">
        <v>0.26800000000000002</v>
      </c>
      <c r="CB13" s="14">
        <v>0.11</v>
      </c>
      <c r="CC13" s="14">
        <v>0.22600000000000001</v>
      </c>
      <c r="CD13" s="14">
        <v>5.6000000000000001E-2</v>
      </c>
      <c r="CE13" s="14">
        <v>9.2999999999999999E-2</v>
      </c>
      <c r="CF13" s="14">
        <v>7.9000000000000001E-2</v>
      </c>
      <c r="CG13" s="14">
        <v>0.05</v>
      </c>
      <c r="CH13" s="14">
        <v>3.6666666666666667E-2</v>
      </c>
      <c r="CI13" s="14">
        <v>0.1</v>
      </c>
      <c r="CJ13" s="15">
        <v>0.2</v>
      </c>
      <c r="CK13" s="15">
        <v>0.02</v>
      </c>
      <c r="CL13" s="15">
        <v>0.04</v>
      </c>
      <c r="CM13" s="15">
        <v>0.04</v>
      </c>
      <c r="CN13" s="15">
        <v>0.33</v>
      </c>
      <c r="CO13" s="14"/>
      <c r="CP13" s="15">
        <v>0.04</v>
      </c>
      <c r="CQ13" s="15">
        <v>0.05</v>
      </c>
      <c r="CR13" s="15">
        <v>0.03</v>
      </c>
      <c r="CS13" s="15">
        <v>0.05</v>
      </c>
      <c r="CT13" s="15"/>
      <c r="CU13" s="15"/>
      <c r="CV13" s="15"/>
      <c r="CW13" s="15"/>
      <c r="CX13" s="15"/>
      <c r="CY13" s="14">
        <v>7.0000000000000007E-2</v>
      </c>
      <c r="CZ13" s="15">
        <v>0.04</v>
      </c>
      <c r="DA13" s="15">
        <v>0.04</v>
      </c>
      <c r="DB13" s="14">
        <v>0.04</v>
      </c>
      <c r="DC13" s="14">
        <v>0.04</v>
      </c>
      <c r="DD13" s="14">
        <v>0.05</v>
      </c>
      <c r="DE13" s="14">
        <v>0.05</v>
      </c>
      <c r="DF13" s="14">
        <v>0.05</v>
      </c>
      <c r="DG13" s="14">
        <v>0.06</v>
      </c>
      <c r="DH13" s="14">
        <v>0.05</v>
      </c>
      <c r="DI13" s="14">
        <v>0.05</v>
      </c>
      <c r="DJ13" s="14">
        <v>0.02</v>
      </c>
      <c r="DK13" s="14">
        <v>0.05</v>
      </c>
      <c r="DL13" s="14">
        <v>0.04</v>
      </c>
      <c r="DM13" s="14">
        <v>7.0000000000000007E-2</v>
      </c>
      <c r="DN13" s="15">
        <v>0.03</v>
      </c>
      <c r="DO13" s="15">
        <v>0.02</v>
      </c>
      <c r="DP13" s="15">
        <v>0.62</v>
      </c>
      <c r="DQ13" s="15">
        <v>0.03</v>
      </c>
      <c r="DR13" s="15">
        <v>0.04</v>
      </c>
      <c r="DS13" s="15">
        <v>0.04</v>
      </c>
      <c r="DT13" s="15">
        <v>0.03</v>
      </c>
      <c r="DU13" s="15">
        <v>0.03</v>
      </c>
      <c r="DV13" s="15">
        <v>0.03</v>
      </c>
      <c r="DW13" s="15">
        <v>0.03</v>
      </c>
      <c r="DX13" s="15">
        <v>0.04</v>
      </c>
      <c r="DY13" s="15">
        <v>0.03</v>
      </c>
      <c r="DZ13" s="15">
        <v>0.03</v>
      </c>
      <c r="EA13" s="15">
        <v>0.03</v>
      </c>
      <c r="EB13" s="15">
        <v>0.03</v>
      </c>
      <c r="EC13" s="15">
        <v>0.02</v>
      </c>
      <c r="ED13" s="15">
        <v>0.04</v>
      </c>
      <c r="EE13" s="15">
        <v>0.05</v>
      </c>
      <c r="EF13" s="15">
        <v>0.06</v>
      </c>
      <c r="EG13" s="15">
        <v>0.03</v>
      </c>
      <c r="EH13" s="15">
        <v>0.06</v>
      </c>
      <c r="EI13" s="15">
        <v>7.0000000000000007E-2</v>
      </c>
      <c r="EJ13" s="14">
        <v>7.0999999999999994E-2</v>
      </c>
      <c r="EK13" s="14">
        <v>4.9000000000000002E-2</v>
      </c>
      <c r="EL13" s="14">
        <v>4.4560000000000002E-2</v>
      </c>
      <c r="EM13" s="26"/>
    </row>
    <row r="14" spans="1:144" s="96" customFormat="1" ht="12.75" x14ac:dyDescent="0.2">
      <c r="A14" s="13" t="s">
        <v>284</v>
      </c>
      <c r="B14" s="16">
        <v>0.62019999999999997</v>
      </c>
      <c r="C14" s="16">
        <v>0.40589999999999998</v>
      </c>
      <c r="D14" s="16">
        <v>1.39</v>
      </c>
      <c r="E14" s="14"/>
      <c r="F14" s="16">
        <v>0.35</v>
      </c>
      <c r="G14" s="14">
        <v>2.36</v>
      </c>
      <c r="H14" s="16">
        <v>1.55</v>
      </c>
      <c r="I14" s="14">
        <v>1.19</v>
      </c>
      <c r="J14" s="16">
        <v>1.85</v>
      </c>
      <c r="K14" s="14">
        <v>3.86</v>
      </c>
      <c r="L14" s="14">
        <v>3.3</v>
      </c>
      <c r="M14" s="14">
        <v>3.92</v>
      </c>
      <c r="N14" s="16">
        <v>6.38</v>
      </c>
      <c r="O14" s="14">
        <v>0.36</v>
      </c>
      <c r="P14" s="14">
        <v>0.19</v>
      </c>
      <c r="Q14" s="14"/>
      <c r="R14" s="14">
        <v>0.22</v>
      </c>
      <c r="S14" s="14">
        <v>0.16</v>
      </c>
      <c r="T14" s="14">
        <v>0.34</v>
      </c>
      <c r="U14" s="14">
        <v>2.02</v>
      </c>
      <c r="V14" s="15">
        <v>0.14000000000000001</v>
      </c>
      <c r="W14" s="15">
        <v>0.02</v>
      </c>
      <c r="X14" s="15">
        <v>2.65</v>
      </c>
      <c r="Y14" s="15">
        <v>1.33</v>
      </c>
      <c r="Z14" s="15">
        <v>1.8</v>
      </c>
      <c r="AA14" s="15">
        <v>0.41</v>
      </c>
      <c r="AB14" s="15">
        <v>0.42</v>
      </c>
      <c r="AC14" s="15">
        <v>0.13</v>
      </c>
      <c r="AD14" s="15">
        <v>0.99</v>
      </c>
      <c r="AE14" s="15">
        <v>0.51</v>
      </c>
      <c r="AF14" s="15">
        <v>0.54</v>
      </c>
      <c r="AG14" s="15">
        <v>0.94</v>
      </c>
      <c r="AH14" s="15">
        <v>0.25</v>
      </c>
      <c r="AI14" s="15">
        <v>0.67</v>
      </c>
      <c r="AJ14" s="15">
        <v>0.46</v>
      </c>
      <c r="AK14" s="15">
        <v>1.1299999999999999</v>
      </c>
      <c r="AL14" s="15">
        <v>1.33</v>
      </c>
      <c r="AM14" s="15">
        <v>0.81</v>
      </c>
      <c r="AN14" s="14">
        <v>0.53</v>
      </c>
      <c r="AO14" s="14">
        <v>0.61</v>
      </c>
      <c r="AP14" s="15">
        <v>0.60333333333333339</v>
      </c>
      <c r="AQ14" s="15">
        <v>0.45</v>
      </c>
      <c r="AR14" s="15">
        <v>0.55000000000000004</v>
      </c>
      <c r="AS14" s="14"/>
      <c r="AT14" s="15">
        <v>2.0344009999999999</v>
      </c>
      <c r="AU14" s="15">
        <v>1.7048519999999998</v>
      </c>
      <c r="AV14" s="15">
        <v>1.4182159999999997</v>
      </c>
      <c r="AW14" s="15">
        <v>1.4756359999999999</v>
      </c>
      <c r="AX14" s="15">
        <v>2.2231399999999999</v>
      </c>
      <c r="AY14" s="15">
        <v>4.7072799999999999</v>
      </c>
      <c r="AZ14" s="15">
        <v>2.458736</v>
      </c>
      <c r="BA14" s="15">
        <v>1.316136</v>
      </c>
      <c r="BB14" s="15">
        <v>1.5934919999999999</v>
      </c>
      <c r="BC14" s="15">
        <v>1.6259719999999998</v>
      </c>
      <c r="BD14" s="15">
        <v>1.7875599999999998</v>
      </c>
      <c r="BE14" s="15">
        <v>1.6553199999999999</v>
      </c>
      <c r="BF14" s="15">
        <v>1.1945680000000001</v>
      </c>
      <c r="BG14" s="14"/>
      <c r="BH14" s="14">
        <v>2.1</v>
      </c>
      <c r="BI14" s="14">
        <v>4.2</v>
      </c>
      <c r="BJ14" s="14">
        <v>3.4</v>
      </c>
      <c r="BK14" s="14">
        <v>2.1</v>
      </c>
      <c r="BL14" s="14">
        <v>2.9</v>
      </c>
      <c r="BM14" s="14">
        <v>2.7</v>
      </c>
      <c r="BN14" s="14">
        <v>1.6</v>
      </c>
      <c r="BO14" s="14">
        <v>2.5</v>
      </c>
      <c r="BP14" s="14">
        <v>2.2000000000000002</v>
      </c>
      <c r="BQ14" s="14">
        <v>1.0900000000000001</v>
      </c>
      <c r="BR14" s="14"/>
      <c r="BS14" s="15">
        <v>1.26</v>
      </c>
      <c r="BT14" s="15">
        <v>1.26</v>
      </c>
      <c r="BU14" s="15">
        <v>0.95</v>
      </c>
      <c r="BV14" s="15">
        <v>1.48</v>
      </c>
      <c r="BW14" s="15">
        <v>1.43</v>
      </c>
      <c r="BX14" s="15">
        <v>1.2</v>
      </c>
      <c r="BY14" s="14">
        <v>1.1299999999999999</v>
      </c>
      <c r="BZ14" s="15">
        <v>1.43</v>
      </c>
      <c r="CA14" s="14">
        <v>1.1599999999999999</v>
      </c>
      <c r="CB14" s="14">
        <v>0.63</v>
      </c>
      <c r="CC14" s="14">
        <v>1.81</v>
      </c>
      <c r="CD14" s="14">
        <v>0.65</v>
      </c>
      <c r="CE14" s="14">
        <v>1.87</v>
      </c>
      <c r="CF14" s="14">
        <v>2.86</v>
      </c>
      <c r="CG14" s="14">
        <v>1.1559999999999999</v>
      </c>
      <c r="CH14" s="14">
        <v>0.83499999999999996</v>
      </c>
      <c r="CI14" s="14">
        <v>1.77</v>
      </c>
      <c r="CJ14" s="15">
        <v>3.48</v>
      </c>
      <c r="CK14" s="15">
        <v>1.17</v>
      </c>
      <c r="CL14" s="15">
        <v>1.34</v>
      </c>
      <c r="CM14" s="15">
        <v>1.35</v>
      </c>
      <c r="CN14" s="15">
        <v>1.52</v>
      </c>
      <c r="CO14" s="14"/>
      <c r="CP14" s="15">
        <v>0.6</v>
      </c>
      <c r="CQ14" s="15">
        <v>0.94</v>
      </c>
      <c r="CR14" s="15">
        <v>0.98</v>
      </c>
      <c r="CS14" s="15">
        <v>1.99</v>
      </c>
      <c r="CT14" s="15"/>
      <c r="CU14" s="15"/>
      <c r="CV14" s="15"/>
      <c r="CW14" s="15"/>
      <c r="CX14" s="15"/>
      <c r="CY14" s="14">
        <v>1.45</v>
      </c>
      <c r="CZ14" s="15">
        <v>0.84</v>
      </c>
      <c r="DA14" s="15">
        <v>0.85</v>
      </c>
      <c r="DB14" s="14">
        <v>0.85</v>
      </c>
      <c r="DC14" s="14">
        <v>0.93</v>
      </c>
      <c r="DD14" s="14">
        <v>0.88</v>
      </c>
      <c r="DE14" s="14">
        <v>0.93</v>
      </c>
      <c r="DF14" s="14">
        <v>1.53</v>
      </c>
      <c r="DG14" s="14">
        <v>1.59</v>
      </c>
      <c r="DH14" s="14">
        <v>0.49</v>
      </c>
      <c r="DI14" s="14">
        <v>0.74</v>
      </c>
      <c r="DJ14" s="14">
        <v>0.81</v>
      </c>
      <c r="DK14" s="14">
        <v>1.65</v>
      </c>
      <c r="DL14" s="14">
        <v>1.35</v>
      </c>
      <c r="DM14" s="14">
        <v>1.76</v>
      </c>
      <c r="DN14" s="15">
        <v>0.55000000000000004</v>
      </c>
      <c r="DO14" s="15">
        <v>0.56999999999999995</v>
      </c>
      <c r="DP14" s="15">
        <v>0.62</v>
      </c>
      <c r="DQ14" s="15">
        <v>0.56999999999999995</v>
      </c>
      <c r="DR14" s="15">
        <v>0.87</v>
      </c>
      <c r="DS14" s="15">
        <v>0.97</v>
      </c>
      <c r="DT14" s="15">
        <v>1.26</v>
      </c>
      <c r="DU14" s="15">
        <v>0.75</v>
      </c>
      <c r="DV14" s="15">
        <v>0.7</v>
      </c>
      <c r="DW14" s="15">
        <v>0.78</v>
      </c>
      <c r="DX14" s="15">
        <v>0.92</v>
      </c>
      <c r="DY14" s="15">
        <v>0.94</v>
      </c>
      <c r="DZ14" s="15">
        <v>0.94</v>
      </c>
      <c r="EA14" s="15">
        <v>0.89</v>
      </c>
      <c r="EB14" s="15">
        <v>1.2</v>
      </c>
      <c r="EC14" s="15">
        <v>0.96</v>
      </c>
      <c r="ED14" s="15">
        <v>0.71</v>
      </c>
      <c r="EE14" s="15">
        <v>0.96</v>
      </c>
      <c r="EF14" s="15">
        <v>1.32</v>
      </c>
      <c r="EG14" s="15">
        <v>2.5</v>
      </c>
      <c r="EH14" s="15">
        <v>2.39</v>
      </c>
      <c r="EI14" s="15">
        <v>1.53</v>
      </c>
      <c r="EJ14" s="14">
        <v>2.996</v>
      </c>
      <c r="EK14" s="14">
        <v>1.9770000000000001</v>
      </c>
      <c r="EL14" s="14">
        <v>0.91949999999999998</v>
      </c>
      <c r="EM14" s="26"/>
    </row>
    <row r="15" spans="1:144" s="96" customFormat="1" ht="12.75" x14ac:dyDescent="0.2">
      <c r="A15" s="13" t="s">
        <v>285</v>
      </c>
      <c r="B15" s="16">
        <v>1.8308</v>
      </c>
      <c r="C15" s="16">
        <v>1.6214</v>
      </c>
      <c r="D15" s="16">
        <v>1.1319999999999999</v>
      </c>
      <c r="E15" s="14"/>
      <c r="F15" s="16">
        <v>1.65</v>
      </c>
      <c r="G15" s="14">
        <v>2.2200000000000002</v>
      </c>
      <c r="H15" s="16">
        <v>2.5</v>
      </c>
      <c r="I15" s="14">
        <v>2.2200000000000002</v>
      </c>
      <c r="J15" s="16">
        <v>2.12</v>
      </c>
      <c r="K15" s="14">
        <v>2.81</v>
      </c>
      <c r="L15" s="14">
        <v>2.77</v>
      </c>
      <c r="M15" s="14">
        <v>2.79</v>
      </c>
      <c r="N15" s="16">
        <v>1.49</v>
      </c>
      <c r="O15" s="14">
        <v>0.99</v>
      </c>
      <c r="P15" s="14">
        <v>0.94</v>
      </c>
      <c r="Q15" s="14"/>
      <c r="R15" s="14">
        <v>1.48</v>
      </c>
      <c r="S15" s="14">
        <v>1.46</v>
      </c>
      <c r="T15" s="14">
        <v>1.08</v>
      </c>
      <c r="U15" s="14">
        <v>2.72</v>
      </c>
      <c r="V15" s="15">
        <v>0.82</v>
      </c>
      <c r="W15" s="15">
        <v>0.44</v>
      </c>
      <c r="X15" s="15">
        <v>4.5199999999999996</v>
      </c>
      <c r="Y15" s="15">
        <v>3.62</v>
      </c>
      <c r="Z15" s="15">
        <v>3.55</v>
      </c>
      <c r="AA15" s="15">
        <v>0.33</v>
      </c>
      <c r="AB15" s="15">
        <v>0.92</v>
      </c>
      <c r="AC15" s="15">
        <v>1.19</v>
      </c>
      <c r="AD15" s="15">
        <v>1.98</v>
      </c>
      <c r="AE15" s="15">
        <v>2</v>
      </c>
      <c r="AF15" s="15">
        <v>2.1</v>
      </c>
      <c r="AG15" s="15">
        <v>2.54</v>
      </c>
      <c r="AH15" s="15">
        <v>1.01</v>
      </c>
      <c r="AI15" s="15">
        <v>1.23</v>
      </c>
      <c r="AJ15" s="15">
        <v>1.1200000000000001</v>
      </c>
      <c r="AK15" s="15">
        <v>0.28999999999999998</v>
      </c>
      <c r="AL15" s="15">
        <v>0.49</v>
      </c>
      <c r="AM15" s="15">
        <v>0.65</v>
      </c>
      <c r="AN15" s="14">
        <v>0.72</v>
      </c>
      <c r="AO15" s="14">
        <v>2.0099999999999998</v>
      </c>
      <c r="AP15" s="15">
        <v>2.5466666666666664</v>
      </c>
      <c r="AQ15" s="15">
        <v>2.57</v>
      </c>
      <c r="AR15" s="15">
        <v>2.75</v>
      </c>
      <c r="AS15" s="14"/>
      <c r="AT15" s="15">
        <v>4.4293499999999995</v>
      </c>
      <c r="AU15" s="15">
        <v>3.7818359999999998</v>
      </c>
      <c r="AV15" s="15">
        <v>3.7642790000000002</v>
      </c>
      <c r="AW15" s="15">
        <v>3.904347</v>
      </c>
      <c r="AX15" s="15">
        <v>4.8712429999999998</v>
      </c>
      <c r="AY15" s="15">
        <v>4.694121</v>
      </c>
      <c r="AZ15" s="15">
        <v>4.9040289999999995</v>
      </c>
      <c r="BA15" s="15">
        <v>4.292929</v>
      </c>
      <c r="BB15" s="15">
        <v>4.5318399999999999</v>
      </c>
      <c r="BC15" s="15">
        <v>4.6926659999999991</v>
      </c>
      <c r="BD15" s="15">
        <v>3.4693019999999999</v>
      </c>
      <c r="BE15" s="15">
        <v>3.597051</v>
      </c>
      <c r="BF15" s="15">
        <v>2.1026690000000001</v>
      </c>
      <c r="BG15" s="14"/>
      <c r="BH15" s="14">
        <v>2.1</v>
      </c>
      <c r="BI15" s="14">
        <v>0.9</v>
      </c>
      <c r="BJ15" s="14">
        <v>2.2999999999999998</v>
      </c>
      <c r="BK15" s="14">
        <v>2.4</v>
      </c>
      <c r="BL15" s="14">
        <v>2.2999999999999998</v>
      </c>
      <c r="BM15" s="14">
        <v>2</v>
      </c>
      <c r="BN15" s="14">
        <v>1.6</v>
      </c>
      <c r="BO15" s="14">
        <v>1.6</v>
      </c>
      <c r="BP15" s="14">
        <v>2.5</v>
      </c>
      <c r="BQ15" s="14">
        <v>4.6100000000000003</v>
      </c>
      <c r="BR15" s="14"/>
      <c r="BS15" s="15">
        <v>4.54</v>
      </c>
      <c r="BT15" s="15">
        <v>4.6100000000000003</v>
      </c>
      <c r="BU15" s="15">
        <v>2.84</v>
      </c>
      <c r="BV15" s="15">
        <v>4.7</v>
      </c>
      <c r="BW15" s="15">
        <v>4.93</v>
      </c>
      <c r="BX15" s="15">
        <v>4.2699999999999996</v>
      </c>
      <c r="BY15" s="14">
        <v>3.96</v>
      </c>
      <c r="BZ15" s="15">
        <v>5.21</v>
      </c>
      <c r="CA15" s="14">
        <v>1.92</v>
      </c>
      <c r="CB15" s="14">
        <v>2.29</v>
      </c>
      <c r="CC15" s="14">
        <v>1.82</v>
      </c>
      <c r="CD15" s="14">
        <v>2.2200000000000002</v>
      </c>
      <c r="CE15" s="14">
        <v>2.6</v>
      </c>
      <c r="CF15" s="14">
        <v>4.8</v>
      </c>
      <c r="CG15" s="14">
        <v>2.7760000000000002</v>
      </c>
      <c r="CH15" s="14">
        <v>2.56</v>
      </c>
      <c r="CI15" s="14">
        <v>4.26</v>
      </c>
      <c r="CJ15" s="15">
        <v>7.56</v>
      </c>
      <c r="CK15" s="15">
        <v>3.2</v>
      </c>
      <c r="CL15" s="15">
        <v>3.36</v>
      </c>
      <c r="CM15" s="15">
        <v>3.37</v>
      </c>
      <c r="CN15" s="15">
        <v>6.18</v>
      </c>
      <c r="CO15" s="14"/>
      <c r="CP15" s="15">
        <v>2.63</v>
      </c>
      <c r="CQ15" s="15">
        <v>3.22</v>
      </c>
      <c r="CR15" s="15">
        <v>3.54</v>
      </c>
      <c r="CS15" s="15">
        <v>4.75</v>
      </c>
      <c r="CT15" s="15"/>
      <c r="CU15" s="15"/>
      <c r="CV15" s="15"/>
      <c r="CW15" s="15"/>
      <c r="CX15" s="15"/>
      <c r="CY15" s="14">
        <v>3.77</v>
      </c>
      <c r="CZ15" s="15">
        <v>2.99</v>
      </c>
      <c r="DA15" s="15">
        <v>2.93</v>
      </c>
      <c r="DB15" s="14">
        <v>2.88</v>
      </c>
      <c r="DC15" s="14">
        <v>2.65</v>
      </c>
      <c r="DD15" s="14">
        <v>3.26</v>
      </c>
      <c r="DE15" s="14">
        <v>2.99</v>
      </c>
      <c r="DF15" s="14">
        <v>4.66</v>
      </c>
      <c r="DG15" s="14">
        <v>4.2300000000000004</v>
      </c>
      <c r="DH15" s="14">
        <v>2.1800000000000002</v>
      </c>
      <c r="DI15" s="14">
        <v>2.66</v>
      </c>
      <c r="DJ15" s="14">
        <v>3.27</v>
      </c>
      <c r="DK15" s="14">
        <v>3.96</v>
      </c>
      <c r="DL15" s="14">
        <v>3.99</v>
      </c>
      <c r="DM15" s="14">
        <v>4.21</v>
      </c>
      <c r="DN15" s="15">
        <v>2.2400000000000002</v>
      </c>
      <c r="DO15" s="15">
        <v>2.5099999999999998</v>
      </c>
      <c r="DP15" s="15">
        <v>2.44</v>
      </c>
      <c r="DQ15" s="15">
        <v>2.4</v>
      </c>
      <c r="DR15" s="15">
        <v>3.85</v>
      </c>
      <c r="DS15" s="15">
        <v>2.58</v>
      </c>
      <c r="DT15" s="15">
        <v>3.25</v>
      </c>
      <c r="DU15" s="15">
        <v>3.67</v>
      </c>
      <c r="DV15" s="15">
        <v>2.73</v>
      </c>
      <c r="DW15" s="15">
        <v>3.32</v>
      </c>
      <c r="DX15" s="15">
        <v>2.92</v>
      </c>
      <c r="DY15" s="15">
        <v>3.94</v>
      </c>
      <c r="DZ15" s="15">
        <v>3.95</v>
      </c>
      <c r="EA15" s="15">
        <v>3.93</v>
      </c>
      <c r="EB15" s="15">
        <v>5.0199999999999996</v>
      </c>
      <c r="EC15" s="15">
        <v>3.57</v>
      </c>
      <c r="ED15" s="15">
        <v>2.82</v>
      </c>
      <c r="EE15" s="15">
        <v>3.44</v>
      </c>
      <c r="EF15" s="15">
        <v>4.6100000000000003</v>
      </c>
      <c r="EG15" s="15">
        <v>4.38</v>
      </c>
      <c r="EH15" s="15">
        <v>4.53</v>
      </c>
      <c r="EI15" s="15">
        <v>4.45</v>
      </c>
      <c r="EJ15" s="14">
        <v>4.9809999999999999</v>
      </c>
      <c r="EK15" s="14">
        <v>3.7080000000000002</v>
      </c>
      <c r="EL15" s="14">
        <v>3.0129999999999999</v>
      </c>
      <c r="EM15" s="26"/>
    </row>
    <row r="16" spans="1:144" s="96" customFormat="1" ht="14.25" x14ac:dyDescent="0.2">
      <c r="A16" s="13" t="s">
        <v>2709</v>
      </c>
      <c r="B16" s="16">
        <v>5.1519000000000004</v>
      </c>
      <c r="C16" s="16">
        <v>5.5837000000000003</v>
      </c>
      <c r="D16" s="16">
        <v>4.1980000000000004</v>
      </c>
      <c r="E16" s="14"/>
      <c r="F16" s="16">
        <v>5.01</v>
      </c>
      <c r="G16" s="14">
        <v>4.79</v>
      </c>
      <c r="H16" s="16">
        <v>4.09</v>
      </c>
      <c r="I16" s="14">
        <v>3.59</v>
      </c>
      <c r="J16" s="16">
        <v>3.18</v>
      </c>
      <c r="K16" s="14">
        <v>2.57</v>
      </c>
      <c r="L16" s="14">
        <v>2.64</v>
      </c>
      <c r="M16" s="14">
        <v>1.83</v>
      </c>
      <c r="N16" s="16">
        <v>0.91</v>
      </c>
      <c r="O16" s="14">
        <v>3.12</v>
      </c>
      <c r="P16" s="14">
        <v>2.4</v>
      </c>
      <c r="Q16" s="14"/>
      <c r="R16" s="14">
        <v>4.72</v>
      </c>
      <c r="S16" s="14">
        <v>5.71</v>
      </c>
      <c r="T16" s="14">
        <v>4.2</v>
      </c>
      <c r="U16" s="14">
        <v>4.38</v>
      </c>
      <c r="V16" s="15">
        <v>4.28</v>
      </c>
      <c r="W16" s="15">
        <v>3.79</v>
      </c>
      <c r="X16" s="15">
        <v>5.56</v>
      </c>
      <c r="Y16" s="15">
        <v>3.14</v>
      </c>
      <c r="Z16" s="15">
        <v>3.42</v>
      </c>
      <c r="AA16" s="15">
        <v>4.25</v>
      </c>
      <c r="AB16" s="15">
        <v>4.57</v>
      </c>
      <c r="AC16" s="15">
        <v>5.2</v>
      </c>
      <c r="AD16" s="15">
        <v>5.55</v>
      </c>
      <c r="AE16" s="15">
        <v>5.39</v>
      </c>
      <c r="AF16" s="15">
        <v>4.7</v>
      </c>
      <c r="AG16" s="15">
        <v>6.26</v>
      </c>
      <c r="AH16" s="15">
        <v>5.22</v>
      </c>
      <c r="AI16" s="15">
        <v>4.47</v>
      </c>
      <c r="AJ16" s="15">
        <v>4.84</v>
      </c>
      <c r="AK16" s="15">
        <v>4.53</v>
      </c>
      <c r="AL16" s="15">
        <v>5.18</v>
      </c>
      <c r="AM16" s="15">
        <v>5.6</v>
      </c>
      <c r="AN16" s="14">
        <v>5.72</v>
      </c>
      <c r="AO16" s="14">
        <v>5.31</v>
      </c>
      <c r="AP16" s="15">
        <v>5.1733333333333338</v>
      </c>
      <c r="AQ16" s="15">
        <v>4.9649999999999999</v>
      </c>
      <c r="AR16" s="15">
        <v>5.09</v>
      </c>
      <c r="AS16" s="14"/>
      <c r="AT16" s="15">
        <v>4.3914000000000009</v>
      </c>
      <c r="AU16" s="15">
        <v>4.3262</v>
      </c>
      <c r="AV16" s="15">
        <v>4.3064</v>
      </c>
      <c r="AW16" s="15">
        <v>4.4527000000000001</v>
      </c>
      <c r="AX16" s="15">
        <v>4.4101999999999997</v>
      </c>
      <c r="AY16" s="15">
        <v>4.234</v>
      </c>
      <c r="AZ16" s="15">
        <v>4.4590999999999994</v>
      </c>
      <c r="BA16" s="15">
        <v>4.0762999999999998</v>
      </c>
      <c r="BB16" s="15">
        <v>4.1293999999999995</v>
      </c>
      <c r="BC16" s="15">
        <v>4.3094000000000001</v>
      </c>
      <c r="BD16" s="15">
        <v>4.1886999999999999</v>
      </c>
      <c r="BE16" s="15">
        <v>4.2126000000000001</v>
      </c>
      <c r="BF16" s="15">
        <v>3.4053999999999998</v>
      </c>
      <c r="BG16" s="14"/>
      <c r="BH16" s="14">
        <v>4.5</v>
      </c>
      <c r="BI16" s="14">
        <v>2.2999999999999998</v>
      </c>
      <c r="BJ16" s="14">
        <v>2</v>
      </c>
      <c r="BK16" s="14">
        <v>3</v>
      </c>
      <c r="BL16" s="14">
        <v>3.8</v>
      </c>
      <c r="BM16" s="14">
        <v>3.3</v>
      </c>
      <c r="BN16" s="14">
        <v>5.0999999999999996</v>
      </c>
      <c r="BO16" s="14">
        <v>4.5</v>
      </c>
      <c r="BP16" s="14">
        <v>4.0999999999999996</v>
      </c>
      <c r="BQ16" s="14">
        <v>3.25</v>
      </c>
      <c r="BR16" s="14"/>
      <c r="BS16" s="15">
        <v>2.99</v>
      </c>
      <c r="BT16" s="15">
        <v>2.98</v>
      </c>
      <c r="BU16" s="15">
        <v>3.39</v>
      </c>
      <c r="BV16" s="15">
        <v>3.35</v>
      </c>
      <c r="BW16" s="15">
        <v>3.06</v>
      </c>
      <c r="BX16" s="15">
        <v>2.92</v>
      </c>
      <c r="BY16" s="14">
        <v>2.93</v>
      </c>
      <c r="BZ16" s="15">
        <v>2.5499999999999998</v>
      </c>
      <c r="CA16" s="14">
        <v>2.65</v>
      </c>
      <c r="CB16" s="14">
        <v>3.19</v>
      </c>
      <c r="CC16" s="14">
        <v>2.58</v>
      </c>
      <c r="CD16" s="14">
        <v>3.52</v>
      </c>
      <c r="CE16" s="14">
        <v>2.7</v>
      </c>
      <c r="CF16" s="14">
        <v>3.32</v>
      </c>
      <c r="CG16" s="14">
        <v>3.9140000000000001</v>
      </c>
      <c r="CH16" s="14">
        <v>3.9716666666666662</v>
      </c>
      <c r="CI16" s="14">
        <v>4.1900000000000004</v>
      </c>
      <c r="CJ16" s="15">
        <v>3.13</v>
      </c>
      <c r="CK16" s="15">
        <v>4.33</v>
      </c>
      <c r="CL16" s="15">
        <v>4.16</v>
      </c>
      <c r="CM16" s="15">
        <v>5.07</v>
      </c>
      <c r="CN16" s="15">
        <v>2.44</v>
      </c>
      <c r="CO16" s="14"/>
      <c r="CP16" s="15">
        <v>4.0999999999999996</v>
      </c>
      <c r="CQ16" s="15">
        <v>5.37</v>
      </c>
      <c r="CR16" s="15">
        <v>5.59</v>
      </c>
      <c r="CS16" s="15">
        <v>5.13</v>
      </c>
      <c r="CT16" s="15"/>
      <c r="CU16" s="15"/>
      <c r="CV16" s="15"/>
      <c r="CW16" s="15"/>
      <c r="CX16" s="15"/>
      <c r="CY16" s="14">
        <v>4.16</v>
      </c>
      <c r="CZ16" s="15">
        <v>4.62</v>
      </c>
      <c r="DA16" s="15">
        <v>4.59</v>
      </c>
      <c r="DB16" s="14">
        <v>5.24</v>
      </c>
      <c r="DC16" s="14">
        <v>5.85</v>
      </c>
      <c r="DD16" s="14">
        <v>4.4000000000000004</v>
      </c>
      <c r="DE16" s="14">
        <v>5.24</v>
      </c>
      <c r="DF16" s="14">
        <v>5.09</v>
      </c>
      <c r="DG16" s="14">
        <v>4.63</v>
      </c>
      <c r="DH16" s="14">
        <v>4.68</v>
      </c>
      <c r="DI16" s="14">
        <v>4.62</v>
      </c>
      <c r="DJ16" s="14">
        <v>5.1100000000000003</v>
      </c>
      <c r="DK16" s="14">
        <v>4.76</v>
      </c>
      <c r="DL16" s="14">
        <v>4.79</v>
      </c>
      <c r="DM16" s="14">
        <v>4.88</v>
      </c>
      <c r="DN16" s="15">
        <v>4.78</v>
      </c>
      <c r="DO16" s="15">
        <v>5.37</v>
      </c>
      <c r="DP16" s="15">
        <v>4.9400000000000004</v>
      </c>
      <c r="DQ16" s="15">
        <v>4.8499999999999996</v>
      </c>
      <c r="DR16" s="15">
        <v>5.26</v>
      </c>
      <c r="DS16" s="15">
        <v>5.39</v>
      </c>
      <c r="DT16" s="15">
        <v>4.95</v>
      </c>
      <c r="DU16" s="15">
        <v>5.25</v>
      </c>
      <c r="DV16" s="15">
        <v>4.99</v>
      </c>
      <c r="DW16" s="15">
        <v>4.74</v>
      </c>
      <c r="DX16" s="15">
        <v>5.0599999999999996</v>
      </c>
      <c r="DY16" s="15">
        <v>5.22</v>
      </c>
      <c r="DZ16" s="15">
        <v>5.17</v>
      </c>
      <c r="EA16" s="15">
        <v>5.33</v>
      </c>
      <c r="EB16" s="15">
        <v>5.4</v>
      </c>
      <c r="EC16" s="15">
        <v>5.14</v>
      </c>
      <c r="ED16" s="15">
        <v>4.7300000000000004</v>
      </c>
      <c r="EE16" s="15">
        <v>4.8899999999999997</v>
      </c>
      <c r="EF16" s="15">
        <v>4.95</v>
      </c>
      <c r="EG16" s="15">
        <v>3.12</v>
      </c>
      <c r="EH16" s="15">
        <v>3.7</v>
      </c>
      <c r="EI16" s="15">
        <v>4.78</v>
      </c>
      <c r="EJ16" s="14">
        <v>4.0309999999999997</v>
      </c>
      <c r="EK16" s="14">
        <v>3.7639999999999998</v>
      </c>
      <c r="EL16" s="14">
        <v>4.9130000000000003</v>
      </c>
      <c r="EM16" s="26"/>
    </row>
    <row r="17" spans="1:143" s="96" customFormat="1" ht="14.25" x14ac:dyDescent="0.2">
      <c r="A17" s="13" t="s">
        <v>2710</v>
      </c>
      <c r="B17" s="16">
        <v>2.0276000000000001</v>
      </c>
      <c r="C17" s="16">
        <v>1.8029999999999999</v>
      </c>
      <c r="D17" s="16">
        <v>3.3559999999999999</v>
      </c>
      <c r="E17" s="14"/>
      <c r="F17" s="16">
        <v>2.48</v>
      </c>
      <c r="G17" s="14">
        <v>1.08</v>
      </c>
      <c r="H17" s="16">
        <v>2.02</v>
      </c>
      <c r="I17" s="14">
        <v>2.36</v>
      </c>
      <c r="J17" s="16">
        <v>2.16</v>
      </c>
      <c r="K17" s="14">
        <v>2.5</v>
      </c>
      <c r="L17" s="14">
        <v>2.97</v>
      </c>
      <c r="M17" s="14">
        <v>1.64</v>
      </c>
      <c r="N17" s="16">
        <v>2.33</v>
      </c>
      <c r="O17" s="14">
        <v>4.47</v>
      </c>
      <c r="P17" s="14">
        <v>6.64</v>
      </c>
      <c r="Q17" s="14"/>
      <c r="R17" s="14">
        <v>1.88</v>
      </c>
      <c r="S17" s="14">
        <v>1.04</v>
      </c>
      <c r="T17" s="14">
        <v>3.52</v>
      </c>
      <c r="U17" s="14">
        <v>3.09</v>
      </c>
      <c r="V17" s="15">
        <v>4.71</v>
      </c>
      <c r="W17" s="15">
        <v>5.68</v>
      </c>
      <c r="X17" s="15">
        <v>2.5299999999999998</v>
      </c>
      <c r="Y17" s="15">
        <v>2.4300000000000002</v>
      </c>
      <c r="Z17" s="15">
        <v>1.87</v>
      </c>
      <c r="AA17" s="15">
        <v>2.2200000000000002</v>
      </c>
      <c r="AB17" s="15">
        <v>2.65</v>
      </c>
      <c r="AC17" s="15">
        <v>1.79</v>
      </c>
      <c r="AD17" s="15">
        <v>1.97</v>
      </c>
      <c r="AE17" s="15">
        <v>1.07</v>
      </c>
      <c r="AF17" s="15">
        <v>1.9</v>
      </c>
      <c r="AG17" s="15">
        <v>1.45</v>
      </c>
      <c r="AH17" s="15">
        <v>2.5</v>
      </c>
      <c r="AI17" s="15">
        <v>2.3199999999999998</v>
      </c>
      <c r="AJ17" s="15">
        <v>2.41</v>
      </c>
      <c r="AK17" s="15">
        <v>2.6</v>
      </c>
      <c r="AL17" s="15">
        <v>2</v>
      </c>
      <c r="AM17" s="15">
        <v>2.37</v>
      </c>
      <c r="AN17" s="14">
        <v>1.52</v>
      </c>
      <c r="AO17" s="14">
        <v>1.39</v>
      </c>
      <c r="AP17" s="15">
        <v>1.28</v>
      </c>
      <c r="AQ17" s="15">
        <v>1.2149999999999999</v>
      </c>
      <c r="AR17" s="15">
        <v>1.3450000000000002</v>
      </c>
      <c r="AS17" s="14"/>
      <c r="AT17" s="15">
        <v>1.6107</v>
      </c>
      <c r="AU17" s="15">
        <v>1.4657</v>
      </c>
      <c r="AV17" s="15">
        <v>1.5234000000000001</v>
      </c>
      <c r="AW17" s="15">
        <v>1.4782999999999999</v>
      </c>
      <c r="AX17" s="15">
        <v>1.2886</v>
      </c>
      <c r="AY17" s="15">
        <v>1.7870999999999999</v>
      </c>
      <c r="AZ17" s="15">
        <v>1.1878</v>
      </c>
      <c r="BA17" s="15">
        <v>1.3532</v>
      </c>
      <c r="BB17" s="15">
        <v>1.3786</v>
      </c>
      <c r="BC17" s="15">
        <v>1.1928000000000001</v>
      </c>
      <c r="BD17" s="15">
        <v>1.7519</v>
      </c>
      <c r="BE17" s="15">
        <v>2.0981000000000001</v>
      </c>
      <c r="BF17" s="15">
        <v>4.7432999999999996</v>
      </c>
      <c r="BG17" s="14"/>
      <c r="BH17" s="14">
        <v>1.7</v>
      </c>
      <c r="BI17" s="14">
        <v>2</v>
      </c>
      <c r="BJ17" s="14">
        <v>1.7</v>
      </c>
      <c r="BK17" s="14">
        <v>1.7</v>
      </c>
      <c r="BL17" s="14">
        <v>2</v>
      </c>
      <c r="BM17" s="14">
        <v>1</v>
      </c>
      <c r="BN17" s="14">
        <v>1</v>
      </c>
      <c r="BO17" s="14">
        <v>1.6</v>
      </c>
      <c r="BP17" s="14">
        <v>1.7</v>
      </c>
      <c r="BQ17" s="14">
        <v>1.21</v>
      </c>
      <c r="BR17" s="14"/>
      <c r="BS17" s="15">
        <v>2.36</v>
      </c>
      <c r="BT17" s="15">
        <v>2.35</v>
      </c>
      <c r="BU17" s="15">
        <v>2.34</v>
      </c>
      <c r="BV17" s="15">
        <v>1.24</v>
      </c>
      <c r="BW17" s="15">
        <v>2.21</v>
      </c>
      <c r="BX17" s="15">
        <v>2.39</v>
      </c>
      <c r="BY17" s="14">
        <v>1.94</v>
      </c>
      <c r="BZ17" s="15">
        <v>1.79</v>
      </c>
      <c r="CA17" s="14">
        <v>2.48</v>
      </c>
      <c r="CB17" s="14">
        <v>1.94</v>
      </c>
      <c r="CC17" s="14">
        <v>3.01</v>
      </c>
      <c r="CD17" s="14">
        <v>1.76</v>
      </c>
      <c r="CE17" s="14">
        <v>2.65</v>
      </c>
      <c r="CF17" s="14">
        <v>2.31</v>
      </c>
      <c r="CG17" s="14">
        <v>1.7099999999999997</v>
      </c>
      <c r="CH17" s="14">
        <v>1.5566666666666666</v>
      </c>
      <c r="CI17" s="14">
        <v>1.82</v>
      </c>
      <c r="CJ17" s="15">
        <v>1.1299999999999999</v>
      </c>
      <c r="CK17" s="15">
        <v>1.94</v>
      </c>
      <c r="CL17" s="15">
        <v>1.77</v>
      </c>
      <c r="CM17" s="15">
        <v>1.75</v>
      </c>
      <c r="CN17" s="15">
        <v>0.43</v>
      </c>
      <c r="CO17" s="14"/>
      <c r="CP17" s="15">
        <v>1.2</v>
      </c>
      <c r="CQ17" s="15">
        <v>1.49</v>
      </c>
      <c r="CR17" s="15">
        <v>1.34</v>
      </c>
      <c r="CS17" s="15">
        <v>1.26</v>
      </c>
      <c r="CT17" s="15"/>
      <c r="CU17" s="15"/>
      <c r="CV17" s="15"/>
      <c r="CW17" s="15"/>
      <c r="CX17" s="15"/>
      <c r="CY17" s="14">
        <v>2.27</v>
      </c>
      <c r="CZ17" s="15">
        <v>1.79</v>
      </c>
      <c r="DA17" s="15">
        <v>1.85</v>
      </c>
      <c r="DB17" s="14">
        <v>1.54</v>
      </c>
      <c r="DC17" s="14">
        <v>1.33</v>
      </c>
      <c r="DD17" s="14">
        <v>1.91</v>
      </c>
      <c r="DE17" s="14">
        <v>1.32</v>
      </c>
      <c r="DF17" s="14">
        <v>1.65</v>
      </c>
      <c r="DG17" s="14">
        <v>1.35</v>
      </c>
      <c r="DH17" s="14">
        <v>2.4500000000000002</v>
      </c>
      <c r="DI17" s="14">
        <v>2.33</v>
      </c>
      <c r="DJ17" s="14">
        <v>1.45</v>
      </c>
      <c r="DK17" s="14">
        <v>1.46</v>
      </c>
      <c r="DL17" s="14">
        <v>1.36</v>
      </c>
      <c r="DM17" s="14">
        <v>1.2</v>
      </c>
      <c r="DN17" s="15">
        <v>2.42</v>
      </c>
      <c r="DO17" s="15">
        <v>0.94</v>
      </c>
      <c r="DP17" s="15">
        <v>2.09</v>
      </c>
      <c r="DQ17" s="15">
        <v>2.39</v>
      </c>
      <c r="DR17" s="15">
        <v>0.98</v>
      </c>
      <c r="DS17" s="15">
        <v>1.73</v>
      </c>
      <c r="DT17" s="15">
        <v>1.39</v>
      </c>
      <c r="DU17" s="15">
        <v>1.05</v>
      </c>
      <c r="DV17" s="15">
        <v>1.41</v>
      </c>
      <c r="DW17" s="15">
        <v>0.98</v>
      </c>
      <c r="DX17" s="15">
        <v>1.66</v>
      </c>
      <c r="DY17" s="15">
        <v>0.93</v>
      </c>
      <c r="DZ17" s="15">
        <v>0.87</v>
      </c>
      <c r="EA17" s="15">
        <v>0.98</v>
      </c>
      <c r="EB17" s="15">
        <v>0.79</v>
      </c>
      <c r="EC17" s="15">
        <v>1.08</v>
      </c>
      <c r="ED17" s="15">
        <v>1.86</v>
      </c>
      <c r="EE17" s="15">
        <v>1.66</v>
      </c>
      <c r="EF17" s="15">
        <v>1.03</v>
      </c>
      <c r="EG17" s="15">
        <v>1.57</v>
      </c>
      <c r="EH17" s="15">
        <v>1.45</v>
      </c>
      <c r="EI17" s="15">
        <v>1.17</v>
      </c>
      <c r="EJ17" s="14">
        <v>1.7490000000000001</v>
      </c>
      <c r="EK17" s="14">
        <v>1.0760000000000001</v>
      </c>
      <c r="EL17" s="14">
        <v>1.5345</v>
      </c>
      <c r="EM17" s="26"/>
    </row>
    <row r="18" spans="1:143" s="96" customFormat="1" ht="14.25" x14ac:dyDescent="0.2">
      <c r="A18" s="13" t="s">
        <v>2711</v>
      </c>
      <c r="B18" s="16">
        <v>5.45E-2</v>
      </c>
      <c r="C18" s="16">
        <v>3.4000000000000002E-2</v>
      </c>
      <c r="D18" s="16">
        <v>4.3999999999999997E-2</v>
      </c>
      <c r="E18" s="14"/>
      <c r="F18" s="16">
        <v>0.03</v>
      </c>
      <c r="G18" s="14">
        <v>0.12</v>
      </c>
      <c r="H18" s="16">
        <v>0.16</v>
      </c>
      <c r="I18" s="14">
        <v>0.11</v>
      </c>
      <c r="J18" s="16">
        <v>0.14000000000000001</v>
      </c>
      <c r="K18" s="14">
        <v>0.04</v>
      </c>
      <c r="L18" s="14">
        <v>0.21</v>
      </c>
      <c r="M18" s="14">
        <v>0.03</v>
      </c>
      <c r="N18" s="16">
        <v>0.03</v>
      </c>
      <c r="O18" s="14">
        <v>0.02</v>
      </c>
      <c r="P18" s="14">
        <v>0.02</v>
      </c>
      <c r="Q18" s="14"/>
      <c r="R18" s="14">
        <v>0.01</v>
      </c>
      <c r="S18" s="14">
        <v>0.01</v>
      </c>
      <c r="T18" s="14">
        <v>0.02</v>
      </c>
      <c r="U18" s="14">
        <v>0.11</v>
      </c>
      <c r="V18" s="15">
        <v>0.03</v>
      </c>
      <c r="W18" s="15">
        <v>0.01</v>
      </c>
      <c r="X18" s="15">
        <v>0.2</v>
      </c>
      <c r="Y18" s="15">
        <v>0.37</v>
      </c>
      <c r="Z18" s="15">
        <v>0.3</v>
      </c>
      <c r="AA18" s="15">
        <v>0.03</v>
      </c>
      <c r="AB18" s="15">
        <v>0.03</v>
      </c>
      <c r="AC18" s="15">
        <v>0.03</v>
      </c>
      <c r="AD18" s="15">
        <v>0.04</v>
      </c>
      <c r="AE18" s="15">
        <v>0.03</v>
      </c>
      <c r="AF18" s="15">
        <v>0.08</v>
      </c>
      <c r="AG18" s="15">
        <v>0.03</v>
      </c>
      <c r="AH18" s="15">
        <v>0.03</v>
      </c>
      <c r="AI18" s="15">
        <v>0.06</v>
      </c>
      <c r="AJ18" s="15">
        <v>0.05</v>
      </c>
      <c r="AK18" s="15">
        <v>0.01</v>
      </c>
      <c r="AL18" s="15">
        <v>0.08</v>
      </c>
      <c r="AM18" s="15">
        <v>0.06</v>
      </c>
      <c r="AN18" s="14">
        <v>0.02</v>
      </c>
      <c r="AO18" s="14">
        <v>7.0000000000000007E-2</v>
      </c>
      <c r="AP18" s="15">
        <v>8.666666666666667E-2</v>
      </c>
      <c r="AQ18" s="15">
        <v>0.09</v>
      </c>
      <c r="AR18" s="15">
        <v>0.09</v>
      </c>
      <c r="AS18" s="14"/>
      <c r="AT18" s="15">
        <v>0.2313274485115</v>
      </c>
      <c r="AU18" s="15">
        <v>0.16402545805500002</v>
      </c>
      <c r="AV18" s="15">
        <v>0.11536706749994999</v>
      </c>
      <c r="AW18" s="15">
        <v>0.14791112339580001</v>
      </c>
      <c r="AX18" s="15">
        <v>0.23202188232299994</v>
      </c>
      <c r="AY18" s="15">
        <v>0.31729162449600001</v>
      </c>
      <c r="AZ18" s="15">
        <v>0.20598925255199996</v>
      </c>
      <c r="BA18" s="15">
        <v>0.19428345233999997</v>
      </c>
      <c r="BB18" s="15">
        <v>0.2336640771465</v>
      </c>
      <c r="BC18" s="15">
        <v>0.19874948259599995</v>
      </c>
      <c r="BD18" s="15">
        <v>5.4891346275000003E-2</v>
      </c>
      <c r="BE18" s="15">
        <v>6.787184829704998E-2</v>
      </c>
      <c r="BF18" s="15">
        <v>8.6869569583350001E-2</v>
      </c>
      <c r="BG18" s="14"/>
      <c r="BH18" s="14">
        <v>0.1</v>
      </c>
      <c r="BI18" s="14">
        <v>0</v>
      </c>
      <c r="BJ18" s="14">
        <v>0.1</v>
      </c>
      <c r="BK18" s="14">
        <v>0.1</v>
      </c>
      <c r="BL18" s="14">
        <v>0.1</v>
      </c>
      <c r="BM18" s="14">
        <v>0</v>
      </c>
      <c r="BN18" s="14">
        <v>0.1</v>
      </c>
      <c r="BO18" s="14">
        <v>0.1</v>
      </c>
      <c r="BP18" s="14">
        <v>0.2</v>
      </c>
      <c r="BQ18" s="14">
        <v>0.15</v>
      </c>
      <c r="BR18" s="14"/>
      <c r="BS18" s="15">
        <v>0.34</v>
      </c>
      <c r="BT18" s="15">
        <v>0.33</v>
      </c>
      <c r="BU18" s="15">
        <v>0.19</v>
      </c>
      <c r="BV18" s="15">
        <v>0.31</v>
      </c>
      <c r="BW18" s="15">
        <v>0.3</v>
      </c>
      <c r="BX18" s="15">
        <v>0.28999999999999998</v>
      </c>
      <c r="BY18" s="14">
        <v>0.25700000000000001</v>
      </c>
      <c r="BZ18" s="15">
        <v>0.25600000000000001</v>
      </c>
      <c r="CA18" s="14">
        <v>0.108</v>
      </c>
      <c r="CB18" s="14">
        <v>8.5999999999999993E-2</v>
      </c>
      <c r="CC18" s="14">
        <v>0.18</v>
      </c>
      <c r="CD18" s="14">
        <v>6.0999999999999999E-2</v>
      </c>
      <c r="CE18" s="14">
        <v>0.14299999999999999</v>
      </c>
      <c r="CF18" s="14">
        <v>0.185</v>
      </c>
      <c r="CG18" s="14">
        <v>8.6000000000000007E-2</v>
      </c>
      <c r="CH18" s="14">
        <v>7.5999999999999998E-2</v>
      </c>
      <c r="CI18" s="14">
        <v>0.28000000000000003</v>
      </c>
      <c r="CJ18" s="15">
        <v>0.2</v>
      </c>
      <c r="CK18" s="15">
        <v>0.12</v>
      </c>
      <c r="CL18" s="15">
        <v>0.16</v>
      </c>
      <c r="CM18" s="15">
        <v>0.14000000000000001</v>
      </c>
      <c r="CN18" s="15">
        <v>0.27</v>
      </c>
      <c r="CO18" s="14"/>
      <c r="CP18" s="15">
        <v>0.12</v>
      </c>
      <c r="CQ18" s="15">
        <v>7.0000000000000007E-2</v>
      </c>
      <c r="CR18" s="15">
        <v>0.03</v>
      </c>
      <c r="CS18" s="15">
        <v>0.05</v>
      </c>
      <c r="CT18" s="15"/>
      <c r="CU18" s="15"/>
      <c r="CV18" s="15"/>
      <c r="CW18" s="15"/>
      <c r="CX18" s="15"/>
      <c r="CY18" s="14">
        <v>0.13</v>
      </c>
      <c r="CZ18" s="15">
        <v>0.1</v>
      </c>
      <c r="DA18" s="15">
        <v>0.1</v>
      </c>
      <c r="DB18" s="14">
        <v>0.09</v>
      </c>
      <c r="DC18" s="14">
        <v>0.09</v>
      </c>
      <c r="DD18" s="14">
        <v>7.0000000000000007E-2</v>
      </c>
      <c r="DE18" s="14">
        <v>0.08</v>
      </c>
      <c r="DF18" s="14">
        <v>0.11</v>
      </c>
      <c r="DG18" s="14">
        <v>0.15</v>
      </c>
      <c r="DH18" s="14">
        <v>0.06</v>
      </c>
      <c r="DI18" s="14">
        <v>7.0000000000000007E-2</v>
      </c>
      <c r="DJ18" s="14">
        <v>5.0999999999999997E-2</v>
      </c>
      <c r="DK18" s="14">
        <v>0.12</v>
      </c>
      <c r="DL18" s="14">
        <v>0.16</v>
      </c>
      <c r="DM18" s="14">
        <v>0.12</v>
      </c>
      <c r="DN18" s="15">
        <v>7.0000000000000007E-2</v>
      </c>
      <c r="DO18" s="15">
        <v>0.03</v>
      </c>
      <c r="DP18" s="15">
        <v>0.09</v>
      </c>
      <c r="DQ18" s="15">
        <v>0.08</v>
      </c>
      <c r="DR18" s="15">
        <v>0.06</v>
      </c>
      <c r="DS18" s="15">
        <v>0.06</v>
      </c>
      <c r="DT18" s="15">
        <v>0.11</v>
      </c>
      <c r="DU18" s="15">
        <v>0.08</v>
      </c>
      <c r="DV18" s="15">
        <v>0.09</v>
      </c>
      <c r="DW18" s="15">
        <v>0.09</v>
      </c>
      <c r="DX18" s="15">
        <v>0.14000000000000001</v>
      </c>
      <c r="DY18" s="15">
        <v>0.08</v>
      </c>
      <c r="DZ18" s="15">
        <v>0.08</v>
      </c>
      <c r="EA18" s="15">
        <v>7.0000000000000007E-2</v>
      </c>
      <c r="EB18" s="15">
        <v>7.0000000000000007E-2</v>
      </c>
      <c r="EC18" s="15">
        <v>0.08</v>
      </c>
      <c r="ED18" s="15">
        <v>0.01</v>
      </c>
      <c r="EE18" s="15">
        <v>0.01</v>
      </c>
      <c r="EF18" s="15">
        <v>0.14000000000000001</v>
      </c>
      <c r="EG18" s="15">
        <v>7.0000000000000007E-2</v>
      </c>
      <c r="EH18" s="15">
        <v>0.12</v>
      </c>
      <c r="EI18" s="15">
        <v>0.14000000000000001</v>
      </c>
      <c r="EJ18" s="14">
        <v>0.19800000000000001</v>
      </c>
      <c r="EK18" s="14">
        <v>0.125</v>
      </c>
      <c r="EL18" s="14">
        <v>0.1431</v>
      </c>
      <c r="EM18" s="26"/>
    </row>
    <row r="19" spans="1:143" s="96" customFormat="1" ht="12.75" x14ac:dyDescent="0.2">
      <c r="A19" s="13" t="s">
        <v>286</v>
      </c>
      <c r="B19" s="16">
        <v>1.087</v>
      </c>
      <c r="C19" s="16">
        <v>0.65200000000000002</v>
      </c>
      <c r="D19" s="16">
        <v>1.425</v>
      </c>
      <c r="E19" s="14"/>
      <c r="F19" s="16">
        <v>0.73</v>
      </c>
      <c r="G19" s="14">
        <v>1.36</v>
      </c>
      <c r="H19" s="16">
        <v>1.08</v>
      </c>
      <c r="I19" s="14">
        <v>0.6</v>
      </c>
      <c r="J19" s="16">
        <v>2.4</v>
      </c>
      <c r="K19" s="14">
        <v>2.4500000000000002</v>
      </c>
      <c r="L19" s="14">
        <v>2.27</v>
      </c>
      <c r="M19" s="14">
        <v>2.84</v>
      </c>
      <c r="N19" s="16">
        <v>3.87</v>
      </c>
      <c r="O19" s="14">
        <v>0.54</v>
      </c>
      <c r="P19" s="14">
        <v>0.47</v>
      </c>
      <c r="Q19" s="14"/>
      <c r="R19" s="14"/>
      <c r="S19" s="14"/>
      <c r="T19" s="14"/>
      <c r="U19" s="14"/>
      <c r="V19" s="15">
        <v>0.6</v>
      </c>
      <c r="W19" s="15">
        <v>0.41</v>
      </c>
      <c r="X19" s="15">
        <v>0.9</v>
      </c>
      <c r="Y19" s="15">
        <v>1.32</v>
      </c>
      <c r="Z19" s="15">
        <v>1.18</v>
      </c>
      <c r="AA19" s="15">
        <v>0.9</v>
      </c>
      <c r="AB19" s="15">
        <v>1.06</v>
      </c>
      <c r="AC19" s="15">
        <v>2.86</v>
      </c>
      <c r="AD19" s="15">
        <v>1.18</v>
      </c>
      <c r="AE19" s="15">
        <v>0.6</v>
      </c>
      <c r="AF19" s="15">
        <v>0.88</v>
      </c>
      <c r="AG19" s="15">
        <v>0.92</v>
      </c>
      <c r="AH19" s="15">
        <v>0.64</v>
      </c>
      <c r="AI19" s="15">
        <v>1.34</v>
      </c>
      <c r="AJ19" s="15">
        <v>0.99</v>
      </c>
      <c r="AK19" s="15">
        <v>1.74</v>
      </c>
      <c r="AL19" s="15">
        <v>1.28</v>
      </c>
      <c r="AM19" s="15">
        <v>1.18</v>
      </c>
      <c r="AN19" s="14"/>
      <c r="AO19" s="14"/>
      <c r="AP19" s="15">
        <v>0.76000000000000012</v>
      </c>
      <c r="AQ19" s="15">
        <v>0.81</v>
      </c>
      <c r="AR19" s="15">
        <v>0.83</v>
      </c>
      <c r="AS19" s="14"/>
      <c r="AT19" s="15">
        <v>1.1299999999999999</v>
      </c>
      <c r="AU19" s="15">
        <v>0.77</v>
      </c>
      <c r="AV19" s="15">
        <v>0.72</v>
      </c>
      <c r="AW19" s="15">
        <v>0.95</v>
      </c>
      <c r="AX19" s="15">
        <v>1.57</v>
      </c>
      <c r="AY19" s="15">
        <v>1.38</v>
      </c>
      <c r="AZ19" s="15">
        <v>1.04</v>
      </c>
      <c r="BA19" s="15">
        <v>0.96</v>
      </c>
      <c r="BB19" s="15">
        <v>0.94</v>
      </c>
      <c r="BC19" s="15">
        <v>0.95</v>
      </c>
      <c r="BD19" s="15">
        <v>1.97</v>
      </c>
      <c r="BE19" s="15">
        <v>1.33</v>
      </c>
      <c r="BF19" s="15">
        <v>1.46</v>
      </c>
      <c r="BG19" s="14"/>
      <c r="BH19" s="14"/>
      <c r="BI19" s="14"/>
      <c r="BJ19" s="14"/>
      <c r="BK19" s="14"/>
      <c r="BL19" s="14"/>
      <c r="BM19" s="14"/>
      <c r="BN19" s="14"/>
      <c r="BO19" s="14"/>
      <c r="BP19" s="14"/>
      <c r="BQ19" s="14"/>
      <c r="BR19" s="14"/>
      <c r="BS19" s="15">
        <v>0.93</v>
      </c>
      <c r="BT19" s="15">
        <v>0.33</v>
      </c>
      <c r="BU19" s="15">
        <v>0.13</v>
      </c>
      <c r="BV19" s="15">
        <v>1.07</v>
      </c>
      <c r="BW19" s="15">
        <v>0.67</v>
      </c>
      <c r="BX19" s="15">
        <v>0.55000000000000004</v>
      </c>
      <c r="BY19" s="14"/>
      <c r="BZ19" s="15"/>
      <c r="CA19" s="14"/>
      <c r="CB19" s="14"/>
      <c r="CC19" s="14"/>
      <c r="CD19" s="14"/>
      <c r="CE19" s="14"/>
      <c r="CF19" s="14"/>
      <c r="CG19" s="14">
        <v>0.8500000000000002</v>
      </c>
      <c r="CH19" s="14">
        <v>0.86833333333333329</v>
      </c>
      <c r="CI19" s="14">
        <v>0.78</v>
      </c>
      <c r="CJ19" s="15">
        <v>1.03</v>
      </c>
      <c r="CK19" s="15">
        <v>0.96</v>
      </c>
      <c r="CL19" s="15">
        <v>0.59</v>
      </c>
      <c r="CM19" s="15">
        <v>0.89</v>
      </c>
      <c r="CN19" s="15">
        <v>0.06</v>
      </c>
      <c r="CO19" s="14"/>
      <c r="CP19" s="15"/>
      <c r="CQ19" s="15"/>
      <c r="CR19" s="15"/>
      <c r="CS19" s="15"/>
      <c r="CT19" s="15"/>
      <c r="CU19" s="15"/>
      <c r="CV19" s="15"/>
      <c r="CW19" s="15"/>
      <c r="CX19" s="15"/>
      <c r="CY19" s="14">
        <v>3</v>
      </c>
      <c r="CZ19" s="15">
        <v>0.8</v>
      </c>
      <c r="DA19" s="15">
        <v>0.8</v>
      </c>
      <c r="DB19" s="14">
        <v>0.27</v>
      </c>
      <c r="DC19" s="14">
        <v>0.3</v>
      </c>
      <c r="DD19" s="14">
        <v>0.96</v>
      </c>
      <c r="DE19" s="14">
        <v>0.47</v>
      </c>
      <c r="DF19" s="14">
        <v>1.24</v>
      </c>
      <c r="DG19" s="14">
        <v>0.45</v>
      </c>
      <c r="DH19" s="14">
        <v>0.75</v>
      </c>
      <c r="DI19" s="14">
        <v>0.49</v>
      </c>
      <c r="DJ19" s="14">
        <v>0.44</v>
      </c>
      <c r="DK19" s="14">
        <v>0.68</v>
      </c>
      <c r="DL19" s="14">
        <v>0.42</v>
      </c>
      <c r="DM19" s="14">
        <v>0.46</v>
      </c>
      <c r="DN19" s="15">
        <v>0.25</v>
      </c>
      <c r="DO19" s="15">
        <v>0.32</v>
      </c>
      <c r="DP19" s="15">
        <v>0.32</v>
      </c>
      <c r="DQ19" s="15">
        <v>0.45</v>
      </c>
      <c r="DR19" s="15">
        <v>0.42</v>
      </c>
      <c r="DS19" s="15">
        <v>0.69</v>
      </c>
      <c r="DT19" s="15">
        <v>0.64</v>
      </c>
      <c r="DU19" s="15">
        <v>0.78</v>
      </c>
      <c r="DV19" s="15">
        <v>0.96</v>
      </c>
      <c r="DW19" s="15">
        <v>0.44</v>
      </c>
      <c r="DX19" s="15">
        <v>0.52</v>
      </c>
      <c r="DY19" s="15">
        <v>0.01</v>
      </c>
      <c r="DZ19" s="15">
        <v>0.01</v>
      </c>
      <c r="EA19" s="15">
        <v>0.01</v>
      </c>
      <c r="EB19" s="15">
        <v>0.01</v>
      </c>
      <c r="EC19" s="15">
        <v>0.05</v>
      </c>
      <c r="ED19" s="15">
        <v>0.08</v>
      </c>
      <c r="EE19" s="15">
        <v>0.09</v>
      </c>
      <c r="EF19" s="15"/>
      <c r="EG19" s="15"/>
      <c r="EH19" s="15"/>
      <c r="EI19" s="15"/>
      <c r="EJ19" s="14">
        <v>2.8226</v>
      </c>
      <c r="EK19" s="14">
        <v>2.4462999999999999</v>
      </c>
      <c r="EL19" s="14">
        <v>0.6</v>
      </c>
      <c r="EM19" s="26"/>
    </row>
    <row r="20" spans="1:143" s="187" customFormat="1" ht="12.75" x14ac:dyDescent="0.2">
      <c r="A20" s="28" t="s">
        <v>287</v>
      </c>
      <c r="B20" s="29">
        <v>99.5167</v>
      </c>
      <c r="C20" s="29">
        <v>99.607900000000001</v>
      </c>
      <c r="D20" s="29">
        <v>99.203999999999994</v>
      </c>
      <c r="E20" s="30"/>
      <c r="F20" s="29">
        <v>99.29</v>
      </c>
      <c r="G20" s="30">
        <v>100.3</v>
      </c>
      <c r="H20" s="29">
        <v>99.36</v>
      </c>
      <c r="I20" s="30">
        <v>99.2</v>
      </c>
      <c r="J20" s="29">
        <v>99.58</v>
      </c>
      <c r="K20" s="30">
        <v>99.46</v>
      </c>
      <c r="L20" s="30">
        <v>99.52</v>
      </c>
      <c r="M20" s="30">
        <v>99.22</v>
      </c>
      <c r="N20" s="29">
        <v>99.2</v>
      </c>
      <c r="O20" s="30">
        <v>99.54</v>
      </c>
      <c r="P20" s="30">
        <v>99.23</v>
      </c>
      <c r="Q20" s="30"/>
      <c r="R20" s="30">
        <f t="shared" ref="R20:U20" si="0">SUM(R8:R19)</f>
        <v>99.48</v>
      </c>
      <c r="S20" s="30">
        <f t="shared" si="0"/>
        <v>98.51</v>
      </c>
      <c r="T20" s="30">
        <f>SUM(T8:T19)</f>
        <v>98.54</v>
      </c>
      <c r="U20" s="30">
        <f t="shared" si="0"/>
        <v>97.549999999999983</v>
      </c>
      <c r="V20" s="31">
        <v>100.8</v>
      </c>
      <c r="W20" s="31">
        <v>100.5</v>
      </c>
      <c r="X20" s="31">
        <v>98.990000000000023</v>
      </c>
      <c r="Y20" s="31">
        <f>SUM(Y8:Y19)</f>
        <v>99.577463932037361</v>
      </c>
      <c r="Z20" s="31">
        <v>99.679999999999978</v>
      </c>
      <c r="AA20" s="31">
        <v>100.1178839742165</v>
      </c>
      <c r="AB20" s="31">
        <v>99.50006668148481</v>
      </c>
      <c r="AC20" s="31">
        <v>99.864498777506128</v>
      </c>
      <c r="AD20" s="31">
        <v>99.272516114692152</v>
      </c>
      <c r="AE20" s="31">
        <v>99.593496332518328</v>
      </c>
      <c r="AF20" s="31">
        <v>99.872449433207379</v>
      </c>
      <c r="AG20" s="31">
        <v>100.822471660369</v>
      </c>
      <c r="AH20" s="31">
        <v>99.193496332518336</v>
      </c>
      <c r="AI20" s="31">
        <v>99.623629695487878</v>
      </c>
      <c r="AJ20" s="31">
        <v>99.413563014003103</v>
      </c>
      <c r="AK20" s="31">
        <v>99.970133362969548</v>
      </c>
      <c r="AL20" s="31">
        <v>99.748239608801939</v>
      </c>
      <c r="AM20" s="31">
        <v>100.26585685707937</v>
      </c>
      <c r="AN20" s="30">
        <f>SUM(AN8:AN19)</f>
        <v>99.52</v>
      </c>
      <c r="AO20" s="30">
        <f>SUM(AO8:AO19)</f>
        <v>98.860000000000014</v>
      </c>
      <c r="AP20" s="31">
        <v>100.57333333333334</v>
      </c>
      <c r="AQ20" s="31">
        <v>100.58499999999999</v>
      </c>
      <c r="AR20" s="31">
        <v>100.655</v>
      </c>
      <c r="AS20" s="30"/>
      <c r="AT20" s="31">
        <v>99.533245448511508</v>
      </c>
      <c r="AU20" s="31">
        <v>99.645257458054985</v>
      </c>
      <c r="AV20" s="31">
        <v>99.851451067499951</v>
      </c>
      <c r="AW20" s="31">
        <v>100.04166712339583</v>
      </c>
      <c r="AX20" s="31">
        <v>100.02590788232298</v>
      </c>
      <c r="AY20" s="31">
        <v>99.75934162449596</v>
      </c>
      <c r="AZ20" s="31">
        <v>100.153026252552</v>
      </c>
      <c r="BA20" s="31">
        <v>99.558243452340008</v>
      </c>
      <c r="BB20" s="31">
        <v>100.12735907714651</v>
      </c>
      <c r="BC20" s="31">
        <v>99.779021482596008</v>
      </c>
      <c r="BD20" s="31">
        <v>99.935867346275003</v>
      </c>
      <c r="BE20" s="31">
        <v>99.173136848297048</v>
      </c>
      <c r="BF20" s="31">
        <v>99.529861569583375</v>
      </c>
      <c r="BG20" s="31"/>
      <c r="BH20" s="30">
        <f t="shared" ref="BH20:BP20" si="1">SUM(BH8:BH19)</f>
        <v>98.59999999999998</v>
      </c>
      <c r="BI20" s="30">
        <f t="shared" si="1"/>
        <v>97.3</v>
      </c>
      <c r="BJ20" s="30">
        <f t="shared" si="1"/>
        <v>97.3</v>
      </c>
      <c r="BK20" s="30">
        <f t="shared" si="1"/>
        <v>98.1</v>
      </c>
      <c r="BL20" s="30">
        <f t="shared" si="1"/>
        <v>98.800000000000011</v>
      </c>
      <c r="BM20" s="30">
        <f t="shared" si="1"/>
        <v>98.4</v>
      </c>
      <c r="BN20" s="30">
        <f t="shared" si="1"/>
        <v>98.699999999999974</v>
      </c>
      <c r="BO20" s="30">
        <f t="shared" si="1"/>
        <v>98.199999999999989</v>
      </c>
      <c r="BP20" s="30">
        <f t="shared" si="1"/>
        <v>99.200000000000017</v>
      </c>
      <c r="BQ20" s="30">
        <v>99.38000000000001</v>
      </c>
      <c r="BR20" s="30"/>
      <c r="BS20" s="31">
        <v>102.56000000000002</v>
      </c>
      <c r="BT20" s="31">
        <v>102.03</v>
      </c>
      <c r="BU20" s="31">
        <v>101.07000000000001</v>
      </c>
      <c r="BV20" s="31">
        <v>102.37999999999998</v>
      </c>
      <c r="BW20" s="31">
        <v>102.07000000000001</v>
      </c>
      <c r="BX20" s="31">
        <v>102.00000000000001</v>
      </c>
      <c r="BY20" s="30">
        <f t="shared" ref="BY20:CF20" si="2">SUM(BY8:BY19)</f>
        <v>101.48077777777777</v>
      </c>
      <c r="BZ20" s="31">
        <v>101.64175900000001</v>
      </c>
      <c r="CA20" s="30">
        <f t="shared" si="2"/>
        <v>100.89077777777779</v>
      </c>
      <c r="CB20" s="30">
        <f t="shared" si="2"/>
        <v>100.91177777777779</v>
      </c>
      <c r="CC20" s="30">
        <f t="shared" si="2"/>
        <v>101.06122222222223</v>
      </c>
      <c r="CD20" s="30">
        <f t="shared" si="2"/>
        <v>100.63500000000001</v>
      </c>
      <c r="CE20" s="30">
        <f t="shared" si="2"/>
        <v>100.82855555555557</v>
      </c>
      <c r="CF20" s="30">
        <f t="shared" si="2"/>
        <v>100.62833333333332</v>
      </c>
      <c r="CG20" s="30">
        <v>99.97</v>
      </c>
      <c r="CH20" s="30">
        <v>99.73</v>
      </c>
      <c r="CI20" s="30">
        <f t="shared" ref="CI20" si="3">SUM(CI8:CI19)</f>
        <v>99.3</v>
      </c>
      <c r="CJ20" s="31">
        <v>100</v>
      </c>
      <c r="CK20" s="31">
        <v>99.779999999999987</v>
      </c>
      <c r="CL20" s="31">
        <v>98.88</v>
      </c>
      <c r="CM20" s="31">
        <v>99.460000000000008</v>
      </c>
      <c r="CN20" s="31">
        <v>99.54</v>
      </c>
      <c r="CO20" s="30"/>
      <c r="CP20" s="31">
        <v>99.22</v>
      </c>
      <c r="CQ20" s="31">
        <v>98.179999999999993</v>
      </c>
      <c r="CR20" s="31">
        <v>100.28000000000002</v>
      </c>
      <c r="CS20" s="31">
        <v>100.10999999999999</v>
      </c>
      <c r="CT20" s="31"/>
      <c r="CU20" s="31"/>
      <c r="CV20" s="31"/>
      <c r="CW20" s="31"/>
      <c r="CX20" s="31"/>
      <c r="CY20" s="30">
        <v>100.27999999999999</v>
      </c>
      <c r="CZ20" s="31">
        <v>99.840000000000018</v>
      </c>
      <c r="DA20" s="31">
        <v>99.86</v>
      </c>
      <c r="DB20" s="30">
        <v>100.05</v>
      </c>
      <c r="DC20" s="30">
        <v>99.710000000000022</v>
      </c>
      <c r="DD20" s="30">
        <v>99.979999999999976</v>
      </c>
      <c r="DE20" s="30">
        <v>100.38999999999999</v>
      </c>
      <c r="DF20" s="30">
        <v>101.21000000000001</v>
      </c>
      <c r="DG20" s="30">
        <v>99.890000000000015</v>
      </c>
      <c r="DH20" s="30">
        <v>100.75000000000001</v>
      </c>
      <c r="DI20" s="30">
        <v>100.54999999999998</v>
      </c>
      <c r="DJ20" s="30">
        <v>99.590999999999994</v>
      </c>
      <c r="DK20" s="30">
        <v>100.72000000000001</v>
      </c>
      <c r="DL20" s="30">
        <v>100.37</v>
      </c>
      <c r="DM20" s="30">
        <v>101.05999999999997</v>
      </c>
      <c r="DN20" s="31">
        <v>99.07</v>
      </c>
      <c r="DO20" s="31">
        <v>99.12</v>
      </c>
      <c r="DP20" s="31">
        <v>99.529999999999987</v>
      </c>
      <c r="DQ20" s="31">
        <v>99.74</v>
      </c>
      <c r="DR20" s="31">
        <v>99.120000000000033</v>
      </c>
      <c r="DS20" s="31">
        <v>99.29</v>
      </c>
      <c r="DT20" s="31">
        <v>100.43</v>
      </c>
      <c r="DU20" s="31">
        <v>101.42999999999999</v>
      </c>
      <c r="DV20" s="31">
        <v>99.839999999999989</v>
      </c>
      <c r="DW20" s="31">
        <v>98.89</v>
      </c>
      <c r="DX20" s="31">
        <v>97.44</v>
      </c>
      <c r="DY20" s="31">
        <v>100.01000000000002</v>
      </c>
      <c r="DZ20" s="31">
        <v>99.940000000000026</v>
      </c>
      <c r="EA20" s="31">
        <v>100.41</v>
      </c>
      <c r="EB20" s="31">
        <v>99.910000000000011</v>
      </c>
      <c r="EC20" s="31">
        <v>99.589999999999975</v>
      </c>
      <c r="ED20" s="31">
        <v>99.86999999999999</v>
      </c>
      <c r="EE20" s="31">
        <v>99.46</v>
      </c>
      <c r="EF20" s="31">
        <v>99.13000000000001</v>
      </c>
      <c r="EG20" s="31">
        <v>99.309999999999988</v>
      </c>
      <c r="EH20" s="31">
        <v>100.10000000000002</v>
      </c>
      <c r="EI20" s="31">
        <v>99.57</v>
      </c>
      <c r="EJ20" s="30">
        <f>SUM(EJ8:EJ19)</f>
        <v>99.771599999999978</v>
      </c>
      <c r="EK20" s="30">
        <f t="shared" ref="EK20:EL20" si="4">SUM(EK8:EK19)</f>
        <v>99.918299999999988</v>
      </c>
      <c r="EL20" s="30">
        <f t="shared" si="4"/>
        <v>98.32886000000002</v>
      </c>
      <c r="EM20" s="33"/>
    </row>
    <row r="21" spans="1:143" s="96" customFormat="1" ht="12.75" x14ac:dyDescent="0.2">
      <c r="A21" s="13"/>
      <c r="B21" s="188"/>
      <c r="C21" s="188"/>
      <c r="D21" s="32"/>
      <c r="E21" s="19"/>
      <c r="F21" s="9"/>
      <c r="G21" s="19"/>
      <c r="H21" s="9"/>
      <c r="I21" s="19"/>
      <c r="J21" s="9"/>
      <c r="K21" s="19"/>
      <c r="L21" s="19"/>
      <c r="M21" s="19"/>
      <c r="N21" s="9"/>
      <c r="O21" s="19"/>
      <c r="P21" s="19"/>
      <c r="Q21" s="19"/>
      <c r="R21" s="17"/>
      <c r="S21" s="17"/>
      <c r="T21" s="17"/>
      <c r="U21" s="17"/>
      <c r="V21" s="18"/>
      <c r="W21" s="18"/>
      <c r="X21" s="15"/>
      <c r="Y21" s="15"/>
      <c r="Z21" s="15"/>
      <c r="AA21" s="15"/>
      <c r="AB21" s="15"/>
      <c r="AC21" s="15"/>
      <c r="AD21" s="15"/>
      <c r="AE21" s="15"/>
      <c r="AF21" s="15"/>
      <c r="AG21" s="15"/>
      <c r="AH21" s="15"/>
      <c r="AI21" s="15"/>
      <c r="AJ21" s="15"/>
      <c r="AK21" s="15"/>
      <c r="AL21" s="15"/>
      <c r="AM21" s="15"/>
      <c r="AN21" s="17"/>
      <c r="AO21" s="17"/>
      <c r="AP21" s="15"/>
      <c r="AQ21" s="15"/>
      <c r="AR21" s="15"/>
      <c r="AS21" s="19"/>
      <c r="AT21" s="18"/>
      <c r="AU21" s="18"/>
      <c r="AV21" s="18"/>
      <c r="AW21" s="18"/>
      <c r="AX21" s="18"/>
      <c r="AY21" s="18"/>
      <c r="AZ21" s="18"/>
      <c r="BA21" s="18"/>
      <c r="BB21" s="18"/>
      <c r="BC21" s="18"/>
      <c r="BD21" s="18"/>
      <c r="BE21" s="18"/>
      <c r="BF21" s="18"/>
      <c r="BG21" s="18"/>
      <c r="BH21" s="17"/>
      <c r="BI21" s="17"/>
      <c r="BJ21" s="17"/>
      <c r="BK21" s="17"/>
      <c r="BL21" s="17"/>
      <c r="BM21" s="17"/>
      <c r="BN21" s="17"/>
      <c r="BO21" s="17"/>
      <c r="BP21" s="17"/>
      <c r="BQ21" s="17"/>
      <c r="BR21" s="19"/>
      <c r="BS21" s="15"/>
      <c r="BT21" s="15"/>
      <c r="BU21" s="15"/>
      <c r="BV21" s="15"/>
      <c r="BW21" s="15"/>
      <c r="BX21" s="15"/>
      <c r="BY21" s="17"/>
      <c r="BZ21" s="15"/>
      <c r="CA21" s="17"/>
      <c r="CB21" s="17"/>
      <c r="CC21" s="17"/>
      <c r="CD21" s="17"/>
      <c r="CE21" s="17"/>
      <c r="CF21" s="17"/>
      <c r="CG21" s="17"/>
      <c r="CH21" s="17"/>
      <c r="CI21" s="17"/>
      <c r="CJ21" s="15"/>
      <c r="CK21" s="15"/>
      <c r="CL21" s="15"/>
      <c r="CM21" s="15"/>
      <c r="CN21" s="15"/>
      <c r="CO21" s="19"/>
      <c r="CP21" s="18"/>
      <c r="CQ21" s="18"/>
      <c r="CR21" s="18"/>
      <c r="CS21" s="18"/>
      <c r="CT21" s="15"/>
      <c r="CU21" s="15"/>
      <c r="CV21" s="15"/>
      <c r="CW21" s="15"/>
      <c r="CX21" s="15"/>
      <c r="CY21" s="17"/>
      <c r="CZ21" s="15"/>
      <c r="DA21" s="15"/>
      <c r="DB21" s="14"/>
      <c r="DC21" s="14"/>
      <c r="DD21" s="14"/>
      <c r="DE21" s="14"/>
      <c r="DF21" s="14"/>
      <c r="DG21" s="14"/>
      <c r="DH21" s="14"/>
      <c r="DI21" s="14"/>
      <c r="DJ21" s="14"/>
      <c r="DK21" s="14"/>
      <c r="DL21" s="14"/>
      <c r="DM21" s="14"/>
      <c r="DN21" s="15"/>
      <c r="DO21" s="15"/>
      <c r="DP21" s="15"/>
      <c r="DQ21" s="15"/>
      <c r="DR21" s="15"/>
      <c r="DS21" s="15"/>
      <c r="DT21" s="15"/>
      <c r="DU21" s="15"/>
      <c r="DV21" s="15"/>
      <c r="DW21" s="15"/>
      <c r="DX21" s="15"/>
      <c r="DY21" s="15"/>
      <c r="DZ21" s="15"/>
      <c r="EA21" s="15"/>
      <c r="EB21" s="15"/>
      <c r="EC21" s="15"/>
      <c r="ED21" s="15"/>
      <c r="EE21" s="15"/>
      <c r="EF21" s="15"/>
      <c r="EG21" s="15"/>
      <c r="EH21" s="15"/>
      <c r="EI21" s="15"/>
      <c r="EJ21" s="19"/>
      <c r="EK21" s="19"/>
      <c r="EL21" s="19"/>
      <c r="EM21" s="26"/>
    </row>
    <row r="22" spans="1:143" s="96" customFormat="1" ht="12.75" x14ac:dyDescent="0.2">
      <c r="A22" s="20" t="s">
        <v>288</v>
      </c>
      <c r="B22" s="21">
        <v>22.457374405877381</v>
      </c>
      <c r="C22" s="21">
        <v>38.552003662391897</v>
      </c>
      <c r="D22" s="21">
        <v>17.309651011357314</v>
      </c>
      <c r="E22" s="21"/>
      <c r="F22" s="23">
        <v>5</v>
      </c>
      <c r="G22" s="21">
        <v>36</v>
      </c>
      <c r="H22" s="23">
        <v>47</v>
      </c>
      <c r="I22" s="21">
        <v>42</v>
      </c>
      <c r="J22" s="23">
        <v>14</v>
      </c>
      <c r="K22" s="21">
        <v>34</v>
      </c>
      <c r="L22" s="21">
        <v>52</v>
      </c>
      <c r="M22" s="21">
        <v>37</v>
      </c>
      <c r="N22" s="23">
        <v>36</v>
      </c>
      <c r="O22" s="21">
        <v>32</v>
      </c>
      <c r="P22" s="21">
        <v>18</v>
      </c>
      <c r="Q22" s="21"/>
      <c r="R22" s="21">
        <v>18</v>
      </c>
      <c r="S22" s="21">
        <v>4.7300000000000004</v>
      </c>
      <c r="T22" s="21">
        <v>21</v>
      </c>
      <c r="U22" s="21">
        <v>29.6</v>
      </c>
      <c r="V22" s="22">
        <v>30</v>
      </c>
      <c r="W22" s="22">
        <v>30</v>
      </c>
      <c r="X22" s="22"/>
      <c r="Y22" s="22">
        <v>10</v>
      </c>
      <c r="Z22" s="22">
        <v>13</v>
      </c>
      <c r="AA22" s="22">
        <v>18</v>
      </c>
      <c r="AB22" s="22">
        <v>23</v>
      </c>
      <c r="AC22" s="22">
        <v>18</v>
      </c>
      <c r="AD22" s="22">
        <v>41</v>
      </c>
      <c r="AE22" s="22"/>
      <c r="AF22" s="22">
        <v>10</v>
      </c>
      <c r="AG22" s="22">
        <v>34</v>
      </c>
      <c r="AH22" s="22"/>
      <c r="AI22" s="22"/>
      <c r="AJ22" s="22"/>
      <c r="AK22" s="22">
        <v>35</v>
      </c>
      <c r="AL22" s="22">
        <v>10</v>
      </c>
      <c r="AM22" s="22">
        <v>10</v>
      </c>
      <c r="AN22" s="21">
        <v>21.8</v>
      </c>
      <c r="AO22" s="21">
        <v>10</v>
      </c>
      <c r="AP22" s="22">
        <v>4.8</v>
      </c>
      <c r="AQ22" s="22">
        <v>5</v>
      </c>
      <c r="AR22" s="22">
        <v>2.5</v>
      </c>
      <c r="AS22" s="21"/>
      <c r="AT22" s="22">
        <v>32.522438319890817</v>
      </c>
      <c r="AU22" s="22">
        <v>19.7</v>
      </c>
      <c r="AV22" s="22">
        <v>17.399999999999999</v>
      </c>
      <c r="AW22" s="22">
        <v>17.399999999999999</v>
      </c>
      <c r="AX22" s="22">
        <v>34.35784585195178</v>
      </c>
      <c r="AY22" s="22">
        <v>120.09013879484218</v>
      </c>
      <c r="AZ22" s="22">
        <v>58.355298076673527</v>
      </c>
      <c r="BA22" s="22">
        <v>10.500464077610566</v>
      </c>
      <c r="BB22" s="22">
        <v>12.35430991948621</v>
      </c>
      <c r="BC22" s="22">
        <v>10.314899804539925</v>
      </c>
      <c r="BD22" s="22">
        <v>33.665136649746543</v>
      </c>
      <c r="BE22" s="22">
        <v>53.660081598355504</v>
      </c>
      <c r="BF22" s="22">
        <v>14.980248059422665</v>
      </c>
      <c r="BG22" s="21"/>
      <c r="BH22" s="21">
        <v>21</v>
      </c>
      <c r="BI22" s="21">
        <v>18</v>
      </c>
      <c r="BJ22" s="21">
        <v>13</v>
      </c>
      <c r="BK22" s="21">
        <v>6.1</v>
      </c>
      <c r="BL22" s="21">
        <v>20</v>
      </c>
      <c r="BM22" s="21">
        <v>14</v>
      </c>
      <c r="BN22" s="21">
        <v>5.0999999999999996</v>
      </c>
      <c r="BO22" s="21">
        <v>8.6</v>
      </c>
      <c r="BP22" s="21">
        <v>17</v>
      </c>
      <c r="BQ22" s="21">
        <v>15</v>
      </c>
      <c r="BR22" s="21"/>
      <c r="BS22" s="22">
        <v>1</v>
      </c>
      <c r="BT22" s="22">
        <v>1</v>
      </c>
      <c r="BU22" s="22">
        <v>1</v>
      </c>
      <c r="BV22" s="22">
        <v>1</v>
      </c>
      <c r="BW22" s="22">
        <v>1</v>
      </c>
      <c r="BX22" s="22">
        <v>1</v>
      </c>
      <c r="BY22" s="21">
        <v>2</v>
      </c>
      <c r="BZ22" s="22">
        <v>1</v>
      </c>
      <c r="CA22" s="21">
        <v>1</v>
      </c>
      <c r="CB22" s="21">
        <v>3</v>
      </c>
      <c r="CC22" s="21">
        <v>1</v>
      </c>
      <c r="CD22" s="21">
        <v>1</v>
      </c>
      <c r="CE22" s="21">
        <v>8</v>
      </c>
      <c r="CF22" s="21">
        <v>47</v>
      </c>
      <c r="CG22" s="22">
        <v>11.82</v>
      </c>
      <c r="CH22" s="22">
        <v>10.383333333333333</v>
      </c>
      <c r="CI22" s="22">
        <v>13.7</v>
      </c>
      <c r="CJ22" s="22">
        <v>48.2</v>
      </c>
      <c r="CK22" s="22">
        <v>12.8</v>
      </c>
      <c r="CL22" s="22">
        <v>7.9</v>
      </c>
      <c r="CM22" s="22">
        <v>16.2</v>
      </c>
      <c r="CN22" s="22">
        <v>7</v>
      </c>
      <c r="CO22" s="21"/>
      <c r="CP22" s="22">
        <v>1.63</v>
      </c>
      <c r="CQ22" s="22">
        <v>8.9</v>
      </c>
      <c r="CR22" s="22">
        <v>25.7</v>
      </c>
      <c r="CS22" s="22">
        <v>44.9</v>
      </c>
      <c r="CT22" s="22">
        <v>44.7</v>
      </c>
      <c r="CU22" s="22">
        <v>23</v>
      </c>
      <c r="CV22" s="22">
        <v>6.65</v>
      </c>
      <c r="CW22" s="22">
        <v>2.8</v>
      </c>
      <c r="CX22" s="22">
        <v>286</v>
      </c>
      <c r="CY22" s="21">
        <v>15.04</v>
      </c>
      <c r="CZ22" s="22">
        <v>27.37</v>
      </c>
      <c r="DA22" s="22">
        <v>47.89</v>
      </c>
      <c r="DB22" s="21">
        <v>13</v>
      </c>
      <c r="DC22" s="21">
        <v>11.9</v>
      </c>
      <c r="DD22" s="21">
        <v>16.2</v>
      </c>
      <c r="DE22" s="21">
        <v>10.9</v>
      </c>
      <c r="DF22" s="21">
        <v>13.9</v>
      </c>
      <c r="DG22" s="21">
        <v>24.2</v>
      </c>
      <c r="DH22" s="21">
        <v>7.37</v>
      </c>
      <c r="DI22" s="21">
        <v>12.7</v>
      </c>
      <c r="DJ22" s="21">
        <v>13</v>
      </c>
      <c r="DK22" s="21">
        <v>42.4</v>
      </c>
      <c r="DL22" s="21">
        <v>16.899999999999999</v>
      </c>
      <c r="DM22" s="21">
        <v>48.7</v>
      </c>
      <c r="DN22" s="22">
        <v>41.4</v>
      </c>
      <c r="DO22" s="22">
        <v>40</v>
      </c>
      <c r="DP22" s="22">
        <v>26.9</v>
      </c>
      <c r="DQ22" s="22">
        <v>15.6</v>
      </c>
      <c r="DR22" s="22">
        <v>25.8</v>
      </c>
      <c r="DS22" s="22">
        <v>13</v>
      </c>
      <c r="DT22" s="22">
        <v>12.8</v>
      </c>
      <c r="DU22" s="22"/>
      <c r="DV22" s="22"/>
      <c r="DW22" s="22"/>
      <c r="DX22" s="22">
        <v>15</v>
      </c>
      <c r="DY22" s="22"/>
      <c r="DZ22" s="22"/>
      <c r="EA22" s="22"/>
      <c r="EB22" s="22"/>
      <c r="EC22" s="22"/>
      <c r="ED22" s="22"/>
      <c r="EE22" s="22"/>
      <c r="EF22" s="22"/>
      <c r="EG22" s="22">
        <v>28.7</v>
      </c>
      <c r="EH22" s="22"/>
      <c r="EI22" s="22"/>
      <c r="EJ22" s="97"/>
      <c r="EK22" s="97"/>
      <c r="EL22" s="97"/>
      <c r="EM22" s="26"/>
    </row>
    <row r="23" spans="1:143" s="96" customFormat="1" ht="12.75" x14ac:dyDescent="0.2">
      <c r="A23" s="20" t="s">
        <v>289</v>
      </c>
      <c r="B23" s="21">
        <v>7.3855451805410119</v>
      </c>
      <c r="C23" s="21">
        <v>3.166030838694172</v>
      </c>
      <c r="D23" s="21">
        <v>3.8188323147082497</v>
      </c>
      <c r="E23" s="21"/>
      <c r="F23" s="23">
        <v>3</v>
      </c>
      <c r="G23" s="21">
        <v>22</v>
      </c>
      <c r="H23" s="23">
        <v>16</v>
      </c>
      <c r="I23" s="21">
        <v>11</v>
      </c>
      <c r="J23" s="23">
        <v>16</v>
      </c>
      <c r="K23" s="21">
        <v>26</v>
      </c>
      <c r="L23" s="21">
        <v>68</v>
      </c>
      <c r="M23" s="21">
        <v>85</v>
      </c>
      <c r="N23" s="23">
        <v>83</v>
      </c>
      <c r="O23" s="21">
        <v>11</v>
      </c>
      <c r="P23" s="21">
        <v>2</v>
      </c>
      <c r="Q23" s="21"/>
      <c r="R23" s="21"/>
      <c r="S23" s="21"/>
      <c r="T23" s="21"/>
      <c r="U23" s="21"/>
      <c r="V23" s="22"/>
      <c r="W23" s="22"/>
      <c r="X23" s="22"/>
      <c r="Y23" s="22"/>
      <c r="Z23" s="22"/>
      <c r="AA23" s="22"/>
      <c r="AB23" s="22"/>
      <c r="AC23" s="22"/>
      <c r="AD23" s="22"/>
      <c r="AE23" s="22"/>
      <c r="AF23" s="22"/>
      <c r="AG23" s="22"/>
      <c r="AH23" s="22"/>
      <c r="AI23" s="22"/>
      <c r="AJ23" s="22"/>
      <c r="AK23" s="22"/>
      <c r="AL23" s="22"/>
      <c r="AM23" s="22"/>
      <c r="AN23" s="21">
        <v>8.83</v>
      </c>
      <c r="AO23" s="21">
        <v>7.16</v>
      </c>
      <c r="AP23" s="21"/>
      <c r="AQ23" s="21"/>
      <c r="AR23" s="21"/>
      <c r="AS23" s="21"/>
      <c r="AT23" s="22">
        <v>30.491863744045592</v>
      </c>
      <c r="AU23" s="22">
        <v>19.2</v>
      </c>
      <c r="AV23" s="22">
        <v>16.7</v>
      </c>
      <c r="AW23" s="22">
        <v>18.399999999999999</v>
      </c>
      <c r="AX23" s="22">
        <v>52.337282813674378</v>
      </c>
      <c r="AY23" s="22">
        <v>119.0545306150826</v>
      </c>
      <c r="AZ23" s="22">
        <v>58.262990304109046</v>
      </c>
      <c r="BA23" s="22">
        <v>14.480758977577736</v>
      </c>
      <c r="BB23" s="22">
        <v>16.021375832377991</v>
      </c>
      <c r="BC23" s="22">
        <v>11.651463975539009</v>
      </c>
      <c r="BD23" s="22">
        <v>40.219599570722785</v>
      </c>
      <c r="BE23" s="22">
        <v>54.15537519625223</v>
      </c>
      <c r="BF23" s="22">
        <v>10.854590559388697</v>
      </c>
      <c r="BG23" s="21"/>
      <c r="BH23" s="21">
        <v>16</v>
      </c>
      <c r="BI23" s="21">
        <v>48</v>
      </c>
      <c r="BJ23" s="21">
        <v>51</v>
      </c>
      <c r="BK23" s="21">
        <v>12</v>
      </c>
      <c r="BL23" s="21">
        <v>17</v>
      </c>
      <c r="BM23" s="21">
        <v>20</v>
      </c>
      <c r="BN23" s="21">
        <v>7.7</v>
      </c>
      <c r="BO23" s="21">
        <v>7.7</v>
      </c>
      <c r="BP23" s="21">
        <v>12</v>
      </c>
      <c r="BQ23" s="21">
        <v>12</v>
      </c>
      <c r="BR23" s="21"/>
      <c r="BS23" s="22">
        <v>2</v>
      </c>
      <c r="BT23" s="22">
        <v>1</v>
      </c>
      <c r="BU23" s="22">
        <v>18</v>
      </c>
      <c r="BV23" s="22">
        <v>3</v>
      </c>
      <c r="BW23" s="22">
        <v>3</v>
      </c>
      <c r="BX23" s="22">
        <v>1</v>
      </c>
      <c r="BY23" s="21">
        <v>0</v>
      </c>
      <c r="BZ23" s="22">
        <v>0</v>
      </c>
      <c r="CA23" s="21">
        <v>1</v>
      </c>
      <c r="CB23" s="21">
        <v>2</v>
      </c>
      <c r="CC23" s="21">
        <v>4</v>
      </c>
      <c r="CD23" s="21">
        <v>0</v>
      </c>
      <c r="CE23" s="21">
        <v>5</v>
      </c>
      <c r="CF23" s="21">
        <v>23</v>
      </c>
      <c r="CG23" s="22">
        <v>10.16</v>
      </c>
      <c r="CH23" s="22">
        <v>8.5833333333333339</v>
      </c>
      <c r="CI23" s="22">
        <v>11.7</v>
      </c>
      <c r="CJ23" s="22">
        <v>27.4</v>
      </c>
      <c r="CK23" s="22">
        <v>6.2</v>
      </c>
      <c r="CL23" s="22">
        <v>6.6</v>
      </c>
      <c r="CM23" s="22">
        <v>9.1999999999999993</v>
      </c>
      <c r="CN23" s="22">
        <v>10.3</v>
      </c>
      <c r="CO23" s="21"/>
      <c r="CP23" s="22">
        <v>3.14</v>
      </c>
      <c r="CQ23" s="22">
        <v>10.3</v>
      </c>
      <c r="CR23" s="22">
        <v>10.7</v>
      </c>
      <c r="CS23" s="22">
        <v>41.5</v>
      </c>
      <c r="CT23" s="22">
        <v>51.2</v>
      </c>
      <c r="CU23" s="22">
        <v>23.2</v>
      </c>
      <c r="CV23" s="22">
        <v>11.1</v>
      </c>
      <c r="CW23" s="22">
        <v>8.82</v>
      </c>
      <c r="CX23" s="22">
        <v>94.8</v>
      </c>
      <c r="CY23" s="21">
        <v>20.88</v>
      </c>
      <c r="CZ23" s="22">
        <v>8.1999999999999993</v>
      </c>
      <c r="DA23" s="22">
        <v>8.8000000000000007</v>
      </c>
      <c r="DB23" s="21">
        <v>4.9000000000000004</v>
      </c>
      <c r="DC23" s="21">
        <v>9.49</v>
      </c>
      <c r="DD23" s="21">
        <v>6.38</v>
      </c>
      <c r="DE23" s="21">
        <v>4.6399999999999997</v>
      </c>
      <c r="DF23" s="21">
        <v>8.98</v>
      </c>
      <c r="DG23" s="21">
        <v>12.5</v>
      </c>
      <c r="DH23" s="21">
        <v>2.36</v>
      </c>
      <c r="DI23" s="21">
        <v>4.96</v>
      </c>
      <c r="DJ23" s="21">
        <v>6.75</v>
      </c>
      <c r="DK23" s="21">
        <v>23.9</v>
      </c>
      <c r="DL23" s="21">
        <v>14.2</v>
      </c>
      <c r="DM23" s="21">
        <v>30.7</v>
      </c>
      <c r="DN23" s="22">
        <v>4.24</v>
      </c>
      <c r="DO23" s="22">
        <v>6.65</v>
      </c>
      <c r="DP23" s="22">
        <v>5.14</v>
      </c>
      <c r="DQ23" s="22">
        <v>3.2</v>
      </c>
      <c r="DR23" s="22">
        <v>12.6</v>
      </c>
      <c r="DS23" s="22">
        <v>11.7</v>
      </c>
      <c r="DT23" s="22">
        <v>11.3</v>
      </c>
      <c r="DU23" s="22"/>
      <c r="DV23" s="22"/>
      <c r="DW23" s="22"/>
      <c r="DX23" s="22">
        <v>4</v>
      </c>
      <c r="DY23" s="22">
        <v>17</v>
      </c>
      <c r="DZ23" s="22">
        <v>18</v>
      </c>
      <c r="EA23" s="22">
        <v>14</v>
      </c>
      <c r="EB23" s="22">
        <v>17.5</v>
      </c>
      <c r="EC23" s="22">
        <v>12</v>
      </c>
      <c r="ED23" s="22">
        <v>12</v>
      </c>
      <c r="EE23" s="22">
        <v>17</v>
      </c>
      <c r="EF23" s="22">
        <v>31</v>
      </c>
      <c r="EG23" s="22">
        <v>94.85</v>
      </c>
      <c r="EH23" s="22">
        <v>42.5</v>
      </c>
      <c r="EI23" s="22">
        <v>26</v>
      </c>
      <c r="EJ23" s="21"/>
      <c r="EK23" s="21"/>
      <c r="EL23" s="21"/>
      <c r="EM23" s="26"/>
    </row>
    <row r="24" spans="1:143" s="96" customFormat="1" ht="12.75" x14ac:dyDescent="0.2">
      <c r="A24" s="20" t="s">
        <v>290</v>
      </c>
      <c r="B24" s="21">
        <v>1.4338310704177926</v>
      </c>
      <c r="C24" s="21">
        <v>0.78874977907760191</v>
      </c>
      <c r="D24" s="21">
        <v>1.6231870528189303</v>
      </c>
      <c r="E24" s="21"/>
      <c r="F24" s="23">
        <v>1</v>
      </c>
      <c r="G24" s="21">
        <v>5</v>
      </c>
      <c r="H24" s="23">
        <v>5</v>
      </c>
      <c r="I24" s="21">
        <v>4</v>
      </c>
      <c r="J24" s="23">
        <v>10</v>
      </c>
      <c r="K24" s="21">
        <v>8</v>
      </c>
      <c r="L24" s="21">
        <v>12</v>
      </c>
      <c r="M24" s="21">
        <v>6</v>
      </c>
      <c r="N24" s="23">
        <v>8</v>
      </c>
      <c r="O24" s="21">
        <v>1</v>
      </c>
      <c r="P24" s="21">
        <v>1</v>
      </c>
      <c r="Q24" s="21"/>
      <c r="R24" s="21"/>
      <c r="S24" s="21">
        <v>0.77</v>
      </c>
      <c r="T24" s="21"/>
      <c r="U24" s="21">
        <v>6.68</v>
      </c>
      <c r="V24" s="22"/>
      <c r="W24" s="22"/>
      <c r="X24" s="22"/>
      <c r="Y24" s="22"/>
      <c r="Z24" s="22"/>
      <c r="AA24" s="22"/>
      <c r="AB24" s="22"/>
      <c r="AC24" s="22"/>
      <c r="AD24" s="22"/>
      <c r="AE24" s="22"/>
      <c r="AF24" s="22"/>
      <c r="AG24" s="22"/>
      <c r="AH24" s="22"/>
      <c r="AI24" s="22"/>
      <c r="AJ24" s="22"/>
      <c r="AK24" s="22"/>
      <c r="AL24" s="22">
        <v>3</v>
      </c>
      <c r="AM24" s="22">
        <v>3</v>
      </c>
      <c r="AN24" s="21">
        <v>2.02</v>
      </c>
      <c r="AO24" s="21">
        <v>2.2400000000000002</v>
      </c>
      <c r="AP24" s="22">
        <v>1.6</v>
      </c>
      <c r="AQ24" s="22">
        <v>1</v>
      </c>
      <c r="AR24" s="22">
        <v>1.5</v>
      </c>
      <c r="AS24" s="21"/>
      <c r="AT24" s="22">
        <v>4.6769786394722459</v>
      </c>
      <c r="AU24" s="22">
        <v>10.5</v>
      </c>
      <c r="AV24" s="22">
        <v>7.78</v>
      </c>
      <c r="AW24" s="22">
        <v>9.99</v>
      </c>
      <c r="AX24" s="22">
        <v>5.6074373413786471</v>
      </c>
      <c r="AY24" s="22">
        <v>9.7148595329887861</v>
      </c>
      <c r="AZ24" s="22">
        <v>6.5623527685522394</v>
      </c>
      <c r="BA24" s="22">
        <v>6.2449831205444024</v>
      </c>
      <c r="BB24" s="22">
        <v>7.8315802291411885</v>
      </c>
      <c r="BC24" s="22">
        <v>4.9974542967404609</v>
      </c>
      <c r="BD24" s="22">
        <v>4.8264920264131455</v>
      </c>
      <c r="BE24" s="22">
        <v>5.0515295655476056</v>
      </c>
      <c r="BF24" s="22">
        <v>4.7550573387975552</v>
      </c>
      <c r="BG24" s="21"/>
      <c r="BH24" s="21">
        <v>5</v>
      </c>
      <c r="BI24" s="21">
        <v>4.5999999999999996</v>
      </c>
      <c r="BJ24" s="21">
        <v>4.7</v>
      </c>
      <c r="BK24" s="21">
        <v>4.7</v>
      </c>
      <c r="BL24" s="21">
        <v>8.1</v>
      </c>
      <c r="BM24" s="21">
        <v>3.8</v>
      </c>
      <c r="BN24" s="21">
        <v>2.5</v>
      </c>
      <c r="BO24" s="21">
        <v>4.7</v>
      </c>
      <c r="BP24" s="21">
        <v>3.9</v>
      </c>
      <c r="BQ24" s="21">
        <v>7.3</v>
      </c>
      <c r="BR24" s="21"/>
      <c r="BS24" s="22">
        <v>35.700000000000003</v>
      </c>
      <c r="BT24" s="22">
        <v>35.299999999999997</v>
      </c>
      <c r="BU24" s="22">
        <v>25.4</v>
      </c>
      <c r="BV24" s="22">
        <v>33.4</v>
      </c>
      <c r="BW24" s="22">
        <v>34.5</v>
      </c>
      <c r="BX24" s="22">
        <v>30.4</v>
      </c>
      <c r="BY24" s="21">
        <v>29.2</v>
      </c>
      <c r="BZ24" s="22">
        <v>35.428199999999997</v>
      </c>
      <c r="CA24" s="21">
        <v>18</v>
      </c>
      <c r="CB24" s="21">
        <v>14.6</v>
      </c>
      <c r="CC24" s="21">
        <v>23.3</v>
      </c>
      <c r="CD24" s="21">
        <v>9.1</v>
      </c>
      <c r="CE24" s="21">
        <v>14.5</v>
      </c>
      <c r="CF24" s="21">
        <v>11.9</v>
      </c>
      <c r="CG24" s="22"/>
      <c r="CH24" s="22"/>
      <c r="CI24" s="22"/>
      <c r="CJ24" s="22"/>
      <c r="CK24" s="22"/>
      <c r="CL24" s="22"/>
      <c r="CM24" s="22"/>
      <c r="CN24" s="22"/>
      <c r="CO24" s="21"/>
      <c r="CP24" s="22">
        <v>0.76</v>
      </c>
      <c r="CQ24" s="22">
        <v>2.93</v>
      </c>
      <c r="CR24" s="22">
        <v>2.77</v>
      </c>
      <c r="CS24" s="22">
        <v>9.16</v>
      </c>
      <c r="CT24" s="22">
        <v>11.9</v>
      </c>
      <c r="CU24" s="22">
        <v>6.2</v>
      </c>
      <c r="CV24" s="22">
        <v>2.64</v>
      </c>
      <c r="CW24" s="22">
        <v>1.87</v>
      </c>
      <c r="CX24" s="22">
        <v>1.95</v>
      </c>
      <c r="CY24" s="21">
        <v>11.68</v>
      </c>
      <c r="CZ24" s="22">
        <v>4</v>
      </c>
      <c r="DA24" s="22">
        <v>4</v>
      </c>
      <c r="DB24" s="21">
        <v>0.97699999999999998</v>
      </c>
      <c r="DC24" s="21">
        <v>0.88500000000000001</v>
      </c>
      <c r="DD24" s="21">
        <v>4.29</v>
      </c>
      <c r="DE24" s="21">
        <v>1.51</v>
      </c>
      <c r="DF24" s="21">
        <v>4.09</v>
      </c>
      <c r="DG24" s="21">
        <v>5.23</v>
      </c>
      <c r="DH24" s="21">
        <v>2.59</v>
      </c>
      <c r="DI24" s="21">
        <v>2.38</v>
      </c>
      <c r="DJ24" s="21">
        <v>0.67600000000000005</v>
      </c>
      <c r="DK24" s="21">
        <v>5.07</v>
      </c>
      <c r="DL24" s="21">
        <v>3.43</v>
      </c>
      <c r="DM24" s="21">
        <v>4.45</v>
      </c>
      <c r="DN24" s="22">
        <v>1.77</v>
      </c>
      <c r="DO24" s="22">
        <v>1.04</v>
      </c>
      <c r="DP24" s="22">
        <v>2.46</v>
      </c>
      <c r="DQ24" s="22">
        <v>2.2200000000000002</v>
      </c>
      <c r="DR24" s="22">
        <v>3.34</v>
      </c>
      <c r="DS24" s="22">
        <v>3.81</v>
      </c>
      <c r="DT24" s="22"/>
      <c r="DU24" s="22"/>
      <c r="DV24" s="22"/>
      <c r="DW24" s="22"/>
      <c r="DX24" s="22"/>
      <c r="DY24" s="22">
        <v>5.0999999999999996</v>
      </c>
      <c r="DZ24" s="22">
        <v>4.4000000000000004</v>
      </c>
      <c r="EA24" s="22">
        <v>4.1500000000000004</v>
      </c>
      <c r="EB24" s="22">
        <v>5.0999999999999996</v>
      </c>
      <c r="EC24" s="22">
        <v>3</v>
      </c>
      <c r="ED24" s="22">
        <v>4.3</v>
      </c>
      <c r="EE24" s="22">
        <v>5.9</v>
      </c>
      <c r="EF24" s="22">
        <v>9.6</v>
      </c>
      <c r="EG24" s="22">
        <v>4.4000000000000004</v>
      </c>
      <c r="EH24" s="22">
        <v>7</v>
      </c>
      <c r="EI24" s="22">
        <v>9.9</v>
      </c>
      <c r="EJ24" s="97"/>
      <c r="EK24" s="97"/>
      <c r="EL24" s="97"/>
      <c r="EM24" s="26"/>
    </row>
    <row r="25" spans="1:143" s="96" customFormat="1" ht="12.75" x14ac:dyDescent="0.2">
      <c r="A25" s="20" t="s">
        <v>291</v>
      </c>
      <c r="B25" s="21">
        <v>67.520083921432729</v>
      </c>
      <c r="C25" s="21">
        <v>40.906330737595283</v>
      </c>
      <c r="D25" s="21">
        <v>72.587952235480628</v>
      </c>
      <c r="E25" s="21"/>
      <c r="F25" s="23">
        <v>59</v>
      </c>
      <c r="G25" s="21">
        <v>49</v>
      </c>
      <c r="H25" s="23">
        <v>154</v>
      </c>
      <c r="I25" s="21">
        <v>160</v>
      </c>
      <c r="J25" s="23">
        <v>154</v>
      </c>
      <c r="K25" s="21">
        <v>211</v>
      </c>
      <c r="L25" s="21">
        <v>333</v>
      </c>
      <c r="M25" s="21">
        <v>73</v>
      </c>
      <c r="N25" s="23">
        <v>115</v>
      </c>
      <c r="O25" s="21">
        <v>175</v>
      </c>
      <c r="P25" s="21">
        <v>133</v>
      </c>
      <c r="Q25" s="21"/>
      <c r="R25" s="21">
        <v>70</v>
      </c>
      <c r="S25" s="21">
        <v>48.2</v>
      </c>
      <c r="T25" s="21">
        <v>173</v>
      </c>
      <c r="U25" s="21">
        <v>239</v>
      </c>
      <c r="V25" s="22">
        <v>103</v>
      </c>
      <c r="W25" s="22">
        <v>96</v>
      </c>
      <c r="X25" s="22">
        <v>216</v>
      </c>
      <c r="Y25" s="22">
        <v>234</v>
      </c>
      <c r="Z25" s="22">
        <v>180</v>
      </c>
      <c r="AA25" s="22">
        <v>107</v>
      </c>
      <c r="AB25" s="22">
        <v>118</v>
      </c>
      <c r="AC25" s="22">
        <v>68</v>
      </c>
      <c r="AD25" s="22">
        <v>139</v>
      </c>
      <c r="AE25" s="22">
        <v>55</v>
      </c>
      <c r="AF25" s="22">
        <v>132</v>
      </c>
      <c r="AG25" s="22">
        <v>72</v>
      </c>
      <c r="AH25" s="22">
        <v>101</v>
      </c>
      <c r="AI25" s="22">
        <v>151</v>
      </c>
      <c r="AJ25" s="22">
        <v>126</v>
      </c>
      <c r="AK25" s="22">
        <v>84</v>
      </c>
      <c r="AL25" s="22">
        <v>125</v>
      </c>
      <c r="AM25" s="22">
        <v>116</v>
      </c>
      <c r="AN25" s="21">
        <v>36.799999999999997</v>
      </c>
      <c r="AO25" s="21">
        <v>38.799999999999997</v>
      </c>
      <c r="AP25" s="22">
        <v>101.8</v>
      </c>
      <c r="AQ25" s="22">
        <v>40.5</v>
      </c>
      <c r="AR25" s="22">
        <v>90</v>
      </c>
      <c r="AS25" s="21"/>
      <c r="AT25" s="22">
        <v>64.302181481396318</v>
      </c>
      <c r="AU25" s="22">
        <v>22.3</v>
      </c>
      <c r="AV25" s="22">
        <v>24.4</v>
      </c>
      <c r="AW25" s="22">
        <v>22.1</v>
      </c>
      <c r="AX25" s="22">
        <v>22.286324537937787</v>
      </c>
      <c r="AY25" s="22">
        <v>48.303077400709071</v>
      </c>
      <c r="AZ25" s="22">
        <v>22.179198683327552</v>
      </c>
      <c r="BA25" s="22">
        <v>15.764394491712567</v>
      </c>
      <c r="BB25" s="22">
        <v>22.758802457779517</v>
      </c>
      <c r="BC25" s="22">
        <v>12.724862609806692</v>
      </c>
      <c r="BD25" s="22">
        <v>38.153418837440235</v>
      </c>
      <c r="BE25" s="22">
        <v>37.544841755724931</v>
      </c>
      <c r="BF25" s="22">
        <v>65.619974392955157</v>
      </c>
      <c r="BG25" s="21"/>
      <c r="BH25" s="21">
        <v>116</v>
      </c>
      <c r="BI25" s="21">
        <v>90</v>
      </c>
      <c r="BJ25" s="21">
        <v>52</v>
      </c>
      <c r="BK25" s="21">
        <v>53</v>
      </c>
      <c r="BL25" s="21">
        <v>64</v>
      </c>
      <c r="BM25" s="21">
        <v>33</v>
      </c>
      <c r="BN25" s="21">
        <v>33</v>
      </c>
      <c r="BO25" s="21">
        <v>45</v>
      </c>
      <c r="BP25" s="21">
        <v>46</v>
      </c>
      <c r="BQ25" s="21">
        <v>63</v>
      </c>
      <c r="BR25" s="21"/>
      <c r="BS25" s="22">
        <v>74.569999999999993</v>
      </c>
      <c r="BT25" s="22">
        <v>74.36</v>
      </c>
      <c r="BU25" s="22">
        <v>53.93</v>
      </c>
      <c r="BV25" s="22">
        <v>18.32</v>
      </c>
      <c r="BW25" s="22">
        <v>52.96</v>
      </c>
      <c r="BX25" s="22">
        <v>59.13</v>
      </c>
      <c r="BY25" s="21">
        <v>60.1</v>
      </c>
      <c r="BZ25" s="22">
        <v>39.700000000000003</v>
      </c>
      <c r="CA25" s="21">
        <v>76.8</v>
      </c>
      <c r="CB25" s="21">
        <v>51.2</v>
      </c>
      <c r="CC25" s="21">
        <v>81.099999999999994</v>
      </c>
      <c r="CD25" s="21">
        <v>43.8</v>
      </c>
      <c r="CE25" s="21">
        <v>69.2</v>
      </c>
      <c r="CF25" s="21">
        <v>61.5</v>
      </c>
      <c r="CG25" s="22">
        <v>28.8</v>
      </c>
      <c r="CH25" s="22">
        <v>22.666666666666668</v>
      </c>
      <c r="CI25" s="22">
        <v>34</v>
      </c>
      <c r="CJ25" s="22">
        <v>14</v>
      </c>
      <c r="CK25" s="22">
        <v>30</v>
      </c>
      <c r="CL25" s="22">
        <v>46</v>
      </c>
      <c r="CM25" s="22">
        <v>32</v>
      </c>
      <c r="CN25" s="22">
        <v>4</v>
      </c>
      <c r="CO25" s="21"/>
      <c r="CP25" s="22">
        <v>57</v>
      </c>
      <c r="CQ25" s="22">
        <v>94.1</v>
      </c>
      <c r="CR25" s="22">
        <v>50.3</v>
      </c>
      <c r="CS25" s="22">
        <v>56.1</v>
      </c>
      <c r="CT25" s="22">
        <v>47.9</v>
      </c>
      <c r="CU25" s="22">
        <v>34.700000000000003</v>
      </c>
      <c r="CV25" s="22">
        <v>29.1</v>
      </c>
      <c r="CW25" s="22">
        <v>20.6</v>
      </c>
      <c r="CX25" s="22">
        <v>44.9</v>
      </c>
      <c r="CY25" s="21">
        <v>71.989999999999995</v>
      </c>
      <c r="CZ25" s="22">
        <v>71.099999999999994</v>
      </c>
      <c r="DA25" s="22">
        <v>72.400000000000006</v>
      </c>
      <c r="DB25" s="21"/>
      <c r="DC25" s="21"/>
      <c r="DD25" s="21"/>
      <c r="DE25" s="21"/>
      <c r="DF25" s="21"/>
      <c r="DG25" s="21"/>
      <c r="DH25" s="21"/>
      <c r="DI25" s="21"/>
      <c r="DJ25" s="21"/>
      <c r="DK25" s="21"/>
      <c r="DL25" s="21"/>
      <c r="DM25" s="21"/>
      <c r="DN25" s="22">
        <v>54.2</v>
      </c>
      <c r="DO25" s="22">
        <v>11.8</v>
      </c>
      <c r="DP25" s="22">
        <v>73.2</v>
      </c>
      <c r="DQ25" s="22">
        <v>72.8</v>
      </c>
      <c r="DR25" s="22">
        <v>36.4</v>
      </c>
      <c r="DS25" s="22">
        <v>29.1</v>
      </c>
      <c r="DT25" s="22">
        <v>23.4</v>
      </c>
      <c r="DU25" s="22"/>
      <c r="DV25" s="22"/>
      <c r="DW25" s="22"/>
      <c r="DX25" s="22">
        <v>73</v>
      </c>
      <c r="DY25" s="22">
        <v>31</v>
      </c>
      <c r="DZ25" s="22">
        <v>26</v>
      </c>
      <c r="EA25" s="22">
        <v>35</v>
      </c>
      <c r="EB25" s="22">
        <v>24.5</v>
      </c>
      <c r="EC25" s="22">
        <v>53</v>
      </c>
      <c r="ED25" s="22">
        <v>78</v>
      </c>
      <c r="EE25" s="22">
        <v>72</v>
      </c>
      <c r="EF25" s="22">
        <v>16.5</v>
      </c>
      <c r="EG25" s="22"/>
      <c r="EH25" s="22">
        <v>87.5</v>
      </c>
      <c r="EI25" s="22">
        <v>25.1</v>
      </c>
      <c r="EJ25" s="97">
        <v>65.400000000000006</v>
      </c>
      <c r="EK25" s="97">
        <v>40.9</v>
      </c>
      <c r="EL25" s="97">
        <v>61.3</v>
      </c>
      <c r="EM25" s="26"/>
    </row>
    <row r="26" spans="1:143" s="96" customFormat="1" ht="12.75" x14ac:dyDescent="0.2">
      <c r="A26" s="20" t="s">
        <v>292</v>
      </c>
      <c r="B26" s="21">
        <v>412.85844101613856</v>
      </c>
      <c r="C26" s="21">
        <v>444.13862202438833</v>
      </c>
      <c r="D26" s="21">
        <v>565.71096722914638</v>
      </c>
      <c r="E26" s="21"/>
      <c r="F26" s="23">
        <v>1193</v>
      </c>
      <c r="G26" s="21">
        <v>220</v>
      </c>
      <c r="H26" s="23">
        <v>565</v>
      </c>
      <c r="I26" s="21">
        <v>1379</v>
      </c>
      <c r="J26" s="23">
        <v>548</v>
      </c>
      <c r="K26" s="21">
        <v>521</v>
      </c>
      <c r="L26" s="21">
        <v>421</v>
      </c>
      <c r="M26" s="21">
        <v>210</v>
      </c>
      <c r="N26" s="23">
        <v>205</v>
      </c>
      <c r="O26" s="21">
        <v>757</v>
      </c>
      <c r="P26" s="21">
        <v>1360</v>
      </c>
      <c r="Q26" s="21"/>
      <c r="R26" s="21">
        <v>729</v>
      </c>
      <c r="S26" s="21">
        <v>457</v>
      </c>
      <c r="T26" s="21">
        <v>888</v>
      </c>
      <c r="U26" s="21">
        <v>563</v>
      </c>
      <c r="V26" s="22">
        <v>541</v>
      </c>
      <c r="W26" s="22">
        <v>377</v>
      </c>
      <c r="X26" s="22">
        <v>313</v>
      </c>
      <c r="Y26" s="22">
        <v>539</v>
      </c>
      <c r="Z26" s="22">
        <v>435</v>
      </c>
      <c r="AA26" s="22">
        <v>625</v>
      </c>
      <c r="AB26" s="22">
        <v>679</v>
      </c>
      <c r="AC26" s="22">
        <v>521</v>
      </c>
      <c r="AD26" s="22">
        <v>648</v>
      </c>
      <c r="AE26" s="22">
        <v>278</v>
      </c>
      <c r="AF26" s="22">
        <v>512</v>
      </c>
      <c r="AG26" s="22">
        <v>457</v>
      </c>
      <c r="AH26" s="22">
        <v>941</v>
      </c>
      <c r="AI26" s="22">
        <v>695</v>
      </c>
      <c r="AJ26" s="22">
        <v>818</v>
      </c>
      <c r="AK26" s="22">
        <v>1318</v>
      </c>
      <c r="AL26" s="22">
        <v>410</v>
      </c>
      <c r="AM26" s="22">
        <v>693</v>
      </c>
      <c r="AN26" s="21">
        <v>654</v>
      </c>
      <c r="AO26" s="21">
        <v>562</v>
      </c>
      <c r="AP26" s="22">
        <v>225</v>
      </c>
      <c r="AQ26" s="22">
        <v>168.5</v>
      </c>
      <c r="AR26" s="22">
        <v>225</v>
      </c>
      <c r="AS26" s="21"/>
      <c r="AT26" s="22">
        <v>842.92188831529347</v>
      </c>
      <c r="AU26" s="22">
        <v>952</v>
      </c>
      <c r="AV26" s="22">
        <v>1029</v>
      </c>
      <c r="AW26" s="22">
        <v>967</v>
      </c>
      <c r="AX26" s="22">
        <v>1153.4446173498604</v>
      </c>
      <c r="AY26" s="22">
        <v>1438.9537874024377</v>
      </c>
      <c r="AZ26" s="22">
        <v>969.09242601102892</v>
      </c>
      <c r="BA26" s="22">
        <v>928.28042375184236</v>
      </c>
      <c r="BB26" s="22">
        <v>928.02751691894969</v>
      </c>
      <c r="BC26" s="22">
        <v>902.99823192796475</v>
      </c>
      <c r="BD26" s="22">
        <v>1239.6254292602073</v>
      </c>
      <c r="BE26" s="22">
        <v>2257.6472506974142</v>
      </c>
      <c r="BF26" s="22">
        <v>1907.8592404595474</v>
      </c>
      <c r="BG26" s="21"/>
      <c r="BH26" s="21">
        <v>111</v>
      </c>
      <c r="BI26" s="21">
        <v>154</v>
      </c>
      <c r="BJ26" s="21">
        <v>202</v>
      </c>
      <c r="BK26" s="21">
        <v>223</v>
      </c>
      <c r="BL26" s="21">
        <v>172</v>
      </c>
      <c r="BM26" s="21">
        <v>146</v>
      </c>
      <c r="BN26" s="21">
        <v>196</v>
      </c>
      <c r="BO26" s="21">
        <v>229</v>
      </c>
      <c r="BP26" s="21">
        <v>188</v>
      </c>
      <c r="BQ26" s="21">
        <v>154</v>
      </c>
      <c r="BR26" s="21"/>
      <c r="BS26" s="22">
        <v>727</v>
      </c>
      <c r="BT26" s="22">
        <v>712</v>
      </c>
      <c r="BU26" s="22">
        <v>642</v>
      </c>
      <c r="BV26" s="22">
        <v>279</v>
      </c>
      <c r="BW26" s="22">
        <v>599</v>
      </c>
      <c r="BX26" s="22">
        <v>753</v>
      </c>
      <c r="BY26" s="21">
        <v>614</v>
      </c>
      <c r="BZ26" s="22">
        <v>539</v>
      </c>
      <c r="CA26" s="21">
        <v>600</v>
      </c>
      <c r="CB26" s="21">
        <v>577</v>
      </c>
      <c r="CC26" s="21">
        <v>936</v>
      </c>
      <c r="CD26" s="21">
        <v>578</v>
      </c>
      <c r="CE26" s="21">
        <v>930</v>
      </c>
      <c r="CF26" s="21">
        <v>706</v>
      </c>
      <c r="CG26" s="22">
        <v>724</v>
      </c>
      <c r="CH26" s="22">
        <v>547</v>
      </c>
      <c r="CI26" s="22">
        <v>798</v>
      </c>
      <c r="CJ26" s="22">
        <v>242</v>
      </c>
      <c r="CK26" s="22">
        <v>1589</v>
      </c>
      <c r="CL26" s="22">
        <v>587</v>
      </c>
      <c r="CM26" s="22">
        <v>869</v>
      </c>
      <c r="CN26" s="22">
        <v>109</v>
      </c>
      <c r="CO26" s="21"/>
      <c r="CP26" s="22">
        <v>93.9</v>
      </c>
      <c r="CQ26" s="22">
        <v>173</v>
      </c>
      <c r="CR26" s="22">
        <v>209</v>
      </c>
      <c r="CS26" s="22">
        <v>400</v>
      </c>
      <c r="CT26" s="22">
        <v>207</v>
      </c>
      <c r="CU26" s="22">
        <v>238</v>
      </c>
      <c r="CV26" s="22">
        <v>78.400000000000006</v>
      </c>
      <c r="CW26" s="22">
        <v>112</v>
      </c>
      <c r="CX26" s="22">
        <v>276</v>
      </c>
      <c r="CY26" s="21">
        <v>311.3</v>
      </c>
      <c r="CZ26" s="22">
        <v>291</v>
      </c>
      <c r="DA26" s="22">
        <v>276</v>
      </c>
      <c r="DB26" s="21">
        <v>162</v>
      </c>
      <c r="DC26" s="21">
        <v>130</v>
      </c>
      <c r="DD26" s="21">
        <v>335</v>
      </c>
      <c r="DE26" s="21">
        <v>196</v>
      </c>
      <c r="DF26" s="21">
        <v>256</v>
      </c>
      <c r="DG26" s="21">
        <v>254</v>
      </c>
      <c r="DH26" s="21">
        <v>317</v>
      </c>
      <c r="DI26" s="21">
        <v>274</v>
      </c>
      <c r="DJ26" s="21">
        <v>397</v>
      </c>
      <c r="DK26" s="21">
        <v>304</v>
      </c>
      <c r="DL26" s="21">
        <v>308</v>
      </c>
      <c r="DM26" s="21">
        <v>174</v>
      </c>
      <c r="DN26" s="22">
        <v>372</v>
      </c>
      <c r="DO26" s="22">
        <v>148</v>
      </c>
      <c r="DP26" s="22">
        <v>359</v>
      </c>
      <c r="DQ26" s="22">
        <v>398</v>
      </c>
      <c r="DR26" s="22">
        <v>141</v>
      </c>
      <c r="DS26" s="22">
        <v>87</v>
      </c>
      <c r="DT26" s="22">
        <v>591.70000000000005</v>
      </c>
      <c r="DU26" s="22"/>
      <c r="DV26" s="22"/>
      <c r="DW26" s="22"/>
      <c r="DX26" s="22">
        <v>313</v>
      </c>
      <c r="DY26" s="22">
        <v>100</v>
      </c>
      <c r="DZ26" s="22">
        <v>92.5</v>
      </c>
      <c r="EA26" s="22">
        <v>122.5</v>
      </c>
      <c r="EB26" s="22">
        <v>88</v>
      </c>
      <c r="EC26" s="22">
        <v>136</v>
      </c>
      <c r="ED26" s="22">
        <v>212</v>
      </c>
      <c r="EE26" s="22">
        <v>204</v>
      </c>
      <c r="EF26" s="22">
        <v>93.5</v>
      </c>
      <c r="EG26" s="22">
        <v>1.655</v>
      </c>
      <c r="EH26" s="22">
        <v>88.5</v>
      </c>
      <c r="EI26" s="22">
        <v>115.2</v>
      </c>
      <c r="EJ26" s="97">
        <v>240.1</v>
      </c>
      <c r="EK26" s="97">
        <v>145.5</v>
      </c>
      <c r="EL26" s="97">
        <v>300</v>
      </c>
      <c r="EM26" s="26"/>
    </row>
    <row r="27" spans="1:143" s="96" customFormat="1" ht="12.75" x14ac:dyDescent="0.2">
      <c r="A27" s="20" t="s">
        <v>293</v>
      </c>
      <c r="B27" s="21">
        <v>757.47663131803824</v>
      </c>
      <c r="C27" s="21">
        <v>660.19812357105945</v>
      </c>
      <c r="D27" s="21">
        <v>392.77627955557125</v>
      </c>
      <c r="E27" s="21"/>
      <c r="F27" s="23">
        <v>742</v>
      </c>
      <c r="G27" s="21">
        <v>178</v>
      </c>
      <c r="H27" s="23">
        <v>498</v>
      </c>
      <c r="I27" s="21">
        <v>456</v>
      </c>
      <c r="J27" s="23">
        <v>193</v>
      </c>
      <c r="K27" s="21">
        <v>198</v>
      </c>
      <c r="L27" s="21">
        <v>207</v>
      </c>
      <c r="M27" s="21">
        <v>157</v>
      </c>
      <c r="N27" s="23">
        <v>79</v>
      </c>
      <c r="O27" s="21">
        <v>120</v>
      </c>
      <c r="P27" s="21">
        <v>179</v>
      </c>
      <c r="Q27" s="21"/>
      <c r="R27" s="21">
        <v>376</v>
      </c>
      <c r="S27" s="21">
        <v>497</v>
      </c>
      <c r="T27" s="21">
        <v>213</v>
      </c>
      <c r="U27" s="21">
        <v>242</v>
      </c>
      <c r="V27" s="22">
        <v>192</v>
      </c>
      <c r="W27" s="22">
        <v>73</v>
      </c>
      <c r="X27" s="22">
        <v>371</v>
      </c>
      <c r="Y27" s="22">
        <v>267</v>
      </c>
      <c r="Z27" s="22">
        <v>317</v>
      </c>
      <c r="AA27" s="22">
        <v>109</v>
      </c>
      <c r="AB27" s="22">
        <v>285</v>
      </c>
      <c r="AC27" s="22">
        <v>272</v>
      </c>
      <c r="AD27" s="22">
        <v>280</v>
      </c>
      <c r="AE27" s="22">
        <v>242</v>
      </c>
      <c r="AF27" s="22">
        <v>284</v>
      </c>
      <c r="AG27" s="22">
        <v>358</v>
      </c>
      <c r="AH27" s="22">
        <v>292</v>
      </c>
      <c r="AI27" s="22">
        <v>280</v>
      </c>
      <c r="AJ27" s="22">
        <v>286</v>
      </c>
      <c r="AK27" s="22">
        <v>110</v>
      </c>
      <c r="AL27" s="22">
        <v>95</v>
      </c>
      <c r="AM27" s="22">
        <v>160</v>
      </c>
      <c r="AN27" s="21">
        <v>162</v>
      </c>
      <c r="AO27" s="21">
        <v>211</v>
      </c>
      <c r="AP27" s="22">
        <v>354.8</v>
      </c>
      <c r="AQ27" s="22">
        <v>300</v>
      </c>
      <c r="AR27" s="22">
        <v>378</v>
      </c>
      <c r="AS27" s="21"/>
      <c r="AT27" s="22">
        <v>672.82011844760416</v>
      </c>
      <c r="AU27" s="22">
        <v>548</v>
      </c>
      <c r="AV27" s="22">
        <v>557</v>
      </c>
      <c r="AW27" s="22">
        <v>528</v>
      </c>
      <c r="AX27" s="22">
        <v>707.90036833546299</v>
      </c>
      <c r="AY27" s="22">
        <v>627.92951076864392</v>
      </c>
      <c r="AZ27" s="22">
        <v>663.32695041478632</v>
      </c>
      <c r="BA27" s="22">
        <v>534.08005800362434</v>
      </c>
      <c r="BB27" s="22">
        <v>528.06105452586235</v>
      </c>
      <c r="BC27" s="22">
        <v>561.33295820834917</v>
      </c>
      <c r="BD27" s="22">
        <v>519.34428186348759</v>
      </c>
      <c r="BE27" s="22">
        <v>580.99179857087211</v>
      </c>
      <c r="BF27" s="22">
        <v>363.46648441136784</v>
      </c>
      <c r="BG27" s="21"/>
      <c r="BH27" s="21">
        <v>80</v>
      </c>
      <c r="BI27" s="21">
        <v>36</v>
      </c>
      <c r="BJ27" s="21">
        <v>94</v>
      </c>
      <c r="BK27" s="21">
        <v>103</v>
      </c>
      <c r="BL27" s="21">
        <v>81</v>
      </c>
      <c r="BM27" s="21">
        <v>82</v>
      </c>
      <c r="BN27" s="21">
        <v>85</v>
      </c>
      <c r="BO27" s="21">
        <v>74</v>
      </c>
      <c r="BP27" s="21">
        <v>96</v>
      </c>
      <c r="BQ27" s="21">
        <v>185</v>
      </c>
      <c r="BR27" s="21"/>
      <c r="BS27" s="22">
        <v>151</v>
      </c>
      <c r="BT27" s="22">
        <v>151</v>
      </c>
      <c r="BU27" s="22">
        <v>191</v>
      </c>
      <c r="BV27" s="22">
        <v>120</v>
      </c>
      <c r="BW27" s="22">
        <v>167</v>
      </c>
      <c r="BX27" s="22">
        <v>189</v>
      </c>
      <c r="BY27" s="21">
        <v>103</v>
      </c>
      <c r="BZ27" s="22">
        <v>168</v>
      </c>
      <c r="CA27" s="21">
        <v>132</v>
      </c>
      <c r="CB27" s="21">
        <v>138</v>
      </c>
      <c r="CC27" s="21">
        <v>114</v>
      </c>
      <c r="CD27" s="21">
        <v>178</v>
      </c>
      <c r="CE27" s="21">
        <v>164</v>
      </c>
      <c r="CF27" s="21">
        <v>291</v>
      </c>
      <c r="CG27" s="22">
        <v>356.8</v>
      </c>
      <c r="CH27" s="22">
        <v>360</v>
      </c>
      <c r="CI27" s="22">
        <v>387</v>
      </c>
      <c r="CJ27" s="22">
        <v>158</v>
      </c>
      <c r="CK27" s="22">
        <v>218</v>
      </c>
      <c r="CL27" s="22">
        <v>316</v>
      </c>
      <c r="CM27" s="22">
        <v>388</v>
      </c>
      <c r="CN27" s="22">
        <v>188</v>
      </c>
      <c r="CO27" s="21"/>
      <c r="CP27" s="22">
        <v>189</v>
      </c>
      <c r="CQ27" s="22">
        <v>275</v>
      </c>
      <c r="CR27" s="22">
        <v>520</v>
      </c>
      <c r="CS27" s="22">
        <v>426</v>
      </c>
      <c r="CT27" s="22">
        <v>452</v>
      </c>
      <c r="CU27" s="22">
        <v>371</v>
      </c>
      <c r="CV27" s="22">
        <v>219</v>
      </c>
      <c r="CW27" s="22">
        <v>258</v>
      </c>
      <c r="CX27" s="22">
        <v>297</v>
      </c>
      <c r="CY27" s="21">
        <v>342</v>
      </c>
      <c r="CZ27" s="22">
        <v>328</v>
      </c>
      <c r="DA27" s="22">
        <v>316</v>
      </c>
      <c r="DB27" s="21">
        <v>487</v>
      </c>
      <c r="DC27" s="21">
        <v>386</v>
      </c>
      <c r="DD27" s="21">
        <v>231</v>
      </c>
      <c r="DE27" s="21">
        <v>237</v>
      </c>
      <c r="DF27" s="21">
        <v>395</v>
      </c>
      <c r="DG27" s="21">
        <v>450</v>
      </c>
      <c r="DH27" s="21">
        <v>198</v>
      </c>
      <c r="DI27" s="21">
        <v>222</v>
      </c>
      <c r="DJ27" s="21">
        <v>379</v>
      </c>
      <c r="DK27" s="21">
        <v>286</v>
      </c>
      <c r="DL27" s="21">
        <v>316</v>
      </c>
      <c r="DM27" s="21">
        <v>323</v>
      </c>
      <c r="DN27" s="22">
        <v>322</v>
      </c>
      <c r="DO27" s="22">
        <v>247</v>
      </c>
      <c r="DP27" s="22">
        <v>420</v>
      </c>
      <c r="DQ27" s="22">
        <v>447</v>
      </c>
      <c r="DR27" s="22">
        <v>453</v>
      </c>
      <c r="DS27" s="22">
        <v>368</v>
      </c>
      <c r="DT27" s="22">
        <v>327.3</v>
      </c>
      <c r="DU27" s="22"/>
      <c r="DV27" s="22"/>
      <c r="DW27" s="22"/>
      <c r="DX27" s="22">
        <v>416</v>
      </c>
      <c r="DY27" s="22">
        <v>429</v>
      </c>
      <c r="DZ27" s="22">
        <v>419</v>
      </c>
      <c r="EA27" s="22">
        <v>433.5</v>
      </c>
      <c r="EB27" s="22">
        <v>480.5</v>
      </c>
      <c r="EC27" s="22">
        <v>394</v>
      </c>
      <c r="ED27" s="22">
        <v>236</v>
      </c>
      <c r="EE27" s="22">
        <v>294</v>
      </c>
      <c r="EF27" s="22">
        <v>350.4</v>
      </c>
      <c r="EG27" s="22"/>
      <c r="EH27" s="22">
        <v>127</v>
      </c>
      <c r="EI27" s="22">
        <v>337.7</v>
      </c>
      <c r="EJ27" s="97">
        <v>454.9</v>
      </c>
      <c r="EK27" s="97">
        <v>51.6</v>
      </c>
      <c r="EL27" s="97">
        <v>465</v>
      </c>
      <c r="EM27" s="26"/>
    </row>
    <row r="28" spans="1:143" s="96" customFormat="1" ht="12.75" x14ac:dyDescent="0.2">
      <c r="A28" s="24" t="s">
        <v>294</v>
      </c>
      <c r="B28" s="21">
        <v>1.7009813532224785</v>
      </c>
      <c r="C28" s="21">
        <v>1.4334524018405088</v>
      </c>
      <c r="D28" s="21">
        <v>2.0871629864946768</v>
      </c>
      <c r="E28" s="21"/>
      <c r="F28" s="23">
        <v>1.42</v>
      </c>
      <c r="G28" s="21">
        <v>4.33</v>
      </c>
      <c r="H28" s="23">
        <v>12.64</v>
      </c>
      <c r="I28" s="21">
        <v>4.0999999999999996</v>
      </c>
      <c r="J28" s="23">
        <v>14.25</v>
      </c>
      <c r="K28" s="21">
        <v>12.71</v>
      </c>
      <c r="L28" s="21">
        <v>12.82</v>
      </c>
      <c r="M28" s="21">
        <v>4.8</v>
      </c>
      <c r="N28" s="23">
        <v>8.6300000000000008</v>
      </c>
      <c r="O28" s="21">
        <v>5.38</v>
      </c>
      <c r="P28" s="21">
        <v>1.3</v>
      </c>
      <c r="Q28" s="21"/>
      <c r="R28" s="21">
        <v>2</v>
      </c>
      <c r="S28" s="21">
        <v>2.82</v>
      </c>
      <c r="T28" s="21">
        <v>2</v>
      </c>
      <c r="U28" s="21">
        <v>9.31</v>
      </c>
      <c r="V28" s="22">
        <v>6</v>
      </c>
      <c r="W28" s="22">
        <v>2</v>
      </c>
      <c r="X28" s="22">
        <v>5</v>
      </c>
      <c r="Y28" s="22">
        <v>26</v>
      </c>
      <c r="Z28" s="22">
        <v>16</v>
      </c>
      <c r="AA28" s="22">
        <v>3</v>
      </c>
      <c r="AB28" s="22">
        <v>3</v>
      </c>
      <c r="AC28" s="22">
        <v>2</v>
      </c>
      <c r="AD28" s="22">
        <v>3</v>
      </c>
      <c r="AE28" s="22">
        <v>2</v>
      </c>
      <c r="AF28" s="22">
        <v>9</v>
      </c>
      <c r="AG28" s="22">
        <v>7</v>
      </c>
      <c r="AH28" s="22">
        <v>2</v>
      </c>
      <c r="AI28" s="22">
        <v>2</v>
      </c>
      <c r="AJ28" s="22"/>
      <c r="AK28" s="22">
        <v>8</v>
      </c>
      <c r="AL28" s="22">
        <v>12</v>
      </c>
      <c r="AM28" s="22">
        <v>13</v>
      </c>
      <c r="AN28" s="21">
        <v>2.16</v>
      </c>
      <c r="AO28" s="21">
        <v>3.1</v>
      </c>
      <c r="AP28" s="22">
        <v>3.786</v>
      </c>
      <c r="AQ28" s="22">
        <v>4.83</v>
      </c>
      <c r="AR28" s="22">
        <v>12.649999999999999</v>
      </c>
      <c r="AS28" s="21"/>
      <c r="AT28" s="22">
        <v>4.0505248190924759</v>
      </c>
      <c r="AU28" s="22">
        <v>3.41</v>
      </c>
      <c r="AV28" s="22">
        <v>2.69</v>
      </c>
      <c r="AW28" s="22">
        <v>2.84</v>
      </c>
      <c r="AX28" s="22">
        <v>2.9842964528672176</v>
      </c>
      <c r="AY28" s="22">
        <v>4.3911767699079611</v>
      </c>
      <c r="AZ28" s="22">
        <v>2.3424654848808153</v>
      </c>
      <c r="BA28" s="22">
        <v>3.6985784192058979</v>
      </c>
      <c r="BB28" s="22">
        <v>5.0537640167267206</v>
      </c>
      <c r="BC28" s="22">
        <v>2.9683292868437334</v>
      </c>
      <c r="BD28" s="22">
        <v>0.34159704199825364</v>
      </c>
      <c r="BE28" s="22">
        <v>0.86943921801023305</v>
      </c>
      <c r="BF28" s="22">
        <v>1.9667050509954054</v>
      </c>
      <c r="BG28" s="21"/>
      <c r="BH28" s="21">
        <v>6.4</v>
      </c>
      <c r="BI28" s="21">
        <v>5.0999999999999996</v>
      </c>
      <c r="BJ28" s="21">
        <v>4.7</v>
      </c>
      <c r="BK28" s="21">
        <v>5.5</v>
      </c>
      <c r="BL28" s="21">
        <v>4.0999999999999996</v>
      </c>
      <c r="BM28" s="21">
        <v>4.0999999999999996</v>
      </c>
      <c r="BN28" s="21">
        <v>5.4</v>
      </c>
      <c r="BO28" s="21">
        <v>4.9000000000000004</v>
      </c>
      <c r="BP28" s="21">
        <v>5.7</v>
      </c>
      <c r="BQ28" s="21">
        <v>3.9</v>
      </c>
      <c r="BR28" s="21"/>
      <c r="BS28" s="22">
        <v>21.52</v>
      </c>
      <c r="BT28" s="22">
        <v>21.34</v>
      </c>
      <c r="BU28" s="22">
        <v>26.45</v>
      </c>
      <c r="BV28" s="22">
        <v>20.29</v>
      </c>
      <c r="BW28" s="22">
        <v>23.07</v>
      </c>
      <c r="BX28" s="22">
        <v>22.69</v>
      </c>
      <c r="BY28" s="21">
        <v>19.71</v>
      </c>
      <c r="BZ28" s="22">
        <v>20.89</v>
      </c>
      <c r="CA28" s="21">
        <v>29.25</v>
      </c>
      <c r="CB28" s="21">
        <v>26.66</v>
      </c>
      <c r="CC28" s="21">
        <v>25.11</v>
      </c>
      <c r="CD28" s="21">
        <v>12.65</v>
      </c>
      <c r="CE28" s="21">
        <v>20.059999999999999</v>
      </c>
      <c r="CF28" s="21">
        <v>13.53</v>
      </c>
      <c r="CG28" s="22">
        <v>7.9599999999999991</v>
      </c>
      <c r="CH28" s="22">
        <v>5.916666666666667</v>
      </c>
      <c r="CI28" s="22">
        <v>16.399999999999999</v>
      </c>
      <c r="CJ28" s="22">
        <v>12.2</v>
      </c>
      <c r="CK28" s="22">
        <v>3.7</v>
      </c>
      <c r="CL28" s="22">
        <v>9.1</v>
      </c>
      <c r="CM28" s="22">
        <v>11.5</v>
      </c>
      <c r="CN28" s="22">
        <v>16.899999999999999</v>
      </c>
      <c r="CO28" s="21"/>
      <c r="CP28" s="22">
        <v>2.33</v>
      </c>
      <c r="CQ28" s="22">
        <v>2.46</v>
      </c>
      <c r="CR28" s="22">
        <v>1.37</v>
      </c>
      <c r="CS28" s="22">
        <v>2.39</v>
      </c>
      <c r="CT28" s="22">
        <v>4.8</v>
      </c>
      <c r="CU28" s="22">
        <v>3.65</v>
      </c>
      <c r="CV28" s="22">
        <v>5.74</v>
      </c>
      <c r="CW28" s="22">
        <v>1.1000000000000001</v>
      </c>
      <c r="CX28" s="22">
        <v>3.02</v>
      </c>
      <c r="CY28" s="21">
        <v>4.26</v>
      </c>
      <c r="CZ28" s="22">
        <v>4.0999999999999996</v>
      </c>
      <c r="DA28" s="22">
        <v>4.3</v>
      </c>
      <c r="DB28" s="21">
        <v>1.47</v>
      </c>
      <c r="DC28" s="21">
        <v>1.68</v>
      </c>
      <c r="DD28" s="21">
        <v>3.96</v>
      </c>
      <c r="DE28" s="21">
        <v>4.5999999999999996</v>
      </c>
      <c r="DF28" s="21">
        <v>3.65</v>
      </c>
      <c r="DG28" s="21">
        <v>3.02</v>
      </c>
      <c r="DH28" s="21">
        <v>4.34</v>
      </c>
      <c r="DI28" s="21">
        <v>4.55</v>
      </c>
      <c r="DJ28" s="21">
        <v>1.17</v>
      </c>
      <c r="DK28" s="21">
        <v>3.8</v>
      </c>
      <c r="DL28" s="21">
        <v>2.92</v>
      </c>
      <c r="DM28" s="21">
        <v>2.92</v>
      </c>
      <c r="DN28" s="22">
        <v>4.16</v>
      </c>
      <c r="DO28" s="22">
        <v>2.02</v>
      </c>
      <c r="DP28" s="22">
        <v>3.76</v>
      </c>
      <c r="DQ28" s="22">
        <v>3.75</v>
      </c>
      <c r="DR28" s="22">
        <v>1.43</v>
      </c>
      <c r="DS28" s="22">
        <v>1.35</v>
      </c>
      <c r="DT28" s="22">
        <v>2.2000000000000002</v>
      </c>
      <c r="DU28" s="22"/>
      <c r="DV28" s="22"/>
      <c r="DW28" s="22"/>
      <c r="DX28" s="22">
        <v>15</v>
      </c>
      <c r="DY28" s="22">
        <v>1.3</v>
      </c>
      <c r="DZ28" s="22">
        <v>1.25</v>
      </c>
      <c r="EA28" s="22">
        <v>1.3</v>
      </c>
      <c r="EB28" s="22">
        <v>1.2</v>
      </c>
      <c r="EC28" s="22">
        <v>1.6</v>
      </c>
      <c r="ED28" s="22">
        <v>4.3</v>
      </c>
      <c r="EE28" s="22">
        <v>3.8</v>
      </c>
      <c r="EF28" s="22">
        <v>4.5</v>
      </c>
      <c r="EG28" s="22">
        <v>120.5</v>
      </c>
      <c r="EH28" s="22">
        <v>4.3499999999999996</v>
      </c>
      <c r="EI28" s="22">
        <v>3.9</v>
      </c>
      <c r="EJ28" s="97">
        <v>5.3</v>
      </c>
      <c r="EK28" s="97">
        <v>6.1</v>
      </c>
      <c r="EL28" s="97">
        <v>3.3</v>
      </c>
      <c r="EM28" s="26"/>
    </row>
    <row r="29" spans="1:143" s="96" customFormat="1" ht="12.75" x14ac:dyDescent="0.2">
      <c r="A29" s="24" t="s">
        <v>295</v>
      </c>
      <c r="B29" s="21">
        <v>8.0802565033182783E-2</v>
      </c>
      <c r="C29" s="21">
        <v>5.7012019767926261E-2</v>
      </c>
      <c r="D29" s="21">
        <v>6.6381135428873209E-2</v>
      </c>
      <c r="E29" s="21"/>
      <c r="F29" s="23">
        <v>0.25</v>
      </c>
      <c r="G29" s="21">
        <v>0.17</v>
      </c>
      <c r="H29" s="23">
        <v>0.43</v>
      </c>
      <c r="I29" s="21">
        <v>0.28000000000000003</v>
      </c>
      <c r="J29" s="23">
        <v>0.89</v>
      </c>
      <c r="K29" s="21">
        <v>0.49</v>
      </c>
      <c r="L29" s="21">
        <v>0.97</v>
      </c>
      <c r="M29" s="21">
        <v>0.12</v>
      </c>
      <c r="N29" s="23">
        <v>0.49</v>
      </c>
      <c r="O29" s="21">
        <v>0.61</v>
      </c>
      <c r="P29" s="21">
        <v>0.08</v>
      </c>
      <c r="Q29" s="21"/>
      <c r="R29" s="21"/>
      <c r="S29" s="21">
        <v>0.25</v>
      </c>
      <c r="T29" s="21"/>
      <c r="U29" s="21">
        <v>0.86</v>
      </c>
      <c r="V29" s="22"/>
      <c r="W29" s="22"/>
      <c r="X29" s="22"/>
      <c r="Y29" s="22"/>
      <c r="Z29" s="22"/>
      <c r="AA29" s="22"/>
      <c r="AB29" s="22"/>
      <c r="AC29" s="22"/>
      <c r="AD29" s="22"/>
      <c r="AE29" s="22"/>
      <c r="AF29" s="22"/>
      <c r="AG29" s="22"/>
      <c r="AH29" s="22"/>
      <c r="AI29" s="22"/>
      <c r="AJ29" s="22"/>
      <c r="AK29" s="22"/>
      <c r="AL29" s="22">
        <v>2</v>
      </c>
      <c r="AM29" s="22">
        <v>2</v>
      </c>
      <c r="AN29" s="21">
        <v>0.14000000000000001</v>
      </c>
      <c r="AO29" s="21">
        <v>0.23</v>
      </c>
      <c r="AP29" s="22">
        <v>0.28799999999999998</v>
      </c>
      <c r="AQ29" s="22">
        <v>0.375</v>
      </c>
      <c r="AR29" s="22">
        <v>0.52</v>
      </c>
      <c r="AS29" s="21"/>
      <c r="AT29" s="22">
        <v>0.17645712953075929</v>
      </c>
      <c r="AU29" s="22">
        <v>0.18</v>
      </c>
      <c r="AV29" s="22">
        <v>0.15</v>
      </c>
      <c r="AW29" s="22">
        <v>0.12</v>
      </c>
      <c r="AX29" s="22">
        <v>8.7845595395697265E-2</v>
      </c>
      <c r="AY29" s="22">
        <v>0.14645585465671002</v>
      </c>
      <c r="AZ29" s="22">
        <v>7.8816957368853025E-2</v>
      </c>
      <c r="BA29" s="22">
        <v>7.3418436349839994E-2</v>
      </c>
      <c r="BB29" s="22">
        <v>7.4048648718365209E-2</v>
      </c>
      <c r="BC29" s="22">
        <v>6.8322758602621908E-2</v>
      </c>
      <c r="BD29" s="22">
        <v>2.6968410748031541E-2</v>
      </c>
      <c r="BE29" s="22">
        <v>4.0749771812829794E-2</v>
      </c>
      <c r="BF29" s="22">
        <v>3.885596709355197E-2</v>
      </c>
      <c r="BG29" s="21"/>
      <c r="BH29" s="21">
        <v>1.8</v>
      </c>
      <c r="BI29" s="21">
        <v>3.7</v>
      </c>
      <c r="BJ29" s="21">
        <v>1.3</v>
      </c>
      <c r="BK29" s="21">
        <v>4.5999999999999996</v>
      </c>
      <c r="BL29" s="21">
        <v>4</v>
      </c>
      <c r="BM29" s="21">
        <v>2.4</v>
      </c>
      <c r="BN29" s="21">
        <v>3.4</v>
      </c>
      <c r="BO29" s="21">
        <v>3.7</v>
      </c>
      <c r="BP29" s="21">
        <v>2</v>
      </c>
      <c r="BQ29" s="21">
        <v>3.3</v>
      </c>
      <c r="BR29" s="21"/>
      <c r="BS29" s="22">
        <v>1.25</v>
      </c>
      <c r="BT29" s="22">
        <v>1.31</v>
      </c>
      <c r="BU29" s="22">
        <v>1.76</v>
      </c>
      <c r="BV29" s="22">
        <v>1.24</v>
      </c>
      <c r="BW29" s="22">
        <v>1.41</v>
      </c>
      <c r="BX29" s="22">
        <v>1.54</v>
      </c>
      <c r="BY29" s="21">
        <v>1.26</v>
      </c>
      <c r="BZ29" s="22">
        <v>1.32</v>
      </c>
      <c r="CA29" s="21">
        <v>2.39</v>
      </c>
      <c r="CB29" s="21">
        <v>1.7</v>
      </c>
      <c r="CC29" s="21">
        <v>1.36</v>
      </c>
      <c r="CD29" s="21">
        <v>0.61</v>
      </c>
      <c r="CE29" s="21">
        <v>1.53</v>
      </c>
      <c r="CF29" s="21">
        <v>0.85</v>
      </c>
      <c r="CG29" s="22">
        <v>4.59</v>
      </c>
      <c r="CH29" s="22">
        <v>4.3966666666666674</v>
      </c>
      <c r="CI29" s="22">
        <v>3.55</v>
      </c>
      <c r="CJ29" s="22">
        <v>0.94</v>
      </c>
      <c r="CK29" s="22">
        <v>0.2</v>
      </c>
      <c r="CL29" s="22">
        <v>0.5</v>
      </c>
      <c r="CM29" s="22">
        <v>0.77</v>
      </c>
      <c r="CN29" s="22">
        <v>1.29</v>
      </c>
      <c r="CO29" s="21"/>
      <c r="CP29" s="22">
        <v>0.28999999999999998</v>
      </c>
      <c r="CQ29" s="22">
        <v>0.08</v>
      </c>
      <c r="CR29" s="22">
        <v>0.1</v>
      </c>
      <c r="CS29" s="22">
        <v>0.1</v>
      </c>
      <c r="CT29" s="22">
        <v>0.47</v>
      </c>
      <c r="CU29" s="22">
        <v>0.35</v>
      </c>
      <c r="CV29" s="22">
        <v>0.9</v>
      </c>
      <c r="CW29" s="22">
        <v>0.43</v>
      </c>
      <c r="CX29" s="22">
        <v>0.34</v>
      </c>
      <c r="CY29" s="21">
        <v>0.3</v>
      </c>
      <c r="CZ29" s="22">
        <v>0.3</v>
      </c>
      <c r="DA29" s="22">
        <v>0.4</v>
      </c>
      <c r="DB29" s="21">
        <v>6.8000000000000005E-2</v>
      </c>
      <c r="DC29" s="21">
        <v>8.5000000000000006E-2</v>
      </c>
      <c r="DD29" s="21">
        <v>0.4</v>
      </c>
      <c r="DE29" s="21">
        <v>0.26400000000000001</v>
      </c>
      <c r="DF29" s="21">
        <v>0.34</v>
      </c>
      <c r="DG29" s="21">
        <v>0.14299999999999999</v>
      </c>
      <c r="DH29" s="21">
        <v>0.66600000000000004</v>
      </c>
      <c r="DI29" s="21">
        <v>0.52500000000000002</v>
      </c>
      <c r="DJ29" s="21">
        <v>4.7399999999999998E-2</v>
      </c>
      <c r="DK29" s="21">
        <v>0.14499999999999999</v>
      </c>
      <c r="DL29" s="21">
        <v>7.9100000000000004E-2</v>
      </c>
      <c r="DM29" s="21">
        <v>8.09E-2</v>
      </c>
      <c r="DN29" s="22">
        <v>0.21199999999999999</v>
      </c>
      <c r="DO29" s="22">
        <v>0.16600000000000001</v>
      </c>
      <c r="DP29" s="22">
        <v>0.157</v>
      </c>
      <c r="DQ29" s="22">
        <v>0.5</v>
      </c>
      <c r="DR29" s="22">
        <v>7.8E-2</v>
      </c>
      <c r="DS29" s="22">
        <v>0.10199999999999999</v>
      </c>
      <c r="DT29" s="22"/>
      <c r="DU29" s="22"/>
      <c r="DV29" s="22"/>
      <c r="DW29" s="22"/>
      <c r="DX29" s="22"/>
      <c r="DY29" s="22">
        <v>0.21</v>
      </c>
      <c r="DZ29" s="22">
        <v>0.2</v>
      </c>
      <c r="EA29" s="22">
        <v>0.21000000000000002</v>
      </c>
      <c r="EB29" s="22">
        <v>0.17499999999999999</v>
      </c>
      <c r="EC29" s="22">
        <v>0.26</v>
      </c>
      <c r="ED29" s="22">
        <v>0.45</v>
      </c>
      <c r="EE29" s="22">
        <v>0.81</v>
      </c>
      <c r="EF29" s="22">
        <v>0.3</v>
      </c>
      <c r="EG29" s="22">
        <v>2.0499999999999998</v>
      </c>
      <c r="EH29" s="22">
        <v>0.29499999999999998</v>
      </c>
      <c r="EI29" s="22"/>
      <c r="EJ29" s="97">
        <v>0.94630237961875896</v>
      </c>
      <c r="EK29" s="97">
        <v>0.64830587507938675</v>
      </c>
      <c r="EL29" s="97">
        <v>0.37</v>
      </c>
      <c r="EM29" s="26"/>
    </row>
    <row r="30" spans="1:143" s="96" customFormat="1" ht="12.75" x14ac:dyDescent="0.2">
      <c r="A30" s="24" t="s">
        <v>296</v>
      </c>
      <c r="B30" s="21">
        <v>3.3120800256750109</v>
      </c>
      <c r="C30" s="21">
        <v>3.0350460032499336</v>
      </c>
      <c r="D30" s="21">
        <v>3.7359166937615904</v>
      </c>
      <c r="E30" s="21"/>
      <c r="F30" s="23">
        <v>3.3</v>
      </c>
      <c r="G30" s="21">
        <v>2.67</v>
      </c>
      <c r="H30" s="23">
        <v>3.39</v>
      </c>
      <c r="I30" s="21">
        <v>2.39</v>
      </c>
      <c r="J30" s="23">
        <v>7.94</v>
      </c>
      <c r="K30" s="21">
        <v>7.48</v>
      </c>
      <c r="L30" s="21">
        <v>7.87</v>
      </c>
      <c r="M30" s="21">
        <v>7.39</v>
      </c>
      <c r="N30" s="23">
        <v>5.81</v>
      </c>
      <c r="O30" s="21">
        <v>1.79</v>
      </c>
      <c r="P30" s="21">
        <v>1.23</v>
      </c>
      <c r="Q30" s="21"/>
      <c r="R30" s="21"/>
      <c r="S30" s="21">
        <v>2.2799999999999998</v>
      </c>
      <c r="T30" s="21"/>
      <c r="U30" s="21">
        <v>3.06</v>
      </c>
      <c r="V30" s="22"/>
      <c r="W30" s="22"/>
      <c r="X30" s="22"/>
      <c r="Y30" s="22"/>
      <c r="Z30" s="22"/>
      <c r="AA30" s="22"/>
      <c r="AB30" s="22"/>
      <c r="AC30" s="22"/>
      <c r="AD30" s="22"/>
      <c r="AE30" s="22"/>
      <c r="AF30" s="22"/>
      <c r="AG30" s="22"/>
      <c r="AH30" s="22"/>
      <c r="AI30" s="22"/>
      <c r="AJ30" s="22"/>
      <c r="AK30" s="22"/>
      <c r="AL30" s="22">
        <v>4</v>
      </c>
      <c r="AM30" s="22">
        <v>4</v>
      </c>
      <c r="AN30" s="21">
        <v>1.55</v>
      </c>
      <c r="AO30" s="21">
        <v>4.53</v>
      </c>
      <c r="AP30" s="22">
        <v>3.2299999999999995</v>
      </c>
      <c r="AQ30" s="22">
        <v>3.16</v>
      </c>
      <c r="AR30" s="22">
        <v>3.105</v>
      </c>
      <c r="AS30" s="21"/>
      <c r="AT30" s="22">
        <v>4.6676127939458025</v>
      </c>
      <c r="AU30" s="22">
        <v>4.51</v>
      </c>
      <c r="AV30" s="22">
        <v>4.04</v>
      </c>
      <c r="AW30" s="22">
        <v>4.4800000000000004</v>
      </c>
      <c r="AX30" s="22">
        <v>3.4542888442944824</v>
      </c>
      <c r="AY30" s="22">
        <v>6.3959326288365972</v>
      </c>
      <c r="AZ30" s="22">
        <v>3.2638824478518211</v>
      </c>
      <c r="BA30" s="22">
        <v>6.014411993970695</v>
      </c>
      <c r="BB30" s="22">
        <v>6.9707430165707436</v>
      </c>
      <c r="BC30" s="22">
        <v>5.9806097930053497</v>
      </c>
      <c r="BD30" s="22">
        <v>3.802863385480542</v>
      </c>
      <c r="BE30" s="22">
        <v>3.5353494748530823</v>
      </c>
      <c r="BF30" s="22">
        <v>3.678417566008358</v>
      </c>
      <c r="BG30" s="21"/>
      <c r="BH30" s="21">
        <v>4.2</v>
      </c>
      <c r="BI30" s="21">
        <v>3.2</v>
      </c>
      <c r="BJ30" s="21">
        <v>3.6</v>
      </c>
      <c r="BK30" s="21">
        <v>2.7</v>
      </c>
      <c r="BL30" s="21">
        <v>4</v>
      </c>
      <c r="BM30" s="21">
        <v>3.7</v>
      </c>
      <c r="BN30" s="21">
        <v>3</v>
      </c>
      <c r="BO30" s="21">
        <v>3.6</v>
      </c>
      <c r="BP30" s="21">
        <v>3.3</v>
      </c>
      <c r="BQ30" s="21">
        <v>3.2</v>
      </c>
      <c r="BR30" s="21"/>
      <c r="BS30" s="22">
        <v>7.77</v>
      </c>
      <c r="BT30" s="22">
        <v>8.02</v>
      </c>
      <c r="BU30" s="22">
        <v>8.86</v>
      </c>
      <c r="BV30" s="22">
        <v>7.19</v>
      </c>
      <c r="BW30" s="22">
        <v>7.18</v>
      </c>
      <c r="BX30" s="22">
        <v>9.26</v>
      </c>
      <c r="BY30" s="21">
        <v>8.4600000000000009</v>
      </c>
      <c r="BZ30" s="22">
        <v>6.49</v>
      </c>
      <c r="CA30" s="21">
        <v>12.91</v>
      </c>
      <c r="CB30" s="21">
        <v>11.23</v>
      </c>
      <c r="CC30" s="21">
        <v>8.5</v>
      </c>
      <c r="CD30" s="21">
        <v>12.56</v>
      </c>
      <c r="CE30" s="21">
        <v>8.76</v>
      </c>
      <c r="CF30" s="21">
        <v>6.13</v>
      </c>
      <c r="CG30" s="22">
        <v>11.172000000000001</v>
      </c>
      <c r="CH30" s="22">
        <v>7.581666666666667</v>
      </c>
      <c r="CI30" s="22">
        <v>11.4</v>
      </c>
      <c r="CJ30" s="22">
        <v>5.4</v>
      </c>
      <c r="CK30" s="22">
        <v>5.09</v>
      </c>
      <c r="CL30" s="22">
        <v>7.32</v>
      </c>
      <c r="CM30" s="22">
        <v>4.7</v>
      </c>
      <c r="CN30" s="22">
        <v>4.88</v>
      </c>
      <c r="CO30" s="21"/>
      <c r="CP30" s="22">
        <v>4.0599999999999996</v>
      </c>
      <c r="CQ30" s="22">
        <v>3.75</v>
      </c>
      <c r="CR30" s="22">
        <v>2.1800000000000002</v>
      </c>
      <c r="CS30" s="22">
        <v>3.19</v>
      </c>
      <c r="CT30" s="22">
        <v>2.34</v>
      </c>
      <c r="CU30" s="22">
        <v>3.94</v>
      </c>
      <c r="CV30" s="22">
        <v>1.98</v>
      </c>
      <c r="CW30" s="22">
        <v>2.42</v>
      </c>
      <c r="CX30" s="22">
        <v>2.57</v>
      </c>
      <c r="CY30" s="21">
        <v>3.44</v>
      </c>
      <c r="CZ30" s="22">
        <v>3.7</v>
      </c>
      <c r="DA30" s="22">
        <v>4.3</v>
      </c>
      <c r="DB30" s="21">
        <v>3.3</v>
      </c>
      <c r="DC30" s="21">
        <v>3.18</v>
      </c>
      <c r="DD30" s="21">
        <v>3.62</v>
      </c>
      <c r="DE30" s="21">
        <v>3.84</v>
      </c>
      <c r="DF30" s="21">
        <v>3.84</v>
      </c>
      <c r="DG30" s="21">
        <v>4.2699999999999996</v>
      </c>
      <c r="DH30" s="21">
        <v>3.31</v>
      </c>
      <c r="DI30" s="21">
        <v>3.63</v>
      </c>
      <c r="DJ30" s="21">
        <v>3.5</v>
      </c>
      <c r="DK30" s="21">
        <v>4.74</v>
      </c>
      <c r="DL30" s="21">
        <v>5.27</v>
      </c>
      <c r="DM30" s="21">
        <v>3.16</v>
      </c>
      <c r="DN30" s="22">
        <v>3.5110000000000001</v>
      </c>
      <c r="DO30" s="22">
        <v>2.5529999999999999</v>
      </c>
      <c r="DP30" s="22">
        <v>3.5880000000000001</v>
      </c>
      <c r="DQ30" s="22">
        <v>3.673</v>
      </c>
      <c r="DR30" s="22">
        <v>3.278</v>
      </c>
      <c r="DS30" s="22">
        <v>3.1659999999999999</v>
      </c>
      <c r="DT30" s="22"/>
      <c r="DU30" s="22"/>
      <c r="DV30" s="22"/>
      <c r="DW30" s="22"/>
      <c r="DX30" s="22"/>
      <c r="DY30" s="22">
        <v>3.2</v>
      </c>
      <c r="DZ30" s="22">
        <v>3.3</v>
      </c>
      <c r="EA30" s="22">
        <v>3.25</v>
      </c>
      <c r="EB30" s="22">
        <v>3.15</v>
      </c>
      <c r="EC30" s="22">
        <v>3</v>
      </c>
      <c r="ED30" s="22">
        <v>3.6</v>
      </c>
      <c r="EE30" s="22">
        <v>2.7</v>
      </c>
      <c r="EF30" s="22">
        <v>4.13</v>
      </c>
      <c r="EG30" s="22"/>
      <c r="EH30" s="22">
        <v>3.1799999999999997</v>
      </c>
      <c r="EI30" s="22">
        <v>3.38</v>
      </c>
      <c r="EJ30" s="97">
        <v>3.7531228684785503</v>
      </c>
      <c r="EK30" s="97">
        <v>4.3844893323347547</v>
      </c>
      <c r="EL30" s="97">
        <v>1.8</v>
      </c>
      <c r="EM30" s="26"/>
    </row>
    <row r="31" spans="1:143" s="96" customFormat="1" ht="12.75" x14ac:dyDescent="0.2">
      <c r="A31" s="20" t="s">
        <v>297</v>
      </c>
      <c r="B31" s="21">
        <v>130.17490896297411</v>
      </c>
      <c r="C31" s="21">
        <v>111.83545512125457</v>
      </c>
      <c r="D31" s="21">
        <v>158.86204381766561</v>
      </c>
      <c r="E31" s="21"/>
      <c r="F31" s="23">
        <v>127</v>
      </c>
      <c r="G31" s="21">
        <v>102</v>
      </c>
      <c r="H31" s="23">
        <v>123</v>
      </c>
      <c r="I31" s="21">
        <v>91</v>
      </c>
      <c r="J31" s="23">
        <v>337</v>
      </c>
      <c r="K31" s="21">
        <v>302</v>
      </c>
      <c r="L31" s="21">
        <v>334</v>
      </c>
      <c r="M31" s="21">
        <v>299</v>
      </c>
      <c r="N31" s="23">
        <v>225</v>
      </c>
      <c r="O31" s="21">
        <v>53</v>
      </c>
      <c r="P31" s="21">
        <v>32</v>
      </c>
      <c r="Q31" s="21"/>
      <c r="R31" s="21">
        <v>103</v>
      </c>
      <c r="S31" s="21">
        <v>71.7</v>
      </c>
      <c r="T31" s="21">
        <v>42</v>
      </c>
      <c r="U31" s="21">
        <v>107</v>
      </c>
      <c r="V31" s="22">
        <v>35</v>
      </c>
      <c r="W31" s="22">
        <v>31</v>
      </c>
      <c r="X31" s="22">
        <v>157</v>
      </c>
      <c r="Y31" s="22">
        <v>72</v>
      </c>
      <c r="Z31" s="22">
        <v>292</v>
      </c>
      <c r="AA31" s="22">
        <v>101</v>
      </c>
      <c r="AB31" s="22">
        <v>88</v>
      </c>
      <c r="AC31" s="22">
        <v>41</v>
      </c>
      <c r="AD31" s="22">
        <v>123</v>
      </c>
      <c r="AE31" s="22">
        <v>27</v>
      </c>
      <c r="AF31" s="22">
        <v>147</v>
      </c>
      <c r="AG31" s="22">
        <v>57</v>
      </c>
      <c r="AH31" s="22">
        <v>25</v>
      </c>
      <c r="AI31" s="22">
        <v>106</v>
      </c>
      <c r="AJ31" s="22">
        <v>65.5</v>
      </c>
      <c r="AK31" s="22">
        <v>88</v>
      </c>
      <c r="AL31" s="22">
        <v>138</v>
      </c>
      <c r="AM31" s="22">
        <v>127</v>
      </c>
      <c r="AN31" s="21">
        <v>51.9</v>
      </c>
      <c r="AO31" s="21">
        <v>180</v>
      </c>
      <c r="AP31" s="22">
        <v>134.80000000000001</v>
      </c>
      <c r="AQ31" s="22">
        <v>134</v>
      </c>
      <c r="AR31" s="22">
        <v>129.5</v>
      </c>
      <c r="AS31" s="21"/>
      <c r="AT31" s="22">
        <v>202.39092291858091</v>
      </c>
      <c r="AU31" s="22">
        <v>174</v>
      </c>
      <c r="AV31" s="22">
        <v>155</v>
      </c>
      <c r="AW31" s="22">
        <v>177</v>
      </c>
      <c r="AX31" s="22">
        <v>145.41762420391399</v>
      </c>
      <c r="AY31" s="22">
        <v>285.31312518336244</v>
      </c>
      <c r="AZ31" s="22">
        <v>133.47981836323811</v>
      </c>
      <c r="BA31" s="22">
        <v>260.05471590568857</v>
      </c>
      <c r="BB31" s="22">
        <v>291.15971079467579</v>
      </c>
      <c r="BC31" s="22">
        <v>252.20404029548948</v>
      </c>
      <c r="BD31" s="22">
        <v>163.2211153526377</v>
      </c>
      <c r="BE31" s="22">
        <v>147.61670562724856</v>
      </c>
      <c r="BF31" s="22">
        <v>142.68390430656365</v>
      </c>
      <c r="BG31" s="21"/>
      <c r="BH31" s="21">
        <v>170</v>
      </c>
      <c r="BI31" s="21">
        <v>131</v>
      </c>
      <c r="BJ31" s="21">
        <v>142</v>
      </c>
      <c r="BK31" s="21">
        <v>101</v>
      </c>
      <c r="BL31" s="21">
        <v>164</v>
      </c>
      <c r="BM31" s="21">
        <v>142</v>
      </c>
      <c r="BN31" s="21">
        <v>113</v>
      </c>
      <c r="BO31" s="21">
        <v>139</v>
      </c>
      <c r="BP31" s="21">
        <v>131</v>
      </c>
      <c r="BQ31" s="21">
        <v>123</v>
      </c>
      <c r="BR31" s="21"/>
      <c r="BS31" s="22">
        <v>312</v>
      </c>
      <c r="BT31" s="22">
        <v>317</v>
      </c>
      <c r="BU31" s="22">
        <v>348</v>
      </c>
      <c r="BV31" s="22">
        <v>286</v>
      </c>
      <c r="BW31" s="22">
        <v>293</v>
      </c>
      <c r="BX31" s="22">
        <v>380</v>
      </c>
      <c r="BY31" s="21">
        <v>333</v>
      </c>
      <c r="BZ31" s="22">
        <v>246</v>
      </c>
      <c r="CA31" s="21">
        <v>490</v>
      </c>
      <c r="CB31" s="21">
        <v>428</v>
      </c>
      <c r="CC31" s="21">
        <v>329</v>
      </c>
      <c r="CD31" s="21">
        <v>478</v>
      </c>
      <c r="CE31" s="21">
        <v>336</v>
      </c>
      <c r="CF31" s="21">
        <v>265</v>
      </c>
      <c r="CG31" s="22">
        <v>504.2</v>
      </c>
      <c r="CH31" s="22">
        <v>342.5</v>
      </c>
      <c r="CI31" s="22">
        <v>601</v>
      </c>
      <c r="CJ31" s="22">
        <v>216</v>
      </c>
      <c r="CK31" s="22">
        <v>226</v>
      </c>
      <c r="CL31" s="22">
        <v>333</v>
      </c>
      <c r="CM31" s="22">
        <v>193</v>
      </c>
      <c r="CN31" s="22">
        <v>180</v>
      </c>
      <c r="CO31" s="21"/>
      <c r="CP31" s="22">
        <v>158</v>
      </c>
      <c r="CQ31" s="22">
        <v>145</v>
      </c>
      <c r="CR31" s="22">
        <v>83.5</v>
      </c>
      <c r="CS31" s="22">
        <v>128.6</v>
      </c>
      <c r="CT31" s="22">
        <v>79.3</v>
      </c>
      <c r="CU31" s="22">
        <v>151</v>
      </c>
      <c r="CV31" s="22">
        <v>66.5</v>
      </c>
      <c r="CW31" s="22">
        <v>81.099999999999994</v>
      </c>
      <c r="CX31" s="22">
        <v>89.9</v>
      </c>
      <c r="CY31" s="21">
        <v>134</v>
      </c>
      <c r="CZ31" s="22">
        <v>132</v>
      </c>
      <c r="DA31" s="22">
        <v>137</v>
      </c>
      <c r="DB31" s="21">
        <v>133</v>
      </c>
      <c r="DC31" s="21">
        <v>122</v>
      </c>
      <c r="DD31" s="21">
        <v>130</v>
      </c>
      <c r="DE31" s="21">
        <v>146</v>
      </c>
      <c r="DF31" s="21">
        <v>154</v>
      </c>
      <c r="DG31" s="21">
        <v>166</v>
      </c>
      <c r="DH31" s="21">
        <v>105</v>
      </c>
      <c r="DI31" s="21">
        <v>121</v>
      </c>
      <c r="DJ31" s="21">
        <v>132</v>
      </c>
      <c r="DK31" s="21">
        <v>191</v>
      </c>
      <c r="DL31" s="21">
        <v>214</v>
      </c>
      <c r="DM31" s="21">
        <v>121</v>
      </c>
      <c r="DN31" s="22">
        <v>130</v>
      </c>
      <c r="DO31" s="22">
        <v>82.6</v>
      </c>
      <c r="DP31" s="22">
        <v>133</v>
      </c>
      <c r="DQ31" s="22">
        <v>136</v>
      </c>
      <c r="DR31" s="22">
        <v>121</v>
      </c>
      <c r="DS31" s="22">
        <v>122</v>
      </c>
      <c r="DT31" s="22">
        <v>139.1</v>
      </c>
      <c r="DU31" s="22"/>
      <c r="DV31" s="22"/>
      <c r="DW31" s="22"/>
      <c r="DX31" s="22">
        <v>168</v>
      </c>
      <c r="DY31" s="22">
        <v>121</v>
      </c>
      <c r="DZ31" s="22">
        <v>122</v>
      </c>
      <c r="EA31" s="22">
        <v>120</v>
      </c>
      <c r="EB31" s="22">
        <v>121.5</v>
      </c>
      <c r="EC31" s="22">
        <v>109</v>
      </c>
      <c r="ED31" s="22">
        <v>124</v>
      </c>
      <c r="EE31" s="22">
        <v>86</v>
      </c>
      <c r="EF31" s="22">
        <v>157.80000000000001</v>
      </c>
      <c r="EG31" s="22">
        <v>1.85</v>
      </c>
      <c r="EH31" s="22">
        <v>117</v>
      </c>
      <c r="EI31" s="22">
        <v>142.6</v>
      </c>
      <c r="EJ31" s="97">
        <v>155.19999999999999</v>
      </c>
      <c r="EK31" s="97">
        <v>158.69999999999999</v>
      </c>
      <c r="EL31" s="97">
        <v>79.3</v>
      </c>
      <c r="EM31" s="26"/>
    </row>
    <row r="32" spans="1:143" s="96" customFormat="1" ht="12.75" x14ac:dyDescent="0.2">
      <c r="A32" s="24" t="s">
        <v>298</v>
      </c>
      <c r="B32" s="21">
        <v>5.1010280558574879</v>
      </c>
      <c r="C32" s="21">
        <v>3.6307096710979629</v>
      </c>
      <c r="D32" s="21">
        <v>6.2563810540019142</v>
      </c>
      <c r="E32" s="21"/>
      <c r="F32" s="23">
        <v>2.64</v>
      </c>
      <c r="G32" s="21">
        <v>9.2200000000000006</v>
      </c>
      <c r="H32" s="23">
        <v>10.57</v>
      </c>
      <c r="I32" s="21">
        <v>6.37</v>
      </c>
      <c r="J32" s="23">
        <v>27.33</v>
      </c>
      <c r="K32" s="21">
        <v>21.32</v>
      </c>
      <c r="L32" s="21">
        <v>23.22</v>
      </c>
      <c r="M32" s="21">
        <v>5.82</v>
      </c>
      <c r="N32" s="23">
        <v>6.76</v>
      </c>
      <c r="O32" s="21">
        <v>7.52</v>
      </c>
      <c r="P32" s="21">
        <v>4.25</v>
      </c>
      <c r="Q32" s="21"/>
      <c r="R32" s="21">
        <v>3</v>
      </c>
      <c r="S32" s="21">
        <v>4.82</v>
      </c>
      <c r="T32" s="21">
        <v>7</v>
      </c>
      <c r="U32" s="21">
        <v>2.42</v>
      </c>
      <c r="V32" s="22"/>
      <c r="W32" s="22">
        <v>11</v>
      </c>
      <c r="X32" s="22">
        <v>39</v>
      </c>
      <c r="Y32" s="22">
        <v>31</v>
      </c>
      <c r="Z32" s="22">
        <v>32</v>
      </c>
      <c r="AA32" s="22">
        <v>5</v>
      </c>
      <c r="AB32" s="22">
        <v>3</v>
      </c>
      <c r="AC32" s="22">
        <v>5</v>
      </c>
      <c r="AD32" s="22">
        <v>6</v>
      </c>
      <c r="AE32" s="22">
        <v>8</v>
      </c>
      <c r="AF32" s="22">
        <v>7</v>
      </c>
      <c r="AG32" s="22">
        <v>4</v>
      </c>
      <c r="AH32" s="22">
        <v>10</v>
      </c>
      <c r="AI32" s="22">
        <v>17</v>
      </c>
      <c r="AJ32" s="22">
        <v>14</v>
      </c>
      <c r="AK32" s="22">
        <v>5</v>
      </c>
      <c r="AL32" s="22">
        <v>11</v>
      </c>
      <c r="AM32" s="22">
        <v>7</v>
      </c>
      <c r="AN32" s="21">
        <v>1.73</v>
      </c>
      <c r="AO32" s="21">
        <v>3.66</v>
      </c>
      <c r="AP32" s="22">
        <v>6.56</v>
      </c>
      <c r="AQ32" s="22">
        <v>5.05</v>
      </c>
      <c r="AR32" s="22">
        <v>6.05</v>
      </c>
      <c r="AS32" s="21"/>
      <c r="AT32" s="22">
        <v>6.4788378589593494</v>
      </c>
      <c r="AU32" s="22">
        <v>5.38</v>
      </c>
      <c r="AV32" s="22">
        <v>4.37</v>
      </c>
      <c r="AW32" s="22">
        <v>5.09</v>
      </c>
      <c r="AX32" s="22">
        <v>4.057364355654177</v>
      </c>
      <c r="AY32" s="22">
        <v>6.5184341077310588</v>
      </c>
      <c r="AZ32" s="22">
        <v>4.460254165060709</v>
      </c>
      <c r="BA32" s="22">
        <v>4.8196356899711201</v>
      </c>
      <c r="BB32" s="22">
        <v>5.8758381048220443</v>
      </c>
      <c r="BC32" s="22">
        <v>3.7664293958954751</v>
      </c>
      <c r="BD32" s="22">
        <v>2.2890909989821777</v>
      </c>
      <c r="BE32" s="22">
        <v>2.7477958252389154</v>
      </c>
      <c r="BF32" s="22">
        <v>1.6198074597638792</v>
      </c>
      <c r="BG32" s="21"/>
      <c r="BH32" s="21">
        <v>5.8</v>
      </c>
      <c r="BI32" s="21">
        <v>4</v>
      </c>
      <c r="BJ32" s="21">
        <v>5.0999999999999996</v>
      </c>
      <c r="BK32" s="21">
        <v>8.6999999999999993</v>
      </c>
      <c r="BL32" s="21">
        <v>4.0999999999999996</v>
      </c>
      <c r="BM32" s="21">
        <v>4.4000000000000004</v>
      </c>
      <c r="BN32" s="21">
        <v>3.9</v>
      </c>
      <c r="BO32" s="21">
        <v>2.9</v>
      </c>
      <c r="BP32" s="21">
        <v>5.3</v>
      </c>
      <c r="BQ32" s="21">
        <v>9.4</v>
      </c>
      <c r="BR32" s="21"/>
      <c r="BS32" s="22">
        <v>69.989999999999995</v>
      </c>
      <c r="BT32" s="22">
        <v>72.86</v>
      </c>
      <c r="BU32" s="22">
        <v>70.739999999999995</v>
      </c>
      <c r="BV32" s="22">
        <v>78.02</v>
      </c>
      <c r="BW32" s="22">
        <v>86.4</v>
      </c>
      <c r="BX32" s="22">
        <v>82.59</v>
      </c>
      <c r="BY32" s="21">
        <v>69.69</v>
      </c>
      <c r="BZ32" s="22">
        <v>107.83</v>
      </c>
      <c r="CA32" s="21">
        <v>91.83</v>
      </c>
      <c r="CB32" s="21">
        <v>65.47</v>
      </c>
      <c r="CC32" s="21">
        <v>59.38</v>
      </c>
      <c r="CD32" s="21">
        <v>10.81</v>
      </c>
      <c r="CE32" s="21">
        <v>60.24</v>
      </c>
      <c r="CF32" s="21">
        <v>23.73</v>
      </c>
      <c r="CG32" s="22">
        <v>5.7</v>
      </c>
      <c r="CH32" s="22">
        <v>3.8833333333333333</v>
      </c>
      <c r="CI32" s="22">
        <v>17</v>
      </c>
      <c r="CJ32" s="22">
        <v>35.799999999999997</v>
      </c>
      <c r="CK32" s="22">
        <v>3.9</v>
      </c>
      <c r="CL32" s="22">
        <v>8</v>
      </c>
      <c r="CM32" s="22">
        <v>11.2</v>
      </c>
      <c r="CN32" s="22">
        <v>73.5</v>
      </c>
      <c r="CO32" s="21"/>
      <c r="CP32" s="22">
        <v>4.79</v>
      </c>
      <c r="CQ32" s="22">
        <v>3.28</v>
      </c>
      <c r="CR32" s="22">
        <v>4.3</v>
      </c>
      <c r="CS32" s="22">
        <v>10.5</v>
      </c>
      <c r="CT32" s="22">
        <v>10.9</v>
      </c>
      <c r="CU32" s="22">
        <v>7.6</v>
      </c>
      <c r="CV32" s="22">
        <v>2.4900000000000002</v>
      </c>
      <c r="CW32" s="22">
        <v>2.2200000000000002</v>
      </c>
      <c r="CX32" s="22">
        <v>1.83</v>
      </c>
      <c r="CY32" s="21">
        <v>10.68</v>
      </c>
      <c r="CZ32" s="22">
        <v>6.5</v>
      </c>
      <c r="DA32" s="22">
        <v>7</v>
      </c>
      <c r="DB32" s="21">
        <v>2.63</v>
      </c>
      <c r="DC32" s="21">
        <v>2.83</v>
      </c>
      <c r="DD32" s="21">
        <v>7.97</v>
      </c>
      <c r="DE32" s="21">
        <v>4.07</v>
      </c>
      <c r="DF32" s="21">
        <v>8.3699999999999992</v>
      </c>
      <c r="DG32" s="21">
        <v>9.2100000000000009</v>
      </c>
      <c r="DH32" s="21">
        <v>10.1</v>
      </c>
      <c r="DI32" s="21">
        <v>8.5</v>
      </c>
      <c r="DJ32" s="21">
        <v>0.67600000000000005</v>
      </c>
      <c r="DK32" s="21">
        <v>6.91</v>
      </c>
      <c r="DL32" s="21">
        <v>5.62</v>
      </c>
      <c r="DM32" s="21">
        <v>5.99</v>
      </c>
      <c r="DN32" s="22">
        <v>3.69</v>
      </c>
      <c r="DO32" s="22">
        <v>2.6</v>
      </c>
      <c r="DP32" s="22">
        <v>4.03</v>
      </c>
      <c r="DQ32" s="22">
        <v>4.5</v>
      </c>
      <c r="DR32" s="22">
        <v>4.95</v>
      </c>
      <c r="DS32" s="22">
        <v>3.44</v>
      </c>
      <c r="DT32" s="22">
        <v>2.2999999999999998</v>
      </c>
      <c r="DU32" s="22"/>
      <c r="DV32" s="22"/>
      <c r="DW32" s="22"/>
      <c r="DX32" s="22">
        <v>5</v>
      </c>
      <c r="DY32" s="22">
        <v>2.9</v>
      </c>
      <c r="DZ32" s="22">
        <v>2.9</v>
      </c>
      <c r="EA32" s="22">
        <v>3.05</v>
      </c>
      <c r="EB32" s="22">
        <v>3.55</v>
      </c>
      <c r="EC32" s="22">
        <v>1.4</v>
      </c>
      <c r="ED32" s="22">
        <v>8.6</v>
      </c>
      <c r="EE32" s="22">
        <v>16.3</v>
      </c>
      <c r="EF32" s="22">
        <v>9.5</v>
      </c>
      <c r="EG32" s="22"/>
      <c r="EH32" s="22">
        <v>8.1999999999999993</v>
      </c>
      <c r="EI32" s="22">
        <v>8.1</v>
      </c>
      <c r="EJ32" s="97">
        <v>15.8</v>
      </c>
      <c r="EK32" s="97">
        <v>15.8</v>
      </c>
      <c r="EL32" s="97">
        <v>3.7</v>
      </c>
      <c r="EM32" s="26"/>
    </row>
    <row r="33" spans="1:143" s="96" customFormat="1" ht="12.75" x14ac:dyDescent="0.2">
      <c r="A33" s="25" t="s">
        <v>299</v>
      </c>
      <c r="B33" s="21">
        <v>6.1096464431807203</v>
      </c>
      <c r="C33" s="21">
        <v>5.4670975464752383</v>
      </c>
      <c r="D33" s="21">
        <v>9.1312853990071918</v>
      </c>
      <c r="E33" s="21"/>
      <c r="F33" s="23">
        <v>12.68</v>
      </c>
      <c r="G33" s="21">
        <v>6.61</v>
      </c>
      <c r="H33" s="23">
        <v>3.64</v>
      </c>
      <c r="I33" s="21">
        <v>8.61</v>
      </c>
      <c r="J33" s="23">
        <v>7.71</v>
      </c>
      <c r="K33" s="21">
        <v>13.46</v>
      </c>
      <c r="L33" s="21">
        <v>8.07</v>
      </c>
      <c r="M33" s="21">
        <v>18.739999999999998</v>
      </c>
      <c r="N33" s="23">
        <v>12.55</v>
      </c>
      <c r="O33" s="21">
        <v>15.33</v>
      </c>
      <c r="P33" s="21">
        <v>6.28</v>
      </c>
      <c r="Q33" s="21"/>
      <c r="R33" s="21">
        <v>5</v>
      </c>
      <c r="S33" s="21">
        <v>1.63</v>
      </c>
      <c r="T33" s="21">
        <v>5</v>
      </c>
      <c r="U33" s="21">
        <v>0.57999999999999996</v>
      </c>
      <c r="V33" s="22">
        <v>2</v>
      </c>
      <c r="W33" s="22">
        <v>7</v>
      </c>
      <c r="X33" s="22">
        <v>5</v>
      </c>
      <c r="Y33" s="22">
        <v>8</v>
      </c>
      <c r="Z33" s="22">
        <v>5</v>
      </c>
      <c r="AA33" s="22">
        <v>10</v>
      </c>
      <c r="AB33" s="22">
        <v>5</v>
      </c>
      <c r="AC33" s="22">
        <v>5</v>
      </c>
      <c r="AD33" s="22">
        <v>4</v>
      </c>
      <c r="AE33" s="22">
        <v>5</v>
      </c>
      <c r="AF33" s="22">
        <v>5</v>
      </c>
      <c r="AG33" s="22">
        <v>5</v>
      </c>
      <c r="AH33" s="22">
        <v>7</v>
      </c>
      <c r="AI33" s="22">
        <v>10</v>
      </c>
      <c r="AJ33" s="22">
        <v>9</v>
      </c>
      <c r="AK33" s="22">
        <v>5</v>
      </c>
      <c r="AL33" s="22">
        <v>4.2</v>
      </c>
      <c r="AM33" s="22">
        <v>2.5</v>
      </c>
      <c r="AN33" s="21">
        <v>6.59</v>
      </c>
      <c r="AO33" s="21">
        <v>8.67</v>
      </c>
      <c r="AP33" s="22">
        <v>4.8019999999999996</v>
      </c>
      <c r="AQ33" s="22">
        <v>3.2350000000000003</v>
      </c>
      <c r="AR33" s="22">
        <v>7.06</v>
      </c>
      <c r="AS33" s="21"/>
      <c r="AT33" s="22">
        <v>0.76909373296282668</v>
      </c>
      <c r="AU33" s="22">
        <v>3.33</v>
      </c>
      <c r="AV33" s="22">
        <v>3.19</v>
      </c>
      <c r="AW33" s="22">
        <v>4.53</v>
      </c>
      <c r="AX33" s="22">
        <v>0.13375469293412695</v>
      </c>
      <c r="AY33" s="22">
        <v>0.33169775253118783</v>
      </c>
      <c r="AZ33" s="22">
        <v>0.14042796851910383</v>
      </c>
      <c r="BA33" s="22">
        <v>24.872338901218718</v>
      </c>
      <c r="BB33" s="22">
        <v>6.4810240386188491</v>
      </c>
      <c r="BC33" s="22">
        <v>3.0305051878191684</v>
      </c>
      <c r="BD33" s="22">
        <v>0.42627439127180822</v>
      </c>
      <c r="BE33" s="22">
        <v>0.307397539386146</v>
      </c>
      <c r="BF33" s="22">
        <v>8.7172395834135621</v>
      </c>
      <c r="BG33" s="21"/>
      <c r="BH33" s="21">
        <v>6.6</v>
      </c>
      <c r="BI33" s="21">
        <v>4.3</v>
      </c>
      <c r="BJ33" s="21">
        <v>5.7</v>
      </c>
      <c r="BK33" s="21">
        <v>4.3</v>
      </c>
      <c r="BL33" s="21">
        <v>6.4</v>
      </c>
      <c r="BM33" s="21">
        <v>6.4</v>
      </c>
      <c r="BN33" s="21">
        <v>7.9</v>
      </c>
      <c r="BO33" s="21">
        <v>7.2</v>
      </c>
      <c r="BP33" s="21">
        <v>5.4</v>
      </c>
      <c r="BQ33" s="21">
        <v>7.3</v>
      </c>
      <c r="BR33" s="21"/>
      <c r="BS33" s="22">
        <v>2.87</v>
      </c>
      <c r="BT33" s="22">
        <v>2.37</v>
      </c>
      <c r="BU33" s="22">
        <v>8.36</v>
      </c>
      <c r="BV33" s="22">
        <v>3.87</v>
      </c>
      <c r="BW33" s="22">
        <v>3.99</v>
      </c>
      <c r="BX33" s="22">
        <v>4.63</v>
      </c>
      <c r="BY33" s="21">
        <v>4.8</v>
      </c>
      <c r="BZ33" s="22">
        <v>7.44</v>
      </c>
      <c r="CA33" s="21">
        <v>24.14</v>
      </c>
      <c r="CB33" s="21">
        <v>16.920000000000002</v>
      </c>
      <c r="CC33" s="21">
        <v>10.92</v>
      </c>
      <c r="CD33" s="21">
        <v>9.5500000000000007</v>
      </c>
      <c r="CE33" s="21">
        <v>12.8</v>
      </c>
      <c r="CF33" s="21">
        <v>17.95</v>
      </c>
      <c r="CG33" s="22">
        <v>1.0559999999999998</v>
      </c>
      <c r="CH33" s="22">
        <v>1.8116666666666665</v>
      </c>
      <c r="CI33" s="22">
        <v>1.49</v>
      </c>
      <c r="CJ33" s="22">
        <v>3.52</v>
      </c>
      <c r="CK33" s="22">
        <v>8.34</v>
      </c>
      <c r="CL33" s="22">
        <v>19.7</v>
      </c>
      <c r="CM33" s="22">
        <v>19.2</v>
      </c>
      <c r="CN33" s="22">
        <v>6.71</v>
      </c>
      <c r="CO33" s="21"/>
      <c r="CP33" s="22">
        <v>6.97</v>
      </c>
      <c r="CQ33" s="22">
        <v>0.98</v>
      </c>
      <c r="CR33" s="22">
        <v>2.82</v>
      </c>
      <c r="CS33" s="22">
        <v>0.13</v>
      </c>
      <c r="CT33" s="22">
        <v>3.2</v>
      </c>
      <c r="CU33" s="22">
        <v>2.82</v>
      </c>
      <c r="CV33" s="22">
        <v>0.52</v>
      </c>
      <c r="CW33" s="22">
        <v>1.71</v>
      </c>
      <c r="CX33" s="22">
        <v>0.37</v>
      </c>
      <c r="CY33" s="21">
        <v>5.7</v>
      </c>
      <c r="CZ33" s="22">
        <v>3.8</v>
      </c>
      <c r="DA33" s="22">
        <v>4.4000000000000004</v>
      </c>
      <c r="DB33" s="21">
        <v>2.4</v>
      </c>
      <c r="DC33" s="21">
        <v>2.5</v>
      </c>
      <c r="DD33" s="21">
        <v>3.86</v>
      </c>
      <c r="DE33" s="21">
        <v>3.78</v>
      </c>
      <c r="DF33" s="21">
        <v>2.56</v>
      </c>
      <c r="DG33" s="21">
        <v>2.38</v>
      </c>
      <c r="DH33" s="21">
        <v>4.29</v>
      </c>
      <c r="DI33" s="21">
        <v>4.46</v>
      </c>
      <c r="DJ33" s="21">
        <v>0.21099999999999999</v>
      </c>
      <c r="DK33" s="21">
        <v>1.24</v>
      </c>
      <c r="DL33" s="21">
        <v>2.38</v>
      </c>
      <c r="DM33" s="21">
        <v>7.2800000000000004E-2</v>
      </c>
      <c r="DN33" s="22">
        <v>3.383</v>
      </c>
      <c r="DO33" s="22">
        <v>1.9430000000000001</v>
      </c>
      <c r="DP33" s="22">
        <v>4.1529999999999996</v>
      </c>
      <c r="DQ33" s="22">
        <v>3.0840000000000001</v>
      </c>
      <c r="DR33" s="22">
        <v>0.91200000000000003</v>
      </c>
      <c r="DS33" s="22">
        <v>0.36799999999999999</v>
      </c>
      <c r="DT33" s="22"/>
      <c r="DU33" s="22"/>
      <c r="DV33" s="22"/>
      <c r="DW33" s="22"/>
      <c r="DX33" s="22"/>
      <c r="DY33" s="22">
        <v>0.77</v>
      </c>
      <c r="DZ33" s="22">
        <v>0.60499999999999998</v>
      </c>
      <c r="EA33" s="22">
        <v>0.79500000000000004</v>
      </c>
      <c r="EB33" s="22">
        <v>0.41000000000000003</v>
      </c>
      <c r="EC33" s="22">
        <v>0.43</v>
      </c>
      <c r="ED33" s="22">
        <v>4.1399999999999997</v>
      </c>
      <c r="EE33" s="22">
        <v>3.73</v>
      </c>
      <c r="EF33" s="22">
        <v>0.2</v>
      </c>
      <c r="EG33" s="22">
        <v>2.1</v>
      </c>
      <c r="EH33" s="22">
        <v>2.0649999999999999</v>
      </c>
      <c r="EI33" s="22">
        <v>0.18</v>
      </c>
      <c r="EJ33" s="97"/>
      <c r="EK33" s="97"/>
      <c r="EL33" s="97">
        <v>3.36</v>
      </c>
      <c r="EM33" s="26"/>
    </row>
    <row r="34" spans="1:143" s="96" customFormat="1" ht="12.75" x14ac:dyDescent="0.2">
      <c r="A34" s="25" t="s">
        <v>300</v>
      </c>
      <c r="B34" s="21">
        <v>0.90375860519107165</v>
      </c>
      <c r="C34" s="21">
        <v>0.66896357815790697</v>
      </c>
      <c r="D34" s="21">
        <v>0.77087209800016476</v>
      </c>
      <c r="E34" s="21"/>
      <c r="F34" s="23">
        <v>0.81</v>
      </c>
      <c r="G34" s="21">
        <v>0.56000000000000005</v>
      </c>
      <c r="H34" s="23">
        <v>1.1100000000000001</v>
      </c>
      <c r="I34" s="21">
        <v>0.73</v>
      </c>
      <c r="J34" s="23">
        <v>1.77</v>
      </c>
      <c r="K34" s="21">
        <v>1.53</v>
      </c>
      <c r="L34" s="21">
        <v>1.31</v>
      </c>
      <c r="M34" s="21">
        <v>1.23</v>
      </c>
      <c r="N34" s="23">
        <v>1.46</v>
      </c>
      <c r="O34" s="21">
        <v>1.07</v>
      </c>
      <c r="P34" s="21">
        <v>0.52</v>
      </c>
      <c r="Q34" s="21"/>
      <c r="R34" s="21"/>
      <c r="S34" s="21">
        <v>2.84</v>
      </c>
      <c r="T34" s="21"/>
      <c r="U34" s="21">
        <v>34.6</v>
      </c>
      <c r="V34" s="22"/>
      <c r="W34" s="22"/>
      <c r="X34" s="22"/>
      <c r="Y34" s="22"/>
      <c r="Z34" s="22"/>
      <c r="AA34" s="22"/>
      <c r="AB34" s="22"/>
      <c r="AC34" s="22"/>
      <c r="AD34" s="22"/>
      <c r="AE34" s="22"/>
      <c r="AF34" s="22"/>
      <c r="AG34" s="22"/>
      <c r="AH34" s="22"/>
      <c r="AI34" s="22"/>
      <c r="AJ34" s="22"/>
      <c r="AK34" s="22"/>
      <c r="AL34" s="22">
        <v>1.1000000000000001</v>
      </c>
      <c r="AM34" s="22">
        <v>0.5</v>
      </c>
      <c r="AN34" s="21">
        <v>0.7</v>
      </c>
      <c r="AO34" s="21">
        <v>1.07</v>
      </c>
      <c r="AP34" s="22">
        <v>0.52400000000000002</v>
      </c>
      <c r="AQ34" s="22">
        <v>0.56000000000000005</v>
      </c>
      <c r="AR34" s="22">
        <v>1.22</v>
      </c>
      <c r="AS34" s="21"/>
      <c r="AT34" s="22">
        <v>0.5895506227242413</v>
      </c>
      <c r="AU34" s="22">
        <v>0.15</v>
      </c>
      <c r="AV34" s="22">
        <v>0.12</v>
      </c>
      <c r="AW34" s="22">
        <v>0.14000000000000001</v>
      </c>
      <c r="AX34" s="22">
        <v>0.12107053112293167</v>
      </c>
      <c r="AY34" s="22">
        <v>0.20880400897509702</v>
      </c>
      <c r="AZ34" s="22">
        <v>0.13331959083950456</v>
      </c>
      <c r="BA34" s="22">
        <v>0.28105541755687258</v>
      </c>
      <c r="BB34" s="22">
        <v>0.35838960518486829</v>
      </c>
      <c r="BC34" s="22">
        <v>0.18021164208773666</v>
      </c>
      <c r="BD34" s="22">
        <v>0.11859415225146265</v>
      </c>
      <c r="BE34" s="22">
        <v>0.21945622499436754</v>
      </c>
      <c r="BF34" s="22">
        <v>0.22197421109876672</v>
      </c>
      <c r="BG34" s="21"/>
      <c r="BH34" s="21">
        <v>1.8</v>
      </c>
      <c r="BI34" s="21">
        <v>0.83</v>
      </c>
      <c r="BJ34" s="21">
        <v>0.78</v>
      </c>
      <c r="BK34" s="21">
        <v>1</v>
      </c>
      <c r="BL34" s="21">
        <v>1.1000000000000001</v>
      </c>
      <c r="BM34" s="21">
        <v>1.4</v>
      </c>
      <c r="BN34" s="21">
        <v>2.1</v>
      </c>
      <c r="BO34" s="21">
        <v>1.4</v>
      </c>
      <c r="BP34" s="21">
        <v>1.3</v>
      </c>
      <c r="BQ34" s="21">
        <v>1.38</v>
      </c>
      <c r="BR34" s="21"/>
      <c r="BS34" s="22">
        <v>0.79</v>
      </c>
      <c r="BT34" s="22">
        <v>0.82</v>
      </c>
      <c r="BU34" s="22">
        <v>1.6</v>
      </c>
      <c r="BV34" s="22">
        <v>1.1200000000000001</v>
      </c>
      <c r="BW34" s="22">
        <v>0.98</v>
      </c>
      <c r="BX34" s="22">
        <v>1.28</v>
      </c>
      <c r="BY34" s="21">
        <v>0.86</v>
      </c>
      <c r="BZ34" s="22">
        <v>1.4</v>
      </c>
      <c r="CA34" s="21">
        <v>2.78</v>
      </c>
      <c r="CB34" s="21">
        <v>1.64</v>
      </c>
      <c r="CC34" s="21">
        <v>1.5</v>
      </c>
      <c r="CD34" s="21">
        <v>1.25</v>
      </c>
      <c r="CE34" s="21">
        <v>2.04</v>
      </c>
      <c r="CF34" s="21">
        <v>1.55</v>
      </c>
      <c r="CG34" s="22">
        <v>0.65</v>
      </c>
      <c r="CH34" s="22">
        <v>0.48833333333333329</v>
      </c>
      <c r="CI34" s="22">
        <v>0.75</v>
      </c>
      <c r="CJ34" s="22">
        <v>0.77</v>
      </c>
      <c r="CK34" s="22">
        <v>0.54</v>
      </c>
      <c r="CL34" s="22">
        <v>1.05</v>
      </c>
      <c r="CM34" s="22">
        <v>1.66</v>
      </c>
      <c r="CN34" s="22">
        <v>1.25</v>
      </c>
      <c r="CO34" s="21"/>
      <c r="CP34" s="22">
        <v>0.54</v>
      </c>
      <c r="CQ34" s="22">
        <v>0.23</v>
      </c>
      <c r="CR34" s="22">
        <v>0.17</v>
      </c>
      <c r="CS34" s="22">
        <v>0.25</v>
      </c>
      <c r="CT34" s="22">
        <v>0.74</v>
      </c>
      <c r="CU34" s="22">
        <v>0.17</v>
      </c>
      <c r="CV34" s="22">
        <v>0.17</v>
      </c>
      <c r="CW34" s="22">
        <v>0.25</v>
      </c>
      <c r="CX34" s="22">
        <v>0.23</v>
      </c>
      <c r="CY34" s="21">
        <v>0.69</v>
      </c>
      <c r="CZ34" s="22">
        <v>0.6</v>
      </c>
      <c r="DA34" s="22">
        <v>0.6</v>
      </c>
      <c r="DB34" s="21">
        <v>0.32300000000000001</v>
      </c>
      <c r="DC34" s="21">
        <v>0.108</v>
      </c>
      <c r="DD34" s="21">
        <v>0.97399999999999998</v>
      </c>
      <c r="DE34" s="21">
        <v>0.22800000000000001</v>
      </c>
      <c r="DF34" s="21">
        <v>0.65400000000000003</v>
      </c>
      <c r="DG34" s="21">
        <v>0.193</v>
      </c>
      <c r="DH34" s="21">
        <v>0.83</v>
      </c>
      <c r="DI34" s="21">
        <v>0.59499999999999997</v>
      </c>
      <c r="DJ34" s="21">
        <v>0.08</v>
      </c>
      <c r="DK34" s="21">
        <v>0.121</v>
      </c>
      <c r="DL34" s="21">
        <v>0.09</v>
      </c>
      <c r="DM34" s="21">
        <v>0.27900000000000003</v>
      </c>
      <c r="DN34" s="22">
        <v>0.185</v>
      </c>
      <c r="DO34" s="22">
        <v>0.21</v>
      </c>
      <c r="DP34" s="22">
        <v>0.61499999999999999</v>
      </c>
      <c r="DQ34" s="22">
        <v>0.28199999999999997</v>
      </c>
      <c r="DR34" s="22">
        <v>0.34200000000000003</v>
      </c>
      <c r="DS34" s="22">
        <v>0.32800000000000001</v>
      </c>
      <c r="DT34" s="22"/>
      <c r="DU34" s="22"/>
      <c r="DV34" s="22"/>
      <c r="DW34" s="22"/>
      <c r="DX34" s="22"/>
      <c r="DY34" s="22">
        <v>0.32</v>
      </c>
      <c r="DZ34" s="22">
        <v>0.255</v>
      </c>
      <c r="EA34" s="22">
        <v>0.32500000000000001</v>
      </c>
      <c r="EB34" s="22">
        <v>0.255</v>
      </c>
      <c r="EC34" s="22">
        <v>0.23</v>
      </c>
      <c r="ED34" s="22">
        <v>0.82</v>
      </c>
      <c r="EE34" s="22">
        <v>1.2</v>
      </c>
      <c r="EF34" s="22">
        <v>0.1</v>
      </c>
      <c r="EG34" s="22">
        <v>0.3</v>
      </c>
      <c r="EH34" s="22">
        <v>0.39</v>
      </c>
      <c r="EI34" s="22">
        <v>0.12</v>
      </c>
      <c r="EJ34" s="97"/>
      <c r="EK34" s="97"/>
      <c r="EL34" s="97">
        <v>0.2</v>
      </c>
      <c r="EM34" s="26"/>
    </row>
    <row r="35" spans="1:143" s="96" customFormat="1" ht="12.75" x14ac:dyDescent="0.2">
      <c r="A35" s="25" t="s">
        <v>301</v>
      </c>
      <c r="B35" s="21">
        <v>46.531058033931963</v>
      </c>
      <c r="C35" s="21">
        <v>33.110562604205711</v>
      </c>
      <c r="D35" s="21">
        <v>37.244072688588766</v>
      </c>
      <c r="E35" s="21"/>
      <c r="F35" s="23">
        <v>26.71</v>
      </c>
      <c r="G35" s="21">
        <v>27.88</v>
      </c>
      <c r="H35" s="23">
        <v>26.62</v>
      </c>
      <c r="I35" s="21">
        <v>33.549999999999997</v>
      </c>
      <c r="J35" s="23">
        <v>35.520000000000003</v>
      </c>
      <c r="K35" s="21">
        <v>35.21</v>
      </c>
      <c r="L35" s="21">
        <v>29.86</v>
      </c>
      <c r="M35" s="21">
        <v>44.08</v>
      </c>
      <c r="N35" s="23">
        <v>19.62</v>
      </c>
      <c r="O35" s="21">
        <v>18.350000000000001</v>
      </c>
      <c r="P35" s="21">
        <v>10.88</v>
      </c>
      <c r="Q35" s="21"/>
      <c r="R35" s="21">
        <v>6.55</v>
      </c>
      <c r="S35" s="21">
        <v>5.99</v>
      </c>
      <c r="T35" s="21">
        <v>13.19</v>
      </c>
      <c r="U35" s="21">
        <v>25</v>
      </c>
      <c r="V35" s="22">
        <v>2.62</v>
      </c>
      <c r="W35" s="22">
        <v>5.14</v>
      </c>
      <c r="X35" s="22">
        <v>40.43</v>
      </c>
      <c r="Y35" s="22">
        <v>23.72</v>
      </c>
      <c r="Z35" s="22">
        <v>23.11</v>
      </c>
      <c r="AA35" s="22">
        <v>10.44</v>
      </c>
      <c r="AB35" s="22">
        <v>3.93</v>
      </c>
      <c r="AC35" s="22">
        <v>3.19</v>
      </c>
      <c r="AD35" s="22">
        <v>8.81</v>
      </c>
      <c r="AE35" s="22">
        <v>10.06</v>
      </c>
      <c r="AF35" s="22">
        <v>12.17</v>
      </c>
      <c r="AG35" s="22">
        <v>4.2699999999999996</v>
      </c>
      <c r="AH35" s="22">
        <v>12.01</v>
      </c>
      <c r="AI35" s="22">
        <v>28.44</v>
      </c>
      <c r="AJ35" s="22">
        <v>20.23</v>
      </c>
      <c r="AK35" s="22">
        <v>13.95</v>
      </c>
      <c r="AL35" s="22">
        <v>16.5</v>
      </c>
      <c r="AM35" s="22">
        <v>11.5</v>
      </c>
      <c r="AN35" s="21">
        <v>8.85</v>
      </c>
      <c r="AO35" s="21">
        <v>19.2</v>
      </c>
      <c r="AP35" s="22">
        <v>18.079999999999998</v>
      </c>
      <c r="AQ35" s="22">
        <v>14.55</v>
      </c>
      <c r="AR35" s="22">
        <v>11.8</v>
      </c>
      <c r="AS35" s="21"/>
      <c r="AT35" s="22">
        <v>24.461835195793384</v>
      </c>
      <c r="AU35" s="22">
        <v>45.073499999999996</v>
      </c>
      <c r="AV35" s="22">
        <v>39.046999999999997</v>
      </c>
      <c r="AW35" s="22">
        <v>52.515249999999995</v>
      </c>
      <c r="AX35" s="22">
        <v>20.354032445369292</v>
      </c>
      <c r="AY35" s="22">
        <v>27.389446101364797</v>
      </c>
      <c r="AZ35" s="22">
        <v>18.558277688171383</v>
      </c>
      <c r="BA35" s="22">
        <v>110.54447542234435</v>
      </c>
      <c r="BB35" s="22">
        <v>54.068735324042393</v>
      </c>
      <c r="BC35" s="22">
        <v>47.085810088677441</v>
      </c>
      <c r="BD35" s="22">
        <v>18.875502581180573</v>
      </c>
      <c r="BE35" s="22">
        <v>17.381794791636764</v>
      </c>
      <c r="BF35" s="22">
        <v>39.591774872470857</v>
      </c>
      <c r="BG35" s="21"/>
      <c r="BH35" s="21">
        <v>27</v>
      </c>
      <c r="BI35" s="21">
        <v>15</v>
      </c>
      <c r="BJ35" s="21">
        <v>21</v>
      </c>
      <c r="BK35" s="21">
        <v>16</v>
      </c>
      <c r="BL35" s="21">
        <v>28</v>
      </c>
      <c r="BM35" s="21">
        <v>23</v>
      </c>
      <c r="BN35" s="21">
        <v>26</v>
      </c>
      <c r="BO35" s="21">
        <v>21</v>
      </c>
      <c r="BP35" s="21">
        <v>23</v>
      </c>
      <c r="BQ35" s="21">
        <v>27</v>
      </c>
      <c r="BR35" s="21"/>
      <c r="BS35" s="22">
        <v>30.86</v>
      </c>
      <c r="BT35" s="22">
        <v>27.15</v>
      </c>
      <c r="BU35" s="22">
        <v>14.49</v>
      </c>
      <c r="BV35" s="22">
        <v>24.94</v>
      </c>
      <c r="BW35" s="22">
        <v>19.72</v>
      </c>
      <c r="BX35" s="22">
        <v>28.54</v>
      </c>
      <c r="BY35" s="21">
        <v>31.46</v>
      </c>
      <c r="BZ35" s="22">
        <v>41.73</v>
      </c>
      <c r="CA35" s="21">
        <v>96.59</v>
      </c>
      <c r="CB35" s="21">
        <v>71.31</v>
      </c>
      <c r="CC35" s="21">
        <v>36.06</v>
      </c>
      <c r="CD35" s="21">
        <v>42.9</v>
      </c>
      <c r="CE35" s="21">
        <v>46.69</v>
      </c>
      <c r="CF35" s="21">
        <v>58.63</v>
      </c>
      <c r="CG35" s="22">
        <v>17.32</v>
      </c>
      <c r="CH35" s="22">
        <v>23.5</v>
      </c>
      <c r="CI35" s="22">
        <v>30.4</v>
      </c>
      <c r="CJ35" s="22">
        <v>24.3</v>
      </c>
      <c r="CK35" s="22">
        <v>36.4</v>
      </c>
      <c r="CL35" s="22">
        <v>49.7</v>
      </c>
      <c r="CM35" s="22">
        <v>39.6</v>
      </c>
      <c r="CN35" s="22">
        <v>24.4</v>
      </c>
      <c r="CO35" s="21"/>
      <c r="CP35" s="22">
        <v>33.200000000000003</v>
      </c>
      <c r="CQ35" s="22">
        <v>8</v>
      </c>
      <c r="CR35" s="22">
        <v>22.9</v>
      </c>
      <c r="CS35" s="22">
        <v>15.6</v>
      </c>
      <c r="CT35" s="22">
        <v>16.899999999999999</v>
      </c>
      <c r="CU35" s="22">
        <v>28.4</v>
      </c>
      <c r="CV35" s="22">
        <v>3.43</v>
      </c>
      <c r="CW35" s="22">
        <v>7.96</v>
      </c>
      <c r="CX35" s="22">
        <v>5.62</v>
      </c>
      <c r="CY35" s="21">
        <v>26.68</v>
      </c>
      <c r="CZ35" s="22">
        <v>18.8</v>
      </c>
      <c r="DA35" s="22">
        <v>18.5</v>
      </c>
      <c r="DB35" s="21">
        <v>18.100000000000001</v>
      </c>
      <c r="DC35" s="21">
        <v>14.5</v>
      </c>
      <c r="DD35" s="21">
        <v>17.8</v>
      </c>
      <c r="DE35" s="21">
        <v>18.2</v>
      </c>
      <c r="DF35" s="21">
        <v>11.6</v>
      </c>
      <c r="DG35" s="21">
        <v>28.7</v>
      </c>
      <c r="DH35" s="21">
        <v>15.1</v>
      </c>
      <c r="DI35" s="21">
        <v>19.600000000000001</v>
      </c>
      <c r="DJ35" s="21">
        <v>10.1</v>
      </c>
      <c r="DK35" s="21">
        <v>18.5</v>
      </c>
      <c r="DL35" s="21">
        <v>29.9</v>
      </c>
      <c r="DM35" s="21">
        <v>11.7</v>
      </c>
      <c r="DN35" s="22">
        <v>18.2</v>
      </c>
      <c r="DO35" s="22">
        <v>10.4</v>
      </c>
      <c r="DP35" s="22">
        <v>19.899999999999999</v>
      </c>
      <c r="DQ35" s="22">
        <v>21.5</v>
      </c>
      <c r="DR35" s="22">
        <v>6.63</v>
      </c>
      <c r="DS35" s="22">
        <v>3.87</v>
      </c>
      <c r="DT35" s="22">
        <v>10.16</v>
      </c>
      <c r="DU35" s="22"/>
      <c r="DV35" s="22"/>
      <c r="DW35" s="22"/>
      <c r="DX35" s="22">
        <v>24.1</v>
      </c>
      <c r="DY35" s="22">
        <v>5.81</v>
      </c>
      <c r="DZ35" s="22">
        <v>5.26</v>
      </c>
      <c r="EA35" s="22">
        <v>5.59</v>
      </c>
      <c r="EB35" s="22">
        <v>4.875</v>
      </c>
      <c r="EC35" s="22">
        <v>4.2300000000000004</v>
      </c>
      <c r="ED35" s="22">
        <v>21.6</v>
      </c>
      <c r="EE35" s="22">
        <v>15</v>
      </c>
      <c r="EF35" s="22"/>
      <c r="EG35" s="22">
        <v>0.53</v>
      </c>
      <c r="EH35" s="22">
        <v>13.65</v>
      </c>
      <c r="EI35" s="22">
        <v>14.5</v>
      </c>
      <c r="EJ35" s="97">
        <v>28.69422417315257</v>
      </c>
      <c r="EK35" s="97">
        <v>36.872771159703298</v>
      </c>
      <c r="EL35" s="97">
        <v>22.7</v>
      </c>
      <c r="EM35" s="26"/>
    </row>
    <row r="36" spans="1:143" s="96" customFormat="1" ht="12.75" x14ac:dyDescent="0.2">
      <c r="A36" s="25" t="s">
        <v>302</v>
      </c>
      <c r="B36" s="21">
        <v>69.523459954421341</v>
      </c>
      <c r="C36" s="21">
        <v>47.208392310083845</v>
      </c>
      <c r="D36" s="21">
        <v>60.676379196370725</v>
      </c>
      <c r="E36" s="21"/>
      <c r="F36" s="23">
        <v>48.32</v>
      </c>
      <c r="G36" s="21">
        <v>47</v>
      </c>
      <c r="H36" s="23">
        <v>43.72</v>
      </c>
      <c r="I36" s="21">
        <v>54.04</v>
      </c>
      <c r="J36" s="23">
        <v>60.32</v>
      </c>
      <c r="K36" s="21">
        <v>71.510000000000005</v>
      </c>
      <c r="L36" s="21">
        <v>54.71</v>
      </c>
      <c r="M36" s="21">
        <v>75.959999999999994</v>
      </c>
      <c r="N36" s="23">
        <v>37.39</v>
      </c>
      <c r="O36" s="21">
        <v>27.19</v>
      </c>
      <c r="P36" s="21">
        <v>19.28</v>
      </c>
      <c r="Q36" s="21"/>
      <c r="R36" s="21">
        <v>9.59</v>
      </c>
      <c r="S36" s="21">
        <v>7.16</v>
      </c>
      <c r="T36" s="21">
        <v>22.83</v>
      </c>
      <c r="U36" s="21">
        <v>27.8</v>
      </c>
      <c r="V36" s="22">
        <v>4.32</v>
      </c>
      <c r="W36" s="22">
        <v>7.5</v>
      </c>
      <c r="X36" s="22">
        <v>79.09</v>
      </c>
      <c r="Y36" s="22">
        <v>40.92</v>
      </c>
      <c r="Z36" s="22">
        <v>42.53</v>
      </c>
      <c r="AA36" s="22">
        <v>19.46</v>
      </c>
      <c r="AB36" s="22">
        <v>5.86</v>
      </c>
      <c r="AC36" s="22">
        <v>3.53</v>
      </c>
      <c r="AD36" s="22">
        <v>17.2</v>
      </c>
      <c r="AE36" s="22">
        <v>20.12</v>
      </c>
      <c r="AF36" s="22">
        <v>16.079999999999998</v>
      </c>
      <c r="AG36" s="22">
        <v>5.56</v>
      </c>
      <c r="AH36" s="22">
        <v>24.06</v>
      </c>
      <c r="AI36" s="22">
        <v>56.88</v>
      </c>
      <c r="AJ36" s="22">
        <v>40.47</v>
      </c>
      <c r="AK36" s="22">
        <v>22.63</v>
      </c>
      <c r="AL36" s="22">
        <v>27.2</v>
      </c>
      <c r="AM36" s="22">
        <v>21.4</v>
      </c>
      <c r="AN36" s="21">
        <v>14.6</v>
      </c>
      <c r="AO36" s="21">
        <v>26.9</v>
      </c>
      <c r="AP36" s="22">
        <v>19.720000000000002</v>
      </c>
      <c r="AQ36" s="22">
        <v>19</v>
      </c>
      <c r="AR36" s="22">
        <v>19.2</v>
      </c>
      <c r="AS36" s="21"/>
      <c r="AT36" s="22">
        <v>42.372126505885539</v>
      </c>
      <c r="AU36" s="22">
        <v>73.906000000000006</v>
      </c>
      <c r="AV36" s="22">
        <v>61.194200000000002</v>
      </c>
      <c r="AW36" s="22">
        <v>83.577200000000005</v>
      </c>
      <c r="AX36" s="22">
        <v>35.479674928328876</v>
      </c>
      <c r="AY36" s="22">
        <v>47.698231606836409</v>
      </c>
      <c r="AZ36" s="22">
        <v>31.677081248976851</v>
      </c>
      <c r="BA36" s="22">
        <v>167.65289585751509</v>
      </c>
      <c r="BB36" s="22">
        <v>88.25141906570407</v>
      </c>
      <c r="BC36" s="22">
        <v>71.705110118532815</v>
      </c>
      <c r="BD36" s="22">
        <v>28.003537010502551</v>
      </c>
      <c r="BE36" s="22">
        <v>25.535016312485563</v>
      </c>
      <c r="BF36" s="22">
        <v>59.770210342028321</v>
      </c>
      <c r="BG36" s="21"/>
      <c r="BH36" s="21">
        <v>48</v>
      </c>
      <c r="BI36" s="21">
        <v>26</v>
      </c>
      <c r="BJ36" s="21">
        <v>39</v>
      </c>
      <c r="BK36" s="21">
        <v>29</v>
      </c>
      <c r="BL36" s="21">
        <v>50</v>
      </c>
      <c r="BM36" s="21">
        <v>40</v>
      </c>
      <c r="BN36" s="21">
        <v>44</v>
      </c>
      <c r="BO36" s="21">
        <v>36</v>
      </c>
      <c r="BP36" s="21">
        <v>42</v>
      </c>
      <c r="BQ36" s="21">
        <v>50</v>
      </c>
      <c r="BR36" s="21"/>
      <c r="BS36" s="22">
        <v>77.58</v>
      </c>
      <c r="BT36" s="22">
        <v>71.39</v>
      </c>
      <c r="BU36" s="22">
        <v>40.71</v>
      </c>
      <c r="BV36" s="22">
        <v>65.489999999999995</v>
      </c>
      <c r="BW36" s="22">
        <v>55.38</v>
      </c>
      <c r="BX36" s="22">
        <v>70.08</v>
      </c>
      <c r="BY36" s="21">
        <v>67.400000000000006</v>
      </c>
      <c r="BZ36" s="22">
        <v>111.83</v>
      </c>
      <c r="CA36" s="21">
        <v>185.7</v>
      </c>
      <c r="CB36" s="21">
        <v>141.69999999999999</v>
      </c>
      <c r="CC36" s="21">
        <v>83.27</v>
      </c>
      <c r="CD36" s="21">
        <v>73.739999999999995</v>
      </c>
      <c r="CE36" s="21">
        <v>91.13</v>
      </c>
      <c r="CF36" s="21">
        <v>103.63</v>
      </c>
      <c r="CG36" s="22">
        <v>26.479999999999997</v>
      </c>
      <c r="CH36" s="22">
        <v>34.799999999999997</v>
      </c>
      <c r="CI36" s="22">
        <v>55.7</v>
      </c>
      <c r="CJ36" s="22">
        <v>50.5</v>
      </c>
      <c r="CK36" s="22">
        <v>57.4</v>
      </c>
      <c r="CL36" s="22">
        <v>88.6</v>
      </c>
      <c r="CM36" s="22">
        <v>65.599999999999994</v>
      </c>
      <c r="CN36" s="22">
        <v>64.8</v>
      </c>
      <c r="CO36" s="21"/>
      <c r="CP36" s="22">
        <v>62.1</v>
      </c>
      <c r="CQ36" s="22">
        <v>15</v>
      </c>
      <c r="CR36" s="22">
        <v>41.2</v>
      </c>
      <c r="CS36" s="22">
        <v>37</v>
      </c>
      <c r="CT36" s="22">
        <v>38.1</v>
      </c>
      <c r="CU36" s="22">
        <v>50.3</v>
      </c>
      <c r="CV36" s="22">
        <v>5.5</v>
      </c>
      <c r="CW36" s="22">
        <v>13.4</v>
      </c>
      <c r="CX36" s="22">
        <v>9.2200000000000006</v>
      </c>
      <c r="CY36" s="21">
        <v>52.74</v>
      </c>
      <c r="CZ36" s="22">
        <v>37</v>
      </c>
      <c r="DA36" s="22">
        <v>41.2</v>
      </c>
      <c r="DB36" s="21">
        <v>27</v>
      </c>
      <c r="DC36" s="21">
        <v>26.1</v>
      </c>
      <c r="DD36" s="21">
        <v>32.6</v>
      </c>
      <c r="DE36" s="21">
        <v>31.4</v>
      </c>
      <c r="DF36" s="21">
        <v>22.3</v>
      </c>
      <c r="DG36" s="21">
        <v>54.7</v>
      </c>
      <c r="DH36" s="21">
        <v>26.8</v>
      </c>
      <c r="DI36" s="21">
        <v>33.5</v>
      </c>
      <c r="DJ36" s="21">
        <v>15</v>
      </c>
      <c r="DK36" s="21">
        <v>35.1</v>
      </c>
      <c r="DL36" s="21">
        <v>55</v>
      </c>
      <c r="DM36" s="21">
        <v>24.4</v>
      </c>
      <c r="DN36" s="22">
        <v>29.4</v>
      </c>
      <c r="DO36" s="22">
        <v>16.3</v>
      </c>
      <c r="DP36" s="22">
        <v>33.9</v>
      </c>
      <c r="DQ36" s="22">
        <v>38.4</v>
      </c>
      <c r="DR36" s="22">
        <v>12.7</v>
      </c>
      <c r="DS36" s="22">
        <v>7.81</v>
      </c>
      <c r="DT36" s="22">
        <v>16.670000000000002</v>
      </c>
      <c r="DU36" s="22"/>
      <c r="DV36" s="22"/>
      <c r="DW36" s="22"/>
      <c r="DX36" s="22">
        <v>44.1</v>
      </c>
      <c r="DY36" s="22">
        <v>11.4</v>
      </c>
      <c r="DZ36" s="22">
        <v>9.8999999999999986</v>
      </c>
      <c r="EA36" s="22">
        <v>11.100000000000001</v>
      </c>
      <c r="EB36" s="22">
        <v>9.9</v>
      </c>
      <c r="EC36" s="22">
        <v>7.7</v>
      </c>
      <c r="ED36" s="22">
        <v>41.1</v>
      </c>
      <c r="EE36" s="22">
        <v>25</v>
      </c>
      <c r="EF36" s="22">
        <v>28.8</v>
      </c>
      <c r="EG36" s="22">
        <v>1.21</v>
      </c>
      <c r="EH36" s="22">
        <v>30.15</v>
      </c>
      <c r="EI36" s="22">
        <v>32.200000000000003</v>
      </c>
      <c r="EJ36" s="97">
        <v>58.753494474657629</v>
      </c>
      <c r="EK36" s="97">
        <v>70.38284363917677</v>
      </c>
      <c r="EL36" s="97">
        <v>46.8</v>
      </c>
      <c r="EM36" s="26"/>
    </row>
    <row r="37" spans="1:143" s="96" customFormat="1" ht="12.75" x14ac:dyDescent="0.2">
      <c r="A37" s="25" t="s">
        <v>303</v>
      </c>
      <c r="B37" s="21">
        <v>7.478053290712328</v>
      </c>
      <c r="C37" s="21">
        <v>5.4781933928227184</v>
      </c>
      <c r="D37" s="21">
        <v>6.379894276877363</v>
      </c>
      <c r="E37" s="21"/>
      <c r="F37" s="23">
        <v>4.29</v>
      </c>
      <c r="G37" s="21">
        <v>4.9400000000000004</v>
      </c>
      <c r="H37" s="23">
        <v>4.82</v>
      </c>
      <c r="I37" s="21">
        <v>5.78</v>
      </c>
      <c r="J37" s="23">
        <v>7.31</v>
      </c>
      <c r="K37" s="21">
        <v>6.89</v>
      </c>
      <c r="L37" s="21">
        <v>6.68</v>
      </c>
      <c r="M37" s="21">
        <v>7.63</v>
      </c>
      <c r="N37" s="23">
        <v>3.87</v>
      </c>
      <c r="O37" s="21">
        <v>3.42</v>
      </c>
      <c r="P37" s="21">
        <v>2.1</v>
      </c>
      <c r="Q37" s="21"/>
      <c r="R37" s="21">
        <v>2.4500000000000002</v>
      </c>
      <c r="S37" s="21">
        <v>1.1000000000000001</v>
      </c>
      <c r="T37" s="21">
        <v>1.75</v>
      </c>
      <c r="U37" s="21">
        <v>4.62</v>
      </c>
      <c r="V37" s="22">
        <v>0.3</v>
      </c>
      <c r="W37" s="22">
        <v>0.87</v>
      </c>
      <c r="X37" s="22">
        <v>7.5</v>
      </c>
      <c r="Y37" s="22">
        <v>4.1500000000000004</v>
      </c>
      <c r="Z37" s="22">
        <v>4.28</v>
      </c>
      <c r="AA37" s="22">
        <v>1.63</v>
      </c>
      <c r="AB37" s="22">
        <v>0.5</v>
      </c>
      <c r="AC37" s="22">
        <v>0.5</v>
      </c>
      <c r="AD37" s="22">
        <v>1.2</v>
      </c>
      <c r="AE37" s="22">
        <v>1.54</v>
      </c>
      <c r="AF37" s="22">
        <v>1.41</v>
      </c>
      <c r="AG37" s="22">
        <v>0.72</v>
      </c>
      <c r="AH37" s="22">
        <v>1.86</v>
      </c>
      <c r="AI37" s="22">
        <v>4.58</v>
      </c>
      <c r="AJ37" s="22">
        <v>3.22</v>
      </c>
      <c r="AK37" s="22">
        <v>2.2000000000000002</v>
      </c>
      <c r="AL37" s="22">
        <v>2.81</v>
      </c>
      <c r="AM37" s="22">
        <v>1.98</v>
      </c>
      <c r="AN37" s="21">
        <v>1.25</v>
      </c>
      <c r="AO37" s="21">
        <v>2.81</v>
      </c>
      <c r="AP37" s="22">
        <v>3.0840000000000005</v>
      </c>
      <c r="AQ37" s="22">
        <v>2.605</v>
      </c>
      <c r="AR37" s="22">
        <v>2.2000000000000002</v>
      </c>
      <c r="AS37" s="21"/>
      <c r="AT37" s="22">
        <v>4.553255420626761</v>
      </c>
      <c r="AU37" s="22">
        <v>7.4383499999999998</v>
      </c>
      <c r="AV37" s="22">
        <v>6.0664499999999997</v>
      </c>
      <c r="AW37" s="22">
        <v>8.3119250000000005</v>
      </c>
      <c r="AX37" s="22">
        <v>3.6422878425358545</v>
      </c>
      <c r="AY37" s="22">
        <v>5.2535856644493739</v>
      </c>
      <c r="AZ37" s="22">
        <v>3.3902209406513975</v>
      </c>
      <c r="BA37" s="22">
        <v>15.8431374454563</v>
      </c>
      <c r="BB37" s="22">
        <v>9.0430276689485254</v>
      </c>
      <c r="BC37" s="22">
        <v>6.9484611258155962</v>
      </c>
      <c r="BD37" s="22">
        <v>2.64475431868718</v>
      </c>
      <c r="BE37" s="22">
        <v>2.410171859185454</v>
      </c>
      <c r="BF37" s="22">
        <v>5.826750971617721</v>
      </c>
      <c r="BG37" s="21"/>
      <c r="BH37" s="21">
        <v>4.9000000000000004</v>
      </c>
      <c r="BI37" s="21">
        <v>2.7</v>
      </c>
      <c r="BJ37" s="21">
        <v>4.2</v>
      </c>
      <c r="BK37" s="21">
        <v>3.2</v>
      </c>
      <c r="BL37" s="21">
        <v>5.4</v>
      </c>
      <c r="BM37" s="21">
        <v>4.3</v>
      </c>
      <c r="BN37" s="21">
        <v>4.4000000000000004</v>
      </c>
      <c r="BO37" s="21">
        <v>3.7</v>
      </c>
      <c r="BP37" s="21">
        <v>4.4000000000000004</v>
      </c>
      <c r="BQ37" s="21">
        <v>5.5</v>
      </c>
      <c r="BR37" s="21"/>
      <c r="BS37" s="22">
        <v>11.1</v>
      </c>
      <c r="BT37" s="22">
        <v>10.42</v>
      </c>
      <c r="BU37" s="22">
        <v>6.56</v>
      </c>
      <c r="BV37" s="22">
        <v>9.82</v>
      </c>
      <c r="BW37" s="22">
        <v>8.5399999999999991</v>
      </c>
      <c r="BX37" s="22">
        <v>10.09</v>
      </c>
      <c r="BY37" s="21">
        <v>8.7200000000000006</v>
      </c>
      <c r="BZ37" s="22">
        <v>16</v>
      </c>
      <c r="CA37" s="21">
        <v>21.16</v>
      </c>
      <c r="CB37" s="21">
        <v>15.41</v>
      </c>
      <c r="CC37" s="21">
        <v>11.29</v>
      </c>
      <c r="CD37" s="21">
        <v>7.55</v>
      </c>
      <c r="CE37" s="21">
        <v>11.14</v>
      </c>
      <c r="CF37" s="21">
        <v>10.93</v>
      </c>
      <c r="CG37" s="22">
        <v>2.6320000000000001</v>
      </c>
      <c r="CH37" s="22">
        <v>3.1950000000000003</v>
      </c>
      <c r="CI37" s="22">
        <v>6.26</v>
      </c>
      <c r="CJ37" s="22">
        <v>6.33</v>
      </c>
      <c r="CK37" s="22">
        <v>5.65</v>
      </c>
      <c r="CL37" s="22">
        <v>9.09</v>
      </c>
      <c r="CM37" s="22">
        <v>6.68</v>
      </c>
      <c r="CN37" s="22">
        <v>8.91</v>
      </c>
      <c r="CO37" s="21"/>
      <c r="CP37" s="22">
        <v>6.94</v>
      </c>
      <c r="CQ37" s="22">
        <v>1.75</v>
      </c>
      <c r="CR37" s="22">
        <v>4.6100000000000003</v>
      </c>
      <c r="CS37" s="22">
        <v>5.04</v>
      </c>
      <c r="CT37" s="22">
        <v>5.61</v>
      </c>
      <c r="CU37" s="22">
        <v>6.67</v>
      </c>
      <c r="CV37" s="22">
        <v>0.72</v>
      </c>
      <c r="CW37" s="22">
        <v>1.79</v>
      </c>
      <c r="CX37" s="22">
        <v>1.1399999999999999</v>
      </c>
      <c r="CY37" s="21">
        <v>6.73</v>
      </c>
      <c r="CZ37" s="22">
        <v>4.1100000000000003</v>
      </c>
      <c r="DA37" s="22">
        <v>4.21</v>
      </c>
      <c r="DB37" s="21">
        <v>4.07</v>
      </c>
      <c r="DC37" s="21">
        <v>3.35</v>
      </c>
      <c r="DD37" s="21">
        <v>3.93</v>
      </c>
      <c r="DE37" s="21">
        <v>3.93</v>
      </c>
      <c r="DF37" s="21">
        <v>3.22</v>
      </c>
      <c r="DG37" s="21">
        <v>6.98</v>
      </c>
      <c r="DH37" s="21">
        <v>3.47</v>
      </c>
      <c r="DI37" s="21">
        <v>4.49</v>
      </c>
      <c r="DJ37" s="21">
        <v>1.59</v>
      </c>
      <c r="DK37" s="21">
        <v>4.75</v>
      </c>
      <c r="DL37" s="21">
        <v>6.74</v>
      </c>
      <c r="DM37" s="21">
        <v>3.24</v>
      </c>
      <c r="DN37" s="22">
        <v>3.91</v>
      </c>
      <c r="DO37" s="22">
        <v>2.21</v>
      </c>
      <c r="DP37" s="22">
        <v>4.4400000000000004</v>
      </c>
      <c r="DQ37" s="22">
        <v>4.78</v>
      </c>
      <c r="DR37" s="22">
        <v>1.65</v>
      </c>
      <c r="DS37" s="22">
        <v>1.1200000000000001</v>
      </c>
      <c r="DT37" s="22">
        <v>1.75</v>
      </c>
      <c r="DU37" s="22"/>
      <c r="DV37" s="22"/>
      <c r="DW37" s="22"/>
      <c r="DX37" s="22"/>
      <c r="DY37" s="22">
        <v>1.48</v>
      </c>
      <c r="DZ37" s="22">
        <v>1.4500000000000002</v>
      </c>
      <c r="EA37" s="22">
        <v>1.4300000000000002</v>
      </c>
      <c r="EB37" s="22">
        <v>1.415</v>
      </c>
      <c r="EC37" s="22">
        <v>0.9</v>
      </c>
      <c r="ED37" s="22">
        <v>4.68</v>
      </c>
      <c r="EE37" s="22">
        <v>3.34</v>
      </c>
      <c r="EF37" s="22">
        <v>3.8</v>
      </c>
      <c r="EG37" s="22">
        <v>0.13</v>
      </c>
      <c r="EH37" s="22">
        <v>3.87</v>
      </c>
      <c r="EI37" s="22">
        <v>4.0999999999999996</v>
      </c>
      <c r="EJ37" s="97">
        <v>7.1965109561025971</v>
      </c>
      <c r="EK37" s="97">
        <v>7.9784156066964433</v>
      </c>
      <c r="EL37" s="97">
        <v>5.27</v>
      </c>
      <c r="EM37" s="26"/>
    </row>
    <row r="38" spans="1:143" s="96" customFormat="1" ht="12.75" x14ac:dyDescent="0.2">
      <c r="A38" s="25" t="s">
        <v>304</v>
      </c>
      <c r="B38" s="21">
        <v>23.734410016884343</v>
      </c>
      <c r="C38" s="21">
        <v>17.304155611056281</v>
      </c>
      <c r="D38" s="21">
        <v>22.065262930006245</v>
      </c>
      <c r="E38" s="21"/>
      <c r="F38" s="23">
        <v>14.19</v>
      </c>
      <c r="G38" s="21">
        <v>17.87</v>
      </c>
      <c r="H38" s="23">
        <v>16.91</v>
      </c>
      <c r="I38" s="21">
        <v>20.05</v>
      </c>
      <c r="J38" s="23">
        <v>26.87</v>
      </c>
      <c r="K38" s="21">
        <v>24.41</v>
      </c>
      <c r="L38" s="21">
        <v>25.4</v>
      </c>
      <c r="M38" s="21">
        <v>25.38</v>
      </c>
      <c r="N38" s="23">
        <v>13.52</v>
      </c>
      <c r="O38" s="21">
        <v>12.04</v>
      </c>
      <c r="P38" s="21">
        <v>7.14</v>
      </c>
      <c r="Q38" s="21"/>
      <c r="R38" s="21">
        <v>5.4</v>
      </c>
      <c r="S38" s="21">
        <v>3.88</v>
      </c>
      <c r="T38" s="21">
        <v>8.4700000000000006</v>
      </c>
      <c r="U38" s="21">
        <v>17.8</v>
      </c>
      <c r="V38" s="22">
        <v>1.9</v>
      </c>
      <c r="W38" s="22">
        <v>3.39</v>
      </c>
      <c r="X38" s="22">
        <v>28.55</v>
      </c>
      <c r="Y38" s="22">
        <v>22.03</v>
      </c>
      <c r="Z38" s="22">
        <v>22.31</v>
      </c>
      <c r="AA38" s="22">
        <v>5.85</v>
      </c>
      <c r="AB38" s="22">
        <v>1.91</v>
      </c>
      <c r="AC38" s="22">
        <v>2.0299999999999998</v>
      </c>
      <c r="AD38" s="22">
        <v>5.26</v>
      </c>
      <c r="AE38" s="22">
        <v>5.8</v>
      </c>
      <c r="AF38" s="22">
        <v>5.78</v>
      </c>
      <c r="AG38" s="22">
        <v>2.58</v>
      </c>
      <c r="AH38" s="22">
        <v>5.85</v>
      </c>
      <c r="AI38" s="22">
        <v>15.7</v>
      </c>
      <c r="AJ38" s="22">
        <v>10.77</v>
      </c>
      <c r="AK38" s="22">
        <v>7.7</v>
      </c>
      <c r="AL38" s="22">
        <v>9.48</v>
      </c>
      <c r="AM38" s="22">
        <v>7.36</v>
      </c>
      <c r="AN38" s="21">
        <v>5.01</v>
      </c>
      <c r="AO38" s="21">
        <v>8.3800000000000008</v>
      </c>
      <c r="AP38" s="22">
        <v>10.56</v>
      </c>
      <c r="AQ38" s="22">
        <v>8.8000000000000007</v>
      </c>
      <c r="AR38" s="22">
        <v>7.45</v>
      </c>
      <c r="AS38" s="21"/>
      <c r="AT38" s="22">
        <v>17.095815689395256</v>
      </c>
      <c r="AU38" s="22">
        <v>24.367000000000001</v>
      </c>
      <c r="AV38" s="22">
        <v>19.245750000000001</v>
      </c>
      <c r="AW38" s="22">
        <v>26.289750000000002</v>
      </c>
      <c r="AX38" s="22">
        <v>12.751074811022074</v>
      </c>
      <c r="AY38" s="22">
        <v>18.588028482927154</v>
      </c>
      <c r="AZ38" s="22">
        <v>11.831516391265566</v>
      </c>
      <c r="BA38" s="22">
        <v>48.415107856445609</v>
      </c>
      <c r="BB38" s="22">
        <v>29.412983013142121</v>
      </c>
      <c r="BC38" s="22">
        <v>21.984171237334504</v>
      </c>
      <c r="BD38" s="22">
        <v>8.2136619282485004</v>
      </c>
      <c r="BE38" s="22">
        <v>7.661979906805823</v>
      </c>
      <c r="BF38" s="22">
        <v>18.555676059357943</v>
      </c>
      <c r="BG38" s="21"/>
      <c r="BH38" s="21">
        <v>18</v>
      </c>
      <c r="BI38" s="21">
        <v>10</v>
      </c>
      <c r="BJ38" s="21">
        <v>16</v>
      </c>
      <c r="BK38" s="21">
        <v>12</v>
      </c>
      <c r="BL38" s="21">
        <v>20</v>
      </c>
      <c r="BM38" s="21">
        <v>16</v>
      </c>
      <c r="BN38" s="21">
        <v>15</v>
      </c>
      <c r="BO38" s="21">
        <v>13</v>
      </c>
      <c r="BP38" s="21">
        <v>16</v>
      </c>
      <c r="BQ38" s="21">
        <v>20</v>
      </c>
      <c r="BR38" s="21"/>
      <c r="BS38" s="22">
        <v>49.2</v>
      </c>
      <c r="BT38" s="22">
        <v>47.48</v>
      </c>
      <c r="BU38" s="22">
        <v>32.590000000000003</v>
      </c>
      <c r="BV38" s="22">
        <v>45.36</v>
      </c>
      <c r="BW38" s="22">
        <v>40.24</v>
      </c>
      <c r="BX38" s="22">
        <v>45.48</v>
      </c>
      <c r="BY38" s="21">
        <v>36.6</v>
      </c>
      <c r="BZ38" s="22">
        <v>68.52</v>
      </c>
      <c r="CA38" s="21">
        <v>76.62</v>
      </c>
      <c r="CB38" s="21">
        <v>57.79</v>
      </c>
      <c r="CC38" s="21">
        <v>45.96</v>
      </c>
      <c r="CD38" s="21">
        <v>24.82</v>
      </c>
      <c r="CE38" s="21">
        <v>43.62</v>
      </c>
      <c r="CF38" s="21">
        <v>37.49</v>
      </c>
      <c r="CG38" s="22">
        <v>9.3439999999999994</v>
      </c>
      <c r="CH38" s="22">
        <v>10.166666666666666</v>
      </c>
      <c r="CI38" s="22">
        <v>23.5</v>
      </c>
      <c r="CJ38" s="22">
        <v>25.7</v>
      </c>
      <c r="CK38" s="22">
        <v>18.8</v>
      </c>
      <c r="CL38" s="22">
        <v>30.8</v>
      </c>
      <c r="CM38" s="22">
        <v>22.3</v>
      </c>
      <c r="CN38" s="22">
        <v>37.6</v>
      </c>
      <c r="CO38" s="21"/>
      <c r="CP38" s="22">
        <v>22.5</v>
      </c>
      <c r="CQ38" s="22">
        <v>6.25</v>
      </c>
      <c r="CR38" s="22">
        <v>15.5</v>
      </c>
      <c r="CS38" s="22">
        <v>20.399999999999999</v>
      </c>
      <c r="CT38" s="22">
        <v>23.1</v>
      </c>
      <c r="CU38" s="22">
        <v>23.7</v>
      </c>
      <c r="CV38" s="22">
        <v>2.65</v>
      </c>
      <c r="CW38" s="22">
        <v>6.22</v>
      </c>
      <c r="CX38" s="22">
        <v>4.01</v>
      </c>
      <c r="CY38" s="21">
        <v>24.48</v>
      </c>
      <c r="CZ38" s="22">
        <v>14.9</v>
      </c>
      <c r="DA38" s="22">
        <v>15.7</v>
      </c>
      <c r="DB38" s="21">
        <v>14.3</v>
      </c>
      <c r="DC38" s="21">
        <v>12</v>
      </c>
      <c r="DD38" s="21">
        <v>14.3</v>
      </c>
      <c r="DE38" s="21">
        <v>14</v>
      </c>
      <c r="DF38" s="21">
        <v>13.1</v>
      </c>
      <c r="DG38" s="21">
        <v>26.8</v>
      </c>
      <c r="DH38" s="21">
        <v>12.9</v>
      </c>
      <c r="DI38" s="21">
        <v>16.600000000000001</v>
      </c>
      <c r="DJ38" s="21">
        <v>5.23</v>
      </c>
      <c r="DK38" s="21">
        <v>18.600000000000001</v>
      </c>
      <c r="DL38" s="21">
        <v>24.18</v>
      </c>
      <c r="DM38" s="21">
        <v>13.48</v>
      </c>
      <c r="DN38" s="22">
        <v>16.23</v>
      </c>
      <c r="DO38" s="22">
        <v>8.23</v>
      </c>
      <c r="DP38" s="22">
        <v>15.05</v>
      </c>
      <c r="DQ38" s="22">
        <v>17.649999999999999</v>
      </c>
      <c r="DR38" s="22">
        <v>6.82</v>
      </c>
      <c r="DS38" s="22">
        <v>6.4420000000000002</v>
      </c>
      <c r="DT38" s="22">
        <v>6.08</v>
      </c>
      <c r="DU38" s="22"/>
      <c r="DV38" s="22"/>
      <c r="DW38" s="22"/>
      <c r="DX38" s="22"/>
      <c r="DY38" s="22">
        <v>6.05</v>
      </c>
      <c r="DZ38" s="22">
        <v>5.7</v>
      </c>
      <c r="EA38" s="22">
        <v>6.085</v>
      </c>
      <c r="EB38" s="22">
        <v>6.1099999999999994</v>
      </c>
      <c r="EC38" s="22">
        <v>3.37</v>
      </c>
      <c r="ED38" s="22">
        <v>16.600000000000001</v>
      </c>
      <c r="EE38" s="22">
        <v>13.5</v>
      </c>
      <c r="EF38" s="22">
        <v>16.100000000000001</v>
      </c>
      <c r="EG38" s="22">
        <v>0.74</v>
      </c>
      <c r="EH38" s="22">
        <v>15.3</v>
      </c>
      <c r="EI38" s="22">
        <v>16.5</v>
      </c>
      <c r="EJ38" s="97">
        <v>27.252291782939896</v>
      </c>
      <c r="EK38" s="97">
        <v>28.45732509306989</v>
      </c>
      <c r="EL38" s="97">
        <v>19.8</v>
      </c>
      <c r="EM38" s="26"/>
    </row>
    <row r="39" spans="1:143" s="96" customFormat="1" ht="12.75" x14ac:dyDescent="0.2">
      <c r="A39" s="25" t="s">
        <v>305</v>
      </c>
      <c r="B39" s="21">
        <v>3.4502200139496892</v>
      </c>
      <c r="C39" s="21">
        <v>2.5235254372561098</v>
      </c>
      <c r="D39" s="21">
        <v>3.238729440940975</v>
      </c>
      <c r="E39" s="21"/>
      <c r="F39" s="23">
        <v>2.11</v>
      </c>
      <c r="G39" s="21">
        <v>3.03</v>
      </c>
      <c r="H39" s="23">
        <v>2.95</v>
      </c>
      <c r="I39" s="21">
        <v>3.42</v>
      </c>
      <c r="J39" s="23">
        <v>5.56</v>
      </c>
      <c r="K39" s="21">
        <v>4.5199999999999996</v>
      </c>
      <c r="L39" s="21">
        <v>5.36</v>
      </c>
      <c r="M39" s="21">
        <v>3.94</v>
      </c>
      <c r="N39" s="23">
        <v>2.39</v>
      </c>
      <c r="O39" s="21">
        <v>2.11</v>
      </c>
      <c r="P39" s="21">
        <v>1.39</v>
      </c>
      <c r="Q39" s="21"/>
      <c r="R39" s="21">
        <v>1.78</v>
      </c>
      <c r="S39" s="21">
        <v>0.79</v>
      </c>
      <c r="T39" s="21">
        <v>1.86</v>
      </c>
      <c r="U39" s="21">
        <v>4.47</v>
      </c>
      <c r="V39" s="22">
        <v>0.51</v>
      </c>
      <c r="W39" s="22">
        <v>0.89</v>
      </c>
      <c r="X39" s="22">
        <v>8</v>
      </c>
      <c r="Y39" s="22">
        <v>5.19</v>
      </c>
      <c r="Z39" s="22">
        <v>5.48</v>
      </c>
      <c r="AA39" s="22">
        <v>1.0900000000000001</v>
      </c>
      <c r="AB39" s="22">
        <v>0.59</v>
      </c>
      <c r="AC39" s="22">
        <v>0.4</v>
      </c>
      <c r="AD39" s="22">
        <v>1.04</v>
      </c>
      <c r="AE39" s="22">
        <v>1.32</v>
      </c>
      <c r="AF39" s="22">
        <v>1.18</v>
      </c>
      <c r="AG39" s="22">
        <v>0.65</v>
      </c>
      <c r="AH39" s="22">
        <v>1.44</v>
      </c>
      <c r="AI39" s="22">
        <v>3.43</v>
      </c>
      <c r="AJ39" s="22">
        <v>2.44</v>
      </c>
      <c r="AK39" s="22">
        <v>1.71</v>
      </c>
      <c r="AL39" s="22">
        <v>1.8</v>
      </c>
      <c r="AM39" s="22">
        <v>1.5</v>
      </c>
      <c r="AN39" s="21">
        <v>0.76</v>
      </c>
      <c r="AO39" s="21">
        <v>1.29</v>
      </c>
      <c r="AP39" s="22">
        <v>1.9159999999999999</v>
      </c>
      <c r="AQ39" s="22">
        <v>1.56</v>
      </c>
      <c r="AR39" s="22">
        <v>1.405</v>
      </c>
      <c r="AS39" s="21"/>
      <c r="AT39" s="22">
        <v>2.7758230300704447</v>
      </c>
      <c r="AU39" s="22">
        <v>2.9805999999999999</v>
      </c>
      <c r="AV39" s="22">
        <v>2.2496</v>
      </c>
      <c r="AW39" s="22">
        <v>3.0719250000000002</v>
      </c>
      <c r="AX39" s="22">
        <v>1.7476012217744599</v>
      </c>
      <c r="AY39" s="22">
        <v>2.6748620491104496</v>
      </c>
      <c r="AZ39" s="22">
        <v>1.6799930412538326</v>
      </c>
      <c r="BA39" s="22">
        <v>5.1364312669870236</v>
      </c>
      <c r="BB39" s="22">
        <v>3.9539085857447787</v>
      </c>
      <c r="BC39" s="22">
        <v>2.6294369204599453</v>
      </c>
      <c r="BD39" s="22">
        <v>0.94439637730971848</v>
      </c>
      <c r="BE39" s="22">
        <v>0.90726598884933951</v>
      </c>
      <c r="BF39" s="22">
        <v>1.8883666790397029</v>
      </c>
      <c r="BG39" s="21"/>
      <c r="BH39" s="21">
        <v>2.7</v>
      </c>
      <c r="BI39" s="21">
        <v>1.5</v>
      </c>
      <c r="BJ39" s="21">
        <v>2.7</v>
      </c>
      <c r="BK39" s="21">
        <v>2.4</v>
      </c>
      <c r="BL39" s="21">
        <v>3.4</v>
      </c>
      <c r="BM39" s="21">
        <v>2.5</v>
      </c>
      <c r="BN39" s="21">
        <v>2.2999999999999998</v>
      </c>
      <c r="BO39" s="21">
        <v>1.8</v>
      </c>
      <c r="BP39" s="21">
        <v>2.4</v>
      </c>
      <c r="BQ39" s="21">
        <v>3.3</v>
      </c>
      <c r="BR39" s="21"/>
      <c r="BS39" s="22">
        <v>12.69</v>
      </c>
      <c r="BT39" s="22">
        <v>12.63</v>
      </c>
      <c r="BU39" s="22">
        <v>9.99</v>
      </c>
      <c r="BV39" s="22">
        <v>12.31</v>
      </c>
      <c r="BW39" s="22">
        <v>11.87</v>
      </c>
      <c r="BX39" s="22">
        <v>12.74</v>
      </c>
      <c r="BY39" s="21">
        <v>9.51</v>
      </c>
      <c r="BZ39" s="22">
        <v>17.66</v>
      </c>
      <c r="CA39" s="21">
        <v>14.18</v>
      </c>
      <c r="CB39" s="21">
        <v>11.96</v>
      </c>
      <c r="CC39" s="21">
        <v>10.029999999999999</v>
      </c>
      <c r="CD39" s="21">
        <v>3.8</v>
      </c>
      <c r="CE39" s="21">
        <v>10.199999999999999</v>
      </c>
      <c r="CF39" s="21">
        <v>6.52</v>
      </c>
      <c r="CG39" s="22">
        <v>1.468</v>
      </c>
      <c r="CH39" s="22">
        <v>1.2949999999999997</v>
      </c>
      <c r="CI39" s="22">
        <v>4.2300000000000004</v>
      </c>
      <c r="CJ39" s="22">
        <v>6</v>
      </c>
      <c r="CK39" s="22">
        <v>2.66</v>
      </c>
      <c r="CL39" s="22">
        <v>4.5599999999999996</v>
      </c>
      <c r="CM39" s="22">
        <v>3.88</v>
      </c>
      <c r="CN39" s="22">
        <v>9.66</v>
      </c>
      <c r="CO39" s="21"/>
      <c r="CP39" s="22">
        <v>2.98</v>
      </c>
      <c r="CQ39" s="22">
        <v>1.0900000000000001</v>
      </c>
      <c r="CR39" s="22">
        <v>2.37</v>
      </c>
      <c r="CS39" s="22">
        <v>4.04</v>
      </c>
      <c r="CT39" s="22">
        <v>4.72</v>
      </c>
      <c r="CU39" s="22">
        <v>3.78</v>
      </c>
      <c r="CV39" s="22">
        <v>0.68</v>
      </c>
      <c r="CW39" s="22">
        <v>1.04</v>
      </c>
      <c r="CX39" s="22">
        <v>0.7</v>
      </c>
      <c r="CY39" s="21">
        <v>4.04</v>
      </c>
      <c r="CZ39" s="22">
        <v>2.34</v>
      </c>
      <c r="DA39" s="22">
        <v>2.2999999999999998</v>
      </c>
      <c r="DB39" s="21">
        <v>2.08</v>
      </c>
      <c r="DC39" s="21">
        <v>1.81</v>
      </c>
      <c r="DD39" s="21">
        <v>2.5299999999999998</v>
      </c>
      <c r="DE39" s="21">
        <v>2.2999999999999998</v>
      </c>
      <c r="DF39" s="21">
        <v>2.69</v>
      </c>
      <c r="DG39" s="21">
        <v>4.4400000000000004</v>
      </c>
      <c r="DH39" s="21">
        <v>2.54</v>
      </c>
      <c r="DI39" s="21">
        <v>3.02</v>
      </c>
      <c r="DJ39" s="21">
        <v>0.64</v>
      </c>
      <c r="DK39" s="21">
        <v>3.34</v>
      </c>
      <c r="DL39" s="21">
        <v>3.67</v>
      </c>
      <c r="DM39" s="21">
        <v>2.5099999999999998</v>
      </c>
      <c r="DN39" s="22">
        <v>2.46</v>
      </c>
      <c r="DO39" s="22">
        <v>1.39</v>
      </c>
      <c r="DP39" s="22">
        <v>2.36</v>
      </c>
      <c r="DQ39" s="22">
        <v>2.69</v>
      </c>
      <c r="DR39" s="22">
        <v>1.58</v>
      </c>
      <c r="DS39" s="22">
        <v>1.53</v>
      </c>
      <c r="DT39" s="22">
        <v>0.90600000000000003</v>
      </c>
      <c r="DU39" s="22"/>
      <c r="DV39" s="22"/>
      <c r="DW39" s="22"/>
      <c r="DX39" s="22">
        <v>3.19</v>
      </c>
      <c r="DY39" s="22">
        <v>1.3</v>
      </c>
      <c r="DZ39" s="22">
        <v>1.2850000000000001</v>
      </c>
      <c r="EA39" s="22">
        <v>1.3399999999999999</v>
      </c>
      <c r="EB39" s="22">
        <v>1.33</v>
      </c>
      <c r="EC39" s="22">
        <v>0.64</v>
      </c>
      <c r="ED39" s="22">
        <v>2.81</v>
      </c>
      <c r="EE39" s="22">
        <v>2.92</v>
      </c>
      <c r="EF39" s="22">
        <v>3.12</v>
      </c>
      <c r="EG39" s="22">
        <v>0.12</v>
      </c>
      <c r="EH39" s="22">
        <v>2.625</v>
      </c>
      <c r="EI39" s="22">
        <v>3.09</v>
      </c>
      <c r="EJ39" s="97">
        <v>5.0306291755879133</v>
      </c>
      <c r="EK39" s="97">
        <v>4.9219864797770949</v>
      </c>
      <c r="EL39" s="97">
        <v>2.87</v>
      </c>
      <c r="EM39" s="26"/>
    </row>
    <row r="40" spans="1:143" s="96" customFormat="1" ht="12.75" x14ac:dyDescent="0.2">
      <c r="A40" s="25" t="s">
        <v>306</v>
      </c>
      <c r="B40" s="21">
        <v>0.81926378120252241</v>
      </c>
      <c r="C40" s="21">
        <v>0.85651035084451799</v>
      </c>
      <c r="D40" s="21">
        <v>0.8681241471370148</v>
      </c>
      <c r="E40" s="21"/>
      <c r="F40" s="23">
        <v>0.7</v>
      </c>
      <c r="G40" s="21">
        <v>0.84</v>
      </c>
      <c r="H40" s="23">
        <v>0.78</v>
      </c>
      <c r="I40" s="21">
        <v>1.03</v>
      </c>
      <c r="J40" s="23">
        <v>1.22</v>
      </c>
      <c r="K40" s="21">
        <v>1.01</v>
      </c>
      <c r="L40" s="21">
        <v>1.06</v>
      </c>
      <c r="M40" s="21">
        <v>0.87</v>
      </c>
      <c r="N40" s="23">
        <v>0.55000000000000004</v>
      </c>
      <c r="O40" s="21">
        <v>0.61</v>
      </c>
      <c r="P40" s="21">
        <v>0.78</v>
      </c>
      <c r="Q40" s="21"/>
      <c r="R40" s="21">
        <v>0.46</v>
      </c>
      <c r="S40" s="21">
        <v>0.33</v>
      </c>
      <c r="T40" s="21">
        <v>0.59</v>
      </c>
      <c r="U40" s="21">
        <v>1.42</v>
      </c>
      <c r="V40" s="22">
        <v>0.26</v>
      </c>
      <c r="W40" s="22">
        <v>0.27</v>
      </c>
      <c r="X40" s="22">
        <v>2.35</v>
      </c>
      <c r="Y40" s="22">
        <v>1.9</v>
      </c>
      <c r="Z40" s="22">
        <v>2.02</v>
      </c>
      <c r="AA40" s="22">
        <v>0.49</v>
      </c>
      <c r="AB40" s="22">
        <v>0.28999999999999998</v>
      </c>
      <c r="AC40" s="22">
        <v>0.23</v>
      </c>
      <c r="AD40" s="22">
        <v>0.56000000000000005</v>
      </c>
      <c r="AE40" s="22">
        <v>0.72</v>
      </c>
      <c r="AF40" s="22">
        <v>0.67</v>
      </c>
      <c r="AG40" s="22">
        <v>0.57999999999999996</v>
      </c>
      <c r="AH40" s="22">
        <v>0.76</v>
      </c>
      <c r="AI40" s="22">
        <v>0.97</v>
      </c>
      <c r="AJ40" s="22">
        <v>0.87</v>
      </c>
      <c r="AK40" s="22">
        <v>0.43</v>
      </c>
      <c r="AL40" s="22">
        <v>0.33</v>
      </c>
      <c r="AM40" s="22">
        <v>0.53</v>
      </c>
      <c r="AN40" s="21">
        <v>0.32</v>
      </c>
      <c r="AO40" s="21">
        <v>0.56999999999999995</v>
      </c>
      <c r="AP40" s="22">
        <v>0.50800000000000001</v>
      </c>
      <c r="AQ40" s="22">
        <v>0.42499999999999999</v>
      </c>
      <c r="AR40" s="22">
        <v>0.44500000000000001</v>
      </c>
      <c r="AS40" s="21"/>
      <c r="AT40" s="22">
        <v>0.82481230351177892</v>
      </c>
      <c r="AU40" s="22">
        <v>0.96666321548571421</v>
      </c>
      <c r="AV40" s="22">
        <v>0.92032935570666652</v>
      </c>
      <c r="AW40" s="22">
        <v>0.95463621492380946</v>
      </c>
      <c r="AX40" s="22">
        <v>0.78128064517559104</v>
      </c>
      <c r="AY40" s="22">
        <v>0.78207736726565835</v>
      </c>
      <c r="AZ40" s="22">
        <v>0.77497075977973251</v>
      </c>
      <c r="BA40" s="22">
        <v>1.2615596966603781</v>
      </c>
      <c r="BB40" s="22">
        <v>1.2423491964938491</v>
      </c>
      <c r="BC40" s="22">
        <v>1.1563933598031759</v>
      </c>
      <c r="BD40" s="22">
        <v>0.55127166535840333</v>
      </c>
      <c r="BE40" s="22">
        <v>0.40519958570189613</v>
      </c>
      <c r="BF40" s="22">
        <v>0.80774310343578648</v>
      </c>
      <c r="BG40" s="21"/>
      <c r="BH40" s="21">
        <v>0.95</v>
      </c>
      <c r="BI40" s="21">
        <v>0.54</v>
      </c>
      <c r="BJ40" s="21">
        <v>0.68</v>
      </c>
      <c r="BK40" s="21">
        <v>0.8</v>
      </c>
      <c r="BL40" s="21">
        <v>1.2</v>
      </c>
      <c r="BM40" s="21">
        <v>0.84</v>
      </c>
      <c r="BN40" s="21">
        <v>0.62</v>
      </c>
      <c r="BO40" s="21">
        <v>0.63</v>
      </c>
      <c r="BP40" s="21">
        <v>0.87</v>
      </c>
      <c r="BQ40" s="21">
        <v>0.56999999999999995</v>
      </c>
      <c r="BR40" s="21"/>
      <c r="BS40" s="22">
        <v>3</v>
      </c>
      <c r="BT40" s="22">
        <v>3.1</v>
      </c>
      <c r="BU40" s="22">
        <v>2.1</v>
      </c>
      <c r="BV40" s="22">
        <v>2.8</v>
      </c>
      <c r="BW40" s="22">
        <v>2.92</v>
      </c>
      <c r="BX40" s="22">
        <v>2.95</v>
      </c>
      <c r="BY40" s="21">
        <v>2.57</v>
      </c>
      <c r="BZ40" s="22">
        <v>2.92</v>
      </c>
      <c r="CA40" s="21">
        <v>1.83</v>
      </c>
      <c r="CB40" s="21">
        <v>2.4900000000000002</v>
      </c>
      <c r="CC40" s="21">
        <v>1.91</v>
      </c>
      <c r="CD40" s="21">
        <v>1.5</v>
      </c>
      <c r="CE40" s="21">
        <v>2.2000000000000002</v>
      </c>
      <c r="CF40" s="21">
        <v>1.46</v>
      </c>
      <c r="CG40" s="22">
        <v>1.2399999999999998</v>
      </c>
      <c r="CH40" s="22">
        <v>1.165</v>
      </c>
      <c r="CI40" s="22">
        <v>1.7</v>
      </c>
      <c r="CJ40" s="22">
        <v>1.6</v>
      </c>
      <c r="CK40" s="22">
        <v>0.77</v>
      </c>
      <c r="CL40" s="22">
        <v>0.85</v>
      </c>
      <c r="CM40" s="22">
        <v>0.79</v>
      </c>
      <c r="CN40" s="22">
        <v>2.0299999999999998</v>
      </c>
      <c r="CO40" s="21"/>
      <c r="CP40" s="22">
        <v>0.74</v>
      </c>
      <c r="CQ40" s="22">
        <v>0.39</v>
      </c>
      <c r="CR40" s="22">
        <v>0.81</v>
      </c>
      <c r="CS40" s="22">
        <v>1.1100000000000001</v>
      </c>
      <c r="CT40" s="22">
        <v>1.1299999999999999</v>
      </c>
      <c r="CU40" s="22">
        <v>0.94</v>
      </c>
      <c r="CV40" s="22">
        <v>0.34</v>
      </c>
      <c r="CW40" s="22">
        <v>0.38</v>
      </c>
      <c r="CX40" s="22">
        <v>0.46</v>
      </c>
      <c r="CY40" s="21">
        <v>1.01</v>
      </c>
      <c r="CZ40" s="22">
        <v>0.71</v>
      </c>
      <c r="DA40" s="22">
        <v>0.64</v>
      </c>
      <c r="DB40" s="21">
        <v>0.59199999999999997</v>
      </c>
      <c r="DC40" s="21">
        <v>0.52900000000000003</v>
      </c>
      <c r="DD40" s="21">
        <v>0.70799999999999996</v>
      </c>
      <c r="DE40" s="21">
        <v>0.64</v>
      </c>
      <c r="DF40" s="21">
        <v>0.88200000000000001</v>
      </c>
      <c r="DG40" s="21">
        <v>1.2</v>
      </c>
      <c r="DH40" s="21">
        <v>0.57199999999999995</v>
      </c>
      <c r="DI40" s="21">
        <v>0.67100000000000004</v>
      </c>
      <c r="DJ40" s="21">
        <v>0.61</v>
      </c>
      <c r="DK40" s="21">
        <v>1.06</v>
      </c>
      <c r="DL40" s="21">
        <v>0.94</v>
      </c>
      <c r="DM40" s="21">
        <v>0.79400000000000004</v>
      </c>
      <c r="DN40" s="22">
        <v>0.61699999999999999</v>
      </c>
      <c r="DO40" s="22">
        <v>0.375</v>
      </c>
      <c r="DP40" s="22">
        <v>0.72199999999999998</v>
      </c>
      <c r="DQ40" s="22">
        <v>0.74</v>
      </c>
      <c r="DR40" s="22">
        <v>0.53800000000000003</v>
      </c>
      <c r="DS40" s="22">
        <v>0.432</v>
      </c>
      <c r="DT40" s="22">
        <v>0.59599999999999997</v>
      </c>
      <c r="DU40" s="22"/>
      <c r="DV40" s="22"/>
      <c r="DW40" s="22"/>
      <c r="DX40" s="22">
        <v>0.72599999999999998</v>
      </c>
      <c r="DY40" s="22">
        <v>0.48</v>
      </c>
      <c r="DZ40" s="22">
        <v>0.45999999999999996</v>
      </c>
      <c r="EA40" s="22">
        <v>0.47499999999999998</v>
      </c>
      <c r="EB40" s="22">
        <v>0.52500000000000002</v>
      </c>
      <c r="EC40" s="22">
        <v>0.37</v>
      </c>
      <c r="ED40" s="22">
        <v>0.74</v>
      </c>
      <c r="EE40" s="22">
        <v>0.65</v>
      </c>
      <c r="EF40" s="22">
        <v>1</v>
      </c>
      <c r="EG40" s="22">
        <v>0.31</v>
      </c>
      <c r="EH40" s="22">
        <v>0.63</v>
      </c>
      <c r="EI40" s="22">
        <v>0.89</v>
      </c>
      <c r="EJ40" s="97">
        <v>1.2855970142522113</v>
      </c>
      <c r="EK40" s="97">
        <v>1.3040948130184302</v>
      </c>
      <c r="EL40" s="97">
        <v>0.7</v>
      </c>
      <c r="EM40" s="26"/>
    </row>
    <row r="41" spans="1:143" s="96" customFormat="1" ht="12.75" x14ac:dyDescent="0.2">
      <c r="A41" s="25" t="s">
        <v>307</v>
      </c>
      <c r="B41" s="21">
        <v>2.2061602902435986</v>
      </c>
      <c r="C41" s="21">
        <v>1.5653027611890777</v>
      </c>
      <c r="D41" s="21">
        <v>2.2209393052422581</v>
      </c>
      <c r="E41" s="21"/>
      <c r="F41" s="23">
        <v>1.18</v>
      </c>
      <c r="G41" s="21">
        <v>2.37</v>
      </c>
      <c r="H41" s="23">
        <v>2.46</v>
      </c>
      <c r="I41" s="21">
        <v>2.4300000000000002</v>
      </c>
      <c r="J41" s="23">
        <v>5.22</v>
      </c>
      <c r="K41" s="21">
        <v>3.86</v>
      </c>
      <c r="L41" s="21">
        <v>4.91</v>
      </c>
      <c r="M41" s="21">
        <v>2.4700000000000002</v>
      </c>
      <c r="N41" s="23">
        <v>1.87</v>
      </c>
      <c r="O41" s="21">
        <v>1.85</v>
      </c>
      <c r="P41" s="21">
        <v>1.1499999999999999</v>
      </c>
      <c r="Q41" s="21"/>
      <c r="R41" s="21">
        <v>1.56</v>
      </c>
      <c r="S41" s="21">
        <v>0.68</v>
      </c>
      <c r="T41" s="21">
        <v>1.37</v>
      </c>
      <c r="U41" s="21">
        <v>5.0999999999999996</v>
      </c>
      <c r="V41" s="22">
        <v>0.7</v>
      </c>
      <c r="W41" s="22">
        <v>0.93</v>
      </c>
      <c r="X41" s="22">
        <v>7.26</v>
      </c>
      <c r="Y41" s="22">
        <v>6.06</v>
      </c>
      <c r="Z41" s="22">
        <v>6.91</v>
      </c>
      <c r="AA41" s="22">
        <v>1.35</v>
      </c>
      <c r="AB41" s="22">
        <v>0.68</v>
      </c>
      <c r="AC41" s="22">
        <v>0.56000000000000005</v>
      </c>
      <c r="AD41" s="22">
        <v>0.91</v>
      </c>
      <c r="AE41" s="22">
        <v>1.2</v>
      </c>
      <c r="AF41" s="22">
        <v>1</v>
      </c>
      <c r="AG41" s="22">
        <v>0.71</v>
      </c>
      <c r="AH41" s="22">
        <v>1.87</v>
      </c>
      <c r="AI41" s="22">
        <v>3.14</v>
      </c>
      <c r="AJ41" s="22">
        <v>2.5</v>
      </c>
      <c r="AK41" s="22">
        <v>1.6</v>
      </c>
      <c r="AL41" s="22">
        <v>1.8</v>
      </c>
      <c r="AM41" s="22">
        <v>1.37</v>
      </c>
      <c r="AN41" s="21">
        <v>0.53</v>
      </c>
      <c r="AO41" s="21">
        <v>0.95</v>
      </c>
      <c r="AP41" s="22">
        <v>1.5660000000000001</v>
      </c>
      <c r="AQ41" s="22">
        <v>1.1949999999999998</v>
      </c>
      <c r="AR41" s="22">
        <v>1.23</v>
      </c>
      <c r="AS41" s="21"/>
      <c r="AT41" s="22">
        <v>2.1839093486015506</v>
      </c>
      <c r="AU41" s="22">
        <v>2.1813193675467</v>
      </c>
      <c r="AV41" s="22">
        <v>1.7214501183749795</v>
      </c>
      <c r="AW41" s="22">
        <v>2.2611604655811544</v>
      </c>
      <c r="AX41" s="22">
        <v>1.3335465844872274</v>
      </c>
      <c r="AY41" s="22">
        <v>2.1006032779170205</v>
      </c>
      <c r="AZ41" s="22">
        <v>1.3160510234057383</v>
      </c>
      <c r="BA41" s="22">
        <v>3.397553437357113</v>
      </c>
      <c r="BB41" s="22">
        <v>2.6580783911850272</v>
      </c>
      <c r="BC41" s="22">
        <v>1.7138818703780325</v>
      </c>
      <c r="BD41" s="22">
        <v>0.66273238696345504</v>
      </c>
      <c r="BE41" s="22">
        <v>0.74256311672552988</v>
      </c>
      <c r="BF41" s="22">
        <v>1.1347789576023306</v>
      </c>
      <c r="BG41" s="21"/>
      <c r="BH41" s="21">
        <v>1.9</v>
      </c>
      <c r="BI41" s="21">
        <v>1.1000000000000001</v>
      </c>
      <c r="BJ41" s="21">
        <v>2</v>
      </c>
      <c r="BK41" s="21">
        <v>2.2000000000000002</v>
      </c>
      <c r="BL41" s="21">
        <v>2.7</v>
      </c>
      <c r="BM41" s="21">
        <v>1.8</v>
      </c>
      <c r="BN41" s="21">
        <v>1.6</v>
      </c>
      <c r="BO41" s="21">
        <v>1.2</v>
      </c>
      <c r="BP41" s="21">
        <v>1.8</v>
      </c>
      <c r="BQ41" s="21">
        <v>2.7</v>
      </c>
      <c r="BR41" s="21"/>
      <c r="BS41" s="22">
        <v>13.54</v>
      </c>
      <c r="BT41" s="22">
        <v>13.75</v>
      </c>
      <c r="BU41" s="22">
        <v>11.32</v>
      </c>
      <c r="BV41" s="22">
        <v>13.35</v>
      </c>
      <c r="BW41" s="22">
        <v>14.11</v>
      </c>
      <c r="BX41" s="22">
        <v>14.59</v>
      </c>
      <c r="BY41" s="21">
        <v>10.97</v>
      </c>
      <c r="BZ41" s="22">
        <v>18.64</v>
      </c>
      <c r="CA41" s="21">
        <v>13.31</v>
      </c>
      <c r="CB41" s="21">
        <v>11.44</v>
      </c>
      <c r="CC41" s="21">
        <v>9.31</v>
      </c>
      <c r="CD41" s="21">
        <v>2.77</v>
      </c>
      <c r="CE41" s="21">
        <v>10.49</v>
      </c>
      <c r="CF41" s="21">
        <v>5.08</v>
      </c>
      <c r="CG41" s="22">
        <v>1.206</v>
      </c>
      <c r="CH41" s="22">
        <v>0.98833333333333329</v>
      </c>
      <c r="CI41" s="22">
        <v>3.65</v>
      </c>
      <c r="CJ41" s="22">
        <v>6.24</v>
      </c>
      <c r="CK41" s="22">
        <v>1.61</v>
      </c>
      <c r="CL41" s="22">
        <v>2.88</v>
      </c>
      <c r="CM41" s="22">
        <v>3.01</v>
      </c>
      <c r="CN41" s="22">
        <v>10.5</v>
      </c>
      <c r="CO41" s="21"/>
      <c r="CP41" s="22">
        <v>1.71</v>
      </c>
      <c r="CQ41" s="22">
        <v>0.9</v>
      </c>
      <c r="CR41" s="22">
        <v>1.61</v>
      </c>
      <c r="CS41" s="22">
        <v>3.19</v>
      </c>
      <c r="CT41" s="22">
        <v>3.59</v>
      </c>
      <c r="CU41" s="22">
        <v>2.58</v>
      </c>
      <c r="CV41" s="22">
        <v>0.68</v>
      </c>
      <c r="CW41" s="22">
        <v>0.7</v>
      </c>
      <c r="CX41" s="22">
        <v>0.56999999999999995</v>
      </c>
      <c r="CY41" s="21">
        <v>3.83</v>
      </c>
      <c r="CZ41" s="22">
        <v>1.72</v>
      </c>
      <c r="DA41" s="22">
        <v>1.69</v>
      </c>
      <c r="DB41" s="21">
        <v>1.34</v>
      </c>
      <c r="DC41" s="21">
        <v>1.21</v>
      </c>
      <c r="DD41" s="21">
        <v>2.12</v>
      </c>
      <c r="DE41" s="21">
        <v>1.72</v>
      </c>
      <c r="DF41" s="21">
        <v>2.31</v>
      </c>
      <c r="DG41" s="21">
        <v>3.33</v>
      </c>
      <c r="DH41" s="21">
        <v>2.27</v>
      </c>
      <c r="DI41" s="21">
        <v>2.4900000000000002</v>
      </c>
      <c r="DJ41" s="21">
        <v>0.43</v>
      </c>
      <c r="DK41" s="21">
        <v>2.6</v>
      </c>
      <c r="DL41" s="21">
        <v>2.66</v>
      </c>
      <c r="DM41" s="21">
        <v>1.99</v>
      </c>
      <c r="DN41" s="22">
        <v>1.62</v>
      </c>
      <c r="DO41" s="22">
        <v>1.03</v>
      </c>
      <c r="DP41" s="22">
        <v>1.88</v>
      </c>
      <c r="DQ41" s="22">
        <v>1.84</v>
      </c>
      <c r="DR41" s="22">
        <v>1.42</v>
      </c>
      <c r="DS41" s="22">
        <v>1.07</v>
      </c>
      <c r="DT41" s="22">
        <v>0.64100000000000001</v>
      </c>
      <c r="DU41" s="22"/>
      <c r="DV41" s="22"/>
      <c r="DW41" s="22"/>
      <c r="DX41" s="22"/>
      <c r="DY41" s="22">
        <v>0.91</v>
      </c>
      <c r="DZ41" s="22">
        <v>0.86499999999999999</v>
      </c>
      <c r="EA41" s="22">
        <v>0.98</v>
      </c>
      <c r="EB41" s="22">
        <v>1.0699999999999998</v>
      </c>
      <c r="EC41" s="22">
        <v>0.47</v>
      </c>
      <c r="ED41" s="22">
        <v>1.93</v>
      </c>
      <c r="EE41" s="22">
        <v>2.79</v>
      </c>
      <c r="EF41" s="22">
        <v>2.74</v>
      </c>
      <c r="EG41" s="22"/>
      <c r="EH41" s="22">
        <v>2.0649999999999999</v>
      </c>
      <c r="EI41" s="22">
        <v>2.42</v>
      </c>
      <c r="EJ41" s="97">
        <v>4.0422205685187453</v>
      </c>
      <c r="EK41" s="97">
        <v>4.0057219629339258</v>
      </c>
      <c r="EL41" s="97">
        <v>1.8</v>
      </c>
      <c r="EM41" s="26"/>
    </row>
    <row r="42" spans="1:143" s="96" customFormat="1" ht="12.75" x14ac:dyDescent="0.2">
      <c r="A42" s="25" t="s">
        <v>308</v>
      </c>
      <c r="B42" s="21">
        <v>0.24402779237070063</v>
      </c>
      <c r="C42" s="21">
        <v>0.17470488158475497</v>
      </c>
      <c r="D42" s="21">
        <v>0.25917220684159797</v>
      </c>
      <c r="E42" s="21"/>
      <c r="F42" s="23">
        <v>0.14000000000000001</v>
      </c>
      <c r="G42" s="21">
        <v>0.33</v>
      </c>
      <c r="H42" s="23">
        <v>0.34</v>
      </c>
      <c r="I42" s="21">
        <v>0.28000000000000003</v>
      </c>
      <c r="J42" s="23">
        <v>0.83</v>
      </c>
      <c r="K42" s="21">
        <v>0.6</v>
      </c>
      <c r="L42" s="21">
        <v>0.75</v>
      </c>
      <c r="M42" s="21">
        <v>0.28999999999999998</v>
      </c>
      <c r="N42" s="23">
        <v>0.28000000000000003</v>
      </c>
      <c r="O42" s="21">
        <v>0.27</v>
      </c>
      <c r="P42" s="21">
        <v>0.16</v>
      </c>
      <c r="Q42" s="21"/>
      <c r="R42" s="21">
        <v>0.3</v>
      </c>
      <c r="S42" s="21">
        <v>0.1</v>
      </c>
      <c r="T42" s="21">
        <v>0.3</v>
      </c>
      <c r="U42" s="21">
        <v>0.98</v>
      </c>
      <c r="V42" s="22">
        <v>0.08</v>
      </c>
      <c r="W42" s="22" t="s">
        <v>309</v>
      </c>
      <c r="X42" s="22">
        <v>1.3</v>
      </c>
      <c r="Y42" s="22">
        <v>0.97</v>
      </c>
      <c r="Z42" s="22">
        <v>1.04</v>
      </c>
      <c r="AA42" s="22">
        <v>0.3</v>
      </c>
      <c r="AB42" s="22">
        <v>0.3</v>
      </c>
      <c r="AC42" s="22">
        <v>0.3</v>
      </c>
      <c r="AD42" s="22">
        <v>0.3</v>
      </c>
      <c r="AE42" s="22">
        <v>0.3</v>
      </c>
      <c r="AF42" s="22">
        <v>0.3</v>
      </c>
      <c r="AG42" s="22">
        <v>0.12</v>
      </c>
      <c r="AH42" s="22">
        <v>0.32</v>
      </c>
      <c r="AI42" s="22">
        <v>0.56000000000000005</v>
      </c>
      <c r="AJ42" s="22">
        <v>0.44</v>
      </c>
      <c r="AK42" s="22">
        <v>0.3</v>
      </c>
      <c r="AL42" s="22">
        <v>0.3</v>
      </c>
      <c r="AM42" s="22">
        <v>0.22</v>
      </c>
      <c r="AN42" s="21">
        <v>7.0000000000000007E-2</v>
      </c>
      <c r="AO42" s="21">
        <v>0.12</v>
      </c>
      <c r="AP42" s="22">
        <v>0.22200000000000003</v>
      </c>
      <c r="AQ42" s="22">
        <v>0.16500000000000001</v>
      </c>
      <c r="AR42" s="22">
        <v>0.185</v>
      </c>
      <c r="AS42" s="21"/>
      <c r="AT42" s="22">
        <v>0.27837773739607985</v>
      </c>
      <c r="AU42" s="22">
        <v>0.26850000000000002</v>
      </c>
      <c r="AV42" s="22">
        <v>0.20050000000000001</v>
      </c>
      <c r="AW42" s="22">
        <v>0.27150000000000002</v>
      </c>
      <c r="AX42" s="22">
        <v>0.1627857667740237</v>
      </c>
      <c r="AY42" s="22">
        <v>0.2666334486129896</v>
      </c>
      <c r="AZ42" s="22">
        <v>0.1699043301909002</v>
      </c>
      <c r="BA42" s="22">
        <v>0.37720646303867911</v>
      </c>
      <c r="BB42" s="22">
        <v>0.32604810728742167</v>
      </c>
      <c r="BC42" s="22">
        <v>0.19312906176325423</v>
      </c>
      <c r="BD42" s="22">
        <v>7.7696057060949661E-2</v>
      </c>
      <c r="BE42" s="22">
        <v>8.0785559953513816E-2</v>
      </c>
      <c r="BF42" s="22">
        <v>0.11732151712945559</v>
      </c>
      <c r="BG42" s="21"/>
      <c r="BH42" s="21">
        <v>0.25</v>
      </c>
      <c r="BI42" s="21">
        <v>0.13</v>
      </c>
      <c r="BJ42" s="21">
        <v>0.24</v>
      </c>
      <c r="BK42" s="21">
        <v>0.32</v>
      </c>
      <c r="BL42" s="21">
        <v>0.32</v>
      </c>
      <c r="BM42" s="21">
        <v>0.2</v>
      </c>
      <c r="BN42" s="21">
        <v>0.19</v>
      </c>
      <c r="BO42" s="21">
        <v>0.14000000000000001</v>
      </c>
      <c r="BP42" s="21">
        <v>0.23</v>
      </c>
      <c r="BQ42" s="21">
        <v>0.37</v>
      </c>
      <c r="BR42" s="21"/>
      <c r="BS42" s="22">
        <v>2.31</v>
      </c>
      <c r="BT42" s="22">
        <v>2.34</v>
      </c>
      <c r="BU42" s="22">
        <v>2.09</v>
      </c>
      <c r="BV42" s="22">
        <v>2.4</v>
      </c>
      <c r="BW42" s="22">
        <v>2.56</v>
      </c>
      <c r="BX42" s="22">
        <v>2.58</v>
      </c>
      <c r="BY42" s="21">
        <v>1.96</v>
      </c>
      <c r="BZ42" s="22">
        <v>3.28</v>
      </c>
      <c r="CA42" s="21">
        <v>2.39</v>
      </c>
      <c r="CB42" s="21">
        <v>1.91</v>
      </c>
      <c r="CC42" s="21">
        <v>1.67</v>
      </c>
      <c r="CD42" s="21">
        <v>0.38</v>
      </c>
      <c r="CE42" s="21">
        <v>1.81</v>
      </c>
      <c r="CF42" s="21">
        <v>0.81</v>
      </c>
      <c r="CG42" s="22">
        <v>0.16600000000000001</v>
      </c>
      <c r="CH42" s="22">
        <v>0.12666666666666665</v>
      </c>
      <c r="CI42" s="22">
        <v>0.53</v>
      </c>
      <c r="CJ42" s="22">
        <v>1.01</v>
      </c>
      <c r="CK42" s="22">
        <v>0.19</v>
      </c>
      <c r="CL42" s="22">
        <v>0.36</v>
      </c>
      <c r="CM42" s="22">
        <v>0.42</v>
      </c>
      <c r="CN42" s="22">
        <v>1.86</v>
      </c>
      <c r="CO42" s="21"/>
      <c r="CP42" s="22">
        <v>0.19</v>
      </c>
      <c r="CQ42" s="22">
        <v>0.12</v>
      </c>
      <c r="CR42" s="22">
        <v>0.19</v>
      </c>
      <c r="CS42" s="22">
        <v>0.42</v>
      </c>
      <c r="CT42" s="22">
        <v>0.45</v>
      </c>
      <c r="CU42" s="22">
        <v>0.32</v>
      </c>
      <c r="CV42" s="22">
        <v>0.1</v>
      </c>
      <c r="CW42" s="22">
        <v>0.08</v>
      </c>
      <c r="CX42" s="22">
        <v>7.0000000000000007E-2</v>
      </c>
      <c r="CY42" s="21">
        <v>0.41</v>
      </c>
      <c r="CZ42" s="22">
        <v>0.25</v>
      </c>
      <c r="DA42" s="22">
        <v>0.25</v>
      </c>
      <c r="DB42" s="21">
        <v>0.14399999999999999</v>
      </c>
      <c r="DC42" s="21">
        <v>0.13900000000000001</v>
      </c>
      <c r="DD42" s="21">
        <v>0.29399999999999998</v>
      </c>
      <c r="DE42" s="21">
        <v>0.20599999999999999</v>
      </c>
      <c r="DF42" s="21">
        <v>0.317</v>
      </c>
      <c r="DG42" s="21">
        <v>0.41</v>
      </c>
      <c r="DH42" s="21">
        <v>0.33400000000000002</v>
      </c>
      <c r="DI42" s="21">
        <v>0.33700000000000002</v>
      </c>
      <c r="DJ42" s="21">
        <v>4.1599999999999998E-2</v>
      </c>
      <c r="DK42" s="21">
        <v>0.32500000000000001</v>
      </c>
      <c r="DL42" s="21">
        <v>0.309</v>
      </c>
      <c r="DM42" s="21">
        <v>0.26</v>
      </c>
      <c r="DN42" s="22">
        <v>0.19500000000000001</v>
      </c>
      <c r="DO42" s="22">
        <v>0.124</v>
      </c>
      <c r="DP42" s="22">
        <v>0.22700000000000001</v>
      </c>
      <c r="DQ42" s="22">
        <v>0.21199999999999999</v>
      </c>
      <c r="DR42" s="22">
        <v>0.19700000000000001</v>
      </c>
      <c r="DS42" s="22">
        <v>0.14199999999999999</v>
      </c>
      <c r="DT42" s="22">
        <v>8.5000000000000006E-2</v>
      </c>
      <c r="DU42" s="22"/>
      <c r="DV42" s="22"/>
      <c r="DW42" s="22"/>
      <c r="DX42" s="22"/>
      <c r="DY42" s="22">
        <v>0.13</v>
      </c>
      <c r="DZ42" s="22">
        <v>0.13</v>
      </c>
      <c r="EA42" s="22">
        <v>0.16</v>
      </c>
      <c r="EB42" s="22">
        <v>0.14500000000000002</v>
      </c>
      <c r="EC42" s="22">
        <v>0.05</v>
      </c>
      <c r="ED42" s="22">
        <v>0.28000000000000003</v>
      </c>
      <c r="EE42" s="22">
        <v>0.39</v>
      </c>
      <c r="EF42" s="22">
        <v>0.34</v>
      </c>
      <c r="EG42" s="22">
        <v>0.28500000000000003</v>
      </c>
      <c r="EH42" s="22">
        <v>0.28999999999999998</v>
      </c>
      <c r="EI42" s="22">
        <v>0.32</v>
      </c>
      <c r="EJ42" s="97">
        <v>0.59166770228621191</v>
      </c>
      <c r="EK42" s="97">
        <v>0.57442509647437379</v>
      </c>
      <c r="EL42" s="97">
        <v>0.19</v>
      </c>
      <c r="EM42" s="26"/>
    </row>
    <row r="43" spans="1:143" s="96" customFormat="1" ht="12.75" x14ac:dyDescent="0.2">
      <c r="A43" s="25" t="s">
        <v>310</v>
      </c>
      <c r="B43" s="21">
        <v>1.0993110796112309</v>
      </c>
      <c r="C43" s="21">
        <v>0.78561308447837597</v>
      </c>
      <c r="D43" s="21">
        <v>1.3181588868504268</v>
      </c>
      <c r="E43" s="21"/>
      <c r="F43" s="23">
        <v>0.6</v>
      </c>
      <c r="G43" s="21">
        <v>1.69</v>
      </c>
      <c r="H43" s="23">
        <v>1.91</v>
      </c>
      <c r="I43" s="21">
        <v>1.37</v>
      </c>
      <c r="J43" s="23">
        <v>4.7300000000000004</v>
      </c>
      <c r="K43" s="21">
        <v>3.53</v>
      </c>
      <c r="L43" s="21">
        <v>4.25</v>
      </c>
      <c r="M43" s="21">
        <v>1.34</v>
      </c>
      <c r="N43" s="23">
        <v>1.51</v>
      </c>
      <c r="O43" s="21">
        <v>1.53</v>
      </c>
      <c r="P43" s="21">
        <v>0.84</v>
      </c>
      <c r="Q43" s="21"/>
      <c r="R43" s="21">
        <v>0.76</v>
      </c>
      <c r="S43" s="21">
        <v>0.6</v>
      </c>
      <c r="T43" s="21">
        <v>1.06</v>
      </c>
      <c r="U43" s="21">
        <v>6.08</v>
      </c>
      <c r="V43" s="22">
        <v>0.75</v>
      </c>
      <c r="W43" s="22">
        <v>1.18</v>
      </c>
      <c r="X43" s="22">
        <v>7.44</v>
      </c>
      <c r="Y43" s="22">
        <v>5.53</v>
      </c>
      <c r="Z43" s="22">
        <v>5.94</v>
      </c>
      <c r="AA43" s="22">
        <v>0.93</v>
      </c>
      <c r="AB43" s="22">
        <v>0.37</v>
      </c>
      <c r="AC43" s="22">
        <v>0.46</v>
      </c>
      <c r="AD43" s="22">
        <v>0.88</v>
      </c>
      <c r="AE43" s="22">
        <v>1.07</v>
      </c>
      <c r="AF43" s="22">
        <v>1.1499999999999999</v>
      </c>
      <c r="AG43" s="22">
        <v>0.72</v>
      </c>
      <c r="AH43" s="22">
        <v>0.95</v>
      </c>
      <c r="AI43" s="22">
        <v>2.1800000000000002</v>
      </c>
      <c r="AJ43" s="22">
        <v>1.57</v>
      </c>
      <c r="AK43" s="22">
        <v>1.2</v>
      </c>
      <c r="AL43" s="22">
        <v>1.8</v>
      </c>
      <c r="AM43" s="22">
        <v>1.27</v>
      </c>
      <c r="AN43" s="21">
        <v>0.34</v>
      </c>
      <c r="AO43" s="21">
        <v>0.51</v>
      </c>
      <c r="AP43" s="22">
        <v>1.1659999999999999</v>
      </c>
      <c r="AQ43" s="22">
        <v>0.91500000000000004</v>
      </c>
      <c r="AR43" s="22">
        <v>1.04</v>
      </c>
      <c r="AS43" s="21"/>
      <c r="AT43" s="22">
        <v>1.3931578559413864</v>
      </c>
      <c r="AU43" s="22">
        <v>1.0335000000000001</v>
      </c>
      <c r="AV43" s="22">
        <v>0.77749999999999997</v>
      </c>
      <c r="AW43" s="22">
        <v>1</v>
      </c>
      <c r="AX43" s="22">
        <v>0.70988459746160404</v>
      </c>
      <c r="AY43" s="22">
        <v>1.2295444231886981</v>
      </c>
      <c r="AZ43" s="22">
        <v>0.80928604837356655</v>
      </c>
      <c r="BA43" s="22">
        <v>1.1250481251120241</v>
      </c>
      <c r="BB43" s="22">
        <v>1.2869243230895486</v>
      </c>
      <c r="BC43" s="22">
        <v>0.74813948890790227</v>
      </c>
      <c r="BD43" s="22">
        <v>0.3041114261175783</v>
      </c>
      <c r="BE43" s="22">
        <v>0.35839264056894288</v>
      </c>
      <c r="BF43" s="22">
        <v>0.29233853866320481</v>
      </c>
      <c r="BG43" s="21"/>
      <c r="BH43" s="21">
        <v>1.2</v>
      </c>
      <c r="BI43" s="21">
        <v>0.71</v>
      </c>
      <c r="BJ43" s="21">
        <v>1.2</v>
      </c>
      <c r="BK43" s="21">
        <v>1.8</v>
      </c>
      <c r="BL43" s="21">
        <v>1.2</v>
      </c>
      <c r="BM43" s="21">
        <v>1</v>
      </c>
      <c r="BN43" s="21">
        <v>0.93</v>
      </c>
      <c r="BO43" s="21">
        <v>0.68</v>
      </c>
      <c r="BP43" s="21">
        <v>1.1000000000000001</v>
      </c>
      <c r="BQ43" s="21">
        <v>2</v>
      </c>
      <c r="BR43" s="21"/>
      <c r="BS43" s="22">
        <v>13.92</v>
      </c>
      <c r="BT43" s="22">
        <v>14.52</v>
      </c>
      <c r="BU43" s="22">
        <v>13.35</v>
      </c>
      <c r="BV43" s="22">
        <v>15.41</v>
      </c>
      <c r="BW43" s="22">
        <v>16.72</v>
      </c>
      <c r="BX43" s="22">
        <v>16.239999999999998</v>
      </c>
      <c r="BY43" s="21">
        <v>13</v>
      </c>
      <c r="BZ43" s="22">
        <v>20.59</v>
      </c>
      <c r="CA43" s="21">
        <v>16.079999999999998</v>
      </c>
      <c r="CB43" s="21">
        <v>12.3</v>
      </c>
      <c r="CC43" s="21">
        <v>11.16</v>
      </c>
      <c r="CD43" s="21">
        <v>2.0699999999999998</v>
      </c>
      <c r="CE43" s="21">
        <v>11.58</v>
      </c>
      <c r="CF43" s="21">
        <v>4.6100000000000003</v>
      </c>
      <c r="CG43" s="22">
        <v>0.98000000000000009</v>
      </c>
      <c r="CH43" s="22">
        <v>0.69833333333333336</v>
      </c>
      <c r="CI43" s="22">
        <v>3.04</v>
      </c>
      <c r="CJ43" s="22">
        <v>6.23</v>
      </c>
      <c r="CK43" s="22">
        <v>0.87</v>
      </c>
      <c r="CL43" s="22">
        <v>1.78</v>
      </c>
      <c r="CM43" s="22">
        <v>2.15</v>
      </c>
      <c r="CN43" s="22">
        <v>11.99</v>
      </c>
      <c r="CO43" s="21"/>
      <c r="CP43" s="22">
        <v>0.96</v>
      </c>
      <c r="CQ43" s="22">
        <v>0.65</v>
      </c>
      <c r="CR43" s="22">
        <v>0.94</v>
      </c>
      <c r="CS43" s="22">
        <v>2.2799999999999998</v>
      </c>
      <c r="CT43" s="22">
        <v>2.38</v>
      </c>
      <c r="CU43" s="22">
        <v>1.64</v>
      </c>
      <c r="CV43" s="22">
        <v>0.53</v>
      </c>
      <c r="CW43" s="22">
        <v>0.45</v>
      </c>
      <c r="CX43" s="22">
        <v>0.37</v>
      </c>
      <c r="CY43" s="21">
        <v>2.0299999999999998</v>
      </c>
      <c r="CZ43" s="22">
        <v>1.21</v>
      </c>
      <c r="DA43" s="22">
        <v>1.26</v>
      </c>
      <c r="DB43" s="21">
        <v>0.626</v>
      </c>
      <c r="DC43" s="21">
        <v>0.64700000000000002</v>
      </c>
      <c r="DD43" s="21">
        <v>1.63</v>
      </c>
      <c r="DE43" s="21">
        <v>0.97899999999999998</v>
      </c>
      <c r="DF43" s="21">
        <v>1.73</v>
      </c>
      <c r="DG43" s="21">
        <v>2.06</v>
      </c>
      <c r="DH43" s="21">
        <v>1.93</v>
      </c>
      <c r="DI43" s="21">
        <v>1.78</v>
      </c>
      <c r="DJ43" s="21">
        <v>0.16500000000000001</v>
      </c>
      <c r="DK43" s="21">
        <v>1.62</v>
      </c>
      <c r="DL43" s="21">
        <v>1.43</v>
      </c>
      <c r="DM43" s="21">
        <v>1.34</v>
      </c>
      <c r="DN43" s="22">
        <v>0.85699999999999998</v>
      </c>
      <c r="DO43" s="22">
        <v>0.56899999999999995</v>
      </c>
      <c r="DP43" s="22">
        <v>1</v>
      </c>
      <c r="DQ43" s="22">
        <v>0.97</v>
      </c>
      <c r="DR43" s="22">
        <v>1.01</v>
      </c>
      <c r="DS43" s="22">
        <v>0.71599999999999997</v>
      </c>
      <c r="DT43" s="22">
        <v>0.38900000000000001</v>
      </c>
      <c r="DU43" s="22"/>
      <c r="DV43" s="22"/>
      <c r="DW43" s="22"/>
      <c r="DX43" s="22"/>
      <c r="DY43" s="22">
        <v>0.63</v>
      </c>
      <c r="DZ43" s="22">
        <v>0.69</v>
      </c>
      <c r="EA43" s="22">
        <v>0.60000000000000009</v>
      </c>
      <c r="EB43" s="22">
        <v>0.74</v>
      </c>
      <c r="EC43" s="22">
        <v>0.28999999999999998</v>
      </c>
      <c r="ED43" s="22">
        <v>1.58</v>
      </c>
      <c r="EE43" s="22">
        <v>2.86</v>
      </c>
      <c r="EF43" s="22">
        <v>1.98</v>
      </c>
      <c r="EG43" s="22">
        <v>4.3499999999999997E-2</v>
      </c>
      <c r="EH43" s="22">
        <v>1.62</v>
      </c>
      <c r="EI43" s="22">
        <v>1.64</v>
      </c>
      <c r="EJ43" s="97">
        <v>3.1693742321017639</v>
      </c>
      <c r="EK43" s="97">
        <v>3.0691928626962484</v>
      </c>
      <c r="EL43" s="97">
        <v>0.85</v>
      </c>
      <c r="EM43" s="26"/>
    </row>
    <row r="44" spans="1:143" s="96" customFormat="1" ht="12.75" x14ac:dyDescent="0.2">
      <c r="A44" s="25" t="s">
        <v>311</v>
      </c>
      <c r="B44" s="21">
        <v>0.18448100770048215</v>
      </c>
      <c r="C44" s="21">
        <v>0.13363633825455765</v>
      </c>
      <c r="D44" s="21">
        <v>0.21293468374659325</v>
      </c>
      <c r="E44" s="21"/>
      <c r="F44" s="23">
        <v>0.1</v>
      </c>
      <c r="G44" s="21">
        <v>0.3</v>
      </c>
      <c r="H44" s="23">
        <v>0.37</v>
      </c>
      <c r="I44" s="21">
        <v>0.21</v>
      </c>
      <c r="J44" s="23">
        <v>0.96</v>
      </c>
      <c r="K44" s="21">
        <v>0.68</v>
      </c>
      <c r="L44" s="21">
        <v>0.81</v>
      </c>
      <c r="M44" s="21">
        <v>0.21</v>
      </c>
      <c r="N44" s="23">
        <v>0.28000000000000003</v>
      </c>
      <c r="O44" s="21">
        <v>0.25</v>
      </c>
      <c r="P44" s="21">
        <v>0.16</v>
      </c>
      <c r="Q44" s="21"/>
      <c r="R44" s="21">
        <v>0.2</v>
      </c>
      <c r="S44" s="21">
        <v>0.11</v>
      </c>
      <c r="T44" s="21">
        <v>0.26</v>
      </c>
      <c r="U44" s="21">
        <v>1.26</v>
      </c>
      <c r="V44" s="22">
        <v>0.17</v>
      </c>
      <c r="W44" s="22">
        <v>0.25</v>
      </c>
      <c r="X44" s="22">
        <v>1.45</v>
      </c>
      <c r="Y44" s="22">
        <v>1.22</v>
      </c>
      <c r="Z44" s="22">
        <v>1.24</v>
      </c>
      <c r="AA44" s="22">
        <v>0.2</v>
      </c>
      <c r="AB44" s="22">
        <v>0.18</v>
      </c>
      <c r="AC44" s="22">
        <v>0.1</v>
      </c>
      <c r="AD44" s="22">
        <v>0.14000000000000001</v>
      </c>
      <c r="AE44" s="22">
        <v>0.22</v>
      </c>
      <c r="AF44" s="22">
        <v>0.24</v>
      </c>
      <c r="AG44" s="22">
        <v>0.16</v>
      </c>
      <c r="AH44" s="22">
        <v>0.26</v>
      </c>
      <c r="AI44" s="22">
        <v>0.46</v>
      </c>
      <c r="AJ44" s="22">
        <v>0.36</v>
      </c>
      <c r="AK44" s="22">
        <v>0.2</v>
      </c>
      <c r="AL44" s="22">
        <v>0.37</v>
      </c>
      <c r="AM44" s="22">
        <v>0.25</v>
      </c>
      <c r="AN44" s="21">
        <v>0.06</v>
      </c>
      <c r="AO44" s="21">
        <v>0.09</v>
      </c>
      <c r="AP44" s="22">
        <v>0.22400000000000003</v>
      </c>
      <c r="AQ44" s="22">
        <v>0.17499999999999999</v>
      </c>
      <c r="AR44" s="22">
        <v>0.21</v>
      </c>
      <c r="AS44" s="21"/>
      <c r="AT44" s="22">
        <v>0.25023680793376446</v>
      </c>
      <c r="AU44" s="22">
        <v>0.17149999999999999</v>
      </c>
      <c r="AV44" s="22">
        <v>0.1305</v>
      </c>
      <c r="AW44" s="22">
        <v>0.159</v>
      </c>
      <c r="AX44" s="22">
        <v>0.12314426076185868</v>
      </c>
      <c r="AY44" s="22">
        <v>0.22053418585343709</v>
      </c>
      <c r="AZ44" s="22">
        <v>0.14004800443474555</v>
      </c>
      <c r="BA44" s="22">
        <v>0.17202371154773843</v>
      </c>
      <c r="BB44" s="22">
        <v>0.20943543636544046</v>
      </c>
      <c r="BC44" s="22">
        <v>0.12831956633810707</v>
      </c>
      <c r="BD44" s="22">
        <v>5.5945908680501033E-2</v>
      </c>
      <c r="BE44" s="22">
        <v>6.5219700535212519E-2</v>
      </c>
      <c r="BF44" s="22">
        <v>4.5093048034006933E-2</v>
      </c>
      <c r="BG44" s="21"/>
      <c r="BH44" s="21">
        <v>0.2</v>
      </c>
      <c r="BI44" s="21">
        <v>0.14000000000000001</v>
      </c>
      <c r="BJ44" s="21">
        <v>0.21</v>
      </c>
      <c r="BK44" s="21">
        <v>0.34</v>
      </c>
      <c r="BL44" s="21">
        <v>0.16</v>
      </c>
      <c r="BM44" s="21">
        <v>0.16</v>
      </c>
      <c r="BN44" s="21">
        <v>0.15</v>
      </c>
      <c r="BO44" s="21">
        <v>0.11</v>
      </c>
      <c r="BP44" s="21">
        <v>0.2</v>
      </c>
      <c r="BQ44" s="21">
        <v>0.37</v>
      </c>
      <c r="BR44" s="21"/>
      <c r="BS44" s="22">
        <v>2.83</v>
      </c>
      <c r="BT44" s="22">
        <v>2.94</v>
      </c>
      <c r="BU44" s="22">
        <v>2.86</v>
      </c>
      <c r="BV44" s="22">
        <v>3.23</v>
      </c>
      <c r="BW44" s="22">
        <v>3.49</v>
      </c>
      <c r="BX44" s="22">
        <v>3.34</v>
      </c>
      <c r="BY44" s="21">
        <v>2.71</v>
      </c>
      <c r="BZ44" s="22">
        <v>4.18</v>
      </c>
      <c r="CA44" s="21">
        <v>3.4</v>
      </c>
      <c r="CB44" s="21">
        <v>2.64</v>
      </c>
      <c r="CC44" s="21">
        <v>2.38</v>
      </c>
      <c r="CD44" s="21">
        <v>0.43</v>
      </c>
      <c r="CE44" s="21">
        <v>2.38</v>
      </c>
      <c r="CF44" s="21">
        <v>0.92</v>
      </c>
      <c r="CG44" s="22">
        <v>0.19800000000000001</v>
      </c>
      <c r="CH44" s="22">
        <v>0.13499999999999998</v>
      </c>
      <c r="CI44" s="22">
        <v>0.61</v>
      </c>
      <c r="CJ44" s="22">
        <v>1.27</v>
      </c>
      <c r="CK44" s="22">
        <v>0.15</v>
      </c>
      <c r="CL44" s="22">
        <v>0.31</v>
      </c>
      <c r="CM44" s="22">
        <v>0.38</v>
      </c>
      <c r="CN44" s="22">
        <v>2.48</v>
      </c>
      <c r="CO44" s="21"/>
      <c r="CP44" s="22">
        <v>0.18</v>
      </c>
      <c r="CQ44" s="22">
        <v>0.13</v>
      </c>
      <c r="CR44" s="22">
        <v>0.16</v>
      </c>
      <c r="CS44" s="22">
        <v>0.42</v>
      </c>
      <c r="CT44" s="22">
        <v>0.43</v>
      </c>
      <c r="CU44" s="22">
        <v>0.3</v>
      </c>
      <c r="CV44" s="22">
        <v>0.09</v>
      </c>
      <c r="CW44" s="22">
        <v>0.08</v>
      </c>
      <c r="CX44" s="22">
        <v>7.0000000000000007E-2</v>
      </c>
      <c r="CY44" s="21">
        <v>0.38</v>
      </c>
      <c r="CZ44" s="22">
        <v>0.21</v>
      </c>
      <c r="DA44" s="22">
        <v>0.22</v>
      </c>
      <c r="DB44" s="21">
        <v>0.108</v>
      </c>
      <c r="DC44" s="21">
        <v>0.114</v>
      </c>
      <c r="DD44" s="21">
        <v>0.31</v>
      </c>
      <c r="DE44" s="21">
        <v>0.16800000000000001</v>
      </c>
      <c r="DF44" s="21">
        <v>0.31900000000000001</v>
      </c>
      <c r="DG44" s="21">
        <v>0.36799999999999999</v>
      </c>
      <c r="DH44" s="21">
        <v>0.36799999999999999</v>
      </c>
      <c r="DI44" s="21">
        <v>0.32200000000000001</v>
      </c>
      <c r="DJ44" s="21">
        <v>2.9100000000000001E-2</v>
      </c>
      <c r="DK44" s="21">
        <v>0.28999999999999998</v>
      </c>
      <c r="DL44" s="21">
        <v>0.24199999999999999</v>
      </c>
      <c r="DM44" s="21">
        <v>0.24399999999999999</v>
      </c>
      <c r="DN44" s="22">
        <v>0.14499999999999999</v>
      </c>
      <c r="DO44" s="22">
        <v>9.3100000000000002E-2</v>
      </c>
      <c r="DP44" s="22">
        <v>0.16200000000000001</v>
      </c>
      <c r="DQ44" s="22">
        <v>0.16300000000000001</v>
      </c>
      <c r="DR44" s="22">
        <v>0.17899999999999999</v>
      </c>
      <c r="DS44" s="22">
        <v>0.125</v>
      </c>
      <c r="DT44" s="22">
        <v>7.8E-2</v>
      </c>
      <c r="DU44" s="22"/>
      <c r="DV44" s="22"/>
      <c r="DW44" s="22"/>
      <c r="DX44" s="22"/>
      <c r="DY44" s="22">
        <v>0.12</v>
      </c>
      <c r="DZ44" s="22">
        <v>0.125</v>
      </c>
      <c r="EA44" s="22">
        <v>0.1</v>
      </c>
      <c r="EB44" s="22">
        <v>0.125</v>
      </c>
      <c r="EC44" s="22">
        <v>0.06</v>
      </c>
      <c r="ED44" s="22">
        <v>0.28999999999999998</v>
      </c>
      <c r="EE44" s="22">
        <v>0.54</v>
      </c>
      <c r="EF44" s="22">
        <v>0.35</v>
      </c>
      <c r="EG44" s="22">
        <v>3.7199999999999998</v>
      </c>
      <c r="EH44" s="22">
        <v>0.33</v>
      </c>
      <c r="EI44" s="22">
        <v>0.28999999999999998</v>
      </c>
      <c r="EJ44" s="97">
        <v>0.6057603234551171</v>
      </c>
      <c r="EK44" s="97">
        <v>0.59809247125948273</v>
      </c>
      <c r="EL44" s="97">
        <v>0.16</v>
      </c>
      <c r="EM44" s="26"/>
    </row>
    <row r="45" spans="1:143" s="96" customFormat="1" ht="12.75" x14ac:dyDescent="0.2">
      <c r="A45" s="25" t="s">
        <v>312</v>
      </c>
      <c r="B45" s="21">
        <v>0.43305782569423584</v>
      </c>
      <c r="C45" s="21">
        <v>0.29715095169018613</v>
      </c>
      <c r="D45" s="21">
        <v>0.53146186730492972</v>
      </c>
      <c r="E45" s="21"/>
      <c r="F45" s="23">
        <v>0.22</v>
      </c>
      <c r="G45" s="21">
        <v>0.81</v>
      </c>
      <c r="H45" s="23">
        <v>0.96</v>
      </c>
      <c r="I45" s="21">
        <v>0.52</v>
      </c>
      <c r="J45" s="23">
        <v>2.66</v>
      </c>
      <c r="K45" s="21">
        <v>2.25</v>
      </c>
      <c r="L45" s="21">
        <v>2.44</v>
      </c>
      <c r="M45" s="21">
        <v>0.55000000000000004</v>
      </c>
      <c r="N45" s="23">
        <v>0.78</v>
      </c>
      <c r="O45" s="21">
        <v>0.71</v>
      </c>
      <c r="P45" s="21">
        <v>0.37</v>
      </c>
      <c r="Q45" s="21"/>
      <c r="R45" s="21">
        <v>0.49</v>
      </c>
      <c r="S45" s="21">
        <v>0.34</v>
      </c>
      <c r="T45" s="21">
        <v>0.71</v>
      </c>
      <c r="U45" s="21">
        <v>3.76</v>
      </c>
      <c r="V45" s="22">
        <v>0.33</v>
      </c>
      <c r="W45" s="22">
        <v>0.81</v>
      </c>
      <c r="X45" s="22">
        <v>3.93</v>
      </c>
      <c r="Y45" s="22">
        <v>3.33</v>
      </c>
      <c r="Z45" s="22">
        <v>3.41</v>
      </c>
      <c r="AA45" s="22">
        <v>0.37</v>
      </c>
      <c r="AB45" s="22">
        <v>0.14000000000000001</v>
      </c>
      <c r="AC45" s="22">
        <v>0.33</v>
      </c>
      <c r="AD45" s="22">
        <v>0.57999999999999996</v>
      </c>
      <c r="AE45" s="22">
        <v>0.72</v>
      </c>
      <c r="AF45" s="22">
        <v>0.74</v>
      </c>
      <c r="AG45" s="22">
        <v>0.44</v>
      </c>
      <c r="AH45" s="22">
        <v>0.69</v>
      </c>
      <c r="AI45" s="22">
        <v>1.37</v>
      </c>
      <c r="AJ45" s="22">
        <v>1.03</v>
      </c>
      <c r="AK45" s="22">
        <v>0.66</v>
      </c>
      <c r="AL45" s="22">
        <v>1.1399999999999999</v>
      </c>
      <c r="AM45" s="22">
        <v>0.77</v>
      </c>
      <c r="AN45" s="21">
        <v>0.18</v>
      </c>
      <c r="AO45" s="21">
        <v>0.26</v>
      </c>
      <c r="AP45" s="22">
        <v>0.53400000000000003</v>
      </c>
      <c r="AQ45" s="22">
        <v>0.42000000000000004</v>
      </c>
      <c r="AR45" s="22">
        <v>0.505</v>
      </c>
      <c r="AS45" s="21"/>
      <c r="AT45" s="22">
        <v>0.69236363911502197</v>
      </c>
      <c r="AU45" s="22">
        <v>0.46699999999999997</v>
      </c>
      <c r="AV45" s="22">
        <v>0.371</v>
      </c>
      <c r="AW45" s="22">
        <v>0.45650000000000002</v>
      </c>
      <c r="AX45" s="22">
        <v>0.35737550639621457</v>
      </c>
      <c r="AY45" s="22">
        <v>0.63333905931934698</v>
      </c>
      <c r="AZ45" s="22">
        <v>0.40084791867951619</v>
      </c>
      <c r="BA45" s="22">
        <v>0.54342231917774442</v>
      </c>
      <c r="BB45" s="22">
        <v>0.54197539785861826</v>
      </c>
      <c r="BC45" s="22">
        <v>0.36241422485091479</v>
      </c>
      <c r="BD45" s="22">
        <v>0.18610300808837732</v>
      </c>
      <c r="BE45" s="22">
        <v>0.21754363044260802</v>
      </c>
      <c r="BF45" s="22">
        <v>0.1694690767377916</v>
      </c>
      <c r="BG45" s="21"/>
      <c r="BH45" s="21">
        <v>0.56000000000000005</v>
      </c>
      <c r="BI45" s="21">
        <v>0.43</v>
      </c>
      <c r="BJ45" s="21">
        <v>0.54</v>
      </c>
      <c r="BK45" s="21">
        <v>1</v>
      </c>
      <c r="BL45" s="21">
        <v>0.32</v>
      </c>
      <c r="BM45" s="21">
        <v>0.43</v>
      </c>
      <c r="BN45" s="21">
        <v>0.38</v>
      </c>
      <c r="BO45" s="21">
        <v>0.27</v>
      </c>
      <c r="BP45" s="21">
        <v>0.55000000000000004</v>
      </c>
      <c r="BQ45" s="21">
        <v>1.1000000000000001</v>
      </c>
      <c r="BR45" s="21"/>
      <c r="BS45" s="22">
        <v>7.66</v>
      </c>
      <c r="BT45" s="22">
        <v>7.84</v>
      </c>
      <c r="BU45" s="22">
        <v>7.92</v>
      </c>
      <c r="BV45" s="22">
        <v>8.82</v>
      </c>
      <c r="BW45" s="22">
        <v>9.5500000000000007</v>
      </c>
      <c r="BX45" s="22">
        <v>9.07</v>
      </c>
      <c r="BY45" s="21">
        <v>7.52</v>
      </c>
      <c r="BZ45" s="22">
        <v>11.26</v>
      </c>
      <c r="CA45" s="21">
        <v>9.7200000000000006</v>
      </c>
      <c r="CB45" s="21">
        <v>7.62</v>
      </c>
      <c r="CC45" s="21">
        <v>6.79</v>
      </c>
      <c r="CD45" s="21">
        <v>1.24</v>
      </c>
      <c r="CE45" s="21">
        <v>6.4</v>
      </c>
      <c r="CF45" s="21">
        <v>2.42</v>
      </c>
      <c r="CG45" s="22">
        <v>0.60799999999999987</v>
      </c>
      <c r="CH45" s="22">
        <v>0.42</v>
      </c>
      <c r="CI45" s="22">
        <v>1.72</v>
      </c>
      <c r="CJ45" s="22">
        <v>3.59</v>
      </c>
      <c r="CK45" s="22">
        <v>0.42</v>
      </c>
      <c r="CL45" s="22">
        <v>0.8</v>
      </c>
      <c r="CM45" s="22">
        <v>0.98</v>
      </c>
      <c r="CN45" s="22">
        <v>7.26</v>
      </c>
      <c r="CO45" s="21"/>
      <c r="CP45" s="22">
        <v>0.47</v>
      </c>
      <c r="CQ45" s="22">
        <v>0.35</v>
      </c>
      <c r="CR45" s="22">
        <v>0.41</v>
      </c>
      <c r="CS45" s="22">
        <v>1.0900000000000001</v>
      </c>
      <c r="CT45" s="22">
        <v>1.07</v>
      </c>
      <c r="CU45" s="22">
        <v>0.76</v>
      </c>
      <c r="CV45" s="22">
        <v>0.21</v>
      </c>
      <c r="CW45" s="22">
        <v>0.24</v>
      </c>
      <c r="CX45" s="22">
        <v>0.17</v>
      </c>
      <c r="CY45" s="21">
        <v>1.05</v>
      </c>
      <c r="CZ45" s="22">
        <v>0.61</v>
      </c>
      <c r="DA45" s="22">
        <v>0.63</v>
      </c>
      <c r="DB45" s="21">
        <v>0.28599999999999998</v>
      </c>
      <c r="DC45" s="21">
        <v>0.30099999999999999</v>
      </c>
      <c r="DD45" s="21">
        <v>0.83699999999999997</v>
      </c>
      <c r="DE45" s="21">
        <v>0.41599999999999998</v>
      </c>
      <c r="DF45" s="21">
        <v>0.85</v>
      </c>
      <c r="DG45" s="21">
        <v>0.94899999999999995</v>
      </c>
      <c r="DH45" s="21">
        <v>1.02</v>
      </c>
      <c r="DI45" s="21">
        <v>0.85</v>
      </c>
      <c r="DJ45" s="21">
        <v>7.8600000000000003E-2</v>
      </c>
      <c r="DK45" s="21">
        <v>0.73799999999999999</v>
      </c>
      <c r="DL45" s="21">
        <v>0.60199999999999998</v>
      </c>
      <c r="DM45" s="21">
        <v>0.625</v>
      </c>
      <c r="DN45" s="22">
        <v>0.371</v>
      </c>
      <c r="DO45" s="22">
        <v>0.22900000000000001</v>
      </c>
      <c r="DP45" s="22">
        <v>0.40799999999999997</v>
      </c>
      <c r="DQ45" s="22">
        <v>0.439</v>
      </c>
      <c r="DR45" s="22">
        <v>0.48799999999999999</v>
      </c>
      <c r="DS45" s="22">
        <v>0.34899999999999998</v>
      </c>
      <c r="DT45" s="22">
        <v>0.20899999999999999</v>
      </c>
      <c r="DU45" s="22"/>
      <c r="DV45" s="22"/>
      <c r="DW45" s="22"/>
      <c r="DX45" s="22"/>
      <c r="DY45" s="22">
        <v>0.27</v>
      </c>
      <c r="DZ45" s="22">
        <v>0.28500000000000003</v>
      </c>
      <c r="EA45" s="22">
        <v>0.27500000000000002</v>
      </c>
      <c r="EB45" s="22">
        <v>0.32499999999999996</v>
      </c>
      <c r="EC45" s="22">
        <v>0.15</v>
      </c>
      <c r="ED45" s="22">
        <v>0.92</v>
      </c>
      <c r="EE45" s="22">
        <v>1.58</v>
      </c>
      <c r="EF45" s="22">
        <v>0.96</v>
      </c>
      <c r="EG45" s="22">
        <v>0.26500000000000001</v>
      </c>
      <c r="EH45" s="22">
        <v>0.82000000000000006</v>
      </c>
      <c r="EI45" s="22">
        <v>0.75</v>
      </c>
      <c r="EJ45" s="97">
        <v>1.6257363018938795</v>
      </c>
      <c r="EK45" s="97">
        <v>1.6472977913089177</v>
      </c>
      <c r="EL45" s="97">
        <v>0.37</v>
      </c>
      <c r="EM45" s="26"/>
    </row>
    <row r="46" spans="1:143" s="96" customFormat="1" ht="12.75" x14ac:dyDescent="0.2">
      <c r="A46" s="25" t="s">
        <v>313</v>
      </c>
      <c r="B46" s="21">
        <v>6.0282829817231723E-2</v>
      </c>
      <c r="C46" s="21">
        <v>3.9698293608236138E-2</v>
      </c>
      <c r="D46" s="21">
        <v>6.1318913870051027E-2</v>
      </c>
      <c r="E46" s="21"/>
      <c r="F46" s="23">
        <v>0.02</v>
      </c>
      <c r="G46" s="21">
        <v>0.1</v>
      </c>
      <c r="H46" s="23">
        <v>0.13</v>
      </c>
      <c r="I46" s="21">
        <v>7.0000000000000007E-2</v>
      </c>
      <c r="J46" s="23">
        <v>0.39</v>
      </c>
      <c r="K46" s="21">
        <v>0.32</v>
      </c>
      <c r="L46" s="21">
        <v>0.34</v>
      </c>
      <c r="M46" s="21">
        <v>0.08</v>
      </c>
      <c r="N46" s="23">
        <v>0.12</v>
      </c>
      <c r="O46" s="21">
        <v>0.1</v>
      </c>
      <c r="P46" s="21">
        <v>0.05</v>
      </c>
      <c r="Q46" s="21"/>
      <c r="R46" s="21">
        <v>0.1</v>
      </c>
      <c r="S46" s="21">
        <v>0.05</v>
      </c>
      <c r="T46" s="21">
        <v>0.1</v>
      </c>
      <c r="U46" s="21">
        <v>0.56000000000000005</v>
      </c>
      <c r="V46" s="22">
        <v>0.09</v>
      </c>
      <c r="W46" s="22">
        <v>0.12</v>
      </c>
      <c r="X46" s="22">
        <v>0.59</v>
      </c>
      <c r="Y46" s="22">
        <v>0.45</v>
      </c>
      <c r="Z46" s="22">
        <v>0.45</v>
      </c>
      <c r="AA46" s="22">
        <v>0.1</v>
      </c>
      <c r="AB46" s="22">
        <v>0.1</v>
      </c>
      <c r="AC46" s="22">
        <v>0.1</v>
      </c>
      <c r="AD46" s="22">
        <v>0.1</v>
      </c>
      <c r="AE46" s="22">
        <v>0.1</v>
      </c>
      <c r="AF46" s="22">
        <v>0.1</v>
      </c>
      <c r="AG46" s="22">
        <v>0.08</v>
      </c>
      <c r="AH46" s="22">
        <v>0.12</v>
      </c>
      <c r="AI46" s="22">
        <v>0.2</v>
      </c>
      <c r="AJ46" s="22">
        <v>0.16</v>
      </c>
      <c r="AK46" s="22">
        <v>0.1</v>
      </c>
      <c r="AL46" s="22">
        <v>0.18</v>
      </c>
      <c r="AM46" s="22">
        <v>0.12</v>
      </c>
      <c r="AN46" s="21" t="s">
        <v>314</v>
      </c>
      <c r="AO46" s="21" t="s">
        <v>314</v>
      </c>
      <c r="AP46" s="22">
        <v>7.8E-2</v>
      </c>
      <c r="AQ46" s="22">
        <v>6.5000000000000002E-2</v>
      </c>
      <c r="AR46" s="22">
        <v>0.08</v>
      </c>
      <c r="AS46" s="21"/>
      <c r="AT46" s="22">
        <v>8.3640619353102297E-2</v>
      </c>
      <c r="AU46" s="22">
        <v>5.45E-2</v>
      </c>
      <c r="AV46" s="22">
        <v>4.7E-2</v>
      </c>
      <c r="AW46" s="22">
        <v>4.9500000000000002E-2</v>
      </c>
      <c r="AX46" s="22">
        <v>4.3435770650242102E-2</v>
      </c>
      <c r="AY46" s="22">
        <v>8.3476683387563311E-2</v>
      </c>
      <c r="AZ46" s="22">
        <v>5.1251717687011554E-2</v>
      </c>
      <c r="BA46" s="22">
        <v>5.2308405862107138E-2</v>
      </c>
      <c r="BB46" s="22">
        <v>6.7429328558593737E-2</v>
      </c>
      <c r="BC46" s="22">
        <v>5.1226554859445453E-2</v>
      </c>
      <c r="BD46" s="22">
        <v>2.5661298661548995E-2</v>
      </c>
      <c r="BE46" s="22">
        <v>3.0535273988772215E-2</v>
      </c>
      <c r="BF46" s="22">
        <v>1.8054539512053935E-2</v>
      </c>
      <c r="BG46" s="21"/>
      <c r="BH46" s="21">
        <v>7.0000000000000007E-2</v>
      </c>
      <c r="BI46" s="21">
        <v>7.0000000000000007E-2</v>
      </c>
      <c r="BJ46" s="21">
        <v>7.0000000000000007E-2</v>
      </c>
      <c r="BK46" s="21">
        <v>0.14000000000000001</v>
      </c>
      <c r="BL46" s="21">
        <v>0.03</v>
      </c>
      <c r="BM46" s="21">
        <v>0.05</v>
      </c>
      <c r="BN46" s="21">
        <v>0.05</v>
      </c>
      <c r="BO46" s="21">
        <v>0.04</v>
      </c>
      <c r="BP46" s="21">
        <v>7.0000000000000007E-2</v>
      </c>
      <c r="BQ46" s="21">
        <v>0.14000000000000001</v>
      </c>
      <c r="BR46" s="21"/>
      <c r="BS46" s="22">
        <v>1.05</v>
      </c>
      <c r="BT46" s="22">
        <v>1.1100000000000001</v>
      </c>
      <c r="BU46" s="22">
        <v>1.1299999999999999</v>
      </c>
      <c r="BV46" s="22">
        <v>1.27</v>
      </c>
      <c r="BW46" s="22">
        <v>1.36</v>
      </c>
      <c r="BX46" s="22">
        <v>1.27</v>
      </c>
      <c r="BY46" s="21">
        <v>1.0900000000000001</v>
      </c>
      <c r="BZ46" s="22">
        <v>1.58</v>
      </c>
      <c r="CA46" s="21">
        <v>1.43</v>
      </c>
      <c r="CB46" s="21">
        <v>1.1399999999999999</v>
      </c>
      <c r="CC46" s="21">
        <v>1.01</v>
      </c>
      <c r="CD46" s="21">
        <v>0.21</v>
      </c>
      <c r="CE46" s="21">
        <v>0.93</v>
      </c>
      <c r="CF46" s="21">
        <v>0.34</v>
      </c>
      <c r="CG46" s="22">
        <v>0.1</v>
      </c>
      <c r="CH46" s="22">
        <v>6.8333333333333329E-2</v>
      </c>
      <c r="CI46" s="22">
        <v>0.25</v>
      </c>
      <c r="CJ46" s="22">
        <v>0.52</v>
      </c>
      <c r="CK46" s="22">
        <v>0.06</v>
      </c>
      <c r="CL46" s="22">
        <v>0.12</v>
      </c>
      <c r="CM46" s="22">
        <v>0.13</v>
      </c>
      <c r="CN46" s="22">
        <v>1.1100000000000001</v>
      </c>
      <c r="CO46" s="21"/>
      <c r="CP46" s="22">
        <v>7.0000000000000007E-2</v>
      </c>
      <c r="CQ46" s="22">
        <v>0.05</v>
      </c>
      <c r="CR46" s="22">
        <v>0.05</v>
      </c>
      <c r="CS46" s="22">
        <v>0.15</v>
      </c>
      <c r="CT46" s="22">
        <v>0.15</v>
      </c>
      <c r="CU46" s="22">
        <v>0.11</v>
      </c>
      <c r="CV46" s="22">
        <v>0.03</v>
      </c>
      <c r="CW46" s="22">
        <v>0.04</v>
      </c>
      <c r="CX46" s="22">
        <v>0.02</v>
      </c>
      <c r="CY46" s="21">
        <v>0.15</v>
      </c>
      <c r="CZ46" s="22">
        <v>0.09</v>
      </c>
      <c r="DA46" s="22">
        <v>0.11</v>
      </c>
      <c r="DB46" s="21">
        <v>4.0500000000000001E-2</v>
      </c>
      <c r="DC46" s="21">
        <v>4.2700000000000002E-2</v>
      </c>
      <c r="DD46" s="21">
        <v>0.125</v>
      </c>
      <c r="DE46" s="21">
        <v>5.3800000000000001E-2</v>
      </c>
      <c r="DF46" s="21">
        <v>0.127</v>
      </c>
      <c r="DG46" s="21">
        <v>0.13100000000000001</v>
      </c>
      <c r="DH46" s="21">
        <v>0.161</v>
      </c>
      <c r="DI46" s="21">
        <v>0.124</v>
      </c>
      <c r="DJ46" s="21">
        <v>1.1900000000000001E-2</v>
      </c>
      <c r="DK46" s="21">
        <v>0.10100000000000001</v>
      </c>
      <c r="DL46" s="21">
        <v>7.7399999999999997E-2</v>
      </c>
      <c r="DM46" s="21">
        <v>8.8400000000000006E-2</v>
      </c>
      <c r="DN46" s="22">
        <v>4.9599999999999998E-2</v>
      </c>
      <c r="DO46" s="22">
        <v>3.3399999999999999E-2</v>
      </c>
      <c r="DP46" s="22">
        <v>5.5500000000000001E-2</v>
      </c>
      <c r="DQ46" s="22">
        <v>5.9499999999999997E-2</v>
      </c>
      <c r="DR46" s="22">
        <v>7.0199999999999999E-2</v>
      </c>
      <c r="DS46" s="22">
        <v>5.0799999999999998E-2</v>
      </c>
      <c r="DT46" s="22"/>
      <c r="DU46" s="22"/>
      <c r="DV46" s="22"/>
      <c r="DW46" s="22"/>
      <c r="DX46" s="22"/>
      <c r="DY46" s="22"/>
      <c r="DZ46" s="22"/>
      <c r="EA46" s="22"/>
      <c r="EB46" s="22"/>
      <c r="EC46" s="22"/>
      <c r="ED46" s="22"/>
      <c r="EE46" s="22"/>
      <c r="EF46" s="22"/>
      <c r="EG46" s="22"/>
      <c r="EH46" s="22"/>
      <c r="EI46" s="22"/>
      <c r="EJ46" s="97"/>
      <c r="EK46" s="97"/>
      <c r="EL46" s="97">
        <v>0.05</v>
      </c>
      <c r="EM46" s="26"/>
    </row>
    <row r="47" spans="1:143" s="96" customFormat="1" ht="12.75" x14ac:dyDescent="0.2">
      <c r="A47" s="25" t="s">
        <v>315</v>
      </c>
      <c r="B47" s="21">
        <v>0.33197608731545802</v>
      </c>
      <c r="C47" s="21">
        <v>0.22244335294917586</v>
      </c>
      <c r="D47" s="21">
        <v>0.37019396243291203</v>
      </c>
      <c r="E47" s="21"/>
      <c r="F47" s="23">
        <v>0.16</v>
      </c>
      <c r="G47" s="21">
        <v>0.61</v>
      </c>
      <c r="H47" s="23">
        <v>0.82</v>
      </c>
      <c r="I47" s="21">
        <v>0.42</v>
      </c>
      <c r="J47" s="23">
        <v>2.4700000000000002</v>
      </c>
      <c r="K47" s="21">
        <v>2.2400000000000002</v>
      </c>
      <c r="L47" s="21">
        <v>2.33</v>
      </c>
      <c r="M47" s="21">
        <v>0.56999999999999995</v>
      </c>
      <c r="N47" s="23">
        <v>0.85</v>
      </c>
      <c r="O47" s="21">
        <v>0.64</v>
      </c>
      <c r="P47" s="21">
        <v>0.28000000000000003</v>
      </c>
      <c r="Q47" s="21"/>
      <c r="R47" s="21">
        <v>0.41</v>
      </c>
      <c r="S47" s="21">
        <v>0.34</v>
      </c>
      <c r="T47" s="21">
        <v>0.59</v>
      </c>
      <c r="U47" s="21">
        <v>3.68</v>
      </c>
      <c r="V47" s="22">
        <v>0.51</v>
      </c>
      <c r="W47" s="22">
        <v>0.8</v>
      </c>
      <c r="X47" s="22">
        <v>3.81</v>
      </c>
      <c r="Y47" s="22">
        <v>2.88</v>
      </c>
      <c r="Z47" s="22">
        <v>2.73</v>
      </c>
      <c r="AA47" s="22">
        <v>0.47</v>
      </c>
      <c r="AB47" s="22">
        <v>0.27</v>
      </c>
      <c r="AC47" s="22">
        <v>0.34</v>
      </c>
      <c r="AD47" s="22">
        <v>0.59</v>
      </c>
      <c r="AE47" s="22">
        <v>0.74</v>
      </c>
      <c r="AF47" s="22">
        <v>0.63</v>
      </c>
      <c r="AG47" s="22">
        <v>0.53</v>
      </c>
      <c r="AH47" s="22">
        <v>0.9</v>
      </c>
      <c r="AI47" s="22">
        <v>1.49</v>
      </c>
      <c r="AJ47" s="22">
        <v>1.2</v>
      </c>
      <c r="AK47" s="22">
        <v>0.54</v>
      </c>
      <c r="AL47" s="22">
        <v>1.19</v>
      </c>
      <c r="AM47" s="22">
        <v>0.92</v>
      </c>
      <c r="AN47" s="21">
        <v>0.16</v>
      </c>
      <c r="AO47" s="21">
        <v>0.26</v>
      </c>
      <c r="AP47" s="22">
        <v>0.45400000000000001</v>
      </c>
      <c r="AQ47" s="22">
        <v>0.4</v>
      </c>
      <c r="AR47" s="22">
        <v>0.48</v>
      </c>
      <c r="AS47" s="21"/>
      <c r="AT47" s="22">
        <v>0.5187180676859211</v>
      </c>
      <c r="AU47" s="22">
        <v>0.307</v>
      </c>
      <c r="AV47" s="22">
        <v>0.26900000000000002</v>
      </c>
      <c r="AW47" s="22">
        <v>0.27700000000000002</v>
      </c>
      <c r="AX47" s="22">
        <v>0.26084190292501058</v>
      </c>
      <c r="AY47" s="22">
        <v>0.52971046737459559</v>
      </c>
      <c r="AZ47" s="22">
        <v>0.31730249071545891</v>
      </c>
      <c r="BA47" s="22">
        <v>0.29673564586762274</v>
      </c>
      <c r="BB47" s="22">
        <v>0.36428845464099041</v>
      </c>
      <c r="BC47" s="22">
        <v>0.28399695448075934</v>
      </c>
      <c r="BD47" s="22">
        <v>0.18248737625275246</v>
      </c>
      <c r="BE47" s="22">
        <v>0.21404234936110597</v>
      </c>
      <c r="BF47" s="22">
        <v>0.10700254881321347</v>
      </c>
      <c r="BG47" s="21"/>
      <c r="BH47" s="21">
        <v>0.46</v>
      </c>
      <c r="BI47" s="21">
        <v>0.45</v>
      </c>
      <c r="BJ47" s="21">
        <v>0.42</v>
      </c>
      <c r="BK47" s="21">
        <v>0.86</v>
      </c>
      <c r="BL47" s="21">
        <v>0.18</v>
      </c>
      <c r="BM47" s="21">
        <v>0.38</v>
      </c>
      <c r="BN47" s="21">
        <v>0.28000000000000003</v>
      </c>
      <c r="BO47" s="21">
        <v>0.24</v>
      </c>
      <c r="BP47" s="21">
        <v>0.48</v>
      </c>
      <c r="BQ47" s="21">
        <v>0.9</v>
      </c>
      <c r="BR47" s="21"/>
      <c r="BS47" s="22">
        <v>6.43</v>
      </c>
      <c r="BT47" s="22">
        <v>6.65</v>
      </c>
      <c r="BU47" s="22">
        <v>6.72</v>
      </c>
      <c r="BV47" s="22">
        <v>7.61</v>
      </c>
      <c r="BW47" s="22">
        <v>8.1999999999999993</v>
      </c>
      <c r="BX47" s="22">
        <v>7.66</v>
      </c>
      <c r="BY47" s="21">
        <v>6.71</v>
      </c>
      <c r="BZ47" s="22">
        <v>9.33</v>
      </c>
      <c r="CA47" s="21">
        <v>9.2100000000000009</v>
      </c>
      <c r="CB47" s="21">
        <v>7.1</v>
      </c>
      <c r="CC47" s="21">
        <v>6.45</v>
      </c>
      <c r="CD47" s="21">
        <v>1.55</v>
      </c>
      <c r="CE47" s="21">
        <v>5.59</v>
      </c>
      <c r="CF47" s="21">
        <v>2.04</v>
      </c>
      <c r="CG47" s="22">
        <v>0.746</v>
      </c>
      <c r="CH47" s="22">
        <v>0.5033333333333333</v>
      </c>
      <c r="CI47" s="22">
        <v>1.71</v>
      </c>
      <c r="CJ47" s="22">
        <v>3.55</v>
      </c>
      <c r="CK47" s="22">
        <v>0.4</v>
      </c>
      <c r="CL47" s="22">
        <v>0.74</v>
      </c>
      <c r="CM47" s="22">
        <v>0.76</v>
      </c>
      <c r="CN47" s="22">
        <v>7.67</v>
      </c>
      <c r="CO47" s="21"/>
      <c r="CP47" s="22">
        <v>0.46</v>
      </c>
      <c r="CQ47" s="22">
        <v>0.34</v>
      </c>
      <c r="CR47" s="22">
        <v>0.33</v>
      </c>
      <c r="CS47" s="22">
        <v>0.9</v>
      </c>
      <c r="CT47" s="22">
        <v>0.88</v>
      </c>
      <c r="CU47" s="22">
        <v>0.64</v>
      </c>
      <c r="CV47" s="22">
        <v>0.15</v>
      </c>
      <c r="CW47" s="22">
        <v>0.27</v>
      </c>
      <c r="CX47" s="22">
        <v>0.15</v>
      </c>
      <c r="CY47" s="21">
        <v>0.92</v>
      </c>
      <c r="CZ47" s="22">
        <v>0.55000000000000004</v>
      </c>
      <c r="DA47" s="22">
        <v>0.59</v>
      </c>
      <c r="DB47" s="21">
        <v>0.25600000000000001</v>
      </c>
      <c r="DC47" s="21">
        <v>0.28699999999999998</v>
      </c>
      <c r="DD47" s="21">
        <v>0.81599999999999995</v>
      </c>
      <c r="DE47" s="21">
        <v>0.34100000000000003</v>
      </c>
      <c r="DF47" s="21">
        <v>0.82099999999999995</v>
      </c>
      <c r="DG47" s="21">
        <v>0.82299999999999995</v>
      </c>
      <c r="DH47" s="21">
        <v>1.08</v>
      </c>
      <c r="DI47" s="21">
        <v>0.80600000000000005</v>
      </c>
      <c r="DJ47" s="21">
        <v>8.0699999999999994E-2</v>
      </c>
      <c r="DK47" s="21">
        <v>0.629</v>
      </c>
      <c r="DL47" s="21">
        <v>0.47099999999999997</v>
      </c>
      <c r="DM47" s="21">
        <v>0.55300000000000005</v>
      </c>
      <c r="DN47" s="22">
        <v>0.29099999999999998</v>
      </c>
      <c r="DO47" s="22">
        <v>0.19800000000000001</v>
      </c>
      <c r="DP47" s="22">
        <v>0.317</v>
      </c>
      <c r="DQ47" s="22">
        <v>0.34899999999999998</v>
      </c>
      <c r="DR47" s="22">
        <v>0.44700000000000001</v>
      </c>
      <c r="DS47" s="22">
        <v>0.307</v>
      </c>
      <c r="DT47" s="22">
        <v>0.23499999999999999</v>
      </c>
      <c r="DU47" s="22"/>
      <c r="DV47" s="22"/>
      <c r="DW47" s="22"/>
      <c r="DX47" s="22">
        <v>0.20200000000000001</v>
      </c>
      <c r="DY47" s="22">
        <v>0.28000000000000003</v>
      </c>
      <c r="DZ47" s="22">
        <v>0.32500000000000001</v>
      </c>
      <c r="EA47" s="22">
        <v>0.3</v>
      </c>
      <c r="EB47" s="22">
        <v>0.31</v>
      </c>
      <c r="EC47" s="22">
        <v>0.17</v>
      </c>
      <c r="ED47" s="22">
        <v>0.88</v>
      </c>
      <c r="EE47" s="22">
        <v>1.62</v>
      </c>
      <c r="EF47" s="22">
        <v>0.82</v>
      </c>
      <c r="EG47" s="22"/>
      <c r="EH47" s="22">
        <v>0.81</v>
      </c>
      <c r="EI47" s="22">
        <v>0.63</v>
      </c>
      <c r="EJ47" s="97">
        <v>1.470248911676773</v>
      </c>
      <c r="EK47" s="97">
        <v>1.5381065537541625</v>
      </c>
      <c r="EL47" s="97">
        <v>0.28999999999999998</v>
      </c>
      <c r="EM47" s="26"/>
    </row>
    <row r="48" spans="1:143" s="96" customFormat="1" ht="12.75" x14ac:dyDescent="0.2">
      <c r="A48" s="25" t="s">
        <v>316</v>
      </c>
      <c r="B48" s="21">
        <v>5.0785690769544756E-2</v>
      </c>
      <c r="C48" s="21">
        <v>3.4983445318361291E-2</v>
      </c>
      <c r="D48" s="21">
        <v>5.6307718739042119E-2</v>
      </c>
      <c r="E48" s="21"/>
      <c r="F48" s="23">
        <v>0.03</v>
      </c>
      <c r="G48" s="21">
        <v>0.09</v>
      </c>
      <c r="H48" s="23">
        <v>0.11</v>
      </c>
      <c r="I48" s="21">
        <v>0.06</v>
      </c>
      <c r="J48" s="23">
        <v>0.38</v>
      </c>
      <c r="K48" s="21">
        <v>0.35</v>
      </c>
      <c r="L48" s="21">
        <v>0.34</v>
      </c>
      <c r="M48" s="21">
        <v>0.1</v>
      </c>
      <c r="N48" s="23">
        <v>0.14000000000000001</v>
      </c>
      <c r="O48" s="21">
        <v>0.1</v>
      </c>
      <c r="P48" s="21">
        <v>0.04</v>
      </c>
      <c r="Q48" s="21"/>
      <c r="R48" s="21">
        <v>0.1</v>
      </c>
      <c r="S48" s="21">
        <v>0.05</v>
      </c>
      <c r="T48" s="21">
        <v>0.3</v>
      </c>
      <c r="U48" s="21">
        <v>0.56000000000000005</v>
      </c>
      <c r="V48" s="22">
        <v>0.09</v>
      </c>
      <c r="W48" s="22" t="s">
        <v>317</v>
      </c>
      <c r="X48" s="22">
        <v>0.56000000000000005</v>
      </c>
      <c r="Y48" s="22">
        <v>0.41</v>
      </c>
      <c r="Z48" s="22">
        <v>0.47</v>
      </c>
      <c r="AA48" s="22">
        <v>0.1</v>
      </c>
      <c r="AB48" s="22">
        <v>0.11</v>
      </c>
      <c r="AC48" s="22">
        <v>0.1</v>
      </c>
      <c r="AD48" s="22">
        <v>0.1</v>
      </c>
      <c r="AE48" s="22">
        <v>0.1</v>
      </c>
      <c r="AF48" s="22">
        <v>0.12</v>
      </c>
      <c r="AG48" s="22">
        <v>0.09</v>
      </c>
      <c r="AH48" s="22">
        <v>0.15</v>
      </c>
      <c r="AI48" s="22">
        <v>0.2</v>
      </c>
      <c r="AJ48" s="22">
        <v>0.18</v>
      </c>
      <c r="AK48" s="22">
        <v>0.1</v>
      </c>
      <c r="AL48" s="22">
        <v>0.18</v>
      </c>
      <c r="AM48" s="22">
        <v>0.15</v>
      </c>
      <c r="AN48" s="21" t="s">
        <v>314</v>
      </c>
      <c r="AO48" s="21" t="s">
        <v>314</v>
      </c>
      <c r="AP48" s="22">
        <v>7.0000000000000007E-2</v>
      </c>
      <c r="AQ48" s="22">
        <v>0.06</v>
      </c>
      <c r="AR48" s="22">
        <v>7.5000000000000011E-2</v>
      </c>
      <c r="AS48" s="21"/>
      <c r="AT48" s="22">
        <v>7.896756942275697E-2</v>
      </c>
      <c r="AU48" s="22">
        <v>0.05</v>
      </c>
      <c r="AV48" s="22">
        <v>4.4499999999999998E-2</v>
      </c>
      <c r="AW48" s="22">
        <v>4.5499999999999999E-2</v>
      </c>
      <c r="AX48" s="22">
        <v>4.1393555559792163E-2</v>
      </c>
      <c r="AY48" s="22">
        <v>8.3501844215574661E-2</v>
      </c>
      <c r="AZ48" s="22">
        <v>5.1105262503886993E-2</v>
      </c>
      <c r="BA48" s="22">
        <v>4.7527023490480096E-2</v>
      </c>
      <c r="BB48" s="22">
        <v>5.9153383378464375E-2</v>
      </c>
      <c r="BC48" s="22">
        <v>5.1275034870945577E-2</v>
      </c>
      <c r="BD48" s="22">
        <v>3.1873614618387773E-2</v>
      </c>
      <c r="BE48" s="22">
        <v>3.9156379266590317E-2</v>
      </c>
      <c r="BF48" s="22">
        <v>2.3622882948973706E-2</v>
      </c>
      <c r="BG48" s="21"/>
      <c r="BH48" s="21">
        <v>7.0000000000000007E-2</v>
      </c>
      <c r="BI48" s="21">
        <v>7.0000000000000007E-2</v>
      </c>
      <c r="BJ48" s="21">
        <v>7.0000000000000007E-2</v>
      </c>
      <c r="BK48" s="21">
        <v>0.13</v>
      </c>
      <c r="BL48" s="21">
        <v>0.03</v>
      </c>
      <c r="BM48" s="21">
        <v>0.06</v>
      </c>
      <c r="BN48" s="21">
        <v>0.04</v>
      </c>
      <c r="BO48" s="21">
        <v>0.04</v>
      </c>
      <c r="BP48" s="21">
        <v>7.0000000000000007E-2</v>
      </c>
      <c r="BQ48" s="21">
        <v>0.15</v>
      </c>
      <c r="BR48" s="21"/>
      <c r="BS48" s="22">
        <v>0.98</v>
      </c>
      <c r="BT48" s="22">
        <v>1.02</v>
      </c>
      <c r="BU48" s="22">
        <v>1.02</v>
      </c>
      <c r="BV48" s="22">
        <v>1.1499999999999999</v>
      </c>
      <c r="BW48" s="22">
        <v>1.25</v>
      </c>
      <c r="BX48" s="22">
        <v>1.1599999999999999</v>
      </c>
      <c r="BY48" s="21">
        <v>1.04</v>
      </c>
      <c r="BZ48" s="22">
        <v>1.34</v>
      </c>
      <c r="CA48" s="21">
        <v>1.42</v>
      </c>
      <c r="CB48" s="21">
        <v>1.1000000000000001</v>
      </c>
      <c r="CC48" s="21">
        <v>0.98</v>
      </c>
      <c r="CD48" s="21">
        <v>0.27</v>
      </c>
      <c r="CE48" s="21">
        <v>0.87</v>
      </c>
      <c r="CF48" s="21">
        <v>0.32</v>
      </c>
      <c r="CG48" s="22">
        <v>0.14000000000000001</v>
      </c>
      <c r="CH48" s="22">
        <v>9.3333333333333324E-2</v>
      </c>
      <c r="CI48" s="22">
        <v>0.28000000000000003</v>
      </c>
      <c r="CJ48" s="22">
        <v>0.55000000000000004</v>
      </c>
      <c r="CK48" s="22">
        <v>7.0000000000000007E-2</v>
      </c>
      <c r="CL48" s="22">
        <v>0.12</v>
      </c>
      <c r="CM48" s="22">
        <v>0.12</v>
      </c>
      <c r="CN48" s="22">
        <v>1.1599999999999999</v>
      </c>
      <c r="CO48" s="21"/>
      <c r="CP48" s="22">
        <v>7.0000000000000007E-2</v>
      </c>
      <c r="CQ48" s="22">
        <v>0.06</v>
      </c>
      <c r="CR48" s="22">
        <v>0.05</v>
      </c>
      <c r="CS48" s="22">
        <v>0.13</v>
      </c>
      <c r="CT48" s="22">
        <v>0.13</v>
      </c>
      <c r="CU48" s="22">
        <v>0.09</v>
      </c>
      <c r="CV48" s="22">
        <v>0.02</v>
      </c>
      <c r="CW48" s="22">
        <v>0.04</v>
      </c>
      <c r="CX48" s="22">
        <v>0.02</v>
      </c>
      <c r="CY48" s="21">
        <v>0.14000000000000001</v>
      </c>
      <c r="CZ48" s="22">
        <v>0.08</v>
      </c>
      <c r="DA48" s="22">
        <v>0.09</v>
      </c>
      <c r="DB48" s="21">
        <v>3.8899999999999997E-2</v>
      </c>
      <c r="DC48" s="21">
        <v>4.3799999999999999E-2</v>
      </c>
      <c r="DD48" s="21">
        <v>0.123</v>
      </c>
      <c r="DE48" s="21">
        <v>5.2400000000000002E-2</v>
      </c>
      <c r="DF48" s="21">
        <v>0.11899999999999999</v>
      </c>
      <c r="DG48" s="21">
        <v>0.11700000000000001</v>
      </c>
      <c r="DH48" s="21">
        <v>0.156</v>
      </c>
      <c r="DI48" s="21">
        <v>0.11799999999999999</v>
      </c>
      <c r="DJ48" s="21">
        <v>1.5699999999999999E-2</v>
      </c>
      <c r="DK48" s="21">
        <v>8.9399999999999993E-2</v>
      </c>
      <c r="DL48" s="21">
        <v>6.7900000000000002E-2</v>
      </c>
      <c r="DM48" s="21">
        <v>7.8600000000000003E-2</v>
      </c>
      <c r="DN48" s="22">
        <v>3.6999999999999998E-2</v>
      </c>
      <c r="DO48" s="22">
        <v>2.5600000000000001E-2</v>
      </c>
      <c r="DP48" s="22">
        <v>3.6499999999999998E-2</v>
      </c>
      <c r="DQ48" s="22">
        <v>4.7399999999999998E-2</v>
      </c>
      <c r="DR48" s="22">
        <v>5.5199999999999999E-2</v>
      </c>
      <c r="DS48" s="22">
        <v>5.2499999999999998E-2</v>
      </c>
      <c r="DT48" s="22"/>
      <c r="DU48" s="22"/>
      <c r="DV48" s="22"/>
      <c r="DW48" s="22"/>
      <c r="DX48" s="22"/>
      <c r="DY48" s="22">
        <v>3.9E-2</v>
      </c>
      <c r="DZ48" s="22">
        <v>4.7500000000000001E-2</v>
      </c>
      <c r="EA48" s="22">
        <v>3.5500000000000004E-2</v>
      </c>
      <c r="EB48" s="22">
        <v>4.65E-2</v>
      </c>
      <c r="EC48" s="22">
        <v>2.7E-2</v>
      </c>
      <c r="ED48" s="22">
        <v>0.13</v>
      </c>
      <c r="EE48" s="22">
        <v>0.25</v>
      </c>
      <c r="EF48" s="22">
        <v>0.12</v>
      </c>
      <c r="EG48" s="22">
        <v>11.25</v>
      </c>
      <c r="EH48" s="22">
        <v>0.12</v>
      </c>
      <c r="EI48" s="22">
        <v>9.2999999999999999E-2</v>
      </c>
      <c r="EJ48" s="97">
        <v>0.21189146419121188</v>
      </c>
      <c r="EK48" s="97">
        <v>0.21189146419121188</v>
      </c>
      <c r="EL48" s="97">
        <v>0.04</v>
      </c>
      <c r="EM48" s="26"/>
    </row>
    <row r="49" spans="1:143" s="96" customFormat="1" ht="12.75" x14ac:dyDescent="0.2">
      <c r="A49" s="26" t="s">
        <v>318</v>
      </c>
      <c r="B49" s="21">
        <v>16.63636652236335</v>
      </c>
      <c r="C49" s="21">
        <v>12.411995043745915</v>
      </c>
      <c r="D49" s="21"/>
      <c r="E49" s="21"/>
      <c r="F49" s="21"/>
      <c r="G49" s="21"/>
      <c r="H49" s="21"/>
      <c r="I49" s="21"/>
      <c r="J49" s="21"/>
      <c r="K49" s="21"/>
      <c r="L49" s="21"/>
      <c r="M49" s="21"/>
      <c r="N49" s="21"/>
      <c r="O49" s="21"/>
      <c r="P49" s="21"/>
      <c r="Q49" s="21"/>
      <c r="R49" s="21"/>
      <c r="S49" s="21"/>
      <c r="T49" s="21"/>
      <c r="U49" s="21"/>
      <c r="V49" s="21"/>
      <c r="W49" s="21"/>
      <c r="X49" s="22"/>
      <c r="Y49" s="22"/>
      <c r="Z49" s="22"/>
      <c r="AA49" s="22"/>
      <c r="AB49" s="22"/>
      <c r="AC49" s="22"/>
      <c r="AD49" s="22"/>
      <c r="AE49" s="22"/>
      <c r="AF49" s="22"/>
      <c r="AG49" s="22"/>
      <c r="AH49" s="22"/>
      <c r="AI49" s="22"/>
      <c r="AJ49" s="22"/>
      <c r="AK49" s="22"/>
      <c r="AL49" s="22"/>
      <c r="AM49" s="22"/>
      <c r="AN49" s="21"/>
      <c r="AO49" s="21"/>
      <c r="AP49" s="21"/>
      <c r="AQ49" s="21"/>
      <c r="AR49" s="21"/>
      <c r="AS49" s="21"/>
      <c r="AT49" s="22">
        <v>4.6831464172335266</v>
      </c>
      <c r="AU49" s="22">
        <v>1.92</v>
      </c>
      <c r="AV49" s="22">
        <v>3.2</v>
      </c>
      <c r="AW49" s="22">
        <v>2.57</v>
      </c>
      <c r="AX49" s="22">
        <v>6.193485197250161</v>
      </c>
      <c r="AY49" s="22">
        <v>13.177968165887298</v>
      </c>
      <c r="AZ49" s="22">
        <v>5.2889146558347058</v>
      </c>
      <c r="BA49" s="22">
        <v>6.313217551404458</v>
      </c>
      <c r="BB49" s="22">
        <v>6.6407738418377189</v>
      </c>
      <c r="BC49" s="22">
        <v>6.0832640572976855</v>
      </c>
      <c r="BD49" s="22">
        <v>4.287191259684735</v>
      </c>
      <c r="BE49" s="22">
        <v>4.9214234755331683</v>
      </c>
      <c r="BF49" s="22">
        <v>6.6255383736578937</v>
      </c>
      <c r="BG49" s="21"/>
      <c r="BH49" s="21"/>
      <c r="BI49" s="21"/>
      <c r="BJ49" s="21"/>
      <c r="BK49" s="21"/>
      <c r="BL49" s="21"/>
      <c r="BM49" s="21"/>
      <c r="BN49" s="21"/>
      <c r="BO49" s="21"/>
      <c r="BP49" s="21"/>
      <c r="BQ49" s="21"/>
      <c r="BR49" s="21"/>
      <c r="BS49" s="22"/>
      <c r="BT49" s="22"/>
      <c r="BU49" s="22"/>
      <c r="BV49" s="22"/>
      <c r="BW49" s="22"/>
      <c r="BX49" s="22"/>
      <c r="BY49" s="21"/>
      <c r="BZ49" s="22"/>
      <c r="CA49" s="21"/>
      <c r="CB49" s="21"/>
      <c r="CC49" s="21"/>
      <c r="CD49" s="21"/>
      <c r="CE49" s="21"/>
      <c r="CF49" s="21"/>
      <c r="CG49" s="22"/>
      <c r="CH49" s="22"/>
      <c r="CI49" s="22"/>
      <c r="CJ49" s="22"/>
      <c r="CK49" s="22"/>
      <c r="CL49" s="22"/>
      <c r="CM49" s="22"/>
      <c r="CN49" s="22"/>
      <c r="CO49" s="21"/>
      <c r="CP49" s="22">
        <v>24.1</v>
      </c>
      <c r="CQ49" s="22">
        <v>42.5</v>
      </c>
      <c r="CR49" s="22">
        <v>41</v>
      </c>
      <c r="CS49" s="22">
        <v>40.200000000000003</v>
      </c>
      <c r="CT49" s="22">
        <v>33</v>
      </c>
      <c r="CU49" s="22">
        <v>23.8</v>
      </c>
      <c r="CV49" s="22">
        <v>30.8</v>
      </c>
      <c r="CW49" s="22">
        <v>31</v>
      </c>
      <c r="CX49" s="22">
        <v>28</v>
      </c>
      <c r="CY49" s="21"/>
      <c r="CZ49" s="22"/>
      <c r="DA49" s="22"/>
      <c r="DB49" s="21">
        <v>19.100000000000001</v>
      </c>
      <c r="DC49" s="21">
        <v>18.600000000000001</v>
      </c>
      <c r="DD49" s="21">
        <v>47.6</v>
      </c>
      <c r="DE49" s="21">
        <v>32.200000000000003</v>
      </c>
      <c r="DF49" s="21">
        <v>73.2</v>
      </c>
      <c r="DG49" s="21">
        <v>25.4</v>
      </c>
      <c r="DH49" s="21">
        <v>44.9</v>
      </c>
      <c r="DI49" s="21">
        <v>60.7</v>
      </c>
      <c r="DJ49" s="21">
        <v>20.6</v>
      </c>
      <c r="DK49" s="21">
        <v>27.5</v>
      </c>
      <c r="DL49" s="21">
        <v>25.4</v>
      </c>
      <c r="DM49" s="21">
        <v>34.200000000000003</v>
      </c>
      <c r="DN49" s="22">
        <v>30</v>
      </c>
      <c r="DO49" s="22">
        <v>21.5</v>
      </c>
      <c r="DP49" s="22">
        <v>72</v>
      </c>
      <c r="DQ49" s="22">
        <v>50.7</v>
      </c>
      <c r="DR49" s="22">
        <v>44.5</v>
      </c>
      <c r="DS49" s="22">
        <v>38.1</v>
      </c>
      <c r="DT49" s="22"/>
      <c r="DU49" s="22"/>
      <c r="DV49" s="22"/>
      <c r="DW49" s="22"/>
      <c r="DX49" s="22"/>
      <c r="DY49" s="22"/>
      <c r="DZ49" s="22"/>
      <c r="EA49" s="22"/>
      <c r="EB49" s="22"/>
      <c r="EC49" s="22"/>
      <c r="ED49" s="22"/>
      <c r="EE49" s="22"/>
      <c r="EF49" s="22"/>
      <c r="EG49" s="22"/>
      <c r="EH49" s="22"/>
      <c r="EI49" s="22"/>
      <c r="EJ49" s="21"/>
      <c r="EK49" s="21"/>
      <c r="EL49" s="21"/>
      <c r="EM49" s="26"/>
    </row>
    <row r="50" spans="1:143" s="96" customFormat="1" ht="12.75" x14ac:dyDescent="0.2">
      <c r="A50" s="26" t="s">
        <v>319</v>
      </c>
      <c r="B50" s="21">
        <v>1.62748725310137</v>
      </c>
      <c r="C50" s="21">
        <v>1.0154720268710475</v>
      </c>
      <c r="D50" s="21"/>
      <c r="E50" s="21"/>
      <c r="F50" s="21"/>
      <c r="G50" s="21"/>
      <c r="H50" s="21"/>
      <c r="I50" s="21"/>
      <c r="J50" s="21"/>
      <c r="K50" s="21"/>
      <c r="L50" s="21"/>
      <c r="M50" s="21"/>
      <c r="N50" s="21"/>
      <c r="O50" s="21"/>
      <c r="P50" s="21"/>
      <c r="Q50" s="21"/>
      <c r="R50" s="21"/>
      <c r="S50" s="21"/>
      <c r="T50" s="21"/>
      <c r="U50" s="21"/>
      <c r="V50" s="21"/>
      <c r="W50" s="21"/>
      <c r="X50" s="22"/>
      <c r="Y50" s="22"/>
      <c r="Z50" s="22"/>
      <c r="AA50" s="22"/>
      <c r="AB50" s="22"/>
      <c r="AC50" s="22"/>
      <c r="AD50" s="22"/>
      <c r="AE50" s="22"/>
      <c r="AF50" s="22"/>
      <c r="AG50" s="22"/>
      <c r="AH50" s="22"/>
      <c r="AI50" s="22"/>
      <c r="AJ50" s="22"/>
      <c r="AK50" s="22"/>
      <c r="AL50" s="22"/>
      <c r="AM50" s="22"/>
      <c r="AN50" s="21"/>
      <c r="AO50" s="21"/>
      <c r="AP50" s="21"/>
      <c r="AQ50" s="21"/>
      <c r="AR50" s="21"/>
      <c r="AS50" s="21"/>
      <c r="AT50" s="22">
        <v>1.0310426677271061</v>
      </c>
      <c r="AU50" s="22">
        <v>0.94</v>
      </c>
      <c r="AV50" s="22">
        <v>0.89</v>
      </c>
      <c r="AW50" s="22">
        <v>0.93</v>
      </c>
      <c r="AX50" s="22">
        <v>0.94105912599343666</v>
      </c>
      <c r="AY50" s="22">
        <v>0.95491258752372521</v>
      </c>
      <c r="AZ50" s="22">
        <v>0.93777704749863955</v>
      </c>
      <c r="BA50" s="22">
        <v>0.83759406889261201</v>
      </c>
      <c r="BB50" s="22">
        <v>0.91233377589109599</v>
      </c>
      <c r="BC50" s="22">
        <v>0.81103706407457532</v>
      </c>
      <c r="BD50" s="22">
        <v>0.8419627765826373</v>
      </c>
      <c r="BE50" s="22">
        <v>0.8392882713613905</v>
      </c>
      <c r="BF50" s="22">
        <v>0.40440792658433627</v>
      </c>
      <c r="BG50" s="21"/>
      <c r="BH50" s="21"/>
      <c r="BI50" s="21"/>
      <c r="BJ50" s="21"/>
      <c r="BK50" s="21"/>
      <c r="BL50" s="21"/>
      <c r="BM50" s="21"/>
      <c r="BN50" s="21"/>
      <c r="BO50" s="21"/>
      <c r="BP50" s="21"/>
      <c r="BQ50" s="21"/>
      <c r="BR50" s="21"/>
      <c r="BS50" s="22"/>
      <c r="BT50" s="22"/>
      <c r="BU50" s="22"/>
      <c r="BV50" s="22"/>
      <c r="BW50" s="22"/>
      <c r="BX50" s="22"/>
      <c r="BY50" s="21"/>
      <c r="BZ50" s="22"/>
      <c r="CA50" s="21"/>
      <c r="CB50" s="21"/>
      <c r="CC50" s="21"/>
      <c r="CD50" s="21"/>
      <c r="CE50" s="21"/>
      <c r="CF50" s="21"/>
      <c r="CG50" s="22"/>
      <c r="CH50" s="22"/>
      <c r="CI50" s="22"/>
      <c r="CJ50" s="22"/>
      <c r="CK50" s="22"/>
      <c r="CL50" s="22"/>
      <c r="CM50" s="22"/>
      <c r="CN50" s="22"/>
      <c r="CO50" s="21"/>
      <c r="CP50" s="22">
        <v>1.88</v>
      </c>
      <c r="CQ50" s="22">
        <v>2.56</v>
      </c>
      <c r="CR50" s="22">
        <v>1.23</v>
      </c>
      <c r="CS50" s="22">
        <v>1.26</v>
      </c>
      <c r="CT50" s="22">
        <v>1.73</v>
      </c>
      <c r="CU50" s="22">
        <v>1.23</v>
      </c>
      <c r="CV50" s="22">
        <v>2.33</v>
      </c>
      <c r="CW50" s="22">
        <v>1.17</v>
      </c>
      <c r="CX50" s="22">
        <v>1.45</v>
      </c>
      <c r="CY50" s="21"/>
      <c r="CZ50" s="22"/>
      <c r="DA50" s="22"/>
      <c r="DB50" s="21"/>
      <c r="DC50" s="21"/>
      <c r="DD50" s="21"/>
      <c r="DE50" s="21"/>
      <c r="DF50" s="21"/>
      <c r="DG50" s="21"/>
      <c r="DH50" s="21"/>
      <c r="DI50" s="21"/>
      <c r="DJ50" s="21"/>
      <c r="DK50" s="21"/>
      <c r="DL50" s="21"/>
      <c r="DM50" s="21"/>
      <c r="DN50" s="22"/>
      <c r="DO50" s="22"/>
      <c r="DP50" s="22"/>
      <c r="DQ50" s="22"/>
      <c r="DR50" s="22"/>
      <c r="DS50" s="22"/>
      <c r="DT50" s="22"/>
      <c r="DU50" s="22"/>
      <c r="DV50" s="22"/>
      <c r="DW50" s="22"/>
      <c r="DX50" s="22"/>
      <c r="DY50" s="22"/>
      <c r="DZ50" s="22"/>
      <c r="EA50" s="22"/>
      <c r="EB50" s="22"/>
      <c r="EC50" s="22"/>
      <c r="ED50" s="22"/>
      <c r="EE50" s="22"/>
      <c r="EF50" s="22"/>
      <c r="EG50" s="22"/>
      <c r="EH50" s="22"/>
      <c r="EI50" s="22"/>
      <c r="EJ50" s="21"/>
      <c r="EK50" s="21"/>
      <c r="EL50" s="21"/>
      <c r="EM50" s="26"/>
    </row>
    <row r="51" spans="1:143" s="96" customFormat="1" ht="12.75" x14ac:dyDescent="0.2">
      <c r="A51" s="26" t="s">
        <v>320</v>
      </c>
      <c r="B51" s="21">
        <v>13.698658365886041</v>
      </c>
      <c r="C51" s="21">
        <v>9.5133596524405988</v>
      </c>
      <c r="D51" s="21"/>
      <c r="E51" s="21"/>
      <c r="F51" s="21"/>
      <c r="G51" s="21"/>
      <c r="H51" s="21"/>
      <c r="I51" s="21"/>
      <c r="J51" s="21"/>
      <c r="K51" s="21"/>
      <c r="L51" s="21"/>
      <c r="M51" s="21"/>
      <c r="N51" s="21"/>
      <c r="O51" s="21"/>
      <c r="P51" s="21"/>
      <c r="Q51" s="21"/>
      <c r="R51" s="21"/>
      <c r="S51" s="21"/>
      <c r="T51" s="21"/>
      <c r="U51" s="21"/>
      <c r="V51" s="21"/>
      <c r="W51" s="21"/>
      <c r="X51" s="22"/>
      <c r="Y51" s="22"/>
      <c r="Z51" s="22"/>
      <c r="AA51" s="22"/>
      <c r="AB51" s="22"/>
      <c r="AC51" s="22"/>
      <c r="AD51" s="22"/>
      <c r="AE51" s="22"/>
      <c r="AF51" s="22"/>
      <c r="AG51" s="22"/>
      <c r="AH51" s="22"/>
      <c r="AI51" s="22"/>
      <c r="AJ51" s="22"/>
      <c r="AK51" s="22"/>
      <c r="AL51" s="22"/>
      <c r="AM51" s="22"/>
      <c r="AN51" s="21"/>
      <c r="AO51" s="21"/>
      <c r="AP51" s="22">
        <v>18.600000000000001</v>
      </c>
      <c r="AQ51" s="22">
        <v>11.5</v>
      </c>
      <c r="AR51" s="22">
        <v>15.5</v>
      </c>
      <c r="AS51" s="21"/>
      <c r="AT51" s="22">
        <v>58.054300512351887</v>
      </c>
      <c r="AU51" s="22">
        <v>56.1</v>
      </c>
      <c r="AV51" s="22">
        <v>41.5</v>
      </c>
      <c r="AW51" s="22">
        <v>50.3</v>
      </c>
      <c r="AX51" s="22">
        <v>58.72566633461318</v>
      </c>
      <c r="AY51" s="22">
        <v>73.130035202363658</v>
      </c>
      <c r="AZ51" s="22">
        <v>78.840419781763927</v>
      </c>
      <c r="BA51" s="22">
        <v>56.491420118904912</v>
      </c>
      <c r="BB51" s="22">
        <v>63.121828099856032</v>
      </c>
      <c r="BC51" s="22">
        <v>51.917249564876251</v>
      </c>
      <c r="BD51" s="22">
        <v>11.370143567457145</v>
      </c>
      <c r="BE51" s="22">
        <v>15.258578284505941</v>
      </c>
      <c r="BF51" s="22">
        <v>26.741975238706505</v>
      </c>
      <c r="BG51" s="21"/>
      <c r="BH51" s="21"/>
      <c r="BI51" s="21"/>
      <c r="BJ51" s="21"/>
      <c r="BK51" s="21"/>
      <c r="BL51" s="21"/>
      <c r="BM51" s="21"/>
      <c r="BN51" s="21"/>
      <c r="BO51" s="21"/>
      <c r="BP51" s="21"/>
      <c r="BQ51" s="21"/>
      <c r="BR51" s="21"/>
      <c r="BS51" s="22">
        <v>2</v>
      </c>
      <c r="BT51" s="22">
        <v>5</v>
      </c>
      <c r="BU51" s="22">
        <v>4</v>
      </c>
      <c r="BV51" s="22">
        <v>3</v>
      </c>
      <c r="BW51" s="22">
        <v>5</v>
      </c>
      <c r="BX51" s="22">
        <v>4</v>
      </c>
      <c r="BY51" s="21">
        <v>3</v>
      </c>
      <c r="BZ51" s="22">
        <v>8</v>
      </c>
      <c r="CA51" s="21">
        <v>8</v>
      </c>
      <c r="CB51" s="21">
        <v>5</v>
      </c>
      <c r="CC51" s="21">
        <v>5</v>
      </c>
      <c r="CD51" s="21">
        <v>2</v>
      </c>
      <c r="CE51" s="21">
        <v>24</v>
      </c>
      <c r="CF51" s="21">
        <v>88</v>
      </c>
      <c r="CG51" s="22">
        <v>33.200000000000003</v>
      </c>
      <c r="CH51" s="22">
        <v>22.166666666666668</v>
      </c>
      <c r="CI51" s="22">
        <v>91</v>
      </c>
      <c r="CJ51" s="22">
        <v>138</v>
      </c>
      <c r="CK51" s="22">
        <v>36</v>
      </c>
      <c r="CL51" s="22">
        <v>46</v>
      </c>
      <c r="CM51" s="22">
        <v>26</v>
      </c>
      <c r="CN51" s="22">
        <v>145</v>
      </c>
      <c r="CO51" s="21"/>
      <c r="CP51" s="22">
        <v>12.6</v>
      </c>
      <c r="CQ51" s="22">
        <v>28.8</v>
      </c>
      <c r="CR51" s="22">
        <v>19.899999999999999</v>
      </c>
      <c r="CS51" s="22">
        <v>54.1</v>
      </c>
      <c r="CT51" s="22">
        <v>102</v>
      </c>
      <c r="CU51" s="22">
        <v>45.8</v>
      </c>
      <c r="CV51" s="22">
        <v>10.1</v>
      </c>
      <c r="CW51" s="22">
        <v>7.56</v>
      </c>
      <c r="CX51" s="22">
        <v>19.8</v>
      </c>
      <c r="CY51" s="21">
        <v>37.14</v>
      </c>
      <c r="CZ51" s="22">
        <v>35</v>
      </c>
      <c r="DA51" s="22">
        <v>33</v>
      </c>
      <c r="DB51" s="21">
        <v>16.600000000000001</v>
      </c>
      <c r="DC51" s="21">
        <v>15.9</v>
      </c>
      <c r="DD51" s="21">
        <v>21</v>
      </c>
      <c r="DE51" s="21">
        <v>20.100000000000001</v>
      </c>
      <c r="DF51" s="21">
        <v>30.8</v>
      </c>
      <c r="DG51" s="21">
        <v>43.6</v>
      </c>
      <c r="DH51" s="21">
        <v>10.9</v>
      </c>
      <c r="DI51" s="21">
        <v>16.7</v>
      </c>
      <c r="DJ51" s="21">
        <v>16.3</v>
      </c>
      <c r="DK51" s="21">
        <v>37.6</v>
      </c>
      <c r="DL51" s="21">
        <v>32.5</v>
      </c>
      <c r="DM51" s="21">
        <v>46.1</v>
      </c>
      <c r="DN51" s="22">
        <v>14</v>
      </c>
      <c r="DO51" s="22">
        <v>9.4</v>
      </c>
      <c r="DP51" s="22">
        <v>19</v>
      </c>
      <c r="DQ51" s="22">
        <v>13.9</v>
      </c>
      <c r="DR51" s="22">
        <v>18.100000000000001</v>
      </c>
      <c r="DS51" s="22">
        <v>19.600000000000001</v>
      </c>
      <c r="DT51" s="22"/>
      <c r="DU51" s="22"/>
      <c r="DV51" s="22"/>
      <c r="DW51" s="22"/>
      <c r="DX51" s="22"/>
      <c r="DY51" s="22">
        <v>21</v>
      </c>
      <c r="DZ51" s="22">
        <v>19</v>
      </c>
      <c r="EA51" s="22">
        <v>20</v>
      </c>
      <c r="EB51" s="22">
        <v>26.5</v>
      </c>
      <c r="EC51" s="22">
        <v>19</v>
      </c>
      <c r="ED51" s="22">
        <v>17</v>
      </c>
      <c r="EE51" s="22">
        <v>22</v>
      </c>
      <c r="EF51" s="22"/>
      <c r="EG51" s="22">
        <v>20.55</v>
      </c>
      <c r="EH51" s="22">
        <v>40.5</v>
      </c>
      <c r="EI51" s="22"/>
      <c r="EJ51" s="21"/>
      <c r="EK51" s="21"/>
      <c r="EL51" s="21"/>
      <c r="EM51" s="26"/>
    </row>
    <row r="52" spans="1:143" s="96" customFormat="1" ht="12.75" x14ac:dyDescent="0.2">
      <c r="A52" s="26" t="s">
        <v>321</v>
      </c>
      <c r="B52" s="21">
        <v>2.3296621774202921</v>
      </c>
      <c r="C52" s="21">
        <v>1.7133673205606783</v>
      </c>
      <c r="D52" s="21"/>
      <c r="E52" s="21"/>
      <c r="F52" s="21"/>
      <c r="G52" s="21"/>
      <c r="H52" s="21"/>
      <c r="I52" s="21"/>
      <c r="J52" s="21"/>
      <c r="K52" s="21"/>
      <c r="L52" s="21"/>
      <c r="M52" s="21"/>
      <c r="N52" s="21"/>
      <c r="O52" s="21"/>
      <c r="P52" s="21"/>
      <c r="Q52" s="21"/>
      <c r="R52" s="21"/>
      <c r="S52" s="21"/>
      <c r="T52" s="21"/>
      <c r="U52" s="21"/>
      <c r="V52" s="21"/>
      <c r="W52" s="21"/>
      <c r="X52" s="22"/>
      <c r="Y52" s="22"/>
      <c r="Z52" s="22"/>
      <c r="AA52" s="22"/>
      <c r="AB52" s="22"/>
      <c r="AC52" s="22"/>
      <c r="AD52" s="22"/>
      <c r="AE52" s="22"/>
      <c r="AF52" s="22"/>
      <c r="AG52" s="22"/>
      <c r="AH52" s="22"/>
      <c r="AI52" s="22"/>
      <c r="AJ52" s="22"/>
      <c r="AK52" s="22"/>
      <c r="AL52" s="22"/>
      <c r="AM52" s="22"/>
      <c r="AN52" s="21"/>
      <c r="AO52" s="21"/>
      <c r="AP52" s="22">
        <v>4.1199999999999992</v>
      </c>
      <c r="AQ52" s="22">
        <v>3.05</v>
      </c>
      <c r="AR52" s="22">
        <v>4.0999999999999996</v>
      </c>
      <c r="AS52" s="21"/>
      <c r="AT52" s="22">
        <v>14.031444845758093</v>
      </c>
      <c r="AU52" s="22">
        <v>11.7</v>
      </c>
      <c r="AV52" s="22">
        <v>9.5399999999999991</v>
      </c>
      <c r="AW52" s="22">
        <v>10.7</v>
      </c>
      <c r="AX52" s="22">
        <v>14.476516878379758</v>
      </c>
      <c r="AY52" s="22">
        <v>30.637070520711113</v>
      </c>
      <c r="AZ52" s="22">
        <v>15.989094141405062</v>
      </c>
      <c r="BA52" s="22">
        <v>10.009727934720484</v>
      </c>
      <c r="BB52" s="22">
        <v>11.883833873342232</v>
      </c>
      <c r="BC52" s="22">
        <v>9.9546792047129866</v>
      </c>
      <c r="BD52" s="22">
        <v>7.3631438516047805</v>
      </c>
      <c r="BE52" s="22">
        <v>7.8454936117578633</v>
      </c>
      <c r="BF52" s="22">
        <v>5.3569410999923166</v>
      </c>
      <c r="BG52" s="21"/>
      <c r="BH52" s="21"/>
      <c r="BI52" s="21"/>
      <c r="BJ52" s="21"/>
      <c r="BK52" s="21"/>
      <c r="BL52" s="21"/>
      <c r="BM52" s="21"/>
      <c r="BN52" s="21"/>
      <c r="BO52" s="21"/>
      <c r="BP52" s="21"/>
      <c r="BQ52" s="21"/>
      <c r="BR52" s="21"/>
      <c r="BS52" s="22"/>
      <c r="BT52" s="22"/>
      <c r="BU52" s="22"/>
      <c r="BV52" s="22"/>
      <c r="BW52" s="22"/>
      <c r="BX52" s="22"/>
      <c r="BY52" s="21"/>
      <c r="BZ52" s="22"/>
      <c r="CA52" s="21"/>
      <c r="CB52" s="21"/>
      <c r="CC52" s="21"/>
      <c r="CD52" s="21"/>
      <c r="CE52" s="21"/>
      <c r="CF52" s="21"/>
      <c r="CG52" s="22">
        <v>44.2</v>
      </c>
      <c r="CH52" s="22">
        <v>47.166666666666664</v>
      </c>
      <c r="CI52" s="22">
        <v>37</v>
      </c>
      <c r="CJ52" s="22">
        <v>29</v>
      </c>
      <c r="CK52" s="22">
        <v>4</v>
      </c>
      <c r="CL52" s="22">
        <v>14</v>
      </c>
      <c r="CM52" s="22">
        <v>7</v>
      </c>
      <c r="CN52" s="22">
        <v>21</v>
      </c>
      <c r="CO52" s="21"/>
      <c r="CP52" s="22">
        <v>4.05</v>
      </c>
      <c r="CQ52" s="22">
        <v>10.199999999999999</v>
      </c>
      <c r="CR52" s="22">
        <v>5.23</v>
      </c>
      <c r="CS52" s="22">
        <v>15</v>
      </c>
      <c r="CT52" s="22">
        <v>31.6</v>
      </c>
      <c r="CU52" s="22">
        <v>28.5</v>
      </c>
      <c r="CV52" s="22">
        <v>26.6</v>
      </c>
      <c r="CW52" s="22">
        <v>28.4</v>
      </c>
      <c r="CX52" s="22">
        <v>29.9</v>
      </c>
      <c r="CY52" s="21">
        <v>9.1</v>
      </c>
      <c r="CZ52" s="22">
        <v>5.4</v>
      </c>
      <c r="DA52" s="22">
        <v>5.7</v>
      </c>
      <c r="DB52" s="21">
        <v>2.5499999999999998</v>
      </c>
      <c r="DC52" s="21">
        <v>1.36</v>
      </c>
      <c r="DD52" s="21">
        <v>5.32</v>
      </c>
      <c r="DE52" s="21">
        <v>3.55</v>
      </c>
      <c r="DF52" s="21">
        <v>7.76</v>
      </c>
      <c r="DG52" s="21">
        <v>8.1300000000000008</v>
      </c>
      <c r="DH52" s="21">
        <v>2.93</v>
      </c>
      <c r="DI52" s="21">
        <v>3.7</v>
      </c>
      <c r="DJ52" s="21">
        <v>3.73</v>
      </c>
      <c r="DK52" s="21">
        <v>8.58</v>
      </c>
      <c r="DL52" s="21">
        <v>7.25</v>
      </c>
      <c r="DM52" s="21">
        <v>9.51</v>
      </c>
      <c r="DN52" s="22">
        <v>1.6</v>
      </c>
      <c r="DO52" s="22">
        <v>1.1299999999999999</v>
      </c>
      <c r="DP52" s="22">
        <v>2.27</v>
      </c>
      <c r="DQ52" s="22">
        <v>1.5</v>
      </c>
      <c r="DR52" s="22">
        <v>3.69</v>
      </c>
      <c r="DS52" s="22">
        <v>3.71</v>
      </c>
      <c r="DT52" s="22"/>
      <c r="DU52" s="22"/>
      <c r="DV52" s="22"/>
      <c r="DW52" s="22"/>
      <c r="DX52" s="22"/>
      <c r="DY52" s="22">
        <v>32</v>
      </c>
      <c r="DZ52" s="22">
        <v>34</v>
      </c>
      <c r="EA52" s="22">
        <v>34.5</v>
      </c>
      <c r="EB52" s="22">
        <v>36</v>
      </c>
      <c r="EC52" s="22">
        <v>54</v>
      </c>
      <c r="ED52" s="22">
        <v>4</v>
      </c>
      <c r="EE52" s="22">
        <v>5</v>
      </c>
      <c r="EF52" s="22">
        <v>6.7</v>
      </c>
      <c r="EG52" s="22">
        <v>66.7</v>
      </c>
      <c r="EH52" s="22">
        <v>10.5</v>
      </c>
      <c r="EI52" s="22">
        <v>30.9</v>
      </c>
      <c r="EJ52" s="21"/>
      <c r="EK52" s="21"/>
      <c r="EL52" s="21"/>
      <c r="EM52" s="26"/>
    </row>
    <row r="53" spans="1:143" s="96" customFormat="1" ht="12.75" x14ac:dyDescent="0.2">
      <c r="A53" s="26" t="s">
        <v>322</v>
      </c>
      <c r="B53" s="21">
        <v>9.4340709926103159</v>
      </c>
      <c r="C53" s="21">
        <v>2.5121555367921018</v>
      </c>
      <c r="D53" s="21"/>
      <c r="E53" s="21"/>
      <c r="F53" s="21"/>
      <c r="G53" s="21"/>
      <c r="H53" s="21"/>
      <c r="I53" s="21"/>
      <c r="J53" s="21"/>
      <c r="K53" s="21"/>
      <c r="L53" s="21"/>
      <c r="M53" s="21"/>
      <c r="N53" s="21"/>
      <c r="O53" s="21"/>
      <c r="P53" s="21"/>
      <c r="Q53" s="21"/>
      <c r="R53" s="21"/>
      <c r="S53" s="21"/>
      <c r="T53" s="21"/>
      <c r="U53" s="21"/>
      <c r="V53" s="21"/>
      <c r="W53" s="21"/>
      <c r="X53" s="22"/>
      <c r="Y53" s="22"/>
      <c r="Z53" s="22"/>
      <c r="AA53" s="22"/>
      <c r="AB53" s="22"/>
      <c r="AC53" s="22"/>
      <c r="AD53" s="22"/>
      <c r="AE53" s="22"/>
      <c r="AF53" s="22"/>
      <c r="AG53" s="22"/>
      <c r="AH53" s="22"/>
      <c r="AI53" s="22"/>
      <c r="AJ53" s="22"/>
      <c r="AK53" s="22"/>
      <c r="AL53" s="22"/>
      <c r="AM53" s="22"/>
      <c r="AN53" s="21"/>
      <c r="AO53" s="21"/>
      <c r="AP53" s="21"/>
      <c r="AQ53" s="21"/>
      <c r="AR53" s="21"/>
      <c r="AS53" s="21"/>
      <c r="AT53" s="22">
        <v>46.166633976869093</v>
      </c>
      <c r="AU53" s="22">
        <v>27.7</v>
      </c>
      <c r="AV53" s="22">
        <v>22.8</v>
      </c>
      <c r="AW53" s="22">
        <v>29.7</v>
      </c>
      <c r="AX53" s="22">
        <v>30.61945509035386</v>
      </c>
      <c r="AY53" s="22">
        <v>82.488383406180304</v>
      </c>
      <c r="AZ53" s="22">
        <v>33.685336921095477</v>
      </c>
      <c r="BA53" s="22">
        <v>15.034484448383257</v>
      </c>
      <c r="BB53" s="22">
        <v>13.69392040093835</v>
      </c>
      <c r="BC53" s="22">
        <v>14.341184397312638</v>
      </c>
      <c r="BD53" s="22">
        <v>14.270083823820892</v>
      </c>
      <c r="BE53" s="22">
        <v>22.760002092483603</v>
      </c>
      <c r="BF53" s="22">
        <v>14.869875730555693</v>
      </c>
      <c r="BG53" s="21"/>
      <c r="BH53" s="21">
        <v>4</v>
      </c>
      <c r="BI53" s="21">
        <v>2</v>
      </c>
      <c r="BJ53" s="21">
        <v>2</v>
      </c>
      <c r="BK53" s="21">
        <v>44</v>
      </c>
      <c r="BL53" s="21">
        <v>5</v>
      </c>
      <c r="BM53" s="21">
        <v>55</v>
      </c>
      <c r="BN53" s="21">
        <v>11</v>
      </c>
      <c r="BO53" s="21">
        <v>186</v>
      </c>
      <c r="BP53" s="21">
        <v>3.7</v>
      </c>
      <c r="BQ53" s="21">
        <v>72</v>
      </c>
      <c r="BR53" s="21"/>
      <c r="BS53" s="22">
        <v>85</v>
      </c>
      <c r="BT53" s="22">
        <v>20</v>
      </c>
      <c r="BU53" s="22">
        <v>242</v>
      </c>
      <c r="BV53" s="22">
        <v>160</v>
      </c>
      <c r="BW53" s="22">
        <v>111</v>
      </c>
      <c r="BX53" s="22">
        <v>120</v>
      </c>
      <c r="BY53" s="21">
        <v>12</v>
      </c>
      <c r="BZ53" s="22">
        <v>45</v>
      </c>
      <c r="CA53" s="21">
        <v>81</v>
      </c>
      <c r="CB53" s="21">
        <v>14</v>
      </c>
      <c r="CC53" s="21">
        <v>6</v>
      </c>
      <c r="CD53" s="21">
        <v>196</v>
      </c>
      <c r="CE53" s="21">
        <v>40</v>
      </c>
      <c r="CF53" s="21">
        <v>33</v>
      </c>
      <c r="CG53" s="22"/>
      <c r="CH53" s="22"/>
      <c r="CI53" s="22"/>
      <c r="CJ53" s="22"/>
      <c r="CK53" s="22"/>
      <c r="CL53" s="22"/>
      <c r="CM53" s="22"/>
      <c r="CN53" s="22"/>
      <c r="CO53" s="21"/>
      <c r="CP53" s="22">
        <v>2.0299999999999998</v>
      </c>
      <c r="CQ53" s="22">
        <v>3.73</v>
      </c>
      <c r="CR53" s="22">
        <v>20.7</v>
      </c>
      <c r="CS53" s="22">
        <v>8.86</v>
      </c>
      <c r="CT53" s="22">
        <v>47.1</v>
      </c>
      <c r="CU53" s="22">
        <v>9.49</v>
      </c>
      <c r="CV53" s="22">
        <v>2.84</v>
      </c>
      <c r="CW53" s="22">
        <v>3.13</v>
      </c>
      <c r="CX53" s="22">
        <v>3.37</v>
      </c>
      <c r="CY53" s="21">
        <v>23.16</v>
      </c>
      <c r="CZ53" s="22">
        <v>3.3</v>
      </c>
      <c r="DA53" s="22">
        <v>2.8</v>
      </c>
      <c r="DB53" s="21">
        <v>2.2999999999999998</v>
      </c>
      <c r="DC53" s="21">
        <v>2.0299999999999998</v>
      </c>
      <c r="DD53" s="21">
        <v>2.29</v>
      </c>
      <c r="DE53" s="21">
        <v>2.1</v>
      </c>
      <c r="DF53" s="21">
        <v>4.8899999999999997</v>
      </c>
      <c r="DG53" s="21">
        <v>11.7</v>
      </c>
      <c r="DH53" s="21">
        <v>2.34</v>
      </c>
      <c r="DI53" s="21">
        <v>4.92</v>
      </c>
      <c r="DJ53" s="21">
        <v>3.43</v>
      </c>
      <c r="DK53" s="21">
        <v>7.52</v>
      </c>
      <c r="DL53" s="21">
        <v>13.1</v>
      </c>
      <c r="DM53" s="21">
        <v>6.29</v>
      </c>
      <c r="DN53" s="22">
        <v>4.97</v>
      </c>
      <c r="DO53" s="22">
        <v>1.68</v>
      </c>
      <c r="DP53" s="22">
        <v>8.93</v>
      </c>
      <c r="DQ53" s="22">
        <v>3.01</v>
      </c>
      <c r="DR53" s="22">
        <v>11.5</v>
      </c>
      <c r="DS53" s="22">
        <v>3.64</v>
      </c>
      <c r="DT53" s="22"/>
      <c r="DU53" s="22"/>
      <c r="DV53" s="22"/>
      <c r="DW53" s="22"/>
      <c r="DX53" s="22"/>
      <c r="DY53" s="22">
        <v>2</v>
      </c>
      <c r="DZ53" s="22">
        <v>2.75</v>
      </c>
      <c r="EA53" s="22">
        <v>2.5</v>
      </c>
      <c r="EB53" s="22">
        <v>2.5</v>
      </c>
      <c r="EC53" s="22">
        <v>14</v>
      </c>
      <c r="ED53" s="22">
        <v>3</v>
      </c>
      <c r="EE53" s="22">
        <v>7</v>
      </c>
      <c r="EF53" s="22">
        <v>8.5</v>
      </c>
      <c r="EG53" s="22">
        <v>3.25</v>
      </c>
      <c r="EH53" s="22">
        <v>4.5</v>
      </c>
      <c r="EI53" s="22"/>
      <c r="EJ53" s="21"/>
      <c r="EK53" s="21"/>
      <c r="EL53" s="21"/>
      <c r="EM53" s="26"/>
    </row>
    <row r="54" spans="1:143" s="96" customFormat="1" ht="12.75" x14ac:dyDescent="0.2">
      <c r="A54" s="26" t="s">
        <v>323</v>
      </c>
      <c r="B54" s="21">
        <v>16.847083655989803</v>
      </c>
      <c r="C54" s="21">
        <v>15.70048645475373</v>
      </c>
      <c r="D54" s="21"/>
      <c r="E54" s="21"/>
      <c r="F54" s="21"/>
      <c r="G54" s="21"/>
      <c r="H54" s="21"/>
      <c r="I54" s="21"/>
      <c r="J54" s="21"/>
      <c r="K54" s="21"/>
      <c r="L54" s="21"/>
      <c r="M54" s="21"/>
      <c r="N54" s="21"/>
      <c r="O54" s="21"/>
      <c r="P54" s="21"/>
      <c r="Q54" s="21"/>
      <c r="R54" s="21"/>
      <c r="S54" s="21"/>
      <c r="T54" s="21"/>
      <c r="U54" s="21"/>
      <c r="V54" s="21"/>
      <c r="W54" s="21"/>
      <c r="X54" s="22"/>
      <c r="Y54" s="22"/>
      <c r="Z54" s="22"/>
      <c r="AA54" s="22"/>
      <c r="AB54" s="22"/>
      <c r="AC54" s="22"/>
      <c r="AD54" s="22"/>
      <c r="AE54" s="22"/>
      <c r="AF54" s="22"/>
      <c r="AG54" s="22"/>
      <c r="AH54" s="22"/>
      <c r="AI54" s="22"/>
      <c r="AJ54" s="22"/>
      <c r="AK54" s="22"/>
      <c r="AL54" s="22"/>
      <c r="AM54" s="22"/>
      <c r="AN54" s="21"/>
      <c r="AO54" s="21"/>
      <c r="AP54" s="21"/>
      <c r="AQ54" s="21"/>
      <c r="AR54" s="21"/>
      <c r="AS54" s="21"/>
      <c r="AT54" s="22">
        <v>61.710442587737703</v>
      </c>
      <c r="AU54" s="22">
        <v>58.7</v>
      </c>
      <c r="AV54" s="22">
        <v>47.2</v>
      </c>
      <c r="AW54" s="22">
        <v>49.4</v>
      </c>
      <c r="AX54" s="22">
        <v>48.751453595081479</v>
      </c>
      <c r="AY54" s="22">
        <v>83.760114354133776</v>
      </c>
      <c r="AZ54" s="22">
        <v>53.485263748225492</v>
      </c>
      <c r="BA54" s="22">
        <v>50.064179002532192</v>
      </c>
      <c r="BB54" s="22">
        <v>61.316227135090436</v>
      </c>
      <c r="BC54" s="22">
        <v>46.992491779751028</v>
      </c>
      <c r="BD54" s="22">
        <v>37.107923370813708</v>
      </c>
      <c r="BE54" s="22">
        <v>35.324124458544603</v>
      </c>
      <c r="BF54" s="22">
        <v>28.564923228542465</v>
      </c>
      <c r="BG54" s="21"/>
      <c r="BH54" s="21">
        <v>30</v>
      </c>
      <c r="BI54" s="21">
        <v>40</v>
      </c>
      <c r="BJ54" s="21">
        <v>35</v>
      </c>
      <c r="BK54" s="21">
        <v>24</v>
      </c>
      <c r="BL54" s="21">
        <v>37</v>
      </c>
      <c r="BM54" s="21">
        <v>78</v>
      </c>
      <c r="BN54" s="21">
        <v>16</v>
      </c>
      <c r="BO54" s="21">
        <v>31</v>
      </c>
      <c r="BP54" s="21">
        <v>30</v>
      </c>
      <c r="BQ54" s="21">
        <v>23</v>
      </c>
      <c r="BR54" s="21"/>
      <c r="BS54" s="22">
        <v>85</v>
      </c>
      <c r="BT54" s="22">
        <v>81</v>
      </c>
      <c r="BU54" s="22">
        <v>106</v>
      </c>
      <c r="BV54" s="22">
        <v>95</v>
      </c>
      <c r="BW54" s="22">
        <v>111</v>
      </c>
      <c r="BX54" s="22">
        <v>120</v>
      </c>
      <c r="BY54" s="21">
        <v>118</v>
      </c>
      <c r="BZ54" s="22">
        <v>102</v>
      </c>
      <c r="CA54" s="21">
        <v>90</v>
      </c>
      <c r="CB54" s="21">
        <v>115</v>
      </c>
      <c r="CC54" s="21">
        <v>114</v>
      </c>
      <c r="CD54" s="21">
        <v>78</v>
      </c>
      <c r="CE54" s="21">
        <v>78</v>
      </c>
      <c r="CF54" s="21">
        <v>66</v>
      </c>
      <c r="CG54" s="22">
        <v>60.6</v>
      </c>
      <c r="CH54" s="22">
        <v>44.5</v>
      </c>
      <c r="CI54" s="22">
        <v>106</v>
      </c>
      <c r="CJ54" s="22"/>
      <c r="CK54" s="22"/>
      <c r="CL54" s="22"/>
      <c r="CM54" s="22"/>
      <c r="CN54" s="22"/>
      <c r="CO54" s="21"/>
      <c r="CP54" s="22">
        <v>37.700000000000003</v>
      </c>
      <c r="CQ54" s="22">
        <v>74.900000000000006</v>
      </c>
      <c r="CR54" s="22">
        <v>29.8</v>
      </c>
      <c r="CS54" s="22">
        <v>53.4</v>
      </c>
      <c r="CT54" s="22">
        <v>77.900000000000006</v>
      </c>
      <c r="CU54" s="22">
        <v>54</v>
      </c>
      <c r="CV54" s="22">
        <v>24.8</v>
      </c>
      <c r="CW54" s="22">
        <v>26.1</v>
      </c>
      <c r="CX54" s="22">
        <v>44.5</v>
      </c>
      <c r="CY54" s="21">
        <v>53.03</v>
      </c>
      <c r="CZ54" s="22">
        <v>58</v>
      </c>
      <c r="DA54" s="22">
        <v>63</v>
      </c>
      <c r="DB54" s="21">
        <v>23.4</v>
      </c>
      <c r="DC54" s="21">
        <v>14.4</v>
      </c>
      <c r="DD54" s="21">
        <v>43.5</v>
      </c>
      <c r="DE54" s="21">
        <v>28</v>
      </c>
      <c r="DF54" s="21">
        <v>47.6</v>
      </c>
      <c r="DG54" s="21">
        <v>40.700000000000003</v>
      </c>
      <c r="DH54" s="21">
        <v>35.799999999999997</v>
      </c>
      <c r="DI54" s="21">
        <v>34</v>
      </c>
      <c r="DJ54" s="21">
        <v>21</v>
      </c>
      <c r="DK54" s="21">
        <v>49.3</v>
      </c>
      <c r="DL54" s="21">
        <v>42.4</v>
      </c>
      <c r="DM54" s="21">
        <v>57.5</v>
      </c>
      <c r="DN54" s="22">
        <v>37.700000000000003</v>
      </c>
      <c r="DO54" s="22">
        <v>28.7</v>
      </c>
      <c r="DP54" s="22">
        <v>49.1</v>
      </c>
      <c r="DQ54" s="22">
        <v>45.5</v>
      </c>
      <c r="DR54" s="22">
        <v>51.6</v>
      </c>
      <c r="DS54" s="22">
        <v>44.5</v>
      </c>
      <c r="DT54" s="22"/>
      <c r="DU54" s="22"/>
      <c r="DV54" s="22"/>
      <c r="DW54" s="22"/>
      <c r="DX54" s="22"/>
      <c r="DY54" s="22">
        <v>52</v>
      </c>
      <c r="DZ54" s="22">
        <v>48.5</v>
      </c>
      <c r="EA54" s="22">
        <v>49</v>
      </c>
      <c r="EB54" s="22">
        <v>46</v>
      </c>
      <c r="EC54" s="22">
        <v>36</v>
      </c>
      <c r="ED54" s="22">
        <v>68</v>
      </c>
      <c r="EE54" s="22">
        <v>55</v>
      </c>
      <c r="EF54" s="22">
        <v>31.5</v>
      </c>
      <c r="EG54" s="22">
        <v>138.5</v>
      </c>
      <c r="EH54" s="22">
        <v>47.5</v>
      </c>
      <c r="EI54" s="22"/>
      <c r="EJ54" s="21"/>
      <c r="EK54" s="21"/>
      <c r="EL54" s="21"/>
      <c r="EM54" s="26"/>
    </row>
    <row r="55" spans="1:143" s="96" customFormat="1" ht="12.75" x14ac:dyDescent="0.2">
      <c r="A55" s="26" t="s">
        <v>324</v>
      </c>
      <c r="B55" s="21">
        <v>19.930952224281786</v>
      </c>
      <c r="C55" s="21">
        <v>17.419589374589879</v>
      </c>
      <c r="D55" s="21"/>
      <c r="E55" s="21"/>
      <c r="F55" s="21"/>
      <c r="G55" s="21"/>
      <c r="H55" s="21"/>
      <c r="I55" s="21"/>
      <c r="J55" s="21"/>
      <c r="K55" s="21"/>
      <c r="L55" s="21"/>
      <c r="M55" s="21"/>
      <c r="N55" s="21"/>
      <c r="O55" s="21"/>
      <c r="P55" s="21"/>
      <c r="Q55" s="21"/>
      <c r="R55" s="21"/>
      <c r="S55" s="21"/>
      <c r="T55" s="21"/>
      <c r="U55" s="21"/>
      <c r="V55" s="21"/>
      <c r="W55" s="21"/>
      <c r="X55" s="22"/>
      <c r="Y55" s="22"/>
      <c r="Z55" s="22"/>
      <c r="AA55" s="22"/>
      <c r="AB55" s="22"/>
      <c r="AC55" s="22"/>
      <c r="AD55" s="22"/>
      <c r="AE55" s="22"/>
      <c r="AF55" s="22"/>
      <c r="AG55" s="22"/>
      <c r="AH55" s="22"/>
      <c r="AI55" s="22"/>
      <c r="AJ55" s="22"/>
      <c r="AK55" s="22"/>
      <c r="AL55" s="22"/>
      <c r="AM55" s="22"/>
      <c r="AN55" s="21"/>
      <c r="AO55" s="21"/>
      <c r="AP55" s="22">
        <v>17.239999999999998</v>
      </c>
      <c r="AQ55" s="22">
        <v>16.149999999999999</v>
      </c>
      <c r="AR55" s="22">
        <v>20.9</v>
      </c>
      <c r="AS55" s="21"/>
      <c r="AT55" s="22">
        <v>18.981741236429347</v>
      </c>
      <c r="AU55" s="22">
        <v>18.100000000000001</v>
      </c>
      <c r="AV55" s="22">
        <v>17.100000000000001</v>
      </c>
      <c r="AW55" s="22">
        <v>18.2</v>
      </c>
      <c r="AX55" s="22">
        <v>18.433146874608084</v>
      </c>
      <c r="AY55" s="22">
        <v>20.913432988565511</v>
      </c>
      <c r="AZ55" s="22">
        <v>19.260315993336938</v>
      </c>
      <c r="BA55" s="22">
        <v>19.221891649683162</v>
      </c>
      <c r="BB55" s="22">
        <v>20.573774463612466</v>
      </c>
      <c r="BC55" s="22">
        <v>18.139723317751933</v>
      </c>
      <c r="BD55" s="22">
        <v>15.101755611667883</v>
      </c>
      <c r="BE55" s="22">
        <v>15.6099767240974</v>
      </c>
      <c r="BF55" s="22">
        <v>15.516175205039717</v>
      </c>
      <c r="BG55" s="21"/>
      <c r="BH55" s="21">
        <v>19</v>
      </c>
      <c r="BI55" s="21">
        <v>16</v>
      </c>
      <c r="BJ55" s="21">
        <v>15</v>
      </c>
      <c r="BK55" s="21">
        <v>14</v>
      </c>
      <c r="BL55" s="21">
        <v>16</v>
      </c>
      <c r="BM55" s="21">
        <v>16</v>
      </c>
      <c r="BN55" s="21">
        <v>15</v>
      </c>
      <c r="BO55" s="21">
        <v>16</v>
      </c>
      <c r="BP55" s="21">
        <v>17</v>
      </c>
      <c r="BQ55" s="21">
        <v>13</v>
      </c>
      <c r="BR55" s="21"/>
      <c r="BS55" s="22">
        <v>23</v>
      </c>
      <c r="BT55" s="22">
        <v>25</v>
      </c>
      <c r="BU55" s="22">
        <v>24</v>
      </c>
      <c r="BV55" s="22">
        <v>24</v>
      </c>
      <c r="BW55" s="22">
        <v>24</v>
      </c>
      <c r="BX55" s="22">
        <v>24</v>
      </c>
      <c r="BY55" s="21">
        <v>23</v>
      </c>
      <c r="BZ55" s="22">
        <v>24</v>
      </c>
      <c r="CA55" s="21">
        <v>22</v>
      </c>
      <c r="CB55" s="21">
        <v>22</v>
      </c>
      <c r="CC55" s="21">
        <v>22</v>
      </c>
      <c r="CD55" s="21">
        <v>21</v>
      </c>
      <c r="CE55" s="21">
        <v>22</v>
      </c>
      <c r="CF55" s="21">
        <v>19</v>
      </c>
      <c r="CG55" s="22">
        <v>19.2</v>
      </c>
      <c r="CH55" s="22">
        <v>17.833333333333332</v>
      </c>
      <c r="CI55" s="22">
        <v>24</v>
      </c>
      <c r="CJ55" s="22"/>
      <c r="CK55" s="22"/>
      <c r="CL55" s="22"/>
      <c r="CM55" s="22"/>
      <c r="CN55" s="22"/>
      <c r="CO55" s="21"/>
      <c r="CP55" s="22">
        <v>13.6</v>
      </c>
      <c r="CQ55" s="22">
        <v>20.9</v>
      </c>
      <c r="CR55" s="22">
        <v>17.8</v>
      </c>
      <c r="CS55" s="22">
        <v>20.8</v>
      </c>
      <c r="CT55" s="22">
        <v>22.4</v>
      </c>
      <c r="CU55" s="22">
        <v>19.7</v>
      </c>
      <c r="CV55" s="22">
        <v>19.5</v>
      </c>
      <c r="CW55" s="22">
        <v>18.600000000000001</v>
      </c>
      <c r="CX55" s="22">
        <v>16.5</v>
      </c>
      <c r="CY55" s="21">
        <v>22.18</v>
      </c>
      <c r="CZ55" s="22">
        <v>20.3</v>
      </c>
      <c r="DA55" s="22">
        <v>19.8</v>
      </c>
      <c r="DB55" s="21">
        <v>18</v>
      </c>
      <c r="DC55" s="21">
        <v>17.7</v>
      </c>
      <c r="DD55" s="21">
        <v>18.8</v>
      </c>
      <c r="DE55" s="21">
        <v>19.600000000000001</v>
      </c>
      <c r="DF55" s="21">
        <v>20.8</v>
      </c>
      <c r="DG55" s="21">
        <v>19.899999999999999</v>
      </c>
      <c r="DH55" s="21">
        <v>19</v>
      </c>
      <c r="DI55" s="21">
        <v>19.2</v>
      </c>
      <c r="DJ55" s="21">
        <v>18.600000000000001</v>
      </c>
      <c r="DK55" s="21">
        <v>19.7</v>
      </c>
      <c r="DL55" s="21">
        <v>19.7</v>
      </c>
      <c r="DM55" s="21">
        <v>19.7</v>
      </c>
      <c r="DN55" s="22">
        <v>20.9</v>
      </c>
      <c r="DO55" s="22">
        <v>20.399999999999999</v>
      </c>
      <c r="DP55" s="22">
        <v>24.3</v>
      </c>
      <c r="DQ55" s="22">
        <v>20.7</v>
      </c>
      <c r="DR55" s="22">
        <v>23.9</v>
      </c>
      <c r="DS55" s="22">
        <v>18.899999999999999</v>
      </c>
      <c r="DT55" s="22"/>
      <c r="DU55" s="22"/>
      <c r="DV55" s="22"/>
      <c r="DW55" s="22"/>
      <c r="DX55" s="22"/>
      <c r="DY55" s="22">
        <v>21</v>
      </c>
      <c r="DZ55" s="22">
        <v>21.5</v>
      </c>
      <c r="EA55" s="22">
        <v>21</v>
      </c>
      <c r="EB55" s="22">
        <v>22.5</v>
      </c>
      <c r="EC55" s="22">
        <v>19</v>
      </c>
      <c r="ED55" s="22">
        <v>18</v>
      </c>
      <c r="EE55" s="22">
        <v>17</v>
      </c>
      <c r="EF55" s="22"/>
      <c r="EG55" s="22">
        <v>3.2</v>
      </c>
      <c r="EH55" s="22"/>
      <c r="EI55" s="22"/>
      <c r="EJ55" s="21"/>
      <c r="EK55" s="21"/>
      <c r="EL55" s="21"/>
      <c r="EM55" s="26"/>
    </row>
    <row r="56" spans="1:143" s="96" customFormat="1" ht="12.75" x14ac:dyDescent="0.2">
      <c r="A56" s="26" t="s">
        <v>325</v>
      </c>
      <c r="B56" s="21"/>
      <c r="C56" s="21"/>
      <c r="D56" s="21"/>
      <c r="E56" s="21"/>
      <c r="F56" s="21"/>
      <c r="G56" s="21"/>
      <c r="H56" s="21"/>
      <c r="I56" s="21"/>
      <c r="J56" s="21"/>
      <c r="K56" s="21"/>
      <c r="L56" s="21"/>
      <c r="M56" s="21"/>
      <c r="N56" s="21"/>
      <c r="O56" s="21"/>
      <c r="P56" s="21"/>
      <c r="Q56" s="21"/>
      <c r="R56" s="21"/>
      <c r="S56" s="21"/>
      <c r="T56" s="21"/>
      <c r="U56" s="21"/>
      <c r="V56" s="21"/>
      <c r="W56" s="21"/>
      <c r="X56" s="22"/>
      <c r="Y56" s="22"/>
      <c r="Z56" s="22"/>
      <c r="AA56" s="22"/>
      <c r="AB56" s="22"/>
      <c r="AC56" s="22"/>
      <c r="AD56" s="22"/>
      <c r="AE56" s="22"/>
      <c r="AF56" s="22"/>
      <c r="AG56" s="22"/>
      <c r="AH56" s="22"/>
      <c r="AI56" s="22"/>
      <c r="AJ56" s="22"/>
      <c r="AK56" s="22"/>
      <c r="AL56" s="22"/>
      <c r="AM56" s="22"/>
      <c r="AN56" s="21"/>
      <c r="AO56" s="21"/>
      <c r="AP56" s="21"/>
      <c r="AQ56" s="21"/>
      <c r="AR56" s="21"/>
      <c r="AS56" s="21"/>
      <c r="AT56" s="22">
        <v>0.32074950000000002</v>
      </c>
      <c r="AU56" s="22">
        <v>0.1</v>
      </c>
      <c r="AV56" s="22">
        <v>0.11</v>
      </c>
      <c r="AW56" s="22">
        <v>9.3489120000000009E-2</v>
      </c>
      <c r="AX56" s="22">
        <v>0.1</v>
      </c>
      <c r="AY56" s="22">
        <v>0.13</v>
      </c>
      <c r="AZ56" s="22">
        <v>0.14000000000000001</v>
      </c>
      <c r="BA56" s="22">
        <v>0.11</v>
      </c>
      <c r="BB56" s="22">
        <v>0.11</v>
      </c>
      <c r="BC56" s="22">
        <v>0.1</v>
      </c>
      <c r="BD56" s="22">
        <v>0.1</v>
      </c>
      <c r="BE56" s="22">
        <v>0.11</v>
      </c>
      <c r="BF56" s="22">
        <v>7.0740399999999995E-2</v>
      </c>
      <c r="BG56" s="21"/>
      <c r="BH56" s="21">
        <v>1.1000000000000001</v>
      </c>
      <c r="BI56" s="21">
        <v>0.8</v>
      </c>
      <c r="BJ56" s="21">
        <v>0.4</v>
      </c>
      <c r="BK56" s="21">
        <v>0.8</v>
      </c>
      <c r="BL56" s="21">
        <v>0.5</v>
      </c>
      <c r="BM56" s="21">
        <v>0.8</v>
      </c>
      <c r="BN56" s="21">
        <v>0.4</v>
      </c>
      <c r="BO56" s="21">
        <v>0.7</v>
      </c>
      <c r="BP56" s="21">
        <v>0.7</v>
      </c>
      <c r="BQ56" s="21">
        <v>2.5</v>
      </c>
      <c r="BR56" s="21"/>
      <c r="BS56" s="22"/>
      <c r="BT56" s="22"/>
      <c r="BU56" s="22"/>
      <c r="BV56" s="22"/>
      <c r="BW56" s="22"/>
      <c r="BX56" s="22"/>
      <c r="BY56" s="21"/>
      <c r="BZ56" s="22"/>
      <c r="CA56" s="21"/>
      <c r="CB56" s="21"/>
      <c r="CC56" s="21"/>
      <c r="CD56" s="21"/>
      <c r="CE56" s="21"/>
      <c r="CF56" s="21"/>
      <c r="CG56" s="22"/>
      <c r="CH56" s="22"/>
      <c r="CI56" s="22"/>
      <c r="CJ56" s="22"/>
      <c r="CK56" s="22"/>
      <c r="CL56" s="22"/>
      <c r="CM56" s="22"/>
      <c r="CN56" s="22"/>
      <c r="CO56" s="21"/>
      <c r="CP56" s="22"/>
      <c r="CQ56" s="22"/>
      <c r="CR56" s="22"/>
      <c r="CS56" s="22"/>
      <c r="CT56" s="22"/>
      <c r="CU56" s="22"/>
      <c r="CV56" s="22"/>
      <c r="CW56" s="22"/>
      <c r="CX56" s="22"/>
      <c r="CY56" s="21"/>
      <c r="CZ56" s="22"/>
      <c r="DA56" s="22"/>
      <c r="DB56" s="21"/>
      <c r="DC56" s="21"/>
      <c r="DD56" s="21"/>
      <c r="DE56" s="21"/>
      <c r="DF56" s="21"/>
      <c r="DG56" s="21"/>
      <c r="DH56" s="21"/>
      <c r="DI56" s="21"/>
      <c r="DJ56" s="21"/>
      <c r="DK56" s="21"/>
      <c r="DL56" s="21"/>
      <c r="DM56" s="21"/>
      <c r="DN56" s="22">
        <v>0.20100000000000001</v>
      </c>
      <c r="DO56" s="22">
        <v>0.126</v>
      </c>
      <c r="DP56" s="22">
        <v>0.193</v>
      </c>
      <c r="DQ56" s="22">
        <v>0.14499999999999999</v>
      </c>
      <c r="DR56" s="22">
        <v>0.152</v>
      </c>
      <c r="DS56" s="22">
        <v>0.124</v>
      </c>
      <c r="DT56" s="22"/>
      <c r="DU56" s="22"/>
      <c r="DV56" s="22"/>
      <c r="DW56" s="22"/>
      <c r="DX56" s="22"/>
      <c r="DY56" s="22">
        <v>0.7</v>
      </c>
      <c r="DZ56" s="22">
        <v>0.67500000000000004</v>
      </c>
      <c r="EA56" s="22">
        <v>0.8</v>
      </c>
      <c r="EB56" s="22">
        <v>0.9</v>
      </c>
      <c r="EC56" s="22">
        <v>1</v>
      </c>
      <c r="ED56" s="22">
        <v>1.8</v>
      </c>
      <c r="EE56" s="22">
        <v>0.5</v>
      </c>
      <c r="EF56" s="22"/>
      <c r="EG56" s="22"/>
      <c r="EH56" s="22"/>
      <c r="EI56" s="22"/>
      <c r="EJ56" s="21"/>
      <c r="EK56" s="21"/>
      <c r="EL56" s="21"/>
      <c r="EM56" s="26"/>
    </row>
    <row r="57" spans="1:143" s="96" customFormat="1" ht="12.75" x14ac:dyDescent="0.2">
      <c r="A57" s="26" t="s">
        <v>326</v>
      </c>
      <c r="B57" s="21"/>
      <c r="C57" s="21"/>
      <c r="D57" s="21"/>
      <c r="E57" s="21"/>
      <c r="F57" s="21"/>
      <c r="G57" s="21"/>
      <c r="H57" s="21"/>
      <c r="I57" s="21"/>
      <c r="J57" s="21"/>
      <c r="K57" s="21"/>
      <c r="L57" s="21"/>
      <c r="M57" s="21"/>
      <c r="N57" s="21"/>
      <c r="O57" s="21"/>
      <c r="P57" s="21"/>
      <c r="Q57" s="21"/>
      <c r="R57" s="21"/>
      <c r="S57" s="21"/>
      <c r="T57" s="21"/>
      <c r="U57" s="21"/>
      <c r="V57" s="21"/>
      <c r="W57" s="21"/>
      <c r="X57" s="22"/>
      <c r="Y57" s="22"/>
      <c r="Z57" s="22"/>
      <c r="AA57" s="22"/>
      <c r="AB57" s="22"/>
      <c r="AC57" s="22"/>
      <c r="AD57" s="22"/>
      <c r="AE57" s="22"/>
      <c r="AF57" s="22"/>
      <c r="AG57" s="22"/>
      <c r="AH57" s="22"/>
      <c r="AI57" s="22"/>
      <c r="AJ57" s="22"/>
      <c r="AK57" s="22"/>
      <c r="AL57" s="22"/>
      <c r="AM57" s="22"/>
      <c r="AN57" s="21"/>
      <c r="AO57" s="21"/>
      <c r="AP57" s="21"/>
      <c r="AQ57" s="21"/>
      <c r="AR57" s="21"/>
      <c r="AS57" s="21"/>
      <c r="AT57" s="22">
        <v>7.3659600000000006E-2</v>
      </c>
      <c r="AU57" s="22">
        <v>6.0204000000000001E-2</v>
      </c>
      <c r="AV57" s="22">
        <v>5.1615000000000001E-2</v>
      </c>
      <c r="AW57" s="22">
        <v>4.20291E-2</v>
      </c>
      <c r="AX57" s="22">
        <v>6.1597800000000001E-2</v>
      </c>
      <c r="AY57" s="22">
        <v>5.8150399999999998E-2</v>
      </c>
      <c r="AZ57" s="22">
        <v>4.8307200000000002E-2</v>
      </c>
      <c r="BA57" s="22">
        <v>5.8753999999999987E-2</v>
      </c>
      <c r="BB57" s="22">
        <v>5.6089799999999995E-2</v>
      </c>
      <c r="BC57" s="22">
        <v>5.5406999999999991E-2</v>
      </c>
      <c r="BD57" s="22">
        <v>5.4323999999999997E-2</v>
      </c>
      <c r="BE57" s="22">
        <v>6.5363199999999996E-2</v>
      </c>
      <c r="BF57" s="22">
        <v>5.9297100000000005E-2</v>
      </c>
      <c r="BG57" s="21"/>
      <c r="BH57" s="21"/>
      <c r="BI57" s="21"/>
      <c r="BJ57" s="21"/>
      <c r="BK57" s="21"/>
      <c r="BL57" s="21"/>
      <c r="BM57" s="21"/>
      <c r="BN57" s="21"/>
      <c r="BO57" s="21"/>
      <c r="BP57" s="21"/>
      <c r="BQ57" s="21"/>
      <c r="BR57" s="21"/>
      <c r="BS57" s="22"/>
      <c r="BT57" s="22"/>
      <c r="BU57" s="22"/>
      <c r="BV57" s="22"/>
      <c r="BW57" s="22"/>
      <c r="BX57" s="22"/>
      <c r="BY57" s="21"/>
      <c r="BZ57" s="22"/>
      <c r="CA57" s="21"/>
      <c r="CB57" s="21"/>
      <c r="CC57" s="21"/>
      <c r="CD57" s="21"/>
      <c r="CE57" s="21"/>
      <c r="CF57" s="21"/>
      <c r="CG57" s="22"/>
      <c r="CH57" s="22"/>
      <c r="CI57" s="22"/>
      <c r="CJ57" s="22"/>
      <c r="CK57" s="22"/>
      <c r="CL57" s="22"/>
      <c r="CM57" s="22"/>
      <c r="CN57" s="22"/>
      <c r="CO57" s="21"/>
      <c r="CP57" s="22"/>
      <c r="CQ57" s="22"/>
      <c r="CR57" s="22"/>
      <c r="CS57" s="22"/>
      <c r="CT57" s="22"/>
      <c r="CU57" s="22"/>
      <c r="CV57" s="22"/>
      <c r="CW57" s="22"/>
      <c r="CX57" s="22"/>
      <c r="CY57" s="21"/>
      <c r="CZ57" s="22"/>
      <c r="DA57" s="22"/>
      <c r="DB57" s="21"/>
      <c r="DC57" s="21"/>
      <c r="DD57" s="21"/>
      <c r="DE57" s="21"/>
      <c r="DF57" s="21"/>
      <c r="DG57" s="21"/>
      <c r="DH57" s="21"/>
      <c r="DI57" s="21"/>
      <c r="DJ57" s="21"/>
      <c r="DK57" s="21"/>
      <c r="DL57" s="21"/>
      <c r="DM57" s="21"/>
      <c r="DN57" s="22">
        <v>0.19700000000000001</v>
      </c>
      <c r="DO57" s="22">
        <v>0.14799999999999999</v>
      </c>
      <c r="DP57" s="22">
        <v>0.20699999999999999</v>
      </c>
      <c r="DQ57" s="22">
        <v>0.193</v>
      </c>
      <c r="DR57" s="22">
        <v>0.17399999999999999</v>
      </c>
      <c r="DS57" s="22">
        <v>0.14499999999999999</v>
      </c>
      <c r="DT57" s="22"/>
      <c r="DU57" s="22"/>
      <c r="DV57" s="22"/>
      <c r="DW57" s="22"/>
      <c r="DX57" s="22"/>
      <c r="DY57" s="22"/>
      <c r="DZ57" s="22"/>
      <c r="EA57" s="22"/>
      <c r="EB57" s="22"/>
      <c r="EC57" s="22"/>
      <c r="ED57" s="22"/>
      <c r="EE57" s="22"/>
      <c r="EF57" s="22"/>
      <c r="EG57" s="22">
        <v>23.2</v>
      </c>
      <c r="EH57" s="22"/>
      <c r="EI57" s="22"/>
      <c r="EJ57" s="21"/>
      <c r="EK57" s="21"/>
      <c r="EL57" s="21"/>
      <c r="EM57" s="26"/>
    </row>
    <row r="58" spans="1:143" s="96" customFormat="1" ht="12.75" x14ac:dyDescent="0.2">
      <c r="A58" s="26" t="s">
        <v>327</v>
      </c>
      <c r="B58" s="21">
        <v>1.1505284751220712</v>
      </c>
      <c r="C58" s="21">
        <v>0.49430933604927041</v>
      </c>
      <c r="D58" s="21"/>
      <c r="E58" s="21"/>
      <c r="F58" s="21"/>
      <c r="G58" s="21"/>
      <c r="H58" s="21"/>
      <c r="I58" s="21"/>
      <c r="J58" s="21"/>
      <c r="K58" s="21"/>
      <c r="L58" s="21"/>
      <c r="M58" s="21"/>
      <c r="N58" s="21"/>
      <c r="O58" s="21"/>
      <c r="P58" s="21"/>
      <c r="Q58" s="21"/>
      <c r="R58" s="21"/>
      <c r="S58" s="21"/>
      <c r="T58" s="21"/>
      <c r="U58" s="21"/>
      <c r="V58" s="21"/>
      <c r="W58" s="21"/>
      <c r="X58" s="22"/>
      <c r="Y58" s="22"/>
      <c r="Z58" s="22"/>
      <c r="AA58" s="22"/>
      <c r="AB58" s="22"/>
      <c r="AC58" s="22"/>
      <c r="AD58" s="22"/>
      <c r="AE58" s="22"/>
      <c r="AF58" s="22"/>
      <c r="AG58" s="22"/>
      <c r="AH58" s="22"/>
      <c r="AI58" s="22"/>
      <c r="AJ58" s="22"/>
      <c r="AK58" s="22"/>
      <c r="AL58" s="22"/>
      <c r="AM58" s="22"/>
      <c r="AN58" s="21"/>
      <c r="AO58" s="21"/>
      <c r="AP58" s="22">
        <v>5.8959999999999999</v>
      </c>
      <c r="AQ58" s="22">
        <v>4.17</v>
      </c>
      <c r="AR58" s="22">
        <v>6.7349999999999994</v>
      </c>
      <c r="AS58" s="21"/>
      <c r="AT58" s="22">
        <v>0.80910342438694427</v>
      </c>
      <c r="AU58" s="22">
        <v>0.44</v>
      </c>
      <c r="AV58" s="22">
        <v>0.47</v>
      </c>
      <c r="AW58" s="22">
        <v>0.42</v>
      </c>
      <c r="AX58" s="22">
        <v>0.43030384037689484</v>
      </c>
      <c r="AY58" s="22">
        <v>0.43661049347197578</v>
      </c>
      <c r="AZ58" s="22">
        <v>0.36162632135035261</v>
      </c>
      <c r="BA58" s="22">
        <v>0.43653402936285235</v>
      </c>
      <c r="BB58" s="22">
        <v>0.97037388664771429</v>
      </c>
      <c r="BC58" s="22">
        <v>0.30077582651245066</v>
      </c>
      <c r="BD58" s="22">
        <v>0.40322969113637203</v>
      </c>
      <c r="BE58" s="22">
        <v>0.39528507974052007</v>
      </c>
      <c r="BF58" s="22">
        <v>0.26799794689090534</v>
      </c>
      <c r="BG58" s="21"/>
      <c r="BH58" s="21">
        <v>3.4</v>
      </c>
      <c r="BI58" s="21">
        <v>9.1</v>
      </c>
      <c r="BJ58" s="21">
        <v>3.1</v>
      </c>
      <c r="BK58" s="21">
        <v>1.5</v>
      </c>
      <c r="BL58" s="21">
        <v>4.7</v>
      </c>
      <c r="BM58" s="21">
        <v>1.8</v>
      </c>
      <c r="BN58" s="21">
        <v>1.5</v>
      </c>
      <c r="BO58" s="21">
        <v>3.2</v>
      </c>
      <c r="BP58" s="21">
        <v>3.6</v>
      </c>
      <c r="BQ58" s="21">
        <v>1.8</v>
      </c>
      <c r="BR58" s="21"/>
      <c r="BS58" s="22">
        <v>2.0699999999999998</v>
      </c>
      <c r="BT58" s="22">
        <v>2</v>
      </c>
      <c r="BU58" s="22">
        <v>1.7</v>
      </c>
      <c r="BV58" s="22">
        <v>0.57999999999999996</v>
      </c>
      <c r="BW58" s="22">
        <v>1.64</v>
      </c>
      <c r="BX58" s="22">
        <v>1.84</v>
      </c>
      <c r="BY58" s="21">
        <v>1.24</v>
      </c>
      <c r="BZ58" s="22">
        <v>1.36</v>
      </c>
      <c r="CA58" s="21">
        <v>4.74</v>
      </c>
      <c r="CB58" s="21">
        <v>1.58</v>
      </c>
      <c r="CC58" s="21">
        <v>2.19</v>
      </c>
      <c r="CD58" s="21">
        <v>1</v>
      </c>
      <c r="CE58" s="21">
        <v>3.02</v>
      </c>
      <c r="CF58" s="21">
        <v>2.16</v>
      </c>
      <c r="CG58" s="22"/>
      <c r="CH58" s="22"/>
      <c r="CI58" s="22"/>
      <c r="CJ58" s="22"/>
      <c r="CK58" s="22"/>
      <c r="CL58" s="22"/>
      <c r="CM58" s="22"/>
      <c r="CN58" s="22"/>
      <c r="CO58" s="21"/>
      <c r="CP58" s="22">
        <v>1.05</v>
      </c>
      <c r="CQ58" s="22">
        <v>3.86</v>
      </c>
      <c r="CR58" s="22">
        <v>1.75</v>
      </c>
      <c r="CS58" s="22">
        <v>1.65</v>
      </c>
      <c r="CT58" s="22">
        <v>1.89</v>
      </c>
      <c r="CU58" s="22">
        <v>0.94</v>
      </c>
      <c r="CV58" s="22">
        <v>3.54</v>
      </c>
      <c r="CW58" s="22">
        <v>1.45</v>
      </c>
      <c r="CX58" s="22">
        <v>2.0499999999999998</v>
      </c>
      <c r="CY58" s="21">
        <v>2.8</v>
      </c>
      <c r="CZ58" s="22">
        <v>2.9</v>
      </c>
      <c r="DA58" s="22">
        <v>3.1</v>
      </c>
      <c r="DB58" s="21">
        <v>1.08</v>
      </c>
      <c r="DC58" s="21">
        <v>1.0900000000000001</v>
      </c>
      <c r="DD58" s="21">
        <v>1.26</v>
      </c>
      <c r="DE58" s="21">
        <v>1.76</v>
      </c>
      <c r="DF58" s="21">
        <v>3.19</v>
      </c>
      <c r="DG58" s="21">
        <v>1.02</v>
      </c>
      <c r="DH58" s="21">
        <v>3.64</v>
      </c>
      <c r="DI58" s="21">
        <v>2.0699999999999998</v>
      </c>
      <c r="DJ58" s="21">
        <v>1.17</v>
      </c>
      <c r="DK58" s="21">
        <v>0.70699999999999996</v>
      </c>
      <c r="DL58" s="21">
        <v>0.47899999999999998</v>
      </c>
      <c r="DM58" s="21">
        <v>1.1399999999999999</v>
      </c>
      <c r="DN58" s="22">
        <v>1.3</v>
      </c>
      <c r="DO58" s="22">
        <v>1.28</v>
      </c>
      <c r="DP58" s="22">
        <v>3.13</v>
      </c>
      <c r="DQ58" s="22">
        <v>3.24</v>
      </c>
      <c r="DR58" s="22">
        <v>2.0299999999999998</v>
      </c>
      <c r="DS58" s="22">
        <v>1.94</v>
      </c>
      <c r="DT58" s="22"/>
      <c r="DU58" s="22"/>
      <c r="DV58" s="22"/>
      <c r="DW58" s="22"/>
      <c r="DX58" s="22"/>
      <c r="DY58" s="22">
        <v>1.6</v>
      </c>
      <c r="DZ58" s="22">
        <v>1.05</v>
      </c>
      <c r="EA58" s="22">
        <v>1.75</v>
      </c>
      <c r="EB58" s="22">
        <v>1.4</v>
      </c>
      <c r="EC58" s="22">
        <v>3.2</v>
      </c>
      <c r="ED58" s="22">
        <v>13.7</v>
      </c>
      <c r="EE58" s="22">
        <v>6.1</v>
      </c>
      <c r="EF58" s="22">
        <v>0.6</v>
      </c>
      <c r="EG58" s="22">
        <v>9.85</v>
      </c>
      <c r="EH58" s="22">
        <v>2.8499999999999996</v>
      </c>
      <c r="EI58" s="22"/>
      <c r="EJ58" s="21"/>
      <c r="EK58" s="21"/>
      <c r="EL58" s="21"/>
      <c r="EM58" s="26"/>
    </row>
    <row r="59" spans="1:143" s="96" customFormat="1" ht="12.75" x14ac:dyDescent="0.2">
      <c r="A59" s="26" t="s">
        <v>328</v>
      </c>
      <c r="B59" s="21">
        <v>0.29224952812458721</v>
      </c>
      <c r="C59" s="21">
        <v>0.15359310872797224</v>
      </c>
      <c r="D59" s="21"/>
      <c r="E59" s="21"/>
      <c r="F59" s="21"/>
      <c r="G59" s="21"/>
      <c r="H59" s="21"/>
      <c r="I59" s="21"/>
      <c r="J59" s="21"/>
      <c r="K59" s="21"/>
      <c r="L59" s="21"/>
      <c r="M59" s="21"/>
      <c r="N59" s="21"/>
      <c r="O59" s="21"/>
      <c r="P59" s="21"/>
      <c r="Q59" s="21"/>
      <c r="R59" s="21"/>
      <c r="S59" s="21"/>
      <c r="T59" s="21"/>
      <c r="U59" s="21"/>
      <c r="V59" s="21"/>
      <c r="W59" s="21"/>
      <c r="X59" s="22"/>
      <c r="Y59" s="22"/>
      <c r="Z59" s="22"/>
      <c r="AA59" s="22"/>
      <c r="AB59" s="22"/>
      <c r="AC59" s="22"/>
      <c r="AD59" s="22"/>
      <c r="AE59" s="22"/>
      <c r="AF59" s="22"/>
      <c r="AG59" s="22"/>
      <c r="AH59" s="22"/>
      <c r="AI59" s="22"/>
      <c r="AJ59" s="22"/>
      <c r="AK59" s="22"/>
      <c r="AL59" s="22"/>
      <c r="AM59" s="22"/>
      <c r="AN59" s="21"/>
      <c r="AO59" s="21"/>
      <c r="AP59" s="22"/>
      <c r="AQ59" s="22"/>
      <c r="AR59" s="22"/>
      <c r="AS59" s="21"/>
      <c r="AT59" s="22">
        <v>0.37896110781408371</v>
      </c>
      <c r="AU59" s="22">
        <v>0.23</v>
      </c>
      <c r="AV59" s="22">
        <v>0.22</v>
      </c>
      <c r="AW59" s="22">
        <v>0.21</v>
      </c>
      <c r="AX59" s="22">
        <v>0.19690446857196872</v>
      </c>
      <c r="AY59" s="22">
        <v>0.30129183360643463</v>
      </c>
      <c r="AZ59" s="22">
        <v>0.18481906640394119</v>
      </c>
      <c r="BA59" s="22">
        <v>0.15266904826069028</v>
      </c>
      <c r="BB59" s="22">
        <v>0.18604997920301447</v>
      </c>
      <c r="BC59" s="22">
        <v>0.12199367000991546</v>
      </c>
      <c r="BD59" s="22">
        <v>0.29209829021696121</v>
      </c>
      <c r="BE59" s="22">
        <v>0.26930235682947246</v>
      </c>
      <c r="BF59" s="22">
        <v>0.42148415358694885</v>
      </c>
      <c r="BG59" s="21"/>
      <c r="BH59" s="21">
        <v>0.52</v>
      </c>
      <c r="BI59" s="21">
        <v>0.47</v>
      </c>
      <c r="BJ59" s="21">
        <v>0.21</v>
      </c>
      <c r="BK59" s="21">
        <v>0.2</v>
      </c>
      <c r="BL59" s="21">
        <v>0.33</v>
      </c>
      <c r="BM59" s="21">
        <v>0.15</v>
      </c>
      <c r="BN59" s="21">
        <v>0.17</v>
      </c>
      <c r="BO59" s="21">
        <v>0.26</v>
      </c>
      <c r="BP59" s="21">
        <v>0.24</v>
      </c>
      <c r="BQ59" s="21">
        <v>0.28000000000000003</v>
      </c>
      <c r="BR59" s="21"/>
      <c r="BS59" s="22"/>
      <c r="BT59" s="22"/>
      <c r="BU59" s="22"/>
      <c r="BV59" s="22"/>
      <c r="BW59" s="22"/>
      <c r="BX59" s="22"/>
      <c r="BY59" s="21"/>
      <c r="BZ59" s="22"/>
      <c r="CA59" s="21"/>
      <c r="CB59" s="21"/>
      <c r="CC59" s="21"/>
      <c r="CD59" s="21"/>
      <c r="CE59" s="21"/>
      <c r="CF59" s="21"/>
      <c r="CG59" s="22"/>
      <c r="CH59" s="22"/>
      <c r="CI59" s="22"/>
      <c r="CJ59" s="22"/>
      <c r="CK59" s="22"/>
      <c r="CL59" s="22"/>
      <c r="CM59" s="22"/>
      <c r="CN59" s="22"/>
      <c r="CO59" s="21"/>
      <c r="CP59" s="22"/>
      <c r="CQ59" s="22"/>
      <c r="CR59" s="22"/>
      <c r="CS59" s="22"/>
      <c r="CT59" s="22"/>
      <c r="CU59" s="22"/>
      <c r="CV59" s="22"/>
      <c r="CW59" s="22"/>
      <c r="CX59" s="22"/>
      <c r="CY59" s="21"/>
      <c r="CZ59" s="22"/>
      <c r="DA59" s="22"/>
      <c r="DB59" s="21"/>
      <c r="DC59" s="21"/>
      <c r="DD59" s="21"/>
      <c r="DE59" s="21"/>
      <c r="DF59" s="21"/>
      <c r="DG59" s="21"/>
      <c r="DH59" s="21"/>
      <c r="DI59" s="21"/>
      <c r="DJ59" s="21"/>
      <c r="DK59" s="21"/>
      <c r="DL59" s="21"/>
      <c r="DM59" s="21"/>
      <c r="DN59" s="22">
        <v>0.70599999999999996</v>
      </c>
      <c r="DO59" s="22">
        <v>0.308</v>
      </c>
      <c r="DP59" s="22">
        <v>0.89700000000000002</v>
      </c>
      <c r="DQ59" s="22">
        <v>0.71199999999999997</v>
      </c>
      <c r="DR59" s="22">
        <v>0.35099999999999998</v>
      </c>
      <c r="DS59" s="22">
        <v>0.30399999999999999</v>
      </c>
      <c r="DT59" s="22"/>
      <c r="DU59" s="22"/>
      <c r="DV59" s="22"/>
      <c r="DW59" s="22"/>
      <c r="DX59" s="22"/>
      <c r="DY59" s="22"/>
      <c r="DZ59" s="22"/>
      <c r="EA59" s="22"/>
      <c r="EB59" s="22"/>
      <c r="EC59" s="22"/>
      <c r="ED59" s="22"/>
      <c r="EE59" s="22"/>
      <c r="EF59" s="22"/>
      <c r="EG59" s="22"/>
      <c r="EH59" s="22"/>
      <c r="EI59" s="22"/>
      <c r="EJ59" s="21"/>
      <c r="EK59" s="21"/>
      <c r="EL59" s="21"/>
      <c r="EM59" s="26"/>
    </row>
    <row r="60" spans="1:143" s="96" customFormat="1" ht="12.75" x14ac:dyDescent="0.2">
      <c r="A60" s="26" t="s">
        <v>329</v>
      </c>
      <c r="B60" s="21"/>
      <c r="C60" s="21"/>
      <c r="D60" s="21"/>
      <c r="E60" s="21"/>
      <c r="F60" s="21"/>
      <c r="G60" s="21"/>
      <c r="H60" s="21"/>
      <c r="I60" s="21"/>
      <c r="J60" s="21"/>
      <c r="K60" s="21"/>
      <c r="L60" s="21"/>
      <c r="M60" s="21"/>
      <c r="N60" s="21"/>
      <c r="O60" s="21"/>
      <c r="P60" s="21"/>
      <c r="Q60" s="21"/>
      <c r="R60" s="21"/>
      <c r="S60" s="21"/>
      <c r="T60" s="21"/>
      <c r="U60" s="21"/>
      <c r="V60" s="21"/>
      <c r="W60" s="21"/>
      <c r="X60" s="22"/>
      <c r="Y60" s="22"/>
      <c r="Z60" s="22"/>
      <c r="AA60" s="22"/>
      <c r="AB60" s="22"/>
      <c r="AC60" s="22"/>
      <c r="AD60" s="22"/>
      <c r="AE60" s="22"/>
      <c r="AF60" s="22"/>
      <c r="AG60" s="22"/>
      <c r="AH60" s="22"/>
      <c r="AI60" s="22"/>
      <c r="AJ60" s="22"/>
      <c r="AK60" s="22"/>
      <c r="AL60" s="22"/>
      <c r="AM60" s="22"/>
      <c r="AN60" s="21"/>
      <c r="AO60" s="21"/>
      <c r="AP60" s="21"/>
      <c r="AQ60" s="21"/>
      <c r="AR60" s="21"/>
      <c r="AS60" s="21"/>
      <c r="AT60" s="22">
        <v>427.97038677101568</v>
      </c>
      <c r="AU60" s="22">
        <v>383</v>
      </c>
      <c r="AV60" s="22">
        <v>270</v>
      </c>
      <c r="AW60" s="22">
        <v>306</v>
      </c>
      <c r="AX60" s="22">
        <v>475.38882682292876</v>
      </c>
      <c r="AY60" s="22">
        <v>827.87981675405933</v>
      </c>
      <c r="AZ60" s="22">
        <v>494.82011564510822</v>
      </c>
      <c r="BA60" s="22">
        <v>287.66705931313066</v>
      </c>
      <c r="BB60" s="22">
        <v>315</v>
      </c>
      <c r="BC60" s="22">
        <v>359</v>
      </c>
      <c r="BD60" s="22">
        <v>556.53734118662396</v>
      </c>
      <c r="BE60" s="22">
        <v>477.24664577456485</v>
      </c>
      <c r="BF60" s="22">
        <v>225.66680442980115</v>
      </c>
      <c r="BG60" s="21"/>
      <c r="BH60" s="21">
        <v>440</v>
      </c>
      <c r="BI60" s="21">
        <v>837</v>
      </c>
      <c r="BJ60" s="21">
        <v>735</v>
      </c>
      <c r="BK60" s="21">
        <v>184</v>
      </c>
      <c r="BL60" s="21">
        <v>111</v>
      </c>
      <c r="BM60" s="21">
        <v>270</v>
      </c>
      <c r="BN60" s="21">
        <v>150</v>
      </c>
      <c r="BO60" s="21">
        <v>329</v>
      </c>
      <c r="BP60" s="21">
        <v>174</v>
      </c>
      <c r="BQ60" s="21">
        <v>170</v>
      </c>
      <c r="BR60" s="21"/>
      <c r="BS60" s="22"/>
      <c r="BT60" s="22"/>
      <c r="BU60" s="22"/>
      <c r="BV60" s="22"/>
      <c r="BW60" s="22"/>
      <c r="BX60" s="22"/>
      <c r="BY60" s="21"/>
      <c r="BZ60" s="22"/>
      <c r="CA60" s="21"/>
      <c r="CB60" s="21"/>
      <c r="CC60" s="21"/>
      <c r="CD60" s="21"/>
      <c r="CE60" s="21"/>
      <c r="CF60" s="21"/>
      <c r="CG60" s="22"/>
      <c r="CH60" s="22"/>
      <c r="CI60" s="22"/>
      <c r="CJ60" s="22"/>
      <c r="CK60" s="22"/>
      <c r="CL60" s="22"/>
      <c r="CM60" s="22"/>
      <c r="CN60" s="22"/>
      <c r="CO60" s="21"/>
      <c r="CP60" s="22"/>
      <c r="CQ60" s="22"/>
      <c r="CR60" s="22"/>
      <c r="CS60" s="22"/>
      <c r="CT60" s="22"/>
      <c r="CU60" s="22"/>
      <c r="CV60" s="22"/>
      <c r="CW60" s="22"/>
      <c r="CX60" s="22"/>
      <c r="CY60" s="21"/>
      <c r="CZ60" s="22"/>
      <c r="DA60" s="22"/>
      <c r="DB60" s="21"/>
      <c r="DC60" s="21"/>
      <c r="DD60" s="21"/>
      <c r="DE60" s="21"/>
      <c r="DF60" s="21"/>
      <c r="DG60" s="21"/>
      <c r="DH60" s="21"/>
      <c r="DI60" s="21"/>
      <c r="DJ60" s="21"/>
      <c r="DK60" s="21"/>
      <c r="DL60" s="21"/>
      <c r="DM60" s="21"/>
      <c r="DN60" s="22"/>
      <c r="DO60" s="22"/>
      <c r="DP60" s="22"/>
      <c r="DQ60" s="22"/>
      <c r="DR60" s="22"/>
      <c r="DS60" s="22"/>
      <c r="DT60" s="22"/>
      <c r="DU60" s="22"/>
      <c r="DV60" s="22"/>
      <c r="DW60" s="22"/>
      <c r="DX60" s="22"/>
      <c r="DY60" s="22"/>
      <c r="DZ60" s="22"/>
      <c r="EA60" s="22"/>
      <c r="EB60" s="22"/>
      <c r="EC60" s="22"/>
      <c r="ED60" s="22"/>
      <c r="EE60" s="22"/>
      <c r="EF60" s="22"/>
      <c r="EG60" s="22"/>
      <c r="EH60" s="22"/>
      <c r="EI60" s="22"/>
      <c r="EJ60" s="21"/>
      <c r="EK60" s="21"/>
      <c r="EL60" s="21"/>
      <c r="EM60" s="26"/>
    </row>
    <row r="61" spans="1:143" s="96" customFormat="1" ht="12.75" x14ac:dyDescent="0.2">
      <c r="A61" s="26" t="s">
        <v>330</v>
      </c>
      <c r="B61" s="21">
        <v>0.87712083074848224</v>
      </c>
      <c r="C61" s="21">
        <v>0.49878807146830018</v>
      </c>
      <c r="D61" s="21"/>
      <c r="E61" s="21"/>
      <c r="F61" s="21"/>
      <c r="G61" s="21"/>
      <c r="H61" s="21"/>
      <c r="I61" s="21"/>
      <c r="J61" s="21"/>
      <c r="K61" s="21"/>
      <c r="L61" s="21"/>
      <c r="M61" s="21"/>
      <c r="N61" s="21"/>
      <c r="O61" s="21"/>
      <c r="P61" s="21"/>
      <c r="Q61" s="21"/>
      <c r="R61" s="21"/>
      <c r="S61" s="21"/>
      <c r="T61" s="21"/>
      <c r="U61" s="21"/>
      <c r="V61" s="21"/>
      <c r="W61" s="21"/>
      <c r="X61" s="22"/>
      <c r="Y61" s="22"/>
      <c r="Z61" s="22"/>
      <c r="AA61" s="22"/>
      <c r="AB61" s="22"/>
      <c r="AC61" s="22"/>
      <c r="AD61" s="22"/>
      <c r="AE61" s="22"/>
      <c r="AF61" s="22"/>
      <c r="AG61" s="22"/>
      <c r="AH61" s="22"/>
      <c r="AI61" s="22"/>
      <c r="AJ61" s="22"/>
      <c r="AK61" s="22"/>
      <c r="AL61" s="22"/>
      <c r="AM61" s="22"/>
      <c r="AN61" s="21"/>
      <c r="AO61" s="21"/>
      <c r="AP61" s="21"/>
      <c r="AQ61" s="21"/>
      <c r="AR61" s="21"/>
      <c r="AS61" s="21"/>
      <c r="AT61" s="22">
        <v>0.75872242961771097</v>
      </c>
      <c r="AU61" s="22">
        <v>0.36</v>
      </c>
      <c r="AV61" s="22">
        <v>0.28000000000000003</v>
      </c>
      <c r="AW61" s="22">
        <v>0.28000000000000003</v>
      </c>
      <c r="AX61" s="22">
        <v>0.48671602811144932</v>
      </c>
      <c r="AY61" s="22">
        <v>0.55692121707984987</v>
      </c>
      <c r="AZ61" s="22">
        <v>0.44530215952137053</v>
      </c>
      <c r="BA61" s="22">
        <v>0.28098673407395403</v>
      </c>
      <c r="BB61" s="22">
        <v>0.34355673394676245</v>
      </c>
      <c r="BC61" s="22">
        <v>0.35041510361145428</v>
      </c>
      <c r="BD61" s="22">
        <v>0.10071191090315648</v>
      </c>
      <c r="BE61" s="22">
        <v>0.11537503410672784</v>
      </c>
      <c r="BF61" s="22">
        <v>0.4579255920818725</v>
      </c>
      <c r="BG61" s="21"/>
      <c r="BH61" s="21">
        <v>1.2</v>
      </c>
      <c r="BI61" s="21">
        <v>2.1</v>
      </c>
      <c r="BJ61" s="21">
        <v>0.4</v>
      </c>
      <c r="BK61" s="21">
        <v>0.5</v>
      </c>
      <c r="BL61" s="21">
        <v>0.5</v>
      </c>
      <c r="BM61" s="21">
        <v>0.4</v>
      </c>
      <c r="BN61" s="21">
        <v>0.6</v>
      </c>
      <c r="BO61" s="21">
        <v>1.1000000000000001</v>
      </c>
      <c r="BP61" s="21">
        <v>0.5</v>
      </c>
      <c r="BQ61" s="21">
        <v>0.21</v>
      </c>
      <c r="BR61" s="21"/>
      <c r="BS61" s="22"/>
      <c r="BT61" s="22"/>
      <c r="BU61" s="22"/>
      <c r="BV61" s="22"/>
      <c r="BW61" s="22"/>
      <c r="BX61" s="22"/>
      <c r="BY61" s="21"/>
      <c r="BZ61" s="22"/>
      <c r="CA61" s="21"/>
      <c r="CB61" s="21"/>
      <c r="CC61" s="21"/>
      <c r="CD61" s="21"/>
      <c r="CE61" s="21"/>
      <c r="CF61" s="21"/>
      <c r="CG61" s="22"/>
      <c r="CH61" s="22"/>
      <c r="CI61" s="22"/>
      <c r="CJ61" s="22"/>
      <c r="CK61" s="22"/>
      <c r="CL61" s="22"/>
      <c r="CM61" s="22"/>
      <c r="CN61" s="22"/>
      <c r="CO61" s="21"/>
      <c r="CP61" s="22">
        <v>0.64</v>
      </c>
      <c r="CQ61" s="22">
        <v>0.66</v>
      </c>
      <c r="CR61" s="22">
        <v>0.62</v>
      </c>
      <c r="CS61" s="22">
        <v>1.28</v>
      </c>
      <c r="CT61" s="22">
        <v>0.37</v>
      </c>
      <c r="CU61" s="22">
        <v>0.56999999999999995</v>
      </c>
      <c r="CV61" s="22">
        <v>0.73</v>
      </c>
      <c r="CW61" s="22">
        <v>0.53</v>
      </c>
      <c r="CX61" s="22">
        <v>0.62</v>
      </c>
      <c r="CY61" s="21"/>
      <c r="CZ61" s="22"/>
      <c r="DA61" s="22"/>
      <c r="DB61" s="21"/>
      <c r="DC61" s="21"/>
      <c r="DD61" s="21"/>
      <c r="DE61" s="21"/>
      <c r="DF61" s="21"/>
      <c r="DG61" s="21"/>
      <c r="DH61" s="21"/>
      <c r="DI61" s="21"/>
      <c r="DJ61" s="21"/>
      <c r="DK61" s="21"/>
      <c r="DL61" s="21"/>
      <c r="DM61" s="21"/>
      <c r="DN61" s="22">
        <v>0.52300000000000002</v>
      </c>
      <c r="DO61" s="22">
        <v>0.20799999999999999</v>
      </c>
      <c r="DP61" s="22">
        <v>0.185</v>
      </c>
      <c r="DQ61" s="22">
        <v>0.252</v>
      </c>
      <c r="DR61" s="22">
        <v>0.14399999999999999</v>
      </c>
      <c r="DS61" s="22">
        <v>8.2000000000000003E-2</v>
      </c>
      <c r="DT61" s="22"/>
      <c r="DU61" s="22"/>
      <c r="DV61" s="22"/>
      <c r="DW61" s="22"/>
      <c r="DX61" s="22"/>
      <c r="DY61" s="22"/>
      <c r="DZ61" s="22"/>
      <c r="EA61" s="22"/>
      <c r="EB61" s="22"/>
      <c r="EC61" s="22"/>
      <c r="ED61" s="22"/>
      <c r="EE61" s="22"/>
      <c r="EF61" s="22"/>
      <c r="EG61" s="22">
        <v>2.6500000000000004</v>
      </c>
      <c r="EH61" s="22"/>
      <c r="EI61" s="22"/>
      <c r="EJ61" s="21"/>
      <c r="EK61" s="21"/>
      <c r="EL61" s="21"/>
      <c r="EM61" s="26"/>
    </row>
    <row r="62" spans="1:143" s="96" customFormat="1" ht="12.75" x14ac:dyDescent="0.2">
      <c r="A62" s="26" t="s">
        <v>331</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v>0.02</v>
      </c>
      <c r="BI62" s="21">
        <v>0.01</v>
      </c>
      <c r="BJ62" s="21">
        <v>0.02</v>
      </c>
      <c r="BK62" s="21">
        <v>0.01</v>
      </c>
      <c r="BL62" s="21">
        <v>0.01</v>
      </c>
      <c r="BM62" s="21">
        <v>0.01</v>
      </c>
      <c r="BN62" s="21">
        <v>0.03</v>
      </c>
      <c r="BO62" s="21">
        <v>2E-3</v>
      </c>
      <c r="BP62" s="21">
        <v>1E-3</v>
      </c>
      <c r="BQ62" s="21">
        <v>6.0000000000000001E-3</v>
      </c>
      <c r="BR62" s="21"/>
      <c r="BS62" s="21"/>
      <c r="BT62" s="21"/>
      <c r="BU62" s="21"/>
      <c r="BV62" s="21"/>
      <c r="BW62" s="21"/>
      <c r="BX62" s="21"/>
      <c r="BY62" s="21"/>
      <c r="BZ62" s="21"/>
      <c r="CA62" s="21"/>
      <c r="CB62" s="21"/>
      <c r="CC62" s="21"/>
      <c r="CD62" s="21"/>
      <c r="CE62" s="21"/>
      <c r="CF62" s="21"/>
      <c r="CG62" s="22"/>
      <c r="CH62" s="22"/>
      <c r="CI62" s="22"/>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6"/>
    </row>
    <row r="63" spans="1:143" s="96" customFormat="1" ht="12.75" x14ac:dyDescent="0.2">
      <c r="A63" s="26" t="s">
        <v>332</v>
      </c>
      <c r="B63" s="21"/>
      <c r="C63" s="21"/>
      <c r="D63" s="21"/>
      <c r="E63" s="21"/>
      <c r="F63" s="21"/>
      <c r="G63" s="21"/>
      <c r="H63" s="21"/>
      <c r="I63" s="21"/>
      <c r="J63" s="21"/>
      <c r="K63" s="21"/>
      <c r="L63" s="21"/>
      <c r="M63" s="21"/>
      <c r="N63" s="21"/>
      <c r="O63" s="21"/>
      <c r="P63" s="21"/>
      <c r="Q63" s="21"/>
      <c r="R63" s="21"/>
      <c r="S63" s="21"/>
      <c r="T63" s="21"/>
      <c r="U63" s="21"/>
      <c r="V63" s="21"/>
      <c r="W63" s="21"/>
      <c r="X63" s="22"/>
      <c r="Y63" s="22"/>
      <c r="Z63" s="22"/>
      <c r="AA63" s="22"/>
      <c r="AB63" s="22"/>
      <c r="AC63" s="22"/>
      <c r="AD63" s="22"/>
      <c r="AE63" s="22"/>
      <c r="AF63" s="22"/>
      <c r="AG63" s="22"/>
      <c r="AH63" s="22"/>
      <c r="AI63" s="22"/>
      <c r="AJ63" s="22"/>
      <c r="AK63" s="22"/>
      <c r="AL63" s="22"/>
      <c r="AM63" s="22"/>
      <c r="AN63" s="21"/>
      <c r="AO63" s="21"/>
      <c r="AP63" s="22"/>
      <c r="AQ63" s="22"/>
      <c r="AR63" s="22"/>
      <c r="AS63" s="21"/>
      <c r="AT63" s="22">
        <v>9.9076700000000018E-2</v>
      </c>
      <c r="AU63" s="22">
        <v>2.4081600000000005E-2</v>
      </c>
      <c r="AV63" s="22">
        <v>2.8904400000000004E-2</v>
      </c>
      <c r="AW63" s="22">
        <v>2.2142160000000004E-2</v>
      </c>
      <c r="AX63" s="22">
        <v>2.5043040000000003E-2</v>
      </c>
      <c r="AY63" s="22">
        <v>2.3260160000000002E-2</v>
      </c>
      <c r="AZ63" s="22">
        <v>2.3348480000000001E-2</v>
      </c>
      <c r="BA63" s="22">
        <v>4.5382399999999996E-2</v>
      </c>
      <c r="BB63" s="22">
        <v>9.8053279999999993E-2</v>
      </c>
      <c r="BC63" s="22">
        <v>1.7730239999999998E-2</v>
      </c>
      <c r="BD63" s="22">
        <v>2.8168000000000006E-2</v>
      </c>
      <c r="BE63" s="22">
        <v>1.9608959999999998E-2</v>
      </c>
      <c r="BF63" s="22">
        <v>2.4967200000000002E-2</v>
      </c>
      <c r="BG63" s="21"/>
      <c r="BH63" s="21"/>
      <c r="BI63" s="21"/>
      <c r="BJ63" s="21"/>
      <c r="BK63" s="21"/>
      <c r="BL63" s="21"/>
      <c r="BM63" s="21"/>
      <c r="BN63" s="21"/>
      <c r="BO63" s="21"/>
      <c r="BP63" s="21"/>
      <c r="BQ63" s="21"/>
      <c r="BR63" s="21"/>
      <c r="BS63" s="22"/>
      <c r="BT63" s="22"/>
      <c r="BU63" s="22"/>
      <c r="BV63" s="22"/>
      <c r="BW63" s="22"/>
      <c r="BX63" s="22"/>
      <c r="BY63" s="21"/>
      <c r="BZ63" s="22"/>
      <c r="CA63" s="21"/>
      <c r="CB63" s="21"/>
      <c r="CC63" s="21"/>
      <c r="CD63" s="21"/>
      <c r="CE63" s="21"/>
      <c r="CF63" s="21"/>
      <c r="CG63" s="22"/>
      <c r="CH63" s="22"/>
      <c r="CI63" s="22"/>
      <c r="CJ63" s="22"/>
      <c r="CK63" s="22"/>
      <c r="CL63" s="22"/>
      <c r="CM63" s="22"/>
      <c r="CN63" s="22"/>
      <c r="CO63" s="21"/>
      <c r="CP63" s="22"/>
      <c r="CQ63" s="22"/>
      <c r="CR63" s="22"/>
      <c r="CS63" s="22"/>
      <c r="CT63" s="22"/>
      <c r="CU63" s="22"/>
      <c r="CV63" s="22"/>
      <c r="CW63" s="22"/>
      <c r="CX63" s="22"/>
      <c r="CY63" s="21"/>
      <c r="CZ63" s="22"/>
      <c r="DA63" s="22"/>
      <c r="DB63" s="21"/>
      <c r="DC63" s="21"/>
      <c r="DD63" s="21"/>
      <c r="DE63" s="21"/>
      <c r="DF63" s="21"/>
      <c r="DG63" s="21"/>
      <c r="DH63" s="21"/>
      <c r="DI63" s="21"/>
      <c r="DJ63" s="21"/>
      <c r="DK63" s="21"/>
      <c r="DL63" s="21"/>
      <c r="DM63" s="21"/>
      <c r="DN63" s="22">
        <v>0.114</v>
      </c>
      <c r="DO63" s="22">
        <v>0.124</v>
      </c>
      <c r="DP63" s="22">
        <v>0.17899999999999999</v>
      </c>
      <c r="DQ63" s="22">
        <v>0.13900000000000001</v>
      </c>
      <c r="DR63" s="22">
        <v>0.16700000000000001</v>
      </c>
      <c r="DS63" s="22">
        <v>0.155</v>
      </c>
      <c r="DT63" s="22"/>
      <c r="DU63" s="22"/>
      <c r="DV63" s="22"/>
      <c r="DW63" s="22"/>
      <c r="DX63" s="22"/>
      <c r="DY63" s="22"/>
      <c r="DZ63" s="22"/>
      <c r="EA63" s="22"/>
      <c r="EB63" s="22"/>
      <c r="EC63" s="22"/>
      <c r="ED63" s="22"/>
      <c r="EE63" s="22"/>
      <c r="EF63" s="22"/>
      <c r="EG63" s="22">
        <v>0.3</v>
      </c>
      <c r="EH63" s="22"/>
      <c r="EI63" s="22"/>
      <c r="EJ63" s="21"/>
      <c r="EK63" s="21"/>
      <c r="EL63" s="21"/>
      <c r="EM63" s="26"/>
    </row>
    <row r="64" spans="1:143" s="96" customFormat="1" ht="12.75" x14ac:dyDescent="0.2">
      <c r="A64" s="26" t="s">
        <v>333</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2">
        <v>0.754</v>
      </c>
      <c r="CH64" s="22">
        <v>0.69666666666666666</v>
      </c>
      <c r="CI64" s="22">
        <v>0.99</v>
      </c>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6"/>
    </row>
    <row r="65" spans="1:143" s="96" customFormat="1" ht="12.75" x14ac:dyDescent="0.2">
      <c r="A65" s="26" t="s">
        <v>334</v>
      </c>
      <c r="B65" s="21"/>
      <c r="C65" s="21"/>
      <c r="D65" s="21"/>
      <c r="E65" s="21"/>
      <c r="F65" s="21"/>
      <c r="G65" s="21"/>
      <c r="H65" s="21"/>
      <c r="I65" s="21"/>
      <c r="J65" s="21"/>
      <c r="K65" s="21"/>
      <c r="L65" s="21"/>
      <c r="M65" s="21"/>
      <c r="N65" s="21"/>
      <c r="O65" s="21"/>
      <c r="P65" s="21"/>
      <c r="Q65" s="21"/>
      <c r="R65" s="21"/>
      <c r="S65" s="21"/>
      <c r="T65" s="21"/>
      <c r="U65" s="21"/>
      <c r="V65" s="21"/>
      <c r="W65" s="21"/>
      <c r="X65" s="22">
        <v>3656.95</v>
      </c>
      <c r="Y65" s="22">
        <v>9412.15</v>
      </c>
      <c r="Z65" s="22">
        <v>6294.75</v>
      </c>
      <c r="AA65" s="22">
        <v>599.5</v>
      </c>
      <c r="AB65" s="22">
        <v>719.4</v>
      </c>
      <c r="AC65" s="22">
        <v>539.54999999999995</v>
      </c>
      <c r="AD65" s="22">
        <v>779.35</v>
      </c>
      <c r="AE65" s="22">
        <v>599.5</v>
      </c>
      <c r="AF65" s="22">
        <v>1918.4</v>
      </c>
      <c r="AG65" s="22">
        <v>1019.15</v>
      </c>
      <c r="AH65" s="22">
        <v>599.5</v>
      </c>
      <c r="AI65" s="22">
        <v>1438.8</v>
      </c>
      <c r="AJ65" s="22">
        <v>1019.15</v>
      </c>
      <c r="AK65" s="22">
        <v>899.25</v>
      </c>
      <c r="AL65" s="22">
        <v>1678.6</v>
      </c>
      <c r="AM65" s="22">
        <v>1498.75</v>
      </c>
      <c r="AN65" s="21"/>
      <c r="AO65" s="21"/>
      <c r="AP65" s="22">
        <v>1458.7833333333335</v>
      </c>
      <c r="AQ65" s="22">
        <v>1109.0749999999998</v>
      </c>
      <c r="AR65" s="22">
        <v>1378.85</v>
      </c>
      <c r="AS65" s="21"/>
      <c r="AT65" s="22">
        <v>2917.7594864818998</v>
      </c>
      <c r="AU65" s="22">
        <v>3096</v>
      </c>
      <c r="AV65" s="22">
        <v>2612</v>
      </c>
      <c r="AW65" s="22">
        <v>2680</v>
      </c>
      <c r="AX65" s="22">
        <v>3044.7540887120085</v>
      </c>
      <c r="AY65" s="22">
        <v>4264.3596305962765</v>
      </c>
      <c r="AZ65" s="22">
        <v>2813.1111840683202</v>
      </c>
      <c r="BA65" s="22">
        <v>3258.6834004542161</v>
      </c>
      <c r="BB65" s="22">
        <v>4073</v>
      </c>
      <c r="BC65" s="22">
        <v>2979</v>
      </c>
      <c r="BD65" s="22">
        <v>261.1569831519929</v>
      </c>
      <c r="BE65" s="22">
        <v>789.33299552970459</v>
      </c>
      <c r="BF65" s="22">
        <v>1876.5845530426877</v>
      </c>
      <c r="BG65" s="21"/>
      <c r="BH65" s="21"/>
      <c r="BI65" s="21"/>
      <c r="BJ65" s="21"/>
      <c r="BK65" s="21"/>
      <c r="BL65" s="21"/>
      <c r="BM65" s="21"/>
      <c r="BN65" s="21"/>
      <c r="BO65" s="21"/>
      <c r="BP65" s="21"/>
      <c r="BQ65" s="21"/>
      <c r="BR65" s="21"/>
      <c r="BS65" s="22">
        <v>7313.9</v>
      </c>
      <c r="BT65" s="22">
        <v>7433.8</v>
      </c>
      <c r="BU65" s="22">
        <v>4915.8999999999996</v>
      </c>
      <c r="BV65" s="22">
        <v>6474.6</v>
      </c>
      <c r="BW65" s="22">
        <v>6714.4</v>
      </c>
      <c r="BX65" s="22">
        <v>6354.7</v>
      </c>
      <c r="BY65" s="21"/>
      <c r="BZ65" s="22">
        <v>6072.9350000000004</v>
      </c>
      <c r="CA65" s="21"/>
      <c r="CB65" s="21"/>
      <c r="CC65" s="21"/>
      <c r="CD65" s="21"/>
      <c r="CE65" s="21"/>
      <c r="CF65" s="21"/>
      <c r="CG65" s="22"/>
      <c r="CH65" s="22"/>
      <c r="CI65" s="22"/>
      <c r="CJ65" s="22"/>
      <c r="CK65" s="22">
        <v>2457.9499999999998</v>
      </c>
      <c r="CL65" s="22">
        <v>3776.85</v>
      </c>
      <c r="CM65" s="22">
        <v>2338.0500000000002</v>
      </c>
      <c r="CN65" s="22">
        <v>6054.95</v>
      </c>
      <c r="CO65" s="21"/>
      <c r="CP65" s="22">
        <v>1618.65</v>
      </c>
      <c r="CQ65" s="22">
        <v>1858.45</v>
      </c>
      <c r="CR65" s="22">
        <v>1318.9</v>
      </c>
      <c r="CS65" s="22">
        <v>2817.65</v>
      </c>
      <c r="CT65" s="22"/>
      <c r="CU65" s="22"/>
      <c r="CV65" s="22"/>
      <c r="CW65" s="22"/>
      <c r="CX65" s="22"/>
      <c r="CY65" s="21"/>
      <c r="CZ65" s="22">
        <v>1858.45</v>
      </c>
      <c r="DA65" s="22">
        <v>1918.4</v>
      </c>
      <c r="DB65" s="21">
        <v>1858.45</v>
      </c>
      <c r="DC65" s="21">
        <v>1738.55</v>
      </c>
      <c r="DD65" s="21">
        <v>1978.35</v>
      </c>
      <c r="DE65" s="21">
        <v>2038.3</v>
      </c>
      <c r="DF65" s="21">
        <v>2997.5</v>
      </c>
      <c r="DG65" s="21">
        <v>2937.55</v>
      </c>
      <c r="DH65" s="21">
        <v>1318.9</v>
      </c>
      <c r="DI65" s="21">
        <v>1678.6</v>
      </c>
      <c r="DJ65" s="21">
        <v>1618.65</v>
      </c>
      <c r="DK65" s="21">
        <v>3177.35</v>
      </c>
      <c r="DL65" s="21">
        <v>2817.65</v>
      </c>
      <c r="DM65" s="21">
        <v>2937.55</v>
      </c>
      <c r="DN65" s="22">
        <v>1678.6</v>
      </c>
      <c r="DO65" s="22">
        <v>959.2</v>
      </c>
      <c r="DP65" s="22">
        <v>1918.4</v>
      </c>
      <c r="DQ65" s="22">
        <v>1798.5</v>
      </c>
      <c r="DR65" s="22">
        <v>1498.75</v>
      </c>
      <c r="DS65" s="22">
        <v>1678.6</v>
      </c>
      <c r="DT65" s="22">
        <v>2457.9499999999998</v>
      </c>
      <c r="DU65" s="22">
        <v>1678.6</v>
      </c>
      <c r="DV65" s="22">
        <v>1858.45</v>
      </c>
      <c r="DW65" s="22">
        <v>1738.55</v>
      </c>
      <c r="DX65" s="22">
        <v>2517.9</v>
      </c>
      <c r="DY65" s="22">
        <v>1401</v>
      </c>
      <c r="DZ65" s="22">
        <v>1422</v>
      </c>
      <c r="EA65" s="22">
        <v>1390.5</v>
      </c>
      <c r="EB65" s="22">
        <v>1784</v>
      </c>
      <c r="EC65" s="22">
        <v>1436</v>
      </c>
      <c r="ED65" s="22">
        <v>1429</v>
      </c>
      <c r="EE65" s="22">
        <v>1597</v>
      </c>
      <c r="EF65" s="22">
        <v>3057.45</v>
      </c>
      <c r="EG65" s="22">
        <v>33.950000000000003</v>
      </c>
      <c r="EH65" s="22">
        <v>2457.9499999999998</v>
      </c>
      <c r="EI65" s="22">
        <v>2937.55</v>
      </c>
      <c r="EJ65" s="21"/>
      <c r="EK65" s="21"/>
      <c r="EL65" s="21"/>
      <c r="EM65" s="26"/>
    </row>
    <row r="66" spans="1:143" s="96" customFormat="1" ht="12.75" x14ac:dyDescent="0.2">
      <c r="A66" s="26" t="s">
        <v>335</v>
      </c>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2"/>
      <c r="CH66" s="22"/>
      <c r="CI66" s="22"/>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6"/>
    </row>
    <row r="67" spans="1:143" s="96" customFormat="1" ht="12.75" x14ac:dyDescent="0.2">
      <c r="A67" s="26" t="s">
        <v>336</v>
      </c>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2"/>
      <c r="CH67" s="22"/>
      <c r="CI67" s="22"/>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6"/>
    </row>
    <row r="68" spans="1:143" s="96" customFormat="1" ht="12.75" x14ac:dyDescent="0.2">
      <c r="A68" s="26" t="s">
        <v>337</v>
      </c>
      <c r="B68" s="21">
        <v>15.343818115181159</v>
      </c>
      <c r="C68" s="21">
        <v>15.743778258407795</v>
      </c>
      <c r="D68" s="21"/>
      <c r="E68" s="21"/>
      <c r="F68" s="21"/>
      <c r="G68" s="21"/>
      <c r="H68" s="21"/>
      <c r="I68" s="21"/>
      <c r="J68" s="21"/>
      <c r="K68" s="21"/>
      <c r="L68" s="21"/>
      <c r="M68" s="21"/>
      <c r="N68" s="21"/>
      <c r="O68" s="21"/>
      <c r="P68" s="21"/>
      <c r="Q68" s="21"/>
      <c r="R68" s="21"/>
      <c r="S68" s="21"/>
      <c r="T68" s="21"/>
      <c r="U68" s="21"/>
      <c r="V68" s="21"/>
      <c r="W68" s="21"/>
      <c r="X68" s="22"/>
      <c r="Y68" s="22"/>
      <c r="Z68" s="22"/>
      <c r="AA68" s="22"/>
      <c r="AB68" s="22"/>
      <c r="AC68" s="22"/>
      <c r="AD68" s="22"/>
      <c r="AE68" s="22"/>
      <c r="AF68" s="22"/>
      <c r="AG68" s="22"/>
      <c r="AH68" s="22"/>
      <c r="AI68" s="22"/>
      <c r="AJ68" s="22"/>
      <c r="AK68" s="22"/>
      <c r="AL68" s="22"/>
      <c r="AM68" s="22"/>
      <c r="AN68" s="21"/>
      <c r="AO68" s="21"/>
      <c r="AP68" s="22">
        <v>13.540000000000001</v>
      </c>
      <c r="AQ68" s="22">
        <v>12.45</v>
      </c>
      <c r="AR68" s="22">
        <v>16.600000000000001</v>
      </c>
      <c r="AS68" s="21"/>
      <c r="AT68" s="22">
        <v>12.082915933679347</v>
      </c>
      <c r="AU68" s="22">
        <v>11.5</v>
      </c>
      <c r="AV68" s="22">
        <v>10.7</v>
      </c>
      <c r="AW68" s="22">
        <v>9.44</v>
      </c>
      <c r="AX68" s="22">
        <v>9.1436997829756343</v>
      </c>
      <c r="AY68" s="22">
        <v>7.6355284063856894</v>
      </c>
      <c r="AZ68" s="22">
        <v>7.5158015811040997</v>
      </c>
      <c r="BA68" s="22">
        <v>11.646981421298221</v>
      </c>
      <c r="BB68" s="22">
        <v>9.7095748686604697</v>
      </c>
      <c r="BC68" s="22">
        <v>8.167091670494985</v>
      </c>
      <c r="BD68" s="22">
        <v>9.9078765339978467</v>
      </c>
      <c r="BE68" s="22">
        <v>11.178608578427941</v>
      </c>
      <c r="BF68" s="22">
        <v>16.696802498746578</v>
      </c>
      <c r="BG68" s="21"/>
      <c r="BH68" s="21">
        <v>22.7</v>
      </c>
      <c r="BI68" s="21">
        <v>7.8</v>
      </c>
      <c r="BJ68" s="21">
        <v>1.7</v>
      </c>
      <c r="BK68" s="21">
        <v>10.1</v>
      </c>
      <c r="BL68" s="21">
        <v>6.1</v>
      </c>
      <c r="BM68" s="21">
        <v>12.5</v>
      </c>
      <c r="BN68" s="21">
        <v>12.6</v>
      </c>
      <c r="BO68" s="21">
        <v>12.8</v>
      </c>
      <c r="BP68" s="21">
        <v>16.100000000000001</v>
      </c>
      <c r="BQ68" s="21">
        <v>11.6</v>
      </c>
      <c r="BR68" s="21"/>
      <c r="BS68" s="22">
        <v>4.79</v>
      </c>
      <c r="BT68" s="22">
        <v>4.75</v>
      </c>
      <c r="BU68" s="22">
        <v>7.48</v>
      </c>
      <c r="BV68" s="22">
        <v>4.8899999999999997</v>
      </c>
      <c r="BW68" s="22">
        <v>5.72</v>
      </c>
      <c r="BX68" s="22">
        <v>6.74</v>
      </c>
      <c r="BY68" s="21">
        <v>6</v>
      </c>
      <c r="BZ68" s="22">
        <v>6.04</v>
      </c>
      <c r="CA68" s="21">
        <v>7.94</v>
      </c>
      <c r="CB68" s="21">
        <v>8.0500000000000007</v>
      </c>
      <c r="CC68" s="21">
        <v>5.0999999999999996</v>
      </c>
      <c r="CD68" s="21">
        <v>11.59</v>
      </c>
      <c r="CE68" s="21">
        <v>7.94</v>
      </c>
      <c r="CF68" s="21">
        <v>8.85</v>
      </c>
      <c r="CG68" s="22">
        <v>7.8600000000000012</v>
      </c>
      <c r="CH68" s="22">
        <v>7.913333333333334</v>
      </c>
      <c r="CI68" s="22">
        <v>8.7899999999999991</v>
      </c>
      <c r="CJ68" s="22">
        <v>6.29</v>
      </c>
      <c r="CK68" s="22">
        <v>25.4</v>
      </c>
      <c r="CL68" s="22">
        <v>7.74</v>
      </c>
      <c r="CM68" s="22">
        <v>12.2</v>
      </c>
      <c r="CN68" s="22">
        <v>5.86</v>
      </c>
      <c r="CO68" s="21"/>
      <c r="CP68" s="22">
        <v>19.5</v>
      </c>
      <c r="CQ68" s="22">
        <v>13.2</v>
      </c>
      <c r="CR68" s="22">
        <v>18.100000000000001</v>
      </c>
      <c r="CS68" s="22">
        <v>13</v>
      </c>
      <c r="CT68" s="22">
        <v>13.6</v>
      </c>
      <c r="CU68" s="22">
        <v>9.15</v>
      </c>
      <c r="CV68" s="22">
        <v>18.7</v>
      </c>
      <c r="CW68" s="22">
        <v>11</v>
      </c>
      <c r="CX68" s="22">
        <v>14.4</v>
      </c>
      <c r="CY68" s="21">
        <v>11.03</v>
      </c>
      <c r="CZ68" s="22">
        <v>6</v>
      </c>
      <c r="DA68" s="22">
        <v>5.5</v>
      </c>
      <c r="DB68" s="21">
        <v>7.41</v>
      </c>
      <c r="DC68" s="21">
        <v>8.67</v>
      </c>
      <c r="DD68" s="21">
        <v>11.7</v>
      </c>
      <c r="DE68" s="21">
        <v>9</v>
      </c>
      <c r="DF68" s="21">
        <v>8.89</v>
      </c>
      <c r="DG68" s="21">
        <v>7.38</v>
      </c>
      <c r="DH68" s="21">
        <v>16.600000000000001</v>
      </c>
      <c r="DI68" s="21">
        <v>15.5</v>
      </c>
      <c r="DJ68" s="21">
        <v>9.33</v>
      </c>
      <c r="DK68" s="21">
        <v>11.1</v>
      </c>
      <c r="DL68" s="21">
        <v>7.79</v>
      </c>
      <c r="DM68" s="21">
        <v>9.08</v>
      </c>
      <c r="DN68" s="22">
        <v>19.600000000000001</v>
      </c>
      <c r="DO68" s="22">
        <v>9.44</v>
      </c>
      <c r="DP68" s="22">
        <v>21</v>
      </c>
      <c r="DQ68" s="22">
        <v>21.2</v>
      </c>
      <c r="DR68" s="22">
        <v>10.7</v>
      </c>
      <c r="DS68" s="22">
        <v>11.6</v>
      </c>
      <c r="DT68" s="22"/>
      <c r="DU68" s="22"/>
      <c r="DV68" s="22"/>
      <c r="DW68" s="22"/>
      <c r="DX68" s="22"/>
      <c r="DY68" s="22">
        <v>6.5</v>
      </c>
      <c r="DZ68" s="22">
        <v>6.75</v>
      </c>
      <c r="EA68" s="22">
        <v>8.35</v>
      </c>
      <c r="EB68" s="22">
        <v>9.5500000000000007</v>
      </c>
      <c r="EC68" s="22">
        <v>12</v>
      </c>
      <c r="ED68" s="22">
        <v>13.9</v>
      </c>
      <c r="EE68" s="22">
        <v>15.1</v>
      </c>
      <c r="EF68" s="22">
        <v>8.4</v>
      </c>
      <c r="EG68" s="22">
        <v>11.1</v>
      </c>
      <c r="EH68" s="22">
        <v>10</v>
      </c>
      <c r="EI68" s="22"/>
      <c r="EJ68" s="97"/>
      <c r="EK68" s="97"/>
      <c r="EL68" s="97">
        <v>13.8</v>
      </c>
      <c r="EM68" s="26"/>
    </row>
    <row r="69" spans="1:143" s="96" customFormat="1" ht="12.75" x14ac:dyDescent="0.2">
      <c r="A69" s="26" t="s">
        <v>338</v>
      </c>
      <c r="B69" s="21"/>
      <c r="C69" s="21"/>
      <c r="D69" s="21"/>
      <c r="E69" s="21"/>
      <c r="F69" s="21"/>
      <c r="G69" s="21"/>
      <c r="H69" s="21"/>
      <c r="I69" s="21"/>
      <c r="J69" s="21"/>
      <c r="K69" s="21"/>
      <c r="L69" s="21"/>
      <c r="M69" s="21"/>
      <c r="N69" s="21"/>
      <c r="O69" s="21"/>
      <c r="P69" s="21"/>
      <c r="Q69" s="21"/>
      <c r="R69" s="21"/>
      <c r="S69" s="21"/>
      <c r="T69" s="21"/>
      <c r="U69" s="21"/>
      <c r="V69" s="21"/>
      <c r="W69" s="21"/>
      <c r="X69" s="22"/>
      <c r="Y69" s="22"/>
      <c r="Z69" s="22"/>
      <c r="AA69" s="22"/>
      <c r="AB69" s="22"/>
      <c r="AC69" s="22"/>
      <c r="AD69" s="22"/>
      <c r="AE69" s="22"/>
      <c r="AF69" s="22"/>
      <c r="AG69" s="22"/>
      <c r="AH69" s="22"/>
      <c r="AI69" s="22"/>
      <c r="AJ69" s="22"/>
      <c r="AK69" s="22"/>
      <c r="AL69" s="22"/>
      <c r="AM69" s="22"/>
      <c r="AN69" s="21"/>
      <c r="AO69" s="21"/>
      <c r="AP69" s="22"/>
      <c r="AQ69" s="22"/>
      <c r="AR69" s="22"/>
      <c r="AS69" s="21"/>
      <c r="AT69" s="22">
        <v>2.1499999999999998E-2</v>
      </c>
      <c r="AU69" s="22">
        <v>4.4690000000000035E-2</v>
      </c>
      <c r="AV69" s="22">
        <v>4.2204199999999997E-2</v>
      </c>
      <c r="AW69" s="22">
        <v>4.2425600000000036E-2</v>
      </c>
      <c r="AX69" s="22">
        <v>3.8508800000000037E-2</v>
      </c>
      <c r="AY69" s="22">
        <v>4.5830400000000021E-2</v>
      </c>
      <c r="AZ69" s="22">
        <v>3.5625600000000007E-2</v>
      </c>
      <c r="BA69" s="22">
        <v>4.5405999999999974E-2</v>
      </c>
      <c r="BB69" s="22">
        <v>6.3565100000000013E-2</v>
      </c>
      <c r="BC69" s="22">
        <v>3.6886999999999975E-2</v>
      </c>
      <c r="BD69" s="22">
        <v>3.8541999999999993E-2</v>
      </c>
      <c r="BE69" s="22">
        <v>4.349539999999999E-2</v>
      </c>
      <c r="BF69" s="22">
        <v>8.2727299999999976E-2</v>
      </c>
      <c r="BG69" s="21"/>
      <c r="BH69" s="21">
        <v>0.05</v>
      </c>
      <c r="BI69" s="21">
        <v>0.03</v>
      </c>
      <c r="BJ69" s="21">
        <v>0.04</v>
      </c>
      <c r="BK69" s="21">
        <v>0.03</v>
      </c>
      <c r="BL69" s="21">
        <v>0.08</v>
      </c>
      <c r="BM69" s="21">
        <v>0.2</v>
      </c>
      <c r="BN69" s="21">
        <v>0.11</v>
      </c>
      <c r="BO69" s="21">
        <v>0.14000000000000001</v>
      </c>
      <c r="BP69" s="21">
        <v>0.06</v>
      </c>
      <c r="BQ69" s="21">
        <v>0.06</v>
      </c>
      <c r="BR69" s="21"/>
      <c r="BS69" s="22"/>
      <c r="BT69" s="22"/>
      <c r="BU69" s="22"/>
      <c r="BV69" s="22"/>
      <c r="BW69" s="22"/>
      <c r="BX69" s="22"/>
      <c r="BY69" s="21"/>
      <c r="BZ69" s="22"/>
      <c r="CA69" s="21"/>
      <c r="CB69" s="21"/>
      <c r="CC69" s="21"/>
      <c r="CD69" s="21"/>
      <c r="CE69" s="21"/>
      <c r="CF69" s="21"/>
      <c r="CG69" s="22"/>
      <c r="CH69" s="22"/>
      <c r="CI69" s="22"/>
      <c r="CJ69" s="22"/>
      <c r="CK69" s="22"/>
      <c r="CL69" s="22"/>
      <c r="CM69" s="22"/>
      <c r="CN69" s="22"/>
      <c r="CO69" s="21"/>
      <c r="CP69" s="22"/>
      <c r="CQ69" s="22"/>
      <c r="CR69" s="22"/>
      <c r="CS69" s="22"/>
      <c r="CT69" s="22"/>
      <c r="CU69" s="22"/>
      <c r="CV69" s="22"/>
      <c r="CW69" s="22"/>
      <c r="CX69" s="22"/>
      <c r="CY69" s="21"/>
      <c r="CZ69" s="22"/>
      <c r="DA69" s="22"/>
      <c r="DB69" s="21"/>
      <c r="DC69" s="21"/>
      <c r="DD69" s="21"/>
      <c r="DE69" s="21"/>
      <c r="DF69" s="21"/>
      <c r="DG69" s="21"/>
      <c r="DH69" s="21"/>
      <c r="DI69" s="21"/>
      <c r="DJ69" s="21"/>
      <c r="DK69" s="21"/>
      <c r="DL69" s="21"/>
      <c r="DM69" s="21"/>
      <c r="DN69" s="22"/>
      <c r="DO69" s="22"/>
      <c r="DP69" s="22"/>
      <c r="DQ69" s="22"/>
      <c r="DR69" s="22"/>
      <c r="DS69" s="22"/>
      <c r="DT69" s="22"/>
      <c r="DU69" s="22"/>
      <c r="DV69" s="22"/>
      <c r="DW69" s="22"/>
      <c r="DX69" s="22"/>
      <c r="DY69" s="22"/>
      <c r="DZ69" s="22"/>
      <c r="EA69" s="22"/>
      <c r="EB69" s="22"/>
      <c r="EC69" s="22"/>
      <c r="ED69" s="22"/>
      <c r="EE69" s="22"/>
      <c r="EF69" s="22"/>
      <c r="EG69" s="22"/>
      <c r="EH69" s="22"/>
      <c r="EI69" s="22"/>
      <c r="EJ69" s="21"/>
      <c r="EK69" s="21"/>
      <c r="EL69" s="21"/>
      <c r="EM69" s="26"/>
    </row>
    <row r="70" spans="1:143" s="187" customFormat="1" ht="12.75" x14ac:dyDescent="0.2">
      <c r="A70" s="33" t="s">
        <v>339</v>
      </c>
      <c r="B70" s="34"/>
      <c r="C70" s="34"/>
      <c r="D70" s="34"/>
      <c r="E70" s="189"/>
      <c r="F70" s="189"/>
      <c r="G70" s="189"/>
      <c r="H70" s="189"/>
      <c r="I70" s="189"/>
      <c r="J70" s="189"/>
      <c r="K70" s="189"/>
      <c r="L70" s="189"/>
      <c r="M70" s="189"/>
      <c r="N70" s="189"/>
      <c r="O70" s="189"/>
      <c r="P70" s="189"/>
      <c r="Q70" s="189"/>
      <c r="R70" s="34"/>
      <c r="S70" s="34"/>
      <c r="T70" s="34"/>
      <c r="U70" s="34"/>
      <c r="V70" s="189"/>
      <c r="W70" s="189"/>
      <c r="X70" s="189"/>
      <c r="Y70" s="189"/>
      <c r="Z70" s="189"/>
      <c r="AA70" s="189"/>
      <c r="AB70" s="189"/>
      <c r="AC70" s="189"/>
      <c r="AD70" s="189"/>
      <c r="AE70" s="189"/>
      <c r="AF70" s="189"/>
      <c r="AG70" s="189"/>
      <c r="AH70" s="189"/>
      <c r="AI70" s="189"/>
      <c r="AJ70" s="189"/>
      <c r="AK70" s="189"/>
      <c r="AL70" s="189"/>
      <c r="AM70" s="189"/>
      <c r="AN70" s="34"/>
      <c r="AO70" s="34"/>
      <c r="AP70" s="189"/>
      <c r="AQ70" s="189"/>
      <c r="AR70" s="189"/>
      <c r="AS70" s="189"/>
      <c r="AT70" s="189"/>
      <c r="AU70" s="189"/>
      <c r="AV70" s="189"/>
      <c r="AW70" s="189"/>
      <c r="AX70" s="189"/>
      <c r="AY70" s="189"/>
      <c r="AZ70" s="189"/>
      <c r="BA70" s="189"/>
      <c r="BB70" s="189"/>
      <c r="BC70" s="189"/>
      <c r="BD70" s="189"/>
      <c r="BE70" s="189"/>
      <c r="BF70" s="189"/>
      <c r="BG70" s="189"/>
      <c r="BH70" s="34"/>
      <c r="BI70" s="34"/>
      <c r="BJ70" s="34"/>
      <c r="BK70" s="34">
        <v>0</v>
      </c>
      <c r="BL70" s="34">
        <v>0</v>
      </c>
      <c r="BM70" s="34">
        <v>0.1</v>
      </c>
      <c r="BN70" s="34">
        <v>0</v>
      </c>
      <c r="BO70" s="34">
        <v>0.3</v>
      </c>
      <c r="BP70" s="34"/>
      <c r="BQ70" s="34">
        <v>0.05</v>
      </c>
      <c r="BR70" s="189"/>
      <c r="BS70" s="189"/>
      <c r="BT70" s="189"/>
      <c r="BU70" s="189"/>
      <c r="BV70" s="189"/>
      <c r="BW70" s="189"/>
      <c r="BX70" s="189"/>
      <c r="BY70" s="34"/>
      <c r="BZ70" s="189"/>
      <c r="CA70" s="34"/>
      <c r="CB70" s="34"/>
      <c r="CC70" s="34"/>
      <c r="CD70" s="34"/>
      <c r="CE70" s="34"/>
      <c r="CF70" s="34"/>
      <c r="CG70" s="35"/>
      <c r="CH70" s="35"/>
      <c r="CI70" s="35"/>
      <c r="CJ70" s="189"/>
      <c r="CK70" s="189"/>
      <c r="CL70" s="189"/>
      <c r="CM70" s="189"/>
      <c r="CN70" s="189"/>
      <c r="CO70" s="189"/>
      <c r="CP70" s="189"/>
      <c r="CQ70" s="189"/>
      <c r="CR70" s="189"/>
      <c r="CS70" s="189"/>
      <c r="CT70" s="189"/>
      <c r="CU70" s="189"/>
      <c r="CV70" s="189"/>
      <c r="CW70" s="189"/>
      <c r="CX70" s="189"/>
      <c r="CY70" s="34"/>
      <c r="CZ70" s="189"/>
      <c r="DA70" s="189"/>
      <c r="DB70" s="189"/>
      <c r="DC70" s="189"/>
      <c r="DD70" s="189"/>
      <c r="DE70" s="189"/>
      <c r="DF70" s="189"/>
      <c r="DG70" s="189"/>
      <c r="DH70" s="189"/>
      <c r="DI70" s="189"/>
      <c r="DJ70" s="189"/>
      <c r="DK70" s="189"/>
      <c r="DL70" s="189"/>
      <c r="DM70" s="189"/>
      <c r="DN70" s="189"/>
      <c r="DO70" s="189"/>
      <c r="DP70" s="189"/>
      <c r="DQ70" s="189"/>
      <c r="DR70" s="189"/>
      <c r="DS70" s="189"/>
      <c r="DT70" s="189"/>
      <c r="DU70" s="189"/>
      <c r="DV70" s="189"/>
      <c r="DW70" s="189"/>
      <c r="DX70" s="189"/>
      <c r="DY70" s="189"/>
      <c r="DZ70" s="189"/>
      <c r="EA70" s="189"/>
      <c r="EB70" s="189"/>
      <c r="EC70" s="189"/>
      <c r="ED70" s="189"/>
      <c r="EE70" s="189"/>
      <c r="EF70" s="189"/>
      <c r="EG70" s="189"/>
      <c r="EH70" s="189"/>
      <c r="EI70" s="189"/>
      <c r="EJ70" s="189"/>
      <c r="EK70" s="189"/>
      <c r="EL70" s="189"/>
    </row>
    <row r="71" spans="1:143" s="96" customFormat="1" ht="12.75" x14ac:dyDescent="0.2">
      <c r="A71" s="26" t="s">
        <v>2995</v>
      </c>
      <c r="B71" s="21">
        <f t="shared" ref="B71:BN71" si="5">SUM(B35:B47)</f>
        <v>156.0957620038551</v>
      </c>
      <c r="C71" s="21">
        <f t="shared" si="5"/>
        <v>109.69988937002354</v>
      </c>
      <c r="D71" s="21">
        <f>SUM(D35:D47)</f>
        <v>135.44664250620991</v>
      </c>
      <c r="E71" s="21"/>
      <c r="F71" s="21">
        <f t="shared" si="5"/>
        <v>98.74</v>
      </c>
      <c r="G71" s="21">
        <f t="shared" si="5"/>
        <v>107.77</v>
      </c>
      <c r="H71" s="21">
        <f t="shared" si="5"/>
        <v>102.78999999999998</v>
      </c>
      <c r="I71" s="21">
        <f t="shared" si="5"/>
        <v>123.17</v>
      </c>
      <c r="J71" s="21">
        <f t="shared" si="5"/>
        <v>154.06</v>
      </c>
      <c r="K71" s="21">
        <f t="shared" si="5"/>
        <v>157.03000000000003</v>
      </c>
      <c r="L71" s="21">
        <f t="shared" si="5"/>
        <v>138.90000000000003</v>
      </c>
      <c r="M71" s="21">
        <f t="shared" si="5"/>
        <v>163.37</v>
      </c>
      <c r="N71" s="21">
        <f t="shared" si="5"/>
        <v>83.030000000000015</v>
      </c>
      <c r="O71" s="21">
        <f t="shared" si="5"/>
        <v>69.069999999999993</v>
      </c>
      <c r="P71" s="21">
        <f t="shared" si="5"/>
        <v>44.58</v>
      </c>
      <c r="Q71" s="21"/>
      <c r="R71" s="21">
        <f t="shared" si="5"/>
        <v>30.050000000000004</v>
      </c>
      <c r="S71" s="21">
        <f t="shared" si="5"/>
        <v>21.47</v>
      </c>
      <c r="T71" s="21">
        <f t="shared" si="5"/>
        <v>53.08</v>
      </c>
      <c r="U71" s="21">
        <f t="shared" si="5"/>
        <v>102.53000000000002</v>
      </c>
      <c r="V71" s="21">
        <f t="shared" si="5"/>
        <v>12.54</v>
      </c>
      <c r="W71" s="21">
        <f t="shared" si="5"/>
        <v>22.15</v>
      </c>
      <c r="X71" s="21">
        <f t="shared" si="5"/>
        <v>191.70000000000002</v>
      </c>
      <c r="Y71" s="21">
        <f t="shared" si="5"/>
        <v>118.35000000000001</v>
      </c>
      <c r="Z71" s="21">
        <f t="shared" si="5"/>
        <v>121.45</v>
      </c>
      <c r="AA71" s="21">
        <f t="shared" si="5"/>
        <v>42.68</v>
      </c>
      <c r="AB71" s="21">
        <f t="shared" si="5"/>
        <v>15.12</v>
      </c>
      <c r="AC71" s="21">
        <f t="shared" si="5"/>
        <v>12.070000000000002</v>
      </c>
      <c r="AD71" s="21">
        <f t="shared" si="5"/>
        <v>37.57</v>
      </c>
      <c r="AE71" s="21">
        <f t="shared" si="5"/>
        <v>43.91</v>
      </c>
      <c r="AF71" s="21">
        <f t="shared" si="5"/>
        <v>41.45</v>
      </c>
      <c r="AG71" s="21">
        <f t="shared" si="5"/>
        <v>17.12</v>
      </c>
      <c r="AH71" s="21">
        <f t="shared" si="5"/>
        <v>51.089999999999989</v>
      </c>
      <c r="AI71" s="21">
        <f t="shared" si="5"/>
        <v>119.40000000000002</v>
      </c>
      <c r="AJ71" s="21">
        <f t="shared" si="5"/>
        <v>85.259999999999991</v>
      </c>
      <c r="AK71" s="21">
        <f t="shared" si="5"/>
        <v>53.220000000000006</v>
      </c>
      <c r="AL71" s="21">
        <f t="shared" si="5"/>
        <v>64.899999999999991</v>
      </c>
      <c r="AM71" s="21">
        <f t="shared" si="5"/>
        <v>49.19</v>
      </c>
      <c r="AN71" s="21">
        <f t="shared" si="5"/>
        <v>32.130000000000003</v>
      </c>
      <c r="AO71" s="21">
        <f t="shared" si="5"/>
        <v>61.339999999999996</v>
      </c>
      <c r="AP71" s="21">
        <f t="shared" si="5"/>
        <v>58.112000000000002</v>
      </c>
      <c r="AQ71" s="21">
        <f t="shared" si="5"/>
        <v>50.274999999999991</v>
      </c>
      <c r="AR71" s="21">
        <f t="shared" si="5"/>
        <v>46.230000000000004</v>
      </c>
      <c r="AS71" s="21"/>
      <c r="AT71" s="21">
        <f t="shared" si="5"/>
        <v>97.484072221309972</v>
      </c>
      <c r="AU71" s="21">
        <f t="shared" si="5"/>
        <v>159.21543258303242</v>
      </c>
      <c r="AV71" s="21">
        <f t="shared" si="5"/>
        <v>132.24027947408166</v>
      </c>
      <c r="AW71" s="21">
        <f t="shared" si="5"/>
        <v>179.19534668050494</v>
      </c>
      <c r="AX71" s="21">
        <f t="shared" si="5"/>
        <v>77.746966283662331</v>
      </c>
      <c r="AY71" s="21">
        <f t="shared" si="5"/>
        <v>107.45007281760748</v>
      </c>
      <c r="AZ71" s="21">
        <f t="shared" si="5"/>
        <v>71.116751603585712</v>
      </c>
      <c r="BA71" s="21">
        <f t="shared" si="5"/>
        <v>354.81790565337178</v>
      </c>
      <c r="BB71" s="21">
        <f t="shared" si="5"/>
        <v>191.42660229306136</v>
      </c>
      <c r="BC71" s="21">
        <f t="shared" si="5"/>
        <v>154.99049057220191</v>
      </c>
      <c r="BD71" s="21">
        <f t="shared" si="5"/>
        <v>60.727861343112082</v>
      </c>
      <c r="BE71" s="21">
        <f t="shared" si="5"/>
        <v>56.010510716240525</v>
      </c>
      <c r="BF71" s="21">
        <f t="shared" si="5"/>
        <v>128.32458025444242</v>
      </c>
      <c r="BG71" s="21"/>
      <c r="BH71" s="21">
        <f t="shared" si="5"/>
        <v>106.19000000000001</v>
      </c>
      <c r="BI71" s="21">
        <f t="shared" si="5"/>
        <v>58.77000000000001</v>
      </c>
      <c r="BJ71" s="21">
        <f t="shared" si="5"/>
        <v>88.26</v>
      </c>
      <c r="BK71" s="21">
        <f t="shared" si="5"/>
        <v>70.059999999999988</v>
      </c>
      <c r="BL71" s="21">
        <f t="shared" si="5"/>
        <v>112.91000000000001</v>
      </c>
      <c r="BM71" s="21">
        <f t="shared" si="5"/>
        <v>90.66</v>
      </c>
      <c r="BN71" s="21">
        <f t="shared" si="5"/>
        <v>95.9</v>
      </c>
      <c r="BO71" s="21">
        <f t="shared" ref="BO71:DZ71" si="6">SUM(BO35:BO47)</f>
        <v>78.81</v>
      </c>
      <c r="BP71" s="21">
        <f t="shared" si="6"/>
        <v>93.100000000000009</v>
      </c>
      <c r="BQ71" s="21">
        <f t="shared" si="6"/>
        <v>113.95</v>
      </c>
      <c r="BR71" s="21"/>
      <c r="BS71" s="21">
        <f t="shared" si="6"/>
        <v>232.17000000000002</v>
      </c>
      <c r="BT71" s="21">
        <f t="shared" si="6"/>
        <v>221.32000000000002</v>
      </c>
      <c r="BU71" s="21">
        <f t="shared" si="6"/>
        <v>151.82999999999998</v>
      </c>
      <c r="BV71" s="21">
        <f t="shared" si="6"/>
        <v>212.81000000000003</v>
      </c>
      <c r="BW71" s="21">
        <f t="shared" si="6"/>
        <v>194.66</v>
      </c>
      <c r="BX71" s="21">
        <f t="shared" si="6"/>
        <v>224.63000000000002</v>
      </c>
      <c r="BY71" s="21">
        <f t="shared" si="6"/>
        <v>200.22000000000003</v>
      </c>
      <c r="BZ71" s="21">
        <f t="shared" si="6"/>
        <v>327.51999999999987</v>
      </c>
      <c r="CA71" s="21">
        <f t="shared" si="6"/>
        <v>451.61999999999995</v>
      </c>
      <c r="CB71" s="21">
        <f t="shared" si="6"/>
        <v>344.81</v>
      </c>
      <c r="CC71" s="21">
        <f t="shared" si="6"/>
        <v>227.28999999999996</v>
      </c>
      <c r="CD71" s="21">
        <f t="shared" si="6"/>
        <v>162.96000000000004</v>
      </c>
      <c r="CE71" s="21">
        <f t="shared" si="6"/>
        <v>244.16</v>
      </c>
      <c r="CF71" s="21">
        <f t="shared" si="6"/>
        <v>234.88000000000002</v>
      </c>
      <c r="CG71" s="21">
        <f t="shared" si="6"/>
        <v>62.488</v>
      </c>
      <c r="CH71" s="21">
        <f t="shared" si="6"/>
        <v>77.061666666666667</v>
      </c>
      <c r="CI71" s="21">
        <f t="shared" si="6"/>
        <v>133.30000000000004</v>
      </c>
      <c r="CJ71" s="21">
        <f t="shared" si="6"/>
        <v>136.84000000000003</v>
      </c>
      <c r="CK71" s="21">
        <f t="shared" si="6"/>
        <v>125.38000000000001</v>
      </c>
      <c r="CL71" s="21">
        <f t="shared" si="6"/>
        <v>190.59000000000006</v>
      </c>
      <c r="CM71" s="21">
        <f t="shared" si="6"/>
        <v>146.67999999999995</v>
      </c>
      <c r="CN71" s="21">
        <f t="shared" si="6"/>
        <v>190.26999999999998</v>
      </c>
      <c r="CO71" s="21"/>
      <c r="CP71" s="21">
        <f t="shared" si="6"/>
        <v>132.50000000000003</v>
      </c>
      <c r="CQ71" s="21">
        <f t="shared" si="6"/>
        <v>35.020000000000003</v>
      </c>
      <c r="CR71" s="21">
        <f t="shared" si="6"/>
        <v>91.079999999999984</v>
      </c>
      <c r="CS71" s="21">
        <f t="shared" si="6"/>
        <v>91.640000000000015</v>
      </c>
      <c r="CT71" s="21">
        <f t="shared" si="6"/>
        <v>98.51</v>
      </c>
      <c r="CU71" s="21">
        <f t="shared" si="6"/>
        <v>120.13999999999999</v>
      </c>
      <c r="CV71" s="21">
        <f t="shared" si="6"/>
        <v>15.11</v>
      </c>
      <c r="CW71" s="21">
        <f t="shared" si="6"/>
        <v>32.65</v>
      </c>
      <c r="CX71" s="21">
        <f t="shared" si="6"/>
        <v>22.570000000000004</v>
      </c>
      <c r="CY71" s="21">
        <f t="shared" si="6"/>
        <v>124.45000000000002</v>
      </c>
      <c r="CZ71" s="21">
        <f t="shared" si="6"/>
        <v>82.499999999999986</v>
      </c>
      <c r="DA71" s="21">
        <f t="shared" si="6"/>
        <v>87.3</v>
      </c>
      <c r="DB71" s="21">
        <f t="shared" si="6"/>
        <v>68.94250000000001</v>
      </c>
      <c r="DC71" s="21">
        <f t="shared" si="6"/>
        <v>61.029700000000012</v>
      </c>
      <c r="DD71" s="21">
        <f t="shared" si="6"/>
        <v>78.000000000000014</v>
      </c>
      <c r="DE71" s="21">
        <f t="shared" si="6"/>
        <v>74.353799999999993</v>
      </c>
      <c r="DF71" s="21">
        <f t="shared" si="6"/>
        <v>60.265999999999998</v>
      </c>
      <c r="DG71" s="21">
        <f t="shared" si="6"/>
        <v>130.89100000000002</v>
      </c>
      <c r="DH71" s="21">
        <f t="shared" si="6"/>
        <v>68.545000000000002</v>
      </c>
      <c r="DI71" s="21">
        <f t="shared" si="6"/>
        <v>84.589999999999989</v>
      </c>
      <c r="DJ71" s="21">
        <f t="shared" si="6"/>
        <v>34.006900000000002</v>
      </c>
      <c r="DK71" s="21">
        <f t="shared" si="6"/>
        <v>87.65300000000002</v>
      </c>
      <c r="DL71" s="21">
        <f t="shared" si="6"/>
        <v>126.2214</v>
      </c>
      <c r="DM71" s="21">
        <f t="shared" si="6"/>
        <v>61.224399999999989</v>
      </c>
      <c r="DN71" s="21">
        <f t="shared" si="6"/>
        <v>74.345599999999976</v>
      </c>
      <c r="DO71" s="21">
        <f t="shared" si="6"/>
        <v>41.181500000000007</v>
      </c>
      <c r="DP71" s="21">
        <f t="shared" si="6"/>
        <v>80.42149999999998</v>
      </c>
      <c r="DQ71" s="21">
        <f t="shared" si="6"/>
        <v>89.792499999999976</v>
      </c>
      <c r="DR71" s="21">
        <f t="shared" si="6"/>
        <v>33.729199999999999</v>
      </c>
      <c r="DS71" s="21">
        <f t="shared" si="6"/>
        <v>23.963799999999999</v>
      </c>
      <c r="DT71" s="21">
        <f t="shared" si="6"/>
        <v>37.799000000000007</v>
      </c>
      <c r="DU71" s="21"/>
      <c r="DV71" s="21"/>
      <c r="DW71" s="21"/>
      <c r="DX71" s="21">
        <f t="shared" si="6"/>
        <v>72.317999999999998</v>
      </c>
      <c r="DY71" s="21">
        <f t="shared" si="6"/>
        <v>28.860000000000003</v>
      </c>
      <c r="DZ71" s="21">
        <f t="shared" si="6"/>
        <v>26.474999999999998</v>
      </c>
      <c r="EA71" s="21">
        <f t="shared" ref="EA71:EL71" si="7">SUM(EA35:EA47)</f>
        <v>28.435000000000006</v>
      </c>
      <c r="EB71" s="21">
        <f t="shared" si="7"/>
        <v>26.869999999999997</v>
      </c>
      <c r="EC71" s="21">
        <f t="shared" si="7"/>
        <v>18.399999999999999</v>
      </c>
      <c r="ED71" s="21">
        <f t="shared" si="7"/>
        <v>93.41</v>
      </c>
      <c r="EE71" s="21">
        <f t="shared" si="7"/>
        <v>70.190000000000012</v>
      </c>
      <c r="EF71" s="21">
        <f t="shared" si="7"/>
        <v>60.010000000000005</v>
      </c>
      <c r="EG71" s="21">
        <f t="shared" si="7"/>
        <v>7.3534999999999995</v>
      </c>
      <c r="EH71" s="21">
        <f t="shared" si="7"/>
        <v>72.16</v>
      </c>
      <c r="EI71" s="21">
        <f t="shared" si="7"/>
        <v>77.330000000000013</v>
      </c>
      <c r="EJ71" s="21">
        <f t="shared" si="7"/>
        <v>139.71775561662534</v>
      </c>
      <c r="EK71" s="21">
        <f t="shared" si="7"/>
        <v>161.35027352986907</v>
      </c>
      <c r="EL71" s="21">
        <f t="shared" si="7"/>
        <v>101.85</v>
      </c>
    </row>
    <row r="72" spans="1:143" s="96" customFormat="1" ht="15.75" x14ac:dyDescent="0.2">
      <c r="A72" s="26" t="s">
        <v>2996</v>
      </c>
      <c r="B72" s="21">
        <f t="shared" ref="B72:BN72" si="8">(B35/0.237)/(B47/0.17)</f>
        <v>100.53949537234466</v>
      </c>
      <c r="C72" s="21">
        <f t="shared" si="8"/>
        <v>106.76962143580758</v>
      </c>
      <c r="D72" s="21">
        <f>(D35/0.237)/(D47/0.17)</f>
        <v>72.165298021486635</v>
      </c>
      <c r="E72" s="21"/>
      <c r="F72" s="21">
        <f t="shared" si="8"/>
        <v>119.74419831223629</v>
      </c>
      <c r="G72" s="21">
        <f t="shared" si="8"/>
        <v>32.784118420142491</v>
      </c>
      <c r="H72" s="21">
        <f t="shared" si="8"/>
        <v>23.285993619429867</v>
      </c>
      <c r="I72" s="21">
        <f t="shared" si="8"/>
        <v>57.29857343781395</v>
      </c>
      <c r="J72" s="21">
        <f t="shared" si="8"/>
        <v>10.315174499051917</v>
      </c>
      <c r="K72" s="21">
        <f t="shared" si="8"/>
        <v>11.275052742616033</v>
      </c>
      <c r="L72" s="21">
        <f t="shared" si="8"/>
        <v>9.1925173394179751</v>
      </c>
      <c r="M72" s="21">
        <f t="shared" si="8"/>
        <v>55.471167369901558</v>
      </c>
      <c r="N72" s="21">
        <f t="shared" si="8"/>
        <v>16.556962025316459</v>
      </c>
      <c r="O72" s="21">
        <f t="shared" si="8"/>
        <v>20.566323839662452</v>
      </c>
      <c r="P72" s="21">
        <f t="shared" si="8"/>
        <v>27.872212176009647</v>
      </c>
      <c r="Q72" s="21"/>
      <c r="R72" s="21">
        <f t="shared" si="8"/>
        <v>11.45929813728517</v>
      </c>
      <c r="S72" s="21">
        <f t="shared" si="8"/>
        <v>12.637130801687764</v>
      </c>
      <c r="T72" s="21">
        <f t="shared" si="8"/>
        <v>16.035900736608742</v>
      </c>
      <c r="U72" s="21">
        <f t="shared" si="8"/>
        <v>4.8729590900752164</v>
      </c>
      <c r="V72" s="21">
        <f t="shared" si="8"/>
        <v>3.6849507735583686</v>
      </c>
      <c r="W72" s="21">
        <f t="shared" si="8"/>
        <v>4.6086497890295357</v>
      </c>
      <c r="X72" s="21">
        <f t="shared" si="8"/>
        <v>7.6116593020809118</v>
      </c>
      <c r="Y72" s="21">
        <f t="shared" si="8"/>
        <v>5.9077590248476337</v>
      </c>
      <c r="Z72" s="21">
        <f t="shared" si="8"/>
        <v>6.0720854391740469</v>
      </c>
      <c r="AA72" s="21">
        <f t="shared" si="8"/>
        <v>15.933207648801512</v>
      </c>
      <c r="AB72" s="21">
        <f t="shared" si="8"/>
        <v>10.440693858415379</v>
      </c>
      <c r="AC72" s="21">
        <f t="shared" si="8"/>
        <v>6.7299578059071736</v>
      </c>
      <c r="AD72" s="21">
        <f t="shared" si="8"/>
        <v>10.710863191017667</v>
      </c>
      <c r="AE72" s="21">
        <f t="shared" si="8"/>
        <v>9.7513969665868405</v>
      </c>
      <c r="AF72" s="21">
        <f t="shared" si="8"/>
        <v>13.85640613488715</v>
      </c>
      <c r="AG72" s="21">
        <f t="shared" si="8"/>
        <v>5.7789984873815774</v>
      </c>
      <c r="AH72" s="21">
        <f t="shared" si="8"/>
        <v>9.5719643694327239</v>
      </c>
      <c r="AI72" s="21">
        <f t="shared" si="8"/>
        <v>13.691275167785237</v>
      </c>
      <c r="AJ72" s="21">
        <f t="shared" si="8"/>
        <v>12.092475386779187</v>
      </c>
      <c r="AK72" s="21">
        <f t="shared" si="8"/>
        <v>18.530239099859354</v>
      </c>
      <c r="AL72" s="21">
        <f t="shared" si="8"/>
        <v>9.9457504520795688</v>
      </c>
      <c r="AM72" s="21">
        <f t="shared" si="8"/>
        <v>8.9662447257383988</v>
      </c>
      <c r="AN72" s="21">
        <f t="shared" si="8"/>
        <v>39.675632911392412</v>
      </c>
      <c r="AO72" s="21">
        <f t="shared" si="8"/>
        <v>52.969814995131458</v>
      </c>
      <c r="AP72" s="21">
        <f t="shared" si="8"/>
        <v>28.565586720942768</v>
      </c>
      <c r="AQ72" s="21">
        <f t="shared" si="8"/>
        <v>26.091772151898734</v>
      </c>
      <c r="AR72" s="21">
        <f t="shared" si="8"/>
        <v>17.633614627285517</v>
      </c>
      <c r="AS72" s="21"/>
      <c r="AT72" s="21">
        <f t="shared" si="8"/>
        <v>33.826591278708584</v>
      </c>
      <c r="AU72" s="21">
        <f t="shared" si="8"/>
        <v>105.31336329526245</v>
      </c>
      <c r="AV72" s="21">
        <f t="shared" si="8"/>
        <v>104.12043354822518</v>
      </c>
      <c r="AW72" s="21">
        <f t="shared" si="8"/>
        <v>135.98977135980746</v>
      </c>
      <c r="AX72" s="21">
        <f t="shared" si="8"/>
        <v>55.972367633974002</v>
      </c>
      <c r="AY72" s="21">
        <f t="shared" si="8"/>
        <v>37.089012473463697</v>
      </c>
      <c r="AZ72" s="21">
        <f t="shared" si="8"/>
        <v>41.953168174673486</v>
      </c>
      <c r="BA72" s="21">
        <f t="shared" si="8"/>
        <v>267.21934719154979</v>
      </c>
      <c r="BB72" s="21">
        <f t="shared" si="8"/>
        <v>106.46365686319847</v>
      </c>
      <c r="BC72" s="21">
        <f t="shared" si="8"/>
        <v>118.92603486163839</v>
      </c>
      <c r="BD72" s="21">
        <f t="shared" si="8"/>
        <v>74.193570619269238</v>
      </c>
      <c r="BE72" s="21">
        <f t="shared" si="8"/>
        <v>58.249940290629226</v>
      </c>
      <c r="BF72" s="21">
        <f t="shared" si="8"/>
        <v>265.40641999292421</v>
      </c>
      <c r="BG72" s="21"/>
      <c r="BH72" s="21">
        <f t="shared" si="8"/>
        <v>42.102366538249868</v>
      </c>
      <c r="BI72" s="21">
        <f t="shared" si="8"/>
        <v>23.909985935302394</v>
      </c>
      <c r="BJ72" s="21">
        <f t="shared" si="8"/>
        <v>35.864978902953595</v>
      </c>
      <c r="BK72" s="21">
        <f t="shared" si="8"/>
        <v>13.345108429005986</v>
      </c>
      <c r="BL72" s="21">
        <f t="shared" si="8"/>
        <v>111.57993436474452</v>
      </c>
      <c r="BM72" s="21">
        <f t="shared" si="8"/>
        <v>43.415500777259609</v>
      </c>
      <c r="BN72" s="21">
        <f t="shared" si="8"/>
        <v>66.606389391199514</v>
      </c>
      <c r="BO72" s="21">
        <f t="shared" ref="BO72:DZ72" si="9">(BO35/0.237)/(BO47/0.17)</f>
        <v>62.763713080168785</v>
      </c>
      <c r="BP72" s="21">
        <f t="shared" si="9"/>
        <v>34.370604781997194</v>
      </c>
      <c r="BQ72" s="21">
        <f t="shared" si="9"/>
        <v>21.518987341772153</v>
      </c>
      <c r="BR72" s="21"/>
      <c r="BS72" s="21">
        <f t="shared" si="9"/>
        <v>3.4425917541062137</v>
      </c>
      <c r="BT72" s="21">
        <f t="shared" si="9"/>
        <v>2.9285238412486914</v>
      </c>
      <c r="BU72" s="21">
        <f t="shared" si="9"/>
        <v>1.5466772151898738</v>
      </c>
      <c r="BV72" s="21">
        <f t="shared" si="9"/>
        <v>2.3507820600253941</v>
      </c>
      <c r="BW72" s="21">
        <f t="shared" si="9"/>
        <v>1.7250180096737679</v>
      </c>
      <c r="BX72" s="21">
        <f t="shared" si="9"/>
        <v>2.6725496028467246</v>
      </c>
      <c r="BY72" s="21">
        <f t="shared" si="9"/>
        <v>3.3630767102441732</v>
      </c>
      <c r="BZ72" s="21">
        <f t="shared" si="9"/>
        <v>3.2082434504185495</v>
      </c>
      <c r="CA72" s="21">
        <f t="shared" si="9"/>
        <v>7.5226890602308085</v>
      </c>
      <c r="CB72" s="21">
        <f t="shared" si="9"/>
        <v>7.2043144945623121</v>
      </c>
      <c r="CC72" s="21">
        <f t="shared" si="9"/>
        <v>4.0102050829162996</v>
      </c>
      <c r="CD72" s="21">
        <f t="shared" si="9"/>
        <v>19.853001224989793</v>
      </c>
      <c r="CE72" s="21">
        <f t="shared" si="9"/>
        <v>5.9911837745220158</v>
      </c>
      <c r="CF72" s="21">
        <f t="shared" si="9"/>
        <v>20.615330520393815</v>
      </c>
      <c r="CG72" s="21">
        <f t="shared" si="9"/>
        <v>16.653657764052443</v>
      </c>
      <c r="CH72" s="21">
        <f t="shared" si="9"/>
        <v>33.489814737195076</v>
      </c>
      <c r="CI72" s="21">
        <f t="shared" si="9"/>
        <v>12.751992498827944</v>
      </c>
      <c r="CJ72" s="21">
        <f t="shared" si="9"/>
        <v>4.9099661258691398</v>
      </c>
      <c r="CK72" s="21">
        <f t="shared" si="9"/>
        <v>65.274261603375521</v>
      </c>
      <c r="CL72" s="21">
        <f t="shared" si="9"/>
        <v>48.175390580453886</v>
      </c>
      <c r="CM72" s="21">
        <f t="shared" si="9"/>
        <v>37.375083277814788</v>
      </c>
      <c r="CN72" s="21">
        <f t="shared" si="9"/>
        <v>2.2818917476716232</v>
      </c>
      <c r="CO72" s="21"/>
      <c r="CP72" s="21">
        <f t="shared" si="9"/>
        <v>51.770317372959106</v>
      </c>
      <c r="CQ72" s="21">
        <f t="shared" si="9"/>
        <v>16.877637130801688</v>
      </c>
      <c r="CR72" s="21">
        <f t="shared" si="9"/>
        <v>49.776243447129524</v>
      </c>
      <c r="CS72" s="21">
        <f t="shared" si="9"/>
        <v>12.433192686357243</v>
      </c>
      <c r="CT72" s="21">
        <f t="shared" si="9"/>
        <v>13.775412351361719</v>
      </c>
      <c r="CU72" s="21">
        <f t="shared" si="9"/>
        <v>31.830168776371309</v>
      </c>
      <c r="CV72" s="21">
        <f t="shared" si="9"/>
        <v>16.402250351617443</v>
      </c>
      <c r="CW72" s="21">
        <f t="shared" si="9"/>
        <v>21.147054227223006</v>
      </c>
      <c r="CX72" s="21">
        <f t="shared" si="9"/>
        <v>26.874824191279892</v>
      </c>
      <c r="CY72" s="21">
        <f t="shared" si="9"/>
        <v>20.801687763713083</v>
      </c>
      <c r="CZ72" s="21">
        <f t="shared" si="9"/>
        <v>24.518603759110089</v>
      </c>
      <c r="DA72" s="21">
        <f t="shared" si="9"/>
        <v>22.491596939140386</v>
      </c>
      <c r="DB72" s="21">
        <f t="shared" si="9"/>
        <v>50.715321729957815</v>
      </c>
      <c r="DC72" s="21">
        <f t="shared" si="9"/>
        <v>36.239874152810252</v>
      </c>
      <c r="DD72" s="21">
        <f t="shared" si="9"/>
        <v>15.646976090014071</v>
      </c>
      <c r="DE72" s="21">
        <f t="shared" si="9"/>
        <v>38.284024400806764</v>
      </c>
      <c r="DF72" s="21">
        <f t="shared" si="9"/>
        <v>10.134805244196386</v>
      </c>
      <c r="DG72" s="21">
        <f t="shared" si="9"/>
        <v>25.013970705097645</v>
      </c>
      <c r="DH72" s="21">
        <f t="shared" si="9"/>
        <v>10.028910767307393</v>
      </c>
      <c r="DI72" s="21">
        <f t="shared" si="9"/>
        <v>17.443017034687106</v>
      </c>
      <c r="DJ72" s="21">
        <f t="shared" si="9"/>
        <v>89.773553139982965</v>
      </c>
      <c r="DK72" s="21">
        <f t="shared" si="9"/>
        <v>21.097046413502113</v>
      </c>
      <c r="DL72" s="21">
        <f t="shared" si="9"/>
        <v>45.535578309907109</v>
      </c>
      <c r="DM72" s="21">
        <f t="shared" si="9"/>
        <v>15.176139354956852</v>
      </c>
      <c r="DN72" s="21">
        <f t="shared" si="9"/>
        <v>44.862035466237487</v>
      </c>
      <c r="DO72" s="21">
        <f t="shared" si="9"/>
        <v>37.676341473809828</v>
      </c>
      <c r="DP72" s="21">
        <f t="shared" si="9"/>
        <v>45.02921641443384</v>
      </c>
      <c r="DQ72" s="21">
        <f t="shared" si="9"/>
        <v>44.188942487879778</v>
      </c>
      <c r="DR72" s="21">
        <f t="shared" si="9"/>
        <v>10.639141392688245</v>
      </c>
      <c r="DS72" s="21">
        <f t="shared" si="9"/>
        <v>9.0421803488228285</v>
      </c>
      <c r="DT72" s="21">
        <f t="shared" si="9"/>
        <v>31.011760481192216</v>
      </c>
      <c r="DU72" s="21"/>
      <c r="DV72" s="21"/>
      <c r="DW72" s="21"/>
      <c r="DX72" s="21">
        <f t="shared" si="9"/>
        <v>85.578811045661539</v>
      </c>
      <c r="DY72" s="21">
        <f t="shared" si="9"/>
        <v>14.883966244725737</v>
      </c>
      <c r="DZ72" s="21">
        <f t="shared" si="9"/>
        <v>11.609217786432977</v>
      </c>
      <c r="EA72" s="21">
        <f t="shared" ref="EA72:EL72" si="10">(EA35/0.237)/(EA47/0.17)</f>
        <v>13.365682137834039</v>
      </c>
      <c r="EB72" s="21">
        <f t="shared" si="10"/>
        <v>11.280114332380565</v>
      </c>
      <c r="EC72" s="21">
        <f t="shared" si="10"/>
        <v>17.848101265822788</v>
      </c>
      <c r="ED72" s="21">
        <f t="shared" si="10"/>
        <v>17.606444188722676</v>
      </c>
      <c r="EE72" s="21">
        <f t="shared" si="10"/>
        <v>6.6416627598062199</v>
      </c>
      <c r="EF72" s="21">
        <f t="shared" si="10"/>
        <v>0</v>
      </c>
      <c r="EG72" s="21"/>
      <c r="EH72" s="21">
        <f t="shared" si="10"/>
        <v>12.087826222847321</v>
      </c>
      <c r="EI72" s="21">
        <f t="shared" si="10"/>
        <v>16.509276002946891</v>
      </c>
      <c r="EJ72" s="21">
        <f t="shared" si="10"/>
        <v>13.999231510167366</v>
      </c>
      <c r="EK72" s="21">
        <f t="shared" si="10"/>
        <v>17.195702814066049</v>
      </c>
      <c r="EL72" s="21">
        <f t="shared" si="10"/>
        <v>56.147242834279069</v>
      </c>
    </row>
    <row r="73" spans="1:143" s="96" customFormat="1" ht="15.75" x14ac:dyDescent="0.2">
      <c r="A73" s="26" t="s">
        <v>2998</v>
      </c>
      <c r="B73" s="21">
        <f t="shared" ref="B73:BN73" si="11">(B40/0.058)/(SQRT((B39/0.153)*(B41/0.2055)))</f>
        <v>0.90783195155032892</v>
      </c>
      <c r="C73" s="21">
        <f t="shared" si="11"/>
        <v>1.3175079110041759</v>
      </c>
      <c r="D73" s="21">
        <f>(D40/0.058)/(SQRT((D39/0.153)*(D41/0.2055)))</f>
        <v>0.9895774533847852</v>
      </c>
      <c r="E73" s="21"/>
      <c r="F73" s="21">
        <f t="shared" si="11"/>
        <v>1.3562490396258862</v>
      </c>
      <c r="G73" s="21">
        <f t="shared" si="11"/>
        <v>0.95831311947691278</v>
      </c>
      <c r="H73" s="21">
        <f t="shared" si="11"/>
        <v>0.88519647556257852</v>
      </c>
      <c r="I73" s="21">
        <f t="shared" si="11"/>
        <v>1.0923068818160389</v>
      </c>
      <c r="J73" s="21">
        <f t="shared" si="11"/>
        <v>0.69232628164873511</v>
      </c>
      <c r="K73" s="21">
        <f t="shared" si="11"/>
        <v>0.73923434991805415</v>
      </c>
      <c r="L73" s="21">
        <f t="shared" si="11"/>
        <v>0.631693429011707</v>
      </c>
      <c r="M73" s="21">
        <f t="shared" si="11"/>
        <v>0.85260190766104027</v>
      </c>
      <c r="N73" s="21">
        <f t="shared" si="11"/>
        <v>0.79536517351002545</v>
      </c>
      <c r="O73" s="21">
        <f t="shared" si="11"/>
        <v>0.94390085202615825</v>
      </c>
      <c r="P73" s="21">
        <f t="shared" si="11"/>
        <v>1.8860878497557305</v>
      </c>
      <c r="Q73" s="21"/>
      <c r="R73" s="21">
        <f t="shared" si="11"/>
        <v>0.8439353261017486</v>
      </c>
      <c r="S73" s="21">
        <f t="shared" si="11"/>
        <v>1.3764789454404767</v>
      </c>
      <c r="T73" s="21">
        <f t="shared" si="11"/>
        <v>1.1299491268826873</v>
      </c>
      <c r="U73" s="21">
        <f t="shared" si="11"/>
        <v>0.90922868712816773</v>
      </c>
      <c r="V73" s="21">
        <f t="shared" si="11"/>
        <v>1.3303406905680759</v>
      </c>
      <c r="W73" s="21">
        <f t="shared" si="11"/>
        <v>0.90730002221626416</v>
      </c>
      <c r="X73" s="21">
        <f t="shared" si="11"/>
        <v>0.94271017234951771</v>
      </c>
      <c r="Y73" s="21">
        <f t="shared" si="11"/>
        <v>1.0357554922710202</v>
      </c>
      <c r="Z73" s="21">
        <f t="shared" si="11"/>
        <v>1.0035654503110323</v>
      </c>
      <c r="AA73" s="21">
        <f t="shared" si="11"/>
        <v>1.2349221539998745</v>
      </c>
      <c r="AB73" s="21">
        <f t="shared" si="11"/>
        <v>1.3997200083212764</v>
      </c>
      <c r="AC73" s="21">
        <f t="shared" si="11"/>
        <v>1.4856874740587254</v>
      </c>
      <c r="AD73" s="21">
        <f t="shared" si="11"/>
        <v>1.7598445037835593</v>
      </c>
      <c r="AE73" s="21">
        <f t="shared" si="11"/>
        <v>1.748954627004454</v>
      </c>
      <c r="AF73" s="21">
        <f t="shared" si="11"/>
        <v>1.8856341459649881</v>
      </c>
      <c r="AG73" s="21">
        <f t="shared" si="11"/>
        <v>2.6101518616857819</v>
      </c>
      <c r="AH73" s="21">
        <f t="shared" si="11"/>
        <v>1.4159084641058628</v>
      </c>
      <c r="AI73" s="21">
        <f t="shared" si="11"/>
        <v>0.90361511145612472</v>
      </c>
      <c r="AJ73" s="21">
        <f t="shared" si="11"/>
        <v>1.0769064300190585</v>
      </c>
      <c r="AK73" s="21">
        <f t="shared" si="11"/>
        <v>0.79475641853380197</v>
      </c>
      <c r="AL73" s="21">
        <f t="shared" si="11"/>
        <v>0.5604863879542884</v>
      </c>
      <c r="AM73" s="21">
        <f t="shared" si="11"/>
        <v>1.130299645643462</v>
      </c>
      <c r="AN73" s="21">
        <f t="shared" si="11"/>
        <v>1.5414480132563593</v>
      </c>
      <c r="AO73" s="21">
        <f t="shared" si="11"/>
        <v>1.5741344835453512</v>
      </c>
      <c r="AP73" s="21">
        <f t="shared" si="11"/>
        <v>0.8965896393236471</v>
      </c>
      <c r="AQ73" s="21">
        <f t="shared" si="11"/>
        <v>0.9516260306994323</v>
      </c>
      <c r="AR73" s="21">
        <f t="shared" si="11"/>
        <v>1.0348869919321146</v>
      </c>
      <c r="AS73" s="21"/>
      <c r="AT73" s="21">
        <f t="shared" si="11"/>
        <v>1.0241547286368062</v>
      </c>
      <c r="AU73" s="21">
        <f t="shared" si="11"/>
        <v>1.1590104490382962</v>
      </c>
      <c r="AV73" s="21">
        <f t="shared" si="11"/>
        <v>1.429772819658542</v>
      </c>
      <c r="AW73" s="21">
        <f t="shared" si="11"/>
        <v>1.1073643671799041</v>
      </c>
      <c r="AX73" s="21">
        <f t="shared" si="11"/>
        <v>1.5646075982692069</v>
      </c>
      <c r="AY73" s="21">
        <f t="shared" si="11"/>
        <v>1.008673564537317</v>
      </c>
      <c r="AZ73" s="21">
        <f t="shared" si="11"/>
        <v>1.5933781099903732</v>
      </c>
      <c r="BA73" s="21">
        <f t="shared" si="11"/>
        <v>0.92324625021864393</v>
      </c>
      <c r="BB73" s="21">
        <f t="shared" si="11"/>
        <v>1.1715750487185468</v>
      </c>
      <c r="BC73" s="21">
        <f t="shared" si="11"/>
        <v>1.6653572169876336</v>
      </c>
      <c r="BD73" s="21">
        <f t="shared" si="11"/>
        <v>2.1303112081528797</v>
      </c>
      <c r="BE73" s="21">
        <f t="shared" si="11"/>
        <v>1.5092411064489213</v>
      </c>
      <c r="BF73" s="21">
        <f t="shared" si="11"/>
        <v>1.6869340033867732</v>
      </c>
      <c r="BG73" s="21"/>
      <c r="BH73" s="21">
        <f t="shared" si="11"/>
        <v>1.2822967976599415</v>
      </c>
      <c r="BI73" s="21">
        <f t="shared" si="11"/>
        <v>1.2852139258321769</v>
      </c>
      <c r="BJ73" s="21">
        <f t="shared" si="11"/>
        <v>0.89461395363610774</v>
      </c>
      <c r="BK73" s="21">
        <f t="shared" si="11"/>
        <v>1.0643798902926374</v>
      </c>
      <c r="BL73" s="21">
        <f t="shared" si="11"/>
        <v>1.2108310252468575</v>
      </c>
      <c r="BM73" s="21">
        <f t="shared" si="11"/>
        <v>1.2105888348203433</v>
      </c>
      <c r="BN73" s="21">
        <f t="shared" si="11"/>
        <v>0.9880784219751535</v>
      </c>
      <c r="BO73" s="21">
        <f t="shared" ref="BO73:DZ73" si="12">(BO40/0.058)/(SQRT((BO39/0.153)*(BO41/0.2055)))</f>
        <v>1.310500855615276</v>
      </c>
      <c r="BP73" s="21">
        <f t="shared" si="12"/>
        <v>1.2796789148063665</v>
      </c>
      <c r="BQ73" s="21">
        <f t="shared" si="12"/>
        <v>0.58379401537145448</v>
      </c>
      <c r="BR73" s="21"/>
      <c r="BS73" s="21">
        <f t="shared" si="12"/>
        <v>0.69968851690549316</v>
      </c>
      <c r="BT73" s="21">
        <f t="shared" si="12"/>
        <v>0.71917122840148384</v>
      </c>
      <c r="BU73" s="21">
        <f t="shared" si="12"/>
        <v>0.60372195836247666</v>
      </c>
      <c r="BV73" s="21">
        <f t="shared" si="12"/>
        <v>0.66774709447239367</v>
      </c>
      <c r="BW73" s="21">
        <f t="shared" si="12"/>
        <v>0.68979115311952777</v>
      </c>
      <c r="BX73" s="21">
        <f t="shared" si="12"/>
        <v>0.66150524343852923</v>
      </c>
      <c r="BY73" s="21">
        <f t="shared" si="12"/>
        <v>0.76924235014128584</v>
      </c>
      <c r="BZ73" s="21">
        <f t="shared" si="12"/>
        <v>0.49202614738107342</v>
      </c>
      <c r="CA73" s="21">
        <f t="shared" si="12"/>
        <v>0.40723733012657998</v>
      </c>
      <c r="CB73" s="21">
        <f t="shared" si="12"/>
        <v>0.65079525828505402</v>
      </c>
      <c r="CC73" s="21">
        <f t="shared" si="12"/>
        <v>0.60427092067158505</v>
      </c>
      <c r="CD73" s="21">
        <f t="shared" si="12"/>
        <v>1.41345898592609</v>
      </c>
      <c r="CE73" s="21">
        <f t="shared" si="12"/>
        <v>0.65021724824368654</v>
      </c>
      <c r="CF73" s="21">
        <f t="shared" si="12"/>
        <v>0.77556970541317227</v>
      </c>
      <c r="CG73" s="21">
        <f t="shared" si="12"/>
        <v>2.8491062040683062</v>
      </c>
      <c r="CH73" s="21">
        <f t="shared" si="12"/>
        <v>3.1482046396017247</v>
      </c>
      <c r="CI73" s="21">
        <f t="shared" si="12"/>
        <v>1.3226835137106361</v>
      </c>
      <c r="CJ73" s="21">
        <f t="shared" si="12"/>
        <v>0.79942126693204285</v>
      </c>
      <c r="CK73" s="21">
        <f t="shared" si="12"/>
        <v>1.1375240927844887</v>
      </c>
      <c r="CL73" s="21">
        <f t="shared" si="12"/>
        <v>0.71707386711246746</v>
      </c>
      <c r="CM73" s="21">
        <f t="shared" si="12"/>
        <v>0.70672688951668927</v>
      </c>
      <c r="CN73" s="21">
        <f t="shared" si="12"/>
        <v>0.61622095133934307</v>
      </c>
      <c r="CO73" s="21"/>
      <c r="CP73" s="21">
        <f t="shared" si="12"/>
        <v>1.0021879288488944</v>
      </c>
      <c r="CQ73" s="21">
        <f t="shared" si="12"/>
        <v>1.2037983349487515</v>
      </c>
      <c r="CR73" s="21">
        <f t="shared" si="12"/>
        <v>1.2677147482135338</v>
      </c>
      <c r="CS73" s="21">
        <f t="shared" si="12"/>
        <v>0.94528026197158599</v>
      </c>
      <c r="CT73" s="21">
        <f t="shared" si="12"/>
        <v>0.83923551627744597</v>
      </c>
      <c r="CU73" s="21">
        <f t="shared" si="12"/>
        <v>0.92022861901296837</v>
      </c>
      <c r="CV73" s="21">
        <f t="shared" si="12"/>
        <v>1.5285992398753321</v>
      </c>
      <c r="CW73" s="21">
        <f t="shared" si="12"/>
        <v>1.3615749160352224</v>
      </c>
      <c r="CX73" s="21">
        <f t="shared" si="12"/>
        <v>2.2263580938368772</v>
      </c>
      <c r="CY73" s="21">
        <f t="shared" si="12"/>
        <v>0.78497339804735744</v>
      </c>
      <c r="CZ73" s="21">
        <f t="shared" si="12"/>
        <v>1.0819565776679674</v>
      </c>
      <c r="DA73" s="21">
        <f t="shared" si="12"/>
        <v>0.99242189826110683</v>
      </c>
      <c r="DB73" s="21">
        <f t="shared" si="12"/>
        <v>1.0840798570634835</v>
      </c>
      <c r="DC73" s="21">
        <f t="shared" si="12"/>
        <v>1.0928167284006547</v>
      </c>
      <c r="DD73" s="21">
        <f t="shared" si="12"/>
        <v>0.93460629439673637</v>
      </c>
      <c r="DE73" s="21">
        <f t="shared" si="12"/>
        <v>0.98372898423532495</v>
      </c>
      <c r="DF73" s="21">
        <f t="shared" si="12"/>
        <v>1.0817081208010348</v>
      </c>
      <c r="DG73" s="21">
        <f t="shared" si="12"/>
        <v>0.95409425148657312</v>
      </c>
      <c r="DH73" s="21">
        <f t="shared" si="12"/>
        <v>0.72826573502810699</v>
      </c>
      <c r="DI73" s="21">
        <f t="shared" si="12"/>
        <v>0.74807132907796536</v>
      </c>
      <c r="DJ73" s="21">
        <f t="shared" si="12"/>
        <v>3.554915280060539</v>
      </c>
      <c r="DK73" s="21">
        <f t="shared" si="12"/>
        <v>1.0996882705514428</v>
      </c>
      <c r="DL73" s="21">
        <f t="shared" si="12"/>
        <v>0.91976660712563685</v>
      </c>
      <c r="DM73" s="21">
        <f t="shared" si="12"/>
        <v>1.0861273213401479</v>
      </c>
      <c r="DN73" s="21">
        <f t="shared" si="12"/>
        <v>0.94489540745743927</v>
      </c>
      <c r="DO73" s="21">
        <f t="shared" si="12"/>
        <v>0.95813982113008267</v>
      </c>
      <c r="DP73" s="21">
        <f t="shared" si="12"/>
        <v>1.0479146367399745</v>
      </c>
      <c r="DQ73" s="21">
        <f t="shared" si="12"/>
        <v>1.0168813989354117</v>
      </c>
      <c r="DR73" s="21">
        <f t="shared" si="12"/>
        <v>1.0980780111520365</v>
      </c>
      <c r="DS73" s="21">
        <f t="shared" si="12"/>
        <v>1.0322140769385442</v>
      </c>
      <c r="DT73" s="21">
        <f t="shared" si="12"/>
        <v>2.3909846121121614</v>
      </c>
      <c r="DU73" s="21"/>
      <c r="DV73" s="21"/>
      <c r="DW73" s="21"/>
      <c r="DX73" s="21"/>
      <c r="DY73" s="21">
        <f t="shared" si="12"/>
        <v>1.349188093813517</v>
      </c>
      <c r="DZ73" s="21">
        <f t="shared" si="12"/>
        <v>1.3338956278906351</v>
      </c>
      <c r="EA73" s="21">
        <f t="shared" ref="EA73:EL73" si="13">(EA40/0.058)/(SQRT((EA39/0.153)*(EA41/0.2055)))</f>
        <v>1.2672193842149133</v>
      </c>
      <c r="EB73" s="21">
        <f t="shared" si="13"/>
        <v>1.3454427692833075</v>
      </c>
      <c r="EC73" s="21">
        <f t="shared" si="13"/>
        <v>2.0624643149349566</v>
      </c>
      <c r="ED73" s="21">
        <f t="shared" si="13"/>
        <v>0.97145690654425765</v>
      </c>
      <c r="EE73" s="21">
        <f t="shared" si="13"/>
        <v>0.69621514152156161</v>
      </c>
      <c r="EF73" s="21">
        <f t="shared" si="13"/>
        <v>1.045613198356862</v>
      </c>
      <c r="EG73" s="21" t="e">
        <f t="shared" si="13"/>
        <v>#DIV/0!</v>
      </c>
      <c r="EH73" s="21">
        <f t="shared" si="13"/>
        <v>0.82725519388351454</v>
      </c>
      <c r="EI73" s="21">
        <f t="shared" si="13"/>
        <v>0.99500833529559207</v>
      </c>
      <c r="EJ73" s="21">
        <f t="shared" si="13"/>
        <v>0.87158015584690829</v>
      </c>
      <c r="EK73" s="21">
        <f t="shared" si="13"/>
        <v>0.89788805390784254</v>
      </c>
      <c r="EL73" s="21">
        <f t="shared" si="13"/>
        <v>0.94155235518940483</v>
      </c>
    </row>
    <row r="74" spans="1:143" s="96" customFormat="1" ht="15.75" x14ac:dyDescent="0.2">
      <c r="A74" s="33" t="s">
        <v>2997</v>
      </c>
      <c r="B74" s="34">
        <f t="shared" ref="B74:BN74" si="14">(B41/0.2055)/(B47/0.17)</f>
        <v>5.4975268152866281</v>
      </c>
      <c r="C74" s="34">
        <f t="shared" si="14"/>
        <v>5.8212468215229514</v>
      </c>
      <c r="D74" s="34">
        <f>(D41/0.2055)/(D47/0.17)</f>
        <v>4.9630020412095002</v>
      </c>
      <c r="E74" s="34"/>
      <c r="F74" s="34">
        <f t="shared" si="14"/>
        <v>6.1009732360097324</v>
      </c>
      <c r="G74" s="34">
        <f t="shared" si="14"/>
        <v>3.2140720354194094</v>
      </c>
      <c r="H74" s="34">
        <f t="shared" si="14"/>
        <v>2.4817518248175183</v>
      </c>
      <c r="I74" s="34">
        <f t="shared" si="14"/>
        <v>4.7862356621480719</v>
      </c>
      <c r="J74" s="34">
        <f t="shared" si="14"/>
        <v>1.7482786134342032</v>
      </c>
      <c r="K74" s="34">
        <f t="shared" si="14"/>
        <v>1.4255300660410148</v>
      </c>
      <c r="L74" s="34">
        <f t="shared" si="14"/>
        <v>1.7432620114240367</v>
      </c>
      <c r="M74" s="34">
        <f t="shared" si="14"/>
        <v>3.584752635847527</v>
      </c>
      <c r="N74" s="34">
        <f t="shared" si="14"/>
        <v>1.8199513381995138</v>
      </c>
      <c r="O74" s="34">
        <f t="shared" si="14"/>
        <v>2.3912712895377131</v>
      </c>
      <c r="P74" s="34">
        <f t="shared" si="14"/>
        <v>3.3976364268335066</v>
      </c>
      <c r="Q74" s="34"/>
      <c r="R74" s="34">
        <f t="shared" si="14"/>
        <v>3.1475876802563652</v>
      </c>
      <c r="S74" s="34">
        <f t="shared" si="14"/>
        <v>1.6545012165450124</v>
      </c>
      <c r="T74" s="34">
        <f t="shared" si="14"/>
        <v>1.9209039548022604</v>
      </c>
      <c r="U74" s="34">
        <f t="shared" si="14"/>
        <v>1.1464614408124407</v>
      </c>
      <c r="V74" s="34">
        <f t="shared" si="14"/>
        <v>1.1354420113544201</v>
      </c>
      <c r="W74" s="34">
        <f t="shared" si="14"/>
        <v>0.9616788321167884</v>
      </c>
      <c r="X74" s="34">
        <f t="shared" si="14"/>
        <v>1.576335804739736</v>
      </c>
      <c r="Y74" s="34">
        <f t="shared" si="14"/>
        <v>1.7406731549067318</v>
      </c>
      <c r="Z74" s="34">
        <f t="shared" si="14"/>
        <v>2.093883407752021</v>
      </c>
      <c r="AA74" s="34">
        <f t="shared" si="14"/>
        <v>2.3761453641869861</v>
      </c>
      <c r="AB74" s="34">
        <f t="shared" si="14"/>
        <v>2.0834459763900157</v>
      </c>
      <c r="AC74" s="34">
        <f t="shared" si="14"/>
        <v>1.3625304136253042</v>
      </c>
      <c r="AD74" s="34">
        <f t="shared" si="14"/>
        <v>1.2759289042847131</v>
      </c>
      <c r="AE74" s="34">
        <f t="shared" si="14"/>
        <v>1.3414874728743342</v>
      </c>
      <c r="AF74" s="34">
        <f t="shared" si="14"/>
        <v>1.3130962036071527</v>
      </c>
      <c r="AG74" s="34">
        <f t="shared" si="14"/>
        <v>1.1082036450443007</v>
      </c>
      <c r="AH74" s="34">
        <f t="shared" si="14"/>
        <v>1.718842930521763</v>
      </c>
      <c r="AI74" s="34">
        <f t="shared" si="14"/>
        <v>1.7433334966279663</v>
      </c>
      <c r="AJ74" s="34">
        <f t="shared" si="14"/>
        <v>1.723438767234388</v>
      </c>
      <c r="AK74" s="34">
        <f t="shared" si="14"/>
        <v>2.4511129134000185</v>
      </c>
      <c r="AL74" s="34">
        <f t="shared" si="14"/>
        <v>1.2513034410844632</v>
      </c>
      <c r="AM74" s="34">
        <f t="shared" si="14"/>
        <v>1.2318840579710149</v>
      </c>
      <c r="AN74" s="34">
        <f t="shared" si="14"/>
        <v>2.7402676399026769</v>
      </c>
      <c r="AO74" s="34">
        <f t="shared" si="14"/>
        <v>3.0226464533033881</v>
      </c>
      <c r="AP74" s="34">
        <f t="shared" si="14"/>
        <v>2.8534679571690411</v>
      </c>
      <c r="AQ74" s="34">
        <f t="shared" si="14"/>
        <v>2.4714111922141115</v>
      </c>
      <c r="AR74" s="34">
        <f t="shared" si="14"/>
        <v>2.1198296836982973</v>
      </c>
      <c r="AS74" s="34"/>
      <c r="AT74" s="34">
        <f t="shared" si="14"/>
        <v>3.4828945617844744</v>
      </c>
      <c r="AU74" s="34">
        <f t="shared" si="14"/>
        <v>5.8778429108781962</v>
      </c>
      <c r="AV74" s="34">
        <f t="shared" si="14"/>
        <v>5.2939429648196263</v>
      </c>
      <c r="AW74" s="34">
        <f t="shared" si="14"/>
        <v>6.7528749839485673</v>
      </c>
      <c r="AX74" s="34">
        <f t="shared" si="14"/>
        <v>4.2292944914373454</v>
      </c>
      <c r="AY74" s="34">
        <f t="shared" si="14"/>
        <v>3.2805191636268112</v>
      </c>
      <c r="AZ74" s="34">
        <f t="shared" si="14"/>
        <v>3.4311234279164444</v>
      </c>
      <c r="BA74" s="34">
        <f t="shared" si="14"/>
        <v>9.471825130661486</v>
      </c>
      <c r="BB74" s="34">
        <f t="shared" si="14"/>
        <v>6.0361423425039682</v>
      </c>
      <c r="BC74" s="34">
        <f t="shared" si="14"/>
        <v>4.9923416339786977</v>
      </c>
      <c r="BD74" s="34">
        <f t="shared" si="14"/>
        <v>3.0042942229497855</v>
      </c>
      <c r="BE74" s="34">
        <f t="shared" si="14"/>
        <v>2.8699264039359571</v>
      </c>
      <c r="BF74" s="34">
        <f t="shared" si="14"/>
        <v>8.7731235689541354</v>
      </c>
      <c r="BG74" s="34"/>
      <c r="BH74" s="34">
        <f t="shared" si="14"/>
        <v>3.4169046863429604</v>
      </c>
      <c r="BI74" s="34">
        <f t="shared" si="14"/>
        <v>2.0221681535550151</v>
      </c>
      <c r="BJ74" s="34">
        <f t="shared" si="14"/>
        <v>3.9392886108214582</v>
      </c>
      <c r="BK74" s="34">
        <f t="shared" si="14"/>
        <v>2.1162224862785042</v>
      </c>
      <c r="BL74" s="34">
        <f t="shared" si="14"/>
        <v>12.408759124087595</v>
      </c>
      <c r="BM74" s="34">
        <f t="shared" si="14"/>
        <v>3.9185555128697653</v>
      </c>
      <c r="BN74" s="34">
        <f t="shared" si="14"/>
        <v>4.7271463329857495</v>
      </c>
      <c r="BO74" s="34">
        <f t="shared" ref="BO74:DZ74" si="15">(BO41/0.2055)/(BO47/0.17)</f>
        <v>4.1362530413625311</v>
      </c>
      <c r="BP74" s="34">
        <f t="shared" si="15"/>
        <v>3.1021897810218979</v>
      </c>
      <c r="BQ74" s="34">
        <f t="shared" si="15"/>
        <v>2.4817518248175183</v>
      </c>
      <c r="BR74" s="34"/>
      <c r="BS74" s="34">
        <f t="shared" si="15"/>
        <v>1.7419865063778746</v>
      </c>
      <c r="BT74" s="34">
        <f t="shared" si="15"/>
        <v>1.7104805810145804</v>
      </c>
      <c r="BU74" s="34">
        <f t="shared" si="15"/>
        <v>1.3935233460780909</v>
      </c>
      <c r="BV74" s="34">
        <f t="shared" si="15"/>
        <v>1.4512215007145806</v>
      </c>
      <c r="BW74" s="34">
        <f t="shared" si="15"/>
        <v>1.4234763515518369</v>
      </c>
      <c r="BX74" s="34">
        <f t="shared" si="15"/>
        <v>1.5756640175843166</v>
      </c>
      <c r="BY74" s="34">
        <f t="shared" si="15"/>
        <v>1.3524499512294177</v>
      </c>
      <c r="BZ74" s="34">
        <f t="shared" si="15"/>
        <v>1.6527279033439997</v>
      </c>
      <c r="CA74" s="34">
        <f t="shared" si="15"/>
        <v>1.1955163513688445</v>
      </c>
      <c r="CB74" s="34">
        <f t="shared" si="15"/>
        <v>1.3329221068503481</v>
      </c>
      <c r="CC74" s="34">
        <f t="shared" si="15"/>
        <v>1.1940625058941137</v>
      </c>
      <c r="CD74" s="34">
        <f t="shared" si="15"/>
        <v>1.4783768934934467</v>
      </c>
      <c r="CE74" s="34">
        <f t="shared" si="15"/>
        <v>1.5523897818924135</v>
      </c>
      <c r="CF74" s="34">
        <f t="shared" si="15"/>
        <v>2.0600162206001622</v>
      </c>
      <c r="CG74" s="34">
        <f t="shared" si="15"/>
        <v>1.3373515195397352</v>
      </c>
      <c r="CH74" s="34">
        <f t="shared" si="15"/>
        <v>1.624369571872835</v>
      </c>
      <c r="CI74" s="34">
        <f t="shared" si="15"/>
        <v>1.765768842219092</v>
      </c>
      <c r="CJ74" s="34">
        <f t="shared" si="15"/>
        <v>1.4540968438367434</v>
      </c>
      <c r="CK74" s="34">
        <f t="shared" si="15"/>
        <v>3.329683698296837</v>
      </c>
      <c r="CL74" s="34">
        <f t="shared" si="15"/>
        <v>3.2195699348984026</v>
      </c>
      <c r="CM74" s="34">
        <f t="shared" si="15"/>
        <v>3.2763478038161096</v>
      </c>
      <c r="CN74" s="34">
        <f t="shared" si="15"/>
        <v>1.1324812759923486</v>
      </c>
      <c r="CO74" s="34"/>
      <c r="CP74" s="34">
        <f t="shared" si="15"/>
        <v>3.0752142177086643</v>
      </c>
      <c r="CQ74" s="34">
        <f t="shared" si="15"/>
        <v>2.1897810218978102</v>
      </c>
      <c r="CR74" s="34">
        <f t="shared" si="15"/>
        <v>4.0359802403598026</v>
      </c>
      <c r="CS74" s="34">
        <f t="shared" si="15"/>
        <v>2.9321438226547718</v>
      </c>
      <c r="CT74" s="34">
        <f t="shared" si="15"/>
        <v>3.3748064587480653</v>
      </c>
      <c r="CU74" s="34">
        <f t="shared" si="15"/>
        <v>3.3348540145985406</v>
      </c>
      <c r="CV74" s="34">
        <f t="shared" si="15"/>
        <v>3.7502027575020285</v>
      </c>
      <c r="CW74" s="34">
        <f t="shared" si="15"/>
        <v>2.1447237992250159</v>
      </c>
      <c r="CX74" s="34">
        <f t="shared" si="15"/>
        <v>3.1435523114355233</v>
      </c>
      <c r="CY74" s="34">
        <f t="shared" si="15"/>
        <v>3.443880249656194</v>
      </c>
      <c r="CZ74" s="34">
        <f t="shared" si="15"/>
        <v>2.5870382658703828</v>
      </c>
      <c r="DA74" s="34">
        <f t="shared" si="15"/>
        <v>2.3695822508144673</v>
      </c>
      <c r="DB74" s="34">
        <f t="shared" si="15"/>
        <v>4.3301399026763994</v>
      </c>
      <c r="DC74" s="34">
        <f t="shared" si="15"/>
        <v>3.4877116237272912</v>
      </c>
      <c r="DD74" s="34">
        <f t="shared" si="15"/>
        <v>2.1492295214922961</v>
      </c>
      <c r="DE74" s="34">
        <f t="shared" si="15"/>
        <v>4.1726423643070687</v>
      </c>
      <c r="DF74" s="34">
        <f t="shared" si="15"/>
        <v>2.3275869733367713</v>
      </c>
      <c r="DG74" s="34">
        <f t="shared" si="15"/>
        <v>3.3471986944683425</v>
      </c>
      <c r="DH74" s="34">
        <f t="shared" si="15"/>
        <v>1.738758222943138</v>
      </c>
      <c r="DI74" s="34">
        <f t="shared" si="15"/>
        <v>2.5556501421818121</v>
      </c>
      <c r="DJ74" s="34">
        <f t="shared" si="15"/>
        <v>4.4079028693578399</v>
      </c>
      <c r="DK74" s="34">
        <f t="shared" si="15"/>
        <v>3.4194778720326169</v>
      </c>
      <c r="DL74" s="34">
        <f t="shared" si="15"/>
        <v>4.6719461104137299</v>
      </c>
      <c r="DM74" s="34">
        <f t="shared" si="15"/>
        <v>2.9769054438739371</v>
      </c>
      <c r="DN74" s="34">
        <f t="shared" si="15"/>
        <v>4.605312664609829</v>
      </c>
      <c r="DO74" s="34">
        <f t="shared" si="15"/>
        <v>4.3033743763670769</v>
      </c>
      <c r="DP74" s="34">
        <f t="shared" si="15"/>
        <v>4.9060919354962511</v>
      </c>
      <c r="DQ74" s="34">
        <f t="shared" si="15"/>
        <v>4.3614358716945887</v>
      </c>
      <c r="DR74" s="34">
        <f t="shared" si="15"/>
        <v>2.6279549524540462</v>
      </c>
      <c r="DS74" s="34">
        <f t="shared" si="15"/>
        <v>2.8832513057054778</v>
      </c>
      <c r="DT74" s="34">
        <f t="shared" si="15"/>
        <v>2.256458042139049</v>
      </c>
      <c r="DU74" s="34"/>
      <c r="DV74" s="34"/>
      <c r="DW74" s="34"/>
      <c r="DX74" s="34"/>
      <c r="DY74" s="34">
        <f t="shared" si="15"/>
        <v>2.6885644768856447</v>
      </c>
      <c r="DZ74" s="34">
        <f t="shared" si="15"/>
        <v>2.2017593112483627</v>
      </c>
      <c r="EA74" s="34">
        <f t="shared" ref="EA74:EL74" si="16">(EA41/0.2055)/(EA47/0.17)</f>
        <v>2.7023519870235204</v>
      </c>
      <c r="EB74" s="34">
        <f t="shared" si="16"/>
        <v>2.855348873714779</v>
      </c>
      <c r="EC74" s="34">
        <f t="shared" si="16"/>
        <v>2.2871046228710461</v>
      </c>
      <c r="ED74" s="34">
        <f t="shared" si="16"/>
        <v>1.8143109931431101</v>
      </c>
      <c r="EE74" s="34">
        <f t="shared" si="16"/>
        <v>1.4247093809137605</v>
      </c>
      <c r="EF74" s="34">
        <f t="shared" si="16"/>
        <v>2.7642276422764236</v>
      </c>
      <c r="EG74" s="34"/>
      <c r="EH74" s="34">
        <f t="shared" si="16"/>
        <v>2.1089784025712657</v>
      </c>
      <c r="EI74" s="34">
        <f t="shared" si="16"/>
        <v>3.1776928127293096</v>
      </c>
      <c r="EJ74" s="34">
        <f t="shared" si="16"/>
        <v>2.2743968028278427</v>
      </c>
      <c r="EK74" s="34">
        <f t="shared" si="16"/>
        <v>2.1544254670260421</v>
      </c>
      <c r="EL74" s="34">
        <f t="shared" si="16"/>
        <v>5.1346589478983145</v>
      </c>
    </row>
    <row r="75" spans="1:143" s="96" customFormat="1" ht="12.75" x14ac:dyDescent="0.2">
      <c r="A75" s="26"/>
      <c r="B75" s="21"/>
      <c r="C75" s="21"/>
      <c r="D75" s="21"/>
      <c r="E75" s="427"/>
      <c r="F75" s="427"/>
      <c r="G75" s="427"/>
      <c r="H75" s="427"/>
      <c r="I75" s="427"/>
      <c r="J75" s="427"/>
      <c r="K75" s="427"/>
      <c r="L75" s="427"/>
      <c r="M75" s="427"/>
      <c r="N75" s="427"/>
      <c r="O75" s="427"/>
      <c r="P75" s="427"/>
      <c r="Q75" s="427"/>
      <c r="R75" s="21"/>
      <c r="S75" s="21"/>
      <c r="T75" s="21"/>
      <c r="U75" s="21"/>
      <c r="V75" s="427"/>
      <c r="W75" s="427"/>
      <c r="X75" s="427"/>
      <c r="Y75" s="427"/>
      <c r="Z75" s="427"/>
      <c r="AA75" s="427"/>
      <c r="AB75" s="427"/>
      <c r="AC75" s="427"/>
      <c r="AD75" s="427"/>
      <c r="AE75" s="427"/>
      <c r="AF75" s="427"/>
      <c r="AG75" s="427"/>
      <c r="AH75" s="427"/>
      <c r="AI75" s="427"/>
      <c r="AJ75" s="427"/>
      <c r="AK75" s="427"/>
      <c r="AL75" s="427"/>
      <c r="AM75" s="427"/>
      <c r="AN75" s="21"/>
      <c r="AO75" s="21"/>
      <c r="AP75" s="427"/>
      <c r="AQ75" s="427"/>
      <c r="AR75" s="427"/>
      <c r="AS75" s="427"/>
      <c r="AT75" s="427"/>
      <c r="AU75" s="427"/>
      <c r="AV75" s="427"/>
      <c r="AW75" s="427"/>
      <c r="AX75" s="427"/>
      <c r="AY75" s="427"/>
      <c r="AZ75" s="427"/>
      <c r="BA75" s="427"/>
      <c r="BB75" s="427"/>
      <c r="BC75" s="427"/>
      <c r="BD75" s="427"/>
      <c r="BE75" s="427"/>
      <c r="BF75" s="427"/>
      <c r="BG75" s="427"/>
      <c r="BH75" s="21"/>
      <c r="BI75" s="21"/>
      <c r="BJ75" s="21"/>
      <c r="BK75" s="21"/>
      <c r="BL75" s="21"/>
      <c r="BM75" s="21"/>
      <c r="BN75" s="21"/>
      <c r="BO75" s="21"/>
      <c r="BP75" s="21"/>
      <c r="BQ75" s="21"/>
      <c r="BR75" s="427"/>
      <c r="BS75" s="427"/>
      <c r="BT75" s="427"/>
      <c r="BU75" s="427"/>
      <c r="BV75" s="427"/>
      <c r="BW75" s="427"/>
      <c r="BX75" s="427"/>
      <c r="BY75" s="21"/>
      <c r="BZ75" s="427"/>
      <c r="CA75" s="21"/>
      <c r="CB75" s="21"/>
      <c r="CC75" s="21"/>
      <c r="CD75" s="21"/>
      <c r="CE75" s="21"/>
      <c r="CF75" s="21"/>
      <c r="CG75" s="428"/>
      <c r="CH75" s="428"/>
      <c r="CI75" s="428"/>
      <c r="CJ75" s="427"/>
      <c r="CK75" s="427"/>
      <c r="CL75" s="427"/>
      <c r="CM75" s="427"/>
      <c r="CN75" s="427"/>
      <c r="CO75" s="427"/>
      <c r="CP75" s="427"/>
      <c r="CQ75" s="427"/>
      <c r="CR75" s="427"/>
      <c r="CS75" s="427"/>
      <c r="CT75" s="427"/>
      <c r="CU75" s="427"/>
      <c r="CV75" s="427"/>
      <c r="CW75" s="427"/>
      <c r="CX75" s="427"/>
      <c r="CY75" s="21"/>
      <c r="CZ75" s="427"/>
      <c r="DA75" s="427"/>
      <c r="DB75" s="427"/>
      <c r="DC75" s="427"/>
      <c r="DD75" s="427"/>
      <c r="DE75" s="427"/>
      <c r="DF75" s="427"/>
      <c r="DG75" s="427"/>
      <c r="DH75" s="427"/>
      <c r="DI75" s="427"/>
      <c r="DJ75" s="427"/>
      <c r="DK75" s="427"/>
      <c r="DL75" s="427"/>
      <c r="DM75" s="427"/>
      <c r="DN75" s="427"/>
      <c r="DO75" s="427"/>
      <c r="DP75" s="427"/>
      <c r="DQ75" s="427"/>
      <c r="DR75" s="427"/>
      <c r="DS75" s="427"/>
      <c r="DT75" s="427"/>
      <c r="DU75" s="427"/>
      <c r="DV75" s="427"/>
      <c r="DW75" s="427"/>
      <c r="DX75" s="427"/>
      <c r="DY75" s="427"/>
      <c r="DZ75" s="427"/>
      <c r="EA75" s="427"/>
      <c r="EB75" s="427"/>
      <c r="EC75" s="427"/>
      <c r="ED75" s="427"/>
      <c r="EE75" s="427"/>
      <c r="EF75" s="427"/>
      <c r="EG75" s="427"/>
      <c r="EH75" s="427"/>
      <c r="EI75" s="427"/>
      <c r="EJ75" s="427"/>
      <c r="EK75" s="427"/>
      <c r="EL75" s="427"/>
    </row>
    <row r="76" spans="1:143" s="26" customFormat="1" ht="12.75" x14ac:dyDescent="0.2">
      <c r="A76" s="27" t="s">
        <v>2404</v>
      </c>
      <c r="B76" s="13"/>
      <c r="C76" s="167"/>
      <c r="D76" s="167"/>
      <c r="E76" s="13"/>
      <c r="F76" s="167"/>
      <c r="G76" s="190"/>
      <c r="H76" s="13"/>
      <c r="I76" s="13"/>
      <c r="J76" s="191"/>
      <c r="K76" s="192"/>
      <c r="L76" s="191"/>
      <c r="M76" s="193"/>
      <c r="N76" s="167"/>
      <c r="O76" s="167"/>
      <c r="P76" s="167"/>
      <c r="Q76" s="167"/>
    </row>
    <row r="77" spans="1:143" s="96" customFormat="1" ht="12.75" x14ac:dyDescent="0.2">
      <c r="A77" s="27" t="s">
        <v>3068</v>
      </c>
      <c r="R77" s="26"/>
      <c r="S77" s="26"/>
      <c r="T77" s="26"/>
      <c r="U77" s="26"/>
      <c r="AN77" s="26"/>
      <c r="AO77" s="26"/>
      <c r="BH77" s="26"/>
      <c r="BI77" s="26"/>
      <c r="BJ77" s="26"/>
      <c r="BK77" s="26"/>
      <c r="BL77" s="26"/>
      <c r="BM77" s="26"/>
      <c r="BN77" s="26"/>
      <c r="BO77" s="26"/>
      <c r="BP77" s="26"/>
      <c r="BQ77" s="26"/>
      <c r="BY77" s="26"/>
      <c r="CA77" s="26"/>
      <c r="CB77" s="26"/>
      <c r="CC77" s="26"/>
      <c r="CD77" s="26"/>
      <c r="CE77" s="26"/>
      <c r="CF77" s="26"/>
      <c r="CI77" s="26"/>
      <c r="CY77" s="26"/>
    </row>
    <row r="78" spans="1:143" s="96" customFormat="1" ht="14.25" x14ac:dyDescent="0.2">
      <c r="A78" s="27" t="s">
        <v>3069</v>
      </c>
      <c r="R78" s="26"/>
      <c r="S78" s="26"/>
      <c r="T78" s="26"/>
      <c r="U78" s="26"/>
      <c r="AN78" s="26"/>
      <c r="AO78" s="26"/>
      <c r="BH78" s="26"/>
      <c r="BI78" s="26"/>
      <c r="BJ78" s="26"/>
      <c r="BK78" s="26"/>
      <c r="BL78" s="26"/>
      <c r="BM78" s="26"/>
      <c r="BN78" s="26"/>
      <c r="BO78" s="26"/>
      <c r="BP78" s="26"/>
      <c r="BQ78" s="26"/>
      <c r="BY78" s="26"/>
      <c r="CA78" s="26"/>
      <c r="CB78" s="26"/>
      <c r="CC78" s="26"/>
      <c r="CD78" s="26"/>
      <c r="CE78" s="26"/>
      <c r="CF78" s="26"/>
      <c r="CI78" s="26"/>
      <c r="CY78" s="26"/>
    </row>
    <row r="79" spans="1:143" x14ac:dyDescent="0.2">
      <c r="A79" s="27" t="s">
        <v>2999</v>
      </c>
    </row>
  </sheetData>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359"/>
  <sheetViews>
    <sheetView zoomScale="160" zoomScaleNormal="160" workbookViewId="0">
      <pane xSplit="1" ySplit="2" topLeftCell="B331" activePane="bottomRight" state="frozen"/>
      <selection pane="topRight" activeCell="B1" sqref="B1"/>
      <selection pane="bottomLeft" activeCell="A2" sqref="A2"/>
      <selection pane="bottomRight" activeCell="A345" sqref="A345"/>
    </sheetView>
  </sheetViews>
  <sheetFormatPr defaultColWidth="9" defaultRowHeight="15" x14ac:dyDescent="0.2"/>
  <cols>
    <col min="1" max="1" width="28.625" style="52" customWidth="1"/>
    <col min="2" max="2" width="12" style="134" customWidth="1"/>
    <col min="3" max="58" width="9.125" style="43" bestFit="1" customWidth="1"/>
    <col min="59" max="59" width="16.125" style="43" customWidth="1"/>
    <col min="60" max="16384" width="9" style="43"/>
  </cols>
  <sheetData>
    <row r="1" spans="1:59" s="176" customFormat="1" ht="33" customHeight="1" x14ac:dyDescent="0.2">
      <c r="A1" s="170" t="s">
        <v>2700</v>
      </c>
      <c r="B1" s="175"/>
    </row>
    <row r="2" spans="1:59" s="49" customFormat="1" ht="37.5" customHeight="1" x14ac:dyDescent="0.2">
      <c r="A2" s="286" t="s">
        <v>2285</v>
      </c>
      <c r="B2" s="117" t="s">
        <v>2277</v>
      </c>
      <c r="C2" s="109" t="s">
        <v>2756</v>
      </c>
      <c r="D2" s="109" t="s">
        <v>2757</v>
      </c>
      <c r="E2" s="109" t="s">
        <v>2758</v>
      </c>
      <c r="F2" s="109" t="s">
        <v>2759</v>
      </c>
      <c r="G2" s="109" t="s">
        <v>1801</v>
      </c>
      <c r="H2" s="109" t="s">
        <v>284</v>
      </c>
      <c r="I2" s="109" t="s">
        <v>285</v>
      </c>
      <c r="J2" s="109" t="s">
        <v>2760</v>
      </c>
      <c r="K2" s="109" t="s">
        <v>2761</v>
      </c>
      <c r="L2" s="109" t="s">
        <v>2762</v>
      </c>
      <c r="M2" s="109" t="s">
        <v>1802</v>
      </c>
      <c r="N2" s="109"/>
      <c r="O2" s="109" t="s">
        <v>288</v>
      </c>
      <c r="P2" s="109" t="s">
        <v>321</v>
      </c>
      <c r="Q2" s="109" t="s">
        <v>289</v>
      </c>
      <c r="R2" s="109" t="s">
        <v>291</v>
      </c>
      <c r="S2" s="109" t="s">
        <v>293</v>
      </c>
      <c r="T2" s="109" t="s">
        <v>292</v>
      </c>
      <c r="U2" s="109" t="s">
        <v>324</v>
      </c>
      <c r="V2" s="109" t="s">
        <v>337</v>
      </c>
      <c r="W2" s="109" t="s">
        <v>290</v>
      </c>
      <c r="X2" s="109" t="s">
        <v>320</v>
      </c>
      <c r="Y2" s="109" t="s">
        <v>294</v>
      </c>
      <c r="Z2" s="109" t="s">
        <v>297</v>
      </c>
      <c r="AA2" s="109" t="s">
        <v>296</v>
      </c>
      <c r="AB2" s="109" t="s">
        <v>299</v>
      </c>
      <c r="AC2" s="109" t="s">
        <v>298</v>
      </c>
      <c r="AD2" s="109" t="s">
        <v>301</v>
      </c>
      <c r="AE2" s="109" t="s">
        <v>302</v>
      </c>
      <c r="AF2" s="109" t="s">
        <v>303</v>
      </c>
      <c r="AG2" s="109" t="s">
        <v>304</v>
      </c>
      <c r="AH2" s="109" t="s">
        <v>305</v>
      </c>
      <c r="AI2" s="109" t="s">
        <v>306</v>
      </c>
      <c r="AJ2" s="109" t="s">
        <v>307</v>
      </c>
      <c r="AK2" s="109" t="s">
        <v>308</v>
      </c>
      <c r="AL2" s="109" t="s">
        <v>310</v>
      </c>
      <c r="AM2" s="109" t="s">
        <v>311</v>
      </c>
      <c r="AN2" s="109" t="s">
        <v>312</v>
      </c>
      <c r="AO2" s="109" t="s">
        <v>313</v>
      </c>
      <c r="AP2" s="109" t="s">
        <v>315</v>
      </c>
      <c r="AQ2" s="109" t="s">
        <v>316</v>
      </c>
      <c r="AR2" s="109" t="s">
        <v>327</v>
      </c>
      <c r="AS2" s="109" t="s">
        <v>300</v>
      </c>
      <c r="AT2" s="109" t="s">
        <v>295</v>
      </c>
      <c r="AU2" s="109" t="s">
        <v>319</v>
      </c>
      <c r="AV2" s="109" t="s">
        <v>338</v>
      </c>
      <c r="AW2" s="109" t="s">
        <v>322</v>
      </c>
      <c r="AX2" s="109" t="s">
        <v>323</v>
      </c>
      <c r="AY2" s="109" t="s">
        <v>333</v>
      </c>
      <c r="AZ2" s="109" t="s">
        <v>1803</v>
      </c>
      <c r="BA2" s="109" t="s">
        <v>325</v>
      </c>
      <c r="BB2" s="109" t="s">
        <v>326</v>
      </c>
      <c r="BC2" s="109" t="s">
        <v>1804</v>
      </c>
      <c r="BD2" s="109" t="s">
        <v>330</v>
      </c>
      <c r="BE2" s="109" t="s">
        <v>332</v>
      </c>
      <c r="BF2" s="109" t="s">
        <v>331</v>
      </c>
      <c r="BG2" s="287" t="s">
        <v>2422</v>
      </c>
    </row>
    <row r="3" spans="1:59" s="289" customFormat="1" ht="12.75" x14ac:dyDescent="0.2">
      <c r="A3" s="45" t="s">
        <v>1806</v>
      </c>
      <c r="B3" s="118">
        <v>462901</v>
      </c>
      <c r="C3" s="40">
        <v>49.08</v>
      </c>
      <c r="D3" s="40">
        <v>0.23</v>
      </c>
      <c r="E3" s="40">
        <v>16.940000000000001</v>
      </c>
      <c r="F3" s="40">
        <v>10.119999999999999</v>
      </c>
      <c r="G3" s="40">
        <v>0.17</v>
      </c>
      <c r="H3" s="40">
        <v>15.57</v>
      </c>
      <c r="I3" s="40">
        <v>6.82</v>
      </c>
      <c r="J3" s="40">
        <v>0.95</v>
      </c>
      <c r="K3" s="40">
        <v>0.09</v>
      </c>
      <c r="L3" s="40">
        <v>0.01</v>
      </c>
      <c r="M3" s="40">
        <v>4.38</v>
      </c>
      <c r="N3" s="41"/>
      <c r="O3" s="42">
        <v>951</v>
      </c>
      <c r="P3" s="42">
        <v>63</v>
      </c>
      <c r="Q3" s="42">
        <v>376</v>
      </c>
      <c r="R3" s="42">
        <v>7.1</v>
      </c>
      <c r="S3" s="42">
        <v>54</v>
      </c>
      <c r="T3" s="42">
        <v>8</v>
      </c>
      <c r="U3" s="42">
        <v>12</v>
      </c>
      <c r="V3" s="42">
        <v>3.1</v>
      </c>
      <c r="W3" s="42">
        <v>42</v>
      </c>
      <c r="X3" s="42">
        <v>192</v>
      </c>
      <c r="Y3" s="42">
        <v>0.153</v>
      </c>
      <c r="Z3" s="42">
        <v>16.399999999999999</v>
      </c>
      <c r="AA3" s="42">
        <v>0.58299999999999996</v>
      </c>
      <c r="AB3" s="42">
        <v>7.8E-2</v>
      </c>
      <c r="AC3" s="42">
        <v>9.1999999999999993</v>
      </c>
      <c r="AD3" s="42">
        <v>0.45900000000000002</v>
      </c>
      <c r="AE3" s="42">
        <v>1.2569999999999999</v>
      </c>
      <c r="AF3" s="42">
        <v>0.20200000000000001</v>
      </c>
      <c r="AG3" s="42">
        <v>1.1000000000000001</v>
      </c>
      <c r="AH3" s="42">
        <v>0.442</v>
      </c>
      <c r="AI3" s="42">
        <v>0.129</v>
      </c>
      <c r="AJ3" s="42">
        <v>0.69199999999999995</v>
      </c>
      <c r="AK3" s="42">
        <v>0.156</v>
      </c>
      <c r="AL3" s="42">
        <v>1.3320000000000001</v>
      </c>
      <c r="AM3" s="42">
        <v>0.36899999999999999</v>
      </c>
      <c r="AN3" s="42">
        <v>1.361</v>
      </c>
      <c r="AO3" s="42">
        <v>0.20799999999999999</v>
      </c>
      <c r="AP3" s="42">
        <v>1.49</v>
      </c>
      <c r="AQ3" s="42">
        <v>0.24</v>
      </c>
      <c r="AR3" s="42"/>
      <c r="AS3" s="42"/>
      <c r="AT3" s="42"/>
      <c r="AU3" s="42"/>
      <c r="AV3" s="42"/>
      <c r="AW3" s="42"/>
      <c r="AX3" s="42"/>
      <c r="AY3" s="42"/>
      <c r="AZ3" s="42"/>
      <c r="BA3" s="42"/>
      <c r="BB3" s="42"/>
      <c r="BC3" s="42"/>
      <c r="BD3" s="42"/>
      <c r="BE3" s="42"/>
      <c r="BF3" s="42"/>
      <c r="BG3" s="288" t="s">
        <v>1807</v>
      </c>
    </row>
    <row r="4" spans="1:59" s="289" customFormat="1" ht="12.75" x14ac:dyDescent="0.2">
      <c r="A4" s="45" t="s">
        <v>1806</v>
      </c>
      <c r="B4" s="118">
        <v>462904</v>
      </c>
      <c r="C4" s="40">
        <v>48.62</v>
      </c>
      <c r="D4" s="40">
        <v>0.2</v>
      </c>
      <c r="E4" s="40">
        <v>14.09</v>
      </c>
      <c r="F4" s="40">
        <v>10.68</v>
      </c>
      <c r="G4" s="40">
        <v>0.24</v>
      </c>
      <c r="H4" s="40">
        <v>12.46</v>
      </c>
      <c r="I4" s="40">
        <v>12.82</v>
      </c>
      <c r="J4" s="40">
        <v>0.76</v>
      </c>
      <c r="K4" s="40">
        <v>0.11</v>
      </c>
      <c r="L4" s="40">
        <v>0.01</v>
      </c>
      <c r="M4" s="40">
        <v>1.7</v>
      </c>
      <c r="N4" s="41"/>
      <c r="O4" s="42">
        <v>1922</v>
      </c>
      <c r="P4" s="42">
        <v>68</v>
      </c>
      <c r="Q4" s="42">
        <v>560</v>
      </c>
      <c r="R4" s="42">
        <v>1.9</v>
      </c>
      <c r="S4" s="42">
        <v>40</v>
      </c>
      <c r="T4" s="42">
        <v>6</v>
      </c>
      <c r="U4" s="42">
        <v>11</v>
      </c>
      <c r="V4" s="42">
        <v>2.2999999999999998</v>
      </c>
      <c r="W4" s="42">
        <v>37</v>
      </c>
      <c r="X4" s="42">
        <v>161</v>
      </c>
      <c r="Y4" s="42">
        <v>0.24299999999999999</v>
      </c>
      <c r="Z4" s="42">
        <v>16.5</v>
      </c>
      <c r="AA4" s="42">
        <v>0.53800000000000003</v>
      </c>
      <c r="AB4" s="42">
        <v>0.13500000000000001</v>
      </c>
      <c r="AC4" s="42">
        <v>9</v>
      </c>
      <c r="AD4" s="42">
        <v>1.032</v>
      </c>
      <c r="AE4" s="42">
        <v>2.476</v>
      </c>
      <c r="AF4" s="42">
        <v>0.34899999999999998</v>
      </c>
      <c r="AG4" s="42">
        <v>1.6639999999999999</v>
      </c>
      <c r="AH4" s="42">
        <v>0.61499999999999999</v>
      </c>
      <c r="AI4" s="42">
        <v>0.19600000000000001</v>
      </c>
      <c r="AJ4" s="42">
        <v>0.879</v>
      </c>
      <c r="AK4" s="42">
        <v>0.17699999999999999</v>
      </c>
      <c r="AL4" s="42">
        <v>1.3580000000000001</v>
      </c>
      <c r="AM4" s="42">
        <v>0.34899999999999998</v>
      </c>
      <c r="AN4" s="42">
        <v>1.3029999999999999</v>
      </c>
      <c r="AO4" s="42">
        <v>0.20599999999999999</v>
      </c>
      <c r="AP4" s="42">
        <v>1.4470000000000001</v>
      </c>
      <c r="AQ4" s="42">
        <v>0.217</v>
      </c>
      <c r="AR4" s="42"/>
      <c r="AS4" s="42"/>
      <c r="AT4" s="42"/>
      <c r="AU4" s="42"/>
      <c r="AV4" s="42"/>
      <c r="AW4" s="42"/>
      <c r="AX4" s="42"/>
      <c r="AY4" s="42"/>
      <c r="AZ4" s="42"/>
      <c r="BA4" s="42"/>
      <c r="BB4" s="42"/>
      <c r="BC4" s="42"/>
      <c r="BD4" s="42"/>
      <c r="BE4" s="42"/>
      <c r="BF4" s="42"/>
      <c r="BG4" s="288" t="s">
        <v>1807</v>
      </c>
    </row>
    <row r="5" spans="1:59" s="289" customFormat="1" ht="12.75" x14ac:dyDescent="0.2">
      <c r="A5" s="45" t="s">
        <v>1806</v>
      </c>
      <c r="B5" s="118">
        <v>462905</v>
      </c>
      <c r="C5" s="40">
        <v>49.39</v>
      </c>
      <c r="D5" s="40">
        <v>0.24</v>
      </c>
      <c r="E5" s="40">
        <v>16.899999999999999</v>
      </c>
      <c r="F5" s="40">
        <v>10.4</v>
      </c>
      <c r="G5" s="40">
        <v>0.16</v>
      </c>
      <c r="H5" s="40">
        <v>15.96</v>
      </c>
      <c r="I5" s="40">
        <v>5.23</v>
      </c>
      <c r="J5" s="40">
        <v>1.62</v>
      </c>
      <c r="K5" s="40">
        <v>7.0000000000000007E-2</v>
      </c>
      <c r="L5" s="40">
        <v>0.01</v>
      </c>
      <c r="M5" s="40">
        <v>5.7</v>
      </c>
      <c r="N5" s="41"/>
      <c r="O5" s="42">
        <v>1114</v>
      </c>
      <c r="P5" s="42">
        <v>72</v>
      </c>
      <c r="Q5" s="42">
        <v>412</v>
      </c>
      <c r="R5" s="42">
        <v>2.7</v>
      </c>
      <c r="S5" s="42">
        <v>68</v>
      </c>
      <c r="T5" s="42">
        <v>8</v>
      </c>
      <c r="U5" s="42">
        <v>13</v>
      </c>
      <c r="V5" s="42">
        <v>2.8</v>
      </c>
      <c r="W5" s="42">
        <v>45</v>
      </c>
      <c r="X5" s="42">
        <v>208</v>
      </c>
      <c r="Y5" s="42">
        <v>0.219</v>
      </c>
      <c r="Z5" s="42">
        <v>15.9</v>
      </c>
      <c r="AA5" s="42">
        <v>0.52900000000000003</v>
      </c>
      <c r="AB5" s="42">
        <v>5.5E-2</v>
      </c>
      <c r="AC5" s="42">
        <v>9.1999999999999993</v>
      </c>
      <c r="AD5" s="42">
        <v>0.47099999999999997</v>
      </c>
      <c r="AE5" s="42">
        <v>1.274</v>
      </c>
      <c r="AF5" s="42">
        <v>0.19700000000000001</v>
      </c>
      <c r="AG5" s="42">
        <v>1.02</v>
      </c>
      <c r="AH5" s="42">
        <v>0.438</v>
      </c>
      <c r="AI5" s="42">
        <v>0.189</v>
      </c>
      <c r="AJ5" s="42">
        <v>0.74399999999999999</v>
      </c>
      <c r="AK5" s="42">
        <v>0.158</v>
      </c>
      <c r="AL5" s="42">
        <v>1.363</v>
      </c>
      <c r="AM5" s="42">
        <v>0.39600000000000002</v>
      </c>
      <c r="AN5" s="42">
        <v>1.464</v>
      </c>
      <c r="AO5" s="42">
        <v>0.221</v>
      </c>
      <c r="AP5" s="42">
        <v>1.47</v>
      </c>
      <c r="AQ5" s="42">
        <v>0.224</v>
      </c>
      <c r="AR5" s="42"/>
      <c r="AS5" s="42"/>
      <c r="AT5" s="42"/>
      <c r="AU5" s="42"/>
      <c r="AV5" s="42"/>
      <c r="AW5" s="42"/>
      <c r="AX5" s="42"/>
      <c r="AY5" s="42"/>
      <c r="AZ5" s="42"/>
      <c r="BA5" s="42"/>
      <c r="BB5" s="42"/>
      <c r="BC5" s="42"/>
      <c r="BD5" s="42"/>
      <c r="BE5" s="42"/>
      <c r="BF5" s="42"/>
      <c r="BG5" s="288" t="s">
        <v>1807</v>
      </c>
    </row>
    <row r="6" spans="1:59" s="289" customFormat="1" ht="12.75" x14ac:dyDescent="0.2">
      <c r="A6" s="45" t="s">
        <v>1806</v>
      </c>
      <c r="B6" s="118">
        <v>462945</v>
      </c>
      <c r="C6" s="40">
        <v>50.4</v>
      </c>
      <c r="D6" s="40">
        <v>0.33</v>
      </c>
      <c r="E6" s="40">
        <v>18.09</v>
      </c>
      <c r="F6" s="40">
        <v>11.26</v>
      </c>
      <c r="G6" s="40">
        <v>0.2</v>
      </c>
      <c r="H6" s="40">
        <v>9.1</v>
      </c>
      <c r="I6" s="40">
        <v>8.66</v>
      </c>
      <c r="J6" s="40">
        <v>1.84</v>
      </c>
      <c r="K6" s="40">
        <v>0.11</v>
      </c>
      <c r="L6" s="40">
        <v>0.02</v>
      </c>
      <c r="M6" s="40">
        <v>2.62</v>
      </c>
      <c r="N6" s="41"/>
      <c r="O6" s="42">
        <v>209</v>
      </c>
      <c r="P6" s="42">
        <v>53</v>
      </c>
      <c r="Q6" s="42">
        <v>102</v>
      </c>
      <c r="R6" s="42">
        <v>1.6</v>
      </c>
      <c r="S6" s="42">
        <v>74</v>
      </c>
      <c r="T6" s="42">
        <v>10</v>
      </c>
      <c r="U6" s="42">
        <v>14</v>
      </c>
      <c r="V6" s="42">
        <v>2.62</v>
      </c>
      <c r="W6" s="42">
        <v>45</v>
      </c>
      <c r="X6" s="42">
        <v>220</v>
      </c>
      <c r="Y6" s="42">
        <v>0.32900000000000001</v>
      </c>
      <c r="Z6" s="42">
        <v>21.6</v>
      </c>
      <c r="AA6" s="42">
        <v>0.79500000000000004</v>
      </c>
      <c r="AB6" s="42">
        <v>0.17</v>
      </c>
      <c r="AC6" s="42">
        <v>9.4</v>
      </c>
      <c r="AD6" s="42">
        <v>0.67200000000000004</v>
      </c>
      <c r="AE6" s="42">
        <v>1.83</v>
      </c>
      <c r="AF6" s="42">
        <v>0.27600000000000002</v>
      </c>
      <c r="AG6" s="42">
        <v>1.38</v>
      </c>
      <c r="AH6" s="42">
        <v>0.55100000000000005</v>
      </c>
      <c r="AI6" s="42">
        <v>0.23100000000000001</v>
      </c>
      <c r="AJ6" s="42">
        <v>0.85599999999999998</v>
      </c>
      <c r="AK6" s="42">
        <v>0.17699999999999999</v>
      </c>
      <c r="AL6" s="42">
        <v>1.4419999999999999</v>
      </c>
      <c r="AM6" s="42">
        <v>0.36</v>
      </c>
      <c r="AN6" s="42">
        <v>1.274</v>
      </c>
      <c r="AO6" s="42">
        <v>0.19400000000000001</v>
      </c>
      <c r="AP6" s="42">
        <v>1.337</v>
      </c>
      <c r="AQ6" s="42">
        <v>0.22</v>
      </c>
      <c r="AR6" s="42"/>
      <c r="AS6" s="42"/>
      <c r="AT6" s="42"/>
      <c r="AU6" s="42"/>
      <c r="AV6" s="42"/>
      <c r="AW6" s="42"/>
      <c r="AX6" s="42"/>
      <c r="AY6" s="42"/>
      <c r="AZ6" s="42"/>
      <c r="BA6" s="42"/>
      <c r="BB6" s="42"/>
      <c r="BC6" s="42"/>
      <c r="BD6" s="42"/>
      <c r="BE6" s="42"/>
      <c r="BF6" s="42"/>
      <c r="BG6" s="288" t="s">
        <v>1807</v>
      </c>
    </row>
    <row r="7" spans="1:59" s="289" customFormat="1" ht="12.75" x14ac:dyDescent="0.2">
      <c r="A7" s="45" t="s">
        <v>1806</v>
      </c>
      <c r="B7" s="119" t="s">
        <v>1808</v>
      </c>
      <c r="C7" s="40"/>
      <c r="D7" s="40"/>
      <c r="E7" s="40"/>
      <c r="F7" s="40"/>
      <c r="G7" s="40"/>
      <c r="H7" s="40"/>
      <c r="I7" s="40"/>
      <c r="J7" s="40"/>
      <c r="K7" s="40"/>
      <c r="L7" s="40"/>
      <c r="M7" s="40"/>
      <c r="N7" s="41"/>
      <c r="O7" s="42"/>
      <c r="P7" s="42"/>
      <c r="Q7" s="42"/>
      <c r="R7" s="42"/>
      <c r="S7" s="42"/>
      <c r="T7" s="42"/>
      <c r="U7" s="42"/>
      <c r="V7" s="42"/>
      <c r="W7" s="42"/>
      <c r="X7" s="42"/>
      <c r="Y7" s="42"/>
      <c r="Z7" s="42">
        <v>23</v>
      </c>
      <c r="AA7" s="42">
        <v>0.73499999999999999</v>
      </c>
      <c r="AB7" s="42">
        <v>0.16600000000000001</v>
      </c>
      <c r="AC7" s="42">
        <v>9.1999999999999993</v>
      </c>
      <c r="AD7" s="42">
        <v>0.65900000000000003</v>
      </c>
      <c r="AE7" s="42">
        <v>1.776</v>
      </c>
      <c r="AF7" s="42">
        <v>0.26600000000000001</v>
      </c>
      <c r="AG7" s="42">
        <v>1.365</v>
      </c>
      <c r="AH7" s="42">
        <v>0.53800000000000003</v>
      </c>
      <c r="AI7" s="42">
        <v>0.223</v>
      </c>
      <c r="AJ7" s="42">
        <v>0.83399999999999996</v>
      </c>
      <c r="AK7" s="42">
        <v>0.16900000000000001</v>
      </c>
      <c r="AL7" s="42">
        <v>1.395</v>
      </c>
      <c r="AM7" s="42">
        <v>0.34799999999999998</v>
      </c>
      <c r="AN7" s="42">
        <v>1.246</v>
      </c>
      <c r="AO7" s="42">
        <v>0.187</v>
      </c>
      <c r="AP7" s="42">
        <v>1.31</v>
      </c>
      <c r="AQ7" s="42">
        <v>0.214</v>
      </c>
      <c r="AR7" s="42"/>
      <c r="AS7" s="42"/>
      <c r="AT7" s="42"/>
      <c r="AU7" s="42"/>
      <c r="AV7" s="42"/>
      <c r="AW7" s="42"/>
      <c r="AX7" s="42"/>
      <c r="AY7" s="42"/>
      <c r="AZ7" s="42"/>
      <c r="BA7" s="42"/>
      <c r="BB7" s="42"/>
      <c r="BC7" s="42"/>
      <c r="BD7" s="42"/>
      <c r="BE7" s="42"/>
      <c r="BF7" s="42"/>
      <c r="BG7" s="288" t="s">
        <v>1807</v>
      </c>
    </row>
    <row r="8" spans="1:59" s="289" customFormat="1" ht="12.75" x14ac:dyDescent="0.2">
      <c r="A8" s="45" t="s">
        <v>1806</v>
      </c>
      <c r="B8" s="119" t="s">
        <v>1809</v>
      </c>
      <c r="C8" s="40">
        <v>50.13</v>
      </c>
      <c r="D8" s="40">
        <v>0.32</v>
      </c>
      <c r="E8" s="40">
        <v>17.96</v>
      </c>
      <c r="F8" s="40">
        <v>11.12</v>
      </c>
      <c r="G8" s="40">
        <v>0.19</v>
      </c>
      <c r="H8" s="40">
        <v>8.9700000000000006</v>
      </c>
      <c r="I8" s="40">
        <v>8.5399999999999991</v>
      </c>
      <c r="J8" s="40">
        <v>2.6</v>
      </c>
      <c r="K8" s="40">
        <v>0.14000000000000001</v>
      </c>
      <c r="L8" s="40">
        <v>0.02</v>
      </c>
      <c r="M8" s="40">
        <v>2.63</v>
      </c>
      <c r="N8" s="41"/>
      <c r="O8" s="42">
        <v>196</v>
      </c>
      <c r="P8" s="42">
        <v>44</v>
      </c>
      <c r="Q8" s="42">
        <v>103</v>
      </c>
      <c r="R8" s="42">
        <v>5.0999999999999996</v>
      </c>
      <c r="S8" s="42">
        <v>76</v>
      </c>
      <c r="T8" s="42">
        <v>12</v>
      </c>
      <c r="U8" s="42">
        <v>15</v>
      </c>
      <c r="V8" s="42"/>
      <c r="W8" s="42">
        <v>43</v>
      </c>
      <c r="X8" s="42">
        <v>212</v>
      </c>
      <c r="Y8" s="42">
        <v>0.53300000000000003</v>
      </c>
      <c r="Z8" s="42">
        <v>23.6</v>
      </c>
      <c r="AA8" s="42"/>
      <c r="AB8" s="42">
        <v>0.16800000000000001</v>
      </c>
      <c r="AC8" s="42">
        <v>10</v>
      </c>
      <c r="AD8" s="42">
        <v>0.67600000000000005</v>
      </c>
      <c r="AE8" s="42">
        <v>1.823</v>
      </c>
      <c r="AF8" s="42">
        <v>0.27300000000000002</v>
      </c>
      <c r="AG8" s="42">
        <v>1.401</v>
      </c>
      <c r="AH8" s="42">
        <v>0.55200000000000005</v>
      </c>
      <c r="AI8" s="42">
        <v>0.22900000000000001</v>
      </c>
      <c r="AJ8" s="42">
        <v>0.85599999999999998</v>
      </c>
      <c r="AK8" s="42">
        <v>0.17399999999999999</v>
      </c>
      <c r="AL8" s="42">
        <v>1.431</v>
      </c>
      <c r="AM8" s="42">
        <v>0.35699999999999998</v>
      </c>
      <c r="AN8" s="42">
        <v>1.278</v>
      </c>
      <c r="AO8" s="42">
        <v>0.192</v>
      </c>
      <c r="AP8" s="42">
        <v>1.3440000000000001</v>
      </c>
      <c r="AQ8" s="42">
        <v>0.22</v>
      </c>
      <c r="AR8" s="42"/>
      <c r="AS8" s="42"/>
      <c r="AT8" s="42"/>
      <c r="AU8" s="42"/>
      <c r="AV8" s="42"/>
      <c r="AW8" s="42"/>
      <c r="AX8" s="42"/>
      <c r="AY8" s="42"/>
      <c r="AZ8" s="42"/>
      <c r="BA8" s="42"/>
      <c r="BB8" s="42"/>
      <c r="BC8" s="42"/>
      <c r="BD8" s="42"/>
      <c r="BE8" s="42"/>
      <c r="BF8" s="42"/>
      <c r="BG8" s="288" t="s">
        <v>1807</v>
      </c>
    </row>
    <row r="9" spans="1:59" s="289" customFormat="1" ht="12.75" x14ac:dyDescent="0.2">
      <c r="A9" s="45" t="s">
        <v>1806</v>
      </c>
      <c r="B9" s="118">
        <v>462946</v>
      </c>
      <c r="C9" s="40">
        <v>51.57</v>
      </c>
      <c r="D9" s="40">
        <v>0.36</v>
      </c>
      <c r="E9" s="40">
        <v>18.34</v>
      </c>
      <c r="F9" s="40">
        <v>10.62</v>
      </c>
      <c r="G9" s="40">
        <v>0.17</v>
      </c>
      <c r="H9" s="40">
        <v>8.4600000000000009</v>
      </c>
      <c r="I9" s="40">
        <v>7.11</v>
      </c>
      <c r="J9" s="40">
        <v>3.24</v>
      </c>
      <c r="K9" s="40">
        <v>0.1</v>
      </c>
      <c r="L9" s="40">
        <v>0.02</v>
      </c>
      <c r="M9" s="40">
        <v>1.72</v>
      </c>
      <c r="N9" s="41"/>
      <c r="O9" s="42">
        <v>204</v>
      </c>
      <c r="P9" s="42">
        <v>49</v>
      </c>
      <c r="Q9" s="42">
        <v>96</v>
      </c>
      <c r="R9" s="42">
        <v>1.2</v>
      </c>
      <c r="S9" s="42">
        <v>118</v>
      </c>
      <c r="T9" s="42">
        <v>17</v>
      </c>
      <c r="U9" s="42">
        <v>15</v>
      </c>
      <c r="V9" s="42">
        <v>4.2</v>
      </c>
      <c r="W9" s="42">
        <v>39</v>
      </c>
      <c r="X9" s="42">
        <v>189</v>
      </c>
      <c r="Y9" s="42">
        <v>0.58399999999999996</v>
      </c>
      <c r="Z9" s="42">
        <v>23.4</v>
      </c>
      <c r="AA9" s="42">
        <v>0.91900000000000004</v>
      </c>
      <c r="AB9" s="42">
        <v>0.19700000000000001</v>
      </c>
      <c r="AC9" s="42">
        <v>10.8</v>
      </c>
      <c r="AD9" s="42">
        <v>1.0389999999999999</v>
      </c>
      <c r="AE9" s="42">
        <v>2.54</v>
      </c>
      <c r="AF9" s="42">
        <v>0.36699999999999999</v>
      </c>
      <c r="AG9" s="42">
        <v>1.857</v>
      </c>
      <c r="AH9" s="42">
        <v>0.68700000000000006</v>
      </c>
      <c r="AI9" s="42">
        <v>0.22</v>
      </c>
      <c r="AJ9" s="42">
        <v>1.0569999999999999</v>
      </c>
      <c r="AK9" s="42">
        <v>0.20899999999999999</v>
      </c>
      <c r="AL9" s="42">
        <v>1.7210000000000001</v>
      </c>
      <c r="AM9" s="42">
        <v>0.46200000000000002</v>
      </c>
      <c r="AN9" s="42">
        <v>1.679</v>
      </c>
      <c r="AO9" s="42">
        <v>0.249</v>
      </c>
      <c r="AP9" s="42">
        <v>1.653</v>
      </c>
      <c r="AQ9" s="42">
        <v>0.245</v>
      </c>
      <c r="AR9" s="42"/>
      <c r="AS9" s="42"/>
      <c r="AT9" s="42"/>
      <c r="AU9" s="42"/>
      <c r="AV9" s="42"/>
      <c r="AW9" s="42"/>
      <c r="AX9" s="42"/>
      <c r="AY9" s="42"/>
      <c r="AZ9" s="42"/>
      <c r="BA9" s="42"/>
      <c r="BB9" s="42"/>
      <c r="BC9" s="42"/>
      <c r="BD9" s="42"/>
      <c r="BE9" s="42"/>
      <c r="BF9" s="42"/>
      <c r="BG9" s="288" t="s">
        <v>1807</v>
      </c>
    </row>
    <row r="10" spans="1:59" s="289" customFormat="1" ht="12.75" x14ac:dyDescent="0.2">
      <c r="A10" s="45" t="s">
        <v>1806</v>
      </c>
      <c r="B10" s="119" t="s">
        <v>1810</v>
      </c>
      <c r="C10" s="40">
        <v>51.65</v>
      </c>
      <c r="D10" s="40">
        <v>0.35</v>
      </c>
      <c r="E10" s="40">
        <v>18.46</v>
      </c>
      <c r="F10" s="40">
        <v>10.41</v>
      </c>
      <c r="G10" s="40">
        <v>0.13</v>
      </c>
      <c r="H10" s="40">
        <v>8.49</v>
      </c>
      <c r="I10" s="40">
        <v>6.98</v>
      </c>
      <c r="J10" s="40">
        <v>3.4</v>
      </c>
      <c r="K10" s="40">
        <v>0.11</v>
      </c>
      <c r="L10" s="40">
        <v>0.02</v>
      </c>
      <c r="M10" s="40">
        <v>1.72</v>
      </c>
      <c r="N10" s="41"/>
      <c r="O10" s="42">
        <v>201</v>
      </c>
      <c r="P10" s="42">
        <v>44</v>
      </c>
      <c r="Q10" s="42">
        <v>98</v>
      </c>
      <c r="R10" s="42">
        <v>4.0999999999999996</v>
      </c>
      <c r="S10" s="42">
        <v>118</v>
      </c>
      <c r="T10" s="42">
        <v>19</v>
      </c>
      <c r="U10" s="42">
        <v>15</v>
      </c>
      <c r="V10" s="42"/>
      <c r="W10" s="42">
        <v>39</v>
      </c>
      <c r="X10" s="42">
        <v>191</v>
      </c>
      <c r="Y10" s="42">
        <v>0.65100000000000002</v>
      </c>
      <c r="Z10" s="42">
        <v>25.4</v>
      </c>
      <c r="AA10" s="42"/>
      <c r="AB10" s="42">
        <v>0.19800000000000001</v>
      </c>
      <c r="AC10" s="42">
        <v>12</v>
      </c>
      <c r="AD10" s="42">
        <v>1.1040000000000001</v>
      </c>
      <c r="AE10" s="42">
        <v>2.633</v>
      </c>
      <c r="AF10" s="42">
        <v>0.42</v>
      </c>
      <c r="AG10" s="42">
        <v>1.87</v>
      </c>
      <c r="AH10" s="42">
        <v>0.68200000000000005</v>
      </c>
      <c r="AI10" s="42">
        <v>0.20399999999999999</v>
      </c>
      <c r="AJ10" s="42">
        <v>1.0529999999999999</v>
      </c>
      <c r="AK10" s="42">
        <v>0.216</v>
      </c>
      <c r="AL10" s="42">
        <v>1.75</v>
      </c>
      <c r="AM10" s="42">
        <v>0.42899999999999999</v>
      </c>
      <c r="AN10" s="42">
        <v>1.44</v>
      </c>
      <c r="AO10" s="42">
        <v>0.24199999999999999</v>
      </c>
      <c r="AP10" s="42">
        <v>1.5409999999999999</v>
      </c>
      <c r="AQ10" s="42">
        <v>0.222</v>
      </c>
      <c r="AR10" s="42"/>
      <c r="AS10" s="42"/>
      <c r="AT10" s="42"/>
      <c r="AU10" s="42"/>
      <c r="AV10" s="42"/>
      <c r="AW10" s="42"/>
      <c r="AX10" s="42"/>
      <c r="AY10" s="42"/>
      <c r="AZ10" s="42"/>
      <c r="BA10" s="42"/>
      <c r="BB10" s="42"/>
      <c r="BC10" s="42"/>
      <c r="BD10" s="42"/>
      <c r="BE10" s="42"/>
      <c r="BF10" s="42"/>
      <c r="BG10" s="288" t="s">
        <v>1807</v>
      </c>
    </row>
    <row r="11" spans="1:59" s="289" customFormat="1" ht="12.75" x14ac:dyDescent="0.2">
      <c r="A11" s="45" t="s">
        <v>1806</v>
      </c>
      <c r="B11" s="118">
        <v>462948</v>
      </c>
      <c r="C11" s="40">
        <v>54</v>
      </c>
      <c r="D11" s="40">
        <v>0.4</v>
      </c>
      <c r="E11" s="40">
        <v>17.739999999999998</v>
      </c>
      <c r="F11" s="40">
        <v>9.3000000000000007</v>
      </c>
      <c r="G11" s="40">
        <v>0.13</v>
      </c>
      <c r="H11" s="40">
        <v>7.05</v>
      </c>
      <c r="I11" s="40">
        <v>8.39</v>
      </c>
      <c r="J11" s="40">
        <v>2.85</v>
      </c>
      <c r="K11" s="40">
        <v>0.12</v>
      </c>
      <c r="L11" s="40">
        <v>0.02</v>
      </c>
      <c r="M11" s="40">
        <v>1.76</v>
      </c>
      <c r="N11" s="41"/>
      <c r="O11" s="42">
        <v>141</v>
      </c>
      <c r="P11" s="42">
        <v>35</v>
      </c>
      <c r="Q11" s="42">
        <v>69</v>
      </c>
      <c r="R11" s="42">
        <v>4.3</v>
      </c>
      <c r="S11" s="42">
        <v>116</v>
      </c>
      <c r="T11" s="42">
        <v>14</v>
      </c>
      <c r="U11" s="42">
        <v>15</v>
      </c>
      <c r="V11" s="42">
        <v>3.91</v>
      </c>
      <c r="W11" s="42">
        <v>45</v>
      </c>
      <c r="X11" s="42">
        <v>195</v>
      </c>
      <c r="Y11" s="42">
        <v>0.55200000000000005</v>
      </c>
      <c r="Z11" s="42">
        <v>27.5</v>
      </c>
      <c r="AA11" s="42">
        <v>1.0840000000000001</v>
      </c>
      <c r="AB11" s="42">
        <v>0.22900000000000001</v>
      </c>
      <c r="AC11" s="42">
        <v>13</v>
      </c>
      <c r="AD11" s="42">
        <v>1.262</v>
      </c>
      <c r="AE11" s="42">
        <v>3.0840000000000001</v>
      </c>
      <c r="AF11" s="42">
        <v>0.45900000000000002</v>
      </c>
      <c r="AG11" s="42">
        <v>2.278</v>
      </c>
      <c r="AH11" s="42">
        <v>0.91200000000000003</v>
      </c>
      <c r="AI11" s="42">
        <v>0.28299999999999997</v>
      </c>
      <c r="AJ11" s="42">
        <v>1.3180000000000001</v>
      </c>
      <c r="AK11" s="42">
        <v>0.26200000000000001</v>
      </c>
      <c r="AL11" s="42">
        <v>2.0390000000000001</v>
      </c>
      <c r="AM11" s="42">
        <v>0.53700000000000003</v>
      </c>
      <c r="AN11" s="42">
        <v>1.9139999999999999</v>
      </c>
      <c r="AO11" s="42">
        <v>0.28100000000000003</v>
      </c>
      <c r="AP11" s="42">
        <v>1.8320000000000001</v>
      </c>
      <c r="AQ11" s="42">
        <v>0.27800000000000002</v>
      </c>
      <c r="AR11" s="42"/>
      <c r="AS11" s="42"/>
      <c r="AT11" s="42"/>
      <c r="AU11" s="42"/>
      <c r="AV11" s="42"/>
      <c r="AW11" s="42"/>
      <c r="AX11" s="42"/>
      <c r="AY11" s="42"/>
      <c r="AZ11" s="42"/>
      <c r="BA11" s="42"/>
      <c r="BB11" s="42"/>
      <c r="BC11" s="42"/>
      <c r="BD11" s="42"/>
      <c r="BE11" s="42"/>
      <c r="BF11" s="42"/>
      <c r="BG11" s="288" t="s">
        <v>1807</v>
      </c>
    </row>
    <row r="12" spans="1:59" s="289" customFormat="1" ht="12.75" x14ac:dyDescent="0.2">
      <c r="A12" s="45" t="s">
        <v>1806</v>
      </c>
      <c r="B12" s="119" t="s">
        <v>1811</v>
      </c>
      <c r="C12" s="40">
        <v>54.05</v>
      </c>
      <c r="D12" s="40">
        <v>0.4</v>
      </c>
      <c r="E12" s="40">
        <v>17.78</v>
      </c>
      <c r="F12" s="40">
        <v>9.26</v>
      </c>
      <c r="G12" s="40">
        <v>0.13</v>
      </c>
      <c r="H12" s="40">
        <v>6.96</v>
      </c>
      <c r="I12" s="40">
        <v>8.35</v>
      </c>
      <c r="J12" s="40">
        <v>2.91</v>
      </c>
      <c r="K12" s="40">
        <v>0.12</v>
      </c>
      <c r="L12" s="40">
        <v>0.02</v>
      </c>
      <c r="M12" s="40">
        <v>1.76</v>
      </c>
      <c r="N12" s="41"/>
      <c r="O12" s="42">
        <v>136</v>
      </c>
      <c r="P12" s="42">
        <v>37</v>
      </c>
      <c r="Q12" s="42">
        <v>70</v>
      </c>
      <c r="R12" s="42">
        <v>3.1</v>
      </c>
      <c r="S12" s="42">
        <v>110</v>
      </c>
      <c r="T12" s="42">
        <v>19</v>
      </c>
      <c r="U12" s="42">
        <v>15</v>
      </c>
      <c r="V12" s="42"/>
      <c r="W12" s="42">
        <v>43</v>
      </c>
      <c r="X12" s="42">
        <v>189</v>
      </c>
      <c r="Y12" s="42">
        <v>0.78300000000000003</v>
      </c>
      <c r="Z12" s="42">
        <v>30.5</v>
      </c>
      <c r="AA12" s="42"/>
      <c r="AB12" s="42">
        <v>0.24</v>
      </c>
      <c r="AC12" s="42">
        <v>14</v>
      </c>
      <c r="AD12" s="42">
        <v>1.3580000000000001</v>
      </c>
      <c r="AE12" s="42">
        <v>3.3119999999999998</v>
      </c>
      <c r="AF12" s="42">
        <v>0.51600000000000001</v>
      </c>
      <c r="AG12" s="42">
        <v>2.4630000000000001</v>
      </c>
      <c r="AH12" s="42">
        <v>0.81200000000000006</v>
      </c>
      <c r="AI12" s="42">
        <v>0.28699999999999998</v>
      </c>
      <c r="AJ12" s="42">
        <v>1.339</v>
      </c>
      <c r="AK12" s="42">
        <v>0.26800000000000002</v>
      </c>
      <c r="AL12" s="42">
        <v>2.073</v>
      </c>
      <c r="AM12" s="42">
        <v>0.501</v>
      </c>
      <c r="AN12" s="42">
        <v>1.6579999999999999</v>
      </c>
      <c r="AO12" s="42">
        <v>0.25900000000000001</v>
      </c>
      <c r="AP12" s="42">
        <v>1.7929999999999999</v>
      </c>
      <c r="AQ12" s="42">
        <v>0.26900000000000002</v>
      </c>
      <c r="AR12" s="42"/>
      <c r="AS12" s="42"/>
      <c r="AT12" s="42"/>
      <c r="AU12" s="42"/>
      <c r="AV12" s="42"/>
      <c r="AW12" s="42"/>
      <c r="AX12" s="42"/>
      <c r="AY12" s="42"/>
      <c r="AZ12" s="42"/>
      <c r="BA12" s="42"/>
      <c r="BB12" s="42"/>
      <c r="BC12" s="42"/>
      <c r="BD12" s="42"/>
      <c r="BE12" s="42"/>
      <c r="BF12" s="42"/>
      <c r="BG12" s="288" t="s">
        <v>1807</v>
      </c>
    </row>
    <row r="13" spans="1:59" s="289" customFormat="1" ht="12.75" x14ac:dyDescent="0.2">
      <c r="A13" s="45" t="s">
        <v>1806</v>
      </c>
      <c r="B13" s="118">
        <v>462949</v>
      </c>
      <c r="C13" s="40">
        <v>49.46</v>
      </c>
      <c r="D13" s="40">
        <v>0.37</v>
      </c>
      <c r="E13" s="40">
        <v>18.54</v>
      </c>
      <c r="F13" s="40">
        <v>11.49</v>
      </c>
      <c r="G13" s="40">
        <v>0.18</v>
      </c>
      <c r="H13" s="40">
        <v>9.11</v>
      </c>
      <c r="I13" s="40">
        <v>7.66</v>
      </c>
      <c r="J13" s="40">
        <v>3.06</v>
      </c>
      <c r="K13" s="40">
        <v>0.11</v>
      </c>
      <c r="L13" s="40">
        <v>0.02</v>
      </c>
      <c r="M13" s="40">
        <v>2.63</v>
      </c>
      <c r="N13" s="41"/>
      <c r="O13" s="42">
        <v>183</v>
      </c>
      <c r="P13" s="42">
        <v>61</v>
      </c>
      <c r="Q13" s="42">
        <v>108</v>
      </c>
      <c r="R13" s="42">
        <v>0.4</v>
      </c>
      <c r="S13" s="42">
        <v>117</v>
      </c>
      <c r="T13" s="42">
        <v>12</v>
      </c>
      <c r="U13" s="42">
        <v>16</v>
      </c>
      <c r="V13" s="42">
        <v>2.9</v>
      </c>
      <c r="W13" s="42">
        <v>36</v>
      </c>
      <c r="X13" s="42">
        <v>306</v>
      </c>
      <c r="Y13" s="42">
        <v>0.73899999999999999</v>
      </c>
      <c r="Z13" s="42">
        <v>23.6</v>
      </c>
      <c r="AA13" s="42">
        <v>0.93400000000000005</v>
      </c>
      <c r="AB13" s="42">
        <v>0.20899999999999999</v>
      </c>
      <c r="AC13" s="42">
        <v>11.2</v>
      </c>
      <c r="AD13" s="42">
        <v>1.0660000000000001</v>
      </c>
      <c r="AE13" s="42">
        <v>2.3969999999999998</v>
      </c>
      <c r="AF13" s="42">
        <v>0.36699999999999999</v>
      </c>
      <c r="AG13" s="42">
        <v>1.819</v>
      </c>
      <c r="AH13" s="42">
        <v>0.63700000000000001</v>
      </c>
      <c r="AI13" s="42">
        <v>0.22700000000000001</v>
      </c>
      <c r="AJ13" s="42">
        <v>1.0369999999999999</v>
      </c>
      <c r="AK13" s="42">
        <v>0.21</v>
      </c>
      <c r="AL13" s="42">
        <v>1.75</v>
      </c>
      <c r="AM13" s="42">
        <v>0.47699999999999998</v>
      </c>
      <c r="AN13" s="42">
        <v>1.726</v>
      </c>
      <c r="AO13" s="42">
        <v>0.26</v>
      </c>
      <c r="AP13" s="42">
        <v>1.7310000000000001</v>
      </c>
      <c r="AQ13" s="42">
        <v>0.25700000000000001</v>
      </c>
      <c r="AR13" s="42"/>
      <c r="AS13" s="42"/>
      <c r="AT13" s="42"/>
      <c r="AU13" s="42"/>
      <c r="AV13" s="42"/>
      <c r="AW13" s="42"/>
      <c r="AX13" s="42"/>
      <c r="AY13" s="42"/>
      <c r="AZ13" s="42"/>
      <c r="BA13" s="42"/>
      <c r="BB13" s="42"/>
      <c r="BC13" s="42"/>
      <c r="BD13" s="42"/>
      <c r="BE13" s="42"/>
      <c r="BF13" s="42"/>
      <c r="BG13" s="288" t="s">
        <v>1807</v>
      </c>
    </row>
    <row r="14" spans="1:59" s="289" customFormat="1" ht="12.75" x14ac:dyDescent="0.2">
      <c r="A14" s="45" t="s">
        <v>1806</v>
      </c>
      <c r="B14" s="119" t="s">
        <v>1812</v>
      </c>
      <c r="C14" s="40">
        <v>49.57</v>
      </c>
      <c r="D14" s="40">
        <v>0.38</v>
      </c>
      <c r="E14" s="40">
        <v>18.579999999999998</v>
      </c>
      <c r="F14" s="40">
        <v>11.35</v>
      </c>
      <c r="G14" s="40">
        <v>0.16</v>
      </c>
      <c r="H14" s="40">
        <v>9.09</v>
      </c>
      <c r="I14" s="40">
        <v>7.62</v>
      </c>
      <c r="J14" s="40">
        <v>3.12</v>
      </c>
      <c r="K14" s="40">
        <v>0.11</v>
      </c>
      <c r="L14" s="40">
        <v>0.02</v>
      </c>
      <c r="M14" s="40">
        <v>2.64</v>
      </c>
      <c r="N14" s="41"/>
      <c r="O14" s="42">
        <v>199</v>
      </c>
      <c r="P14" s="42">
        <v>47</v>
      </c>
      <c r="Q14" s="42">
        <v>104</v>
      </c>
      <c r="R14" s="42"/>
      <c r="S14" s="42">
        <v>115</v>
      </c>
      <c r="T14" s="42">
        <v>11.5</v>
      </c>
      <c r="U14" s="42">
        <v>15</v>
      </c>
      <c r="V14" s="42"/>
      <c r="W14" s="42">
        <v>41</v>
      </c>
      <c r="X14" s="42">
        <v>212</v>
      </c>
      <c r="Y14" s="42">
        <v>1.105</v>
      </c>
      <c r="Z14" s="42">
        <v>26.7</v>
      </c>
      <c r="AA14" s="42">
        <v>0.79</v>
      </c>
      <c r="AB14" s="42">
        <v>0.185</v>
      </c>
      <c r="AC14" s="42">
        <v>12</v>
      </c>
      <c r="AD14" s="42">
        <v>1.0469999999999999</v>
      </c>
      <c r="AE14" s="42">
        <v>2.3610000000000002</v>
      </c>
      <c r="AF14" s="42">
        <v>0.38</v>
      </c>
      <c r="AG14" s="42">
        <v>1.919</v>
      </c>
      <c r="AH14" s="42">
        <v>0.626</v>
      </c>
      <c r="AI14" s="42">
        <v>0.26700000000000002</v>
      </c>
      <c r="AJ14" s="42">
        <v>1.0469999999999999</v>
      </c>
      <c r="AK14" s="42">
        <v>0.20499999999999999</v>
      </c>
      <c r="AL14" s="42">
        <v>1.694</v>
      </c>
      <c r="AM14" s="42">
        <v>0.43099999999999999</v>
      </c>
      <c r="AN14" s="42">
        <v>1.427</v>
      </c>
      <c r="AO14" s="42">
        <v>0.23599999999999999</v>
      </c>
      <c r="AP14" s="42">
        <v>1.6830000000000001</v>
      </c>
      <c r="AQ14" s="42">
        <v>0.25700000000000001</v>
      </c>
      <c r="AR14" s="42"/>
      <c r="AS14" s="42"/>
      <c r="AT14" s="42"/>
      <c r="AU14" s="42"/>
      <c r="AV14" s="42"/>
      <c r="AW14" s="42"/>
      <c r="AX14" s="42"/>
      <c r="AY14" s="42"/>
      <c r="AZ14" s="42"/>
      <c r="BA14" s="42"/>
      <c r="BB14" s="42"/>
      <c r="BC14" s="42"/>
      <c r="BD14" s="42"/>
      <c r="BE14" s="42"/>
      <c r="BF14" s="42"/>
      <c r="BG14" s="288" t="s">
        <v>1807</v>
      </c>
    </row>
    <row r="15" spans="1:59" s="289" customFormat="1" ht="12.75" x14ac:dyDescent="0.2">
      <c r="A15" s="45" t="s">
        <v>1806</v>
      </c>
      <c r="B15" s="118">
        <v>462965</v>
      </c>
      <c r="C15" s="40">
        <v>47.92</v>
      </c>
      <c r="D15" s="40">
        <v>0.23</v>
      </c>
      <c r="E15" s="40">
        <v>16</v>
      </c>
      <c r="F15" s="40">
        <v>10.8</v>
      </c>
      <c r="G15" s="40">
        <v>0.21</v>
      </c>
      <c r="H15" s="40">
        <v>13.56</v>
      </c>
      <c r="I15" s="40">
        <v>9.82</v>
      </c>
      <c r="J15" s="40">
        <v>1.33</v>
      </c>
      <c r="K15" s="40">
        <v>0.13</v>
      </c>
      <c r="L15" s="40">
        <v>0.01</v>
      </c>
      <c r="M15" s="40">
        <v>3.32</v>
      </c>
      <c r="N15" s="41"/>
      <c r="O15" s="42">
        <v>1240</v>
      </c>
      <c r="P15" s="42">
        <v>77</v>
      </c>
      <c r="Q15" s="42">
        <v>455</v>
      </c>
      <c r="R15" s="42">
        <v>3.2</v>
      </c>
      <c r="S15" s="42">
        <v>52</v>
      </c>
      <c r="T15" s="42">
        <v>14</v>
      </c>
      <c r="U15" s="42">
        <v>14</v>
      </c>
      <c r="V15" s="42">
        <v>1.27</v>
      </c>
      <c r="W15" s="42">
        <v>45</v>
      </c>
      <c r="X15" s="42">
        <v>229</v>
      </c>
      <c r="Y15" s="42">
        <v>0.13100000000000001</v>
      </c>
      <c r="Z15" s="42">
        <v>14</v>
      </c>
      <c r="AA15" s="42">
        <v>0.50900000000000001</v>
      </c>
      <c r="AB15" s="42">
        <v>4.2999999999999997E-2</v>
      </c>
      <c r="AC15" s="42">
        <v>9.3000000000000007</v>
      </c>
      <c r="AD15" s="42">
        <v>0.307</v>
      </c>
      <c r="AE15" s="42">
        <v>0.85499999999999998</v>
      </c>
      <c r="AF15" s="42">
        <v>0.13800000000000001</v>
      </c>
      <c r="AG15" s="42">
        <v>0.76400000000000001</v>
      </c>
      <c r="AH15" s="42">
        <v>0.35099999999999998</v>
      </c>
      <c r="AI15" s="42">
        <v>0.191</v>
      </c>
      <c r="AJ15" s="42">
        <v>0.60499999999999998</v>
      </c>
      <c r="AK15" s="42">
        <v>0.13800000000000001</v>
      </c>
      <c r="AL15" s="42">
        <v>1.2490000000000001</v>
      </c>
      <c r="AM15" s="42">
        <v>0.34499999999999997</v>
      </c>
      <c r="AN15" s="42">
        <v>1.294</v>
      </c>
      <c r="AO15" s="42">
        <v>0.19900000000000001</v>
      </c>
      <c r="AP15" s="42">
        <v>1.3740000000000001</v>
      </c>
      <c r="AQ15" s="42">
        <v>0.21199999999999999</v>
      </c>
      <c r="AR15" s="42"/>
      <c r="AS15" s="42"/>
      <c r="AT15" s="42"/>
      <c r="AU15" s="42"/>
      <c r="AV15" s="42"/>
      <c r="AW15" s="42"/>
      <c r="AX15" s="42"/>
      <c r="AY15" s="42"/>
      <c r="AZ15" s="42"/>
      <c r="BA15" s="42"/>
      <c r="BB15" s="42"/>
      <c r="BC15" s="42"/>
      <c r="BD15" s="42"/>
      <c r="BE15" s="42"/>
      <c r="BF15" s="42"/>
      <c r="BG15" s="288" t="s">
        <v>1807</v>
      </c>
    </row>
    <row r="16" spans="1:59" s="289" customFormat="1" ht="12.75" x14ac:dyDescent="0.2">
      <c r="A16" s="45" t="s">
        <v>1806</v>
      </c>
      <c r="B16" s="118">
        <v>462967</v>
      </c>
      <c r="C16" s="40">
        <v>50.11</v>
      </c>
      <c r="D16" s="40">
        <v>0.27</v>
      </c>
      <c r="E16" s="40">
        <v>19.829999999999998</v>
      </c>
      <c r="F16" s="40">
        <v>10.62</v>
      </c>
      <c r="G16" s="40">
        <v>0.12</v>
      </c>
      <c r="H16" s="40">
        <v>10.69</v>
      </c>
      <c r="I16" s="40">
        <v>6.55</v>
      </c>
      <c r="J16" s="40">
        <v>1.51</v>
      </c>
      <c r="K16" s="40">
        <v>0.28000000000000003</v>
      </c>
      <c r="L16" s="40">
        <v>0.01</v>
      </c>
      <c r="M16" s="40">
        <v>4.18</v>
      </c>
      <c r="N16" s="41"/>
      <c r="O16" s="42">
        <v>73</v>
      </c>
      <c r="P16" s="42">
        <v>59</v>
      </c>
      <c r="Q16" s="42">
        <v>128</v>
      </c>
      <c r="R16" s="42">
        <v>13.2</v>
      </c>
      <c r="S16" s="42">
        <v>65</v>
      </c>
      <c r="T16" s="42">
        <v>68</v>
      </c>
      <c r="U16" s="42">
        <v>13</v>
      </c>
      <c r="V16" s="42">
        <v>2.99</v>
      </c>
      <c r="W16" s="42">
        <v>32</v>
      </c>
      <c r="X16" s="42">
        <v>200</v>
      </c>
      <c r="Y16" s="42">
        <v>0.20899999999999999</v>
      </c>
      <c r="Z16" s="42">
        <v>17</v>
      </c>
      <c r="AA16" s="42">
        <v>0.61699999999999999</v>
      </c>
      <c r="AB16" s="42">
        <v>5.5E-2</v>
      </c>
      <c r="AC16" s="42">
        <v>10.3</v>
      </c>
      <c r="AD16" s="42">
        <v>0.52500000000000002</v>
      </c>
      <c r="AE16" s="42">
        <v>1.353</v>
      </c>
      <c r="AF16" s="42">
        <v>0.20499999999999999</v>
      </c>
      <c r="AG16" s="42">
        <v>1.07</v>
      </c>
      <c r="AH16" s="42">
        <v>0.437</v>
      </c>
      <c r="AI16" s="42">
        <v>0.17199999999999999</v>
      </c>
      <c r="AJ16" s="42">
        <v>0.752</v>
      </c>
      <c r="AK16" s="42">
        <v>0.17299999999999999</v>
      </c>
      <c r="AL16" s="42">
        <v>1.4610000000000001</v>
      </c>
      <c r="AM16" s="42">
        <v>0.39600000000000002</v>
      </c>
      <c r="AN16" s="42">
        <v>1.4550000000000001</v>
      </c>
      <c r="AO16" s="42">
        <v>0.221</v>
      </c>
      <c r="AP16" s="42">
        <v>1.5229999999999999</v>
      </c>
      <c r="AQ16" s="42">
        <v>0.23100000000000001</v>
      </c>
      <c r="AR16" s="42"/>
      <c r="AS16" s="42"/>
      <c r="AT16" s="42"/>
      <c r="AU16" s="42"/>
      <c r="AV16" s="42"/>
      <c r="AW16" s="42"/>
      <c r="AX16" s="42"/>
      <c r="AY16" s="42"/>
      <c r="AZ16" s="42"/>
      <c r="BA16" s="42"/>
      <c r="BB16" s="42"/>
      <c r="BC16" s="42"/>
      <c r="BD16" s="42"/>
      <c r="BE16" s="42"/>
      <c r="BF16" s="42"/>
      <c r="BG16" s="288" t="s">
        <v>2217</v>
      </c>
    </row>
    <row r="17" spans="1:59" s="289" customFormat="1" ht="12.75" x14ac:dyDescent="0.2">
      <c r="A17" s="45" t="s">
        <v>1806</v>
      </c>
      <c r="B17" s="118">
        <v>462968</v>
      </c>
      <c r="C17" s="40">
        <v>49.69</v>
      </c>
      <c r="D17" s="40">
        <v>0.27</v>
      </c>
      <c r="E17" s="40">
        <v>19.91</v>
      </c>
      <c r="F17" s="40">
        <v>8.98</v>
      </c>
      <c r="G17" s="40">
        <v>0.18</v>
      </c>
      <c r="H17" s="40">
        <v>6.76</v>
      </c>
      <c r="I17" s="40">
        <v>10.17</v>
      </c>
      <c r="J17" s="40">
        <v>2.8</v>
      </c>
      <c r="K17" s="40">
        <v>1.22</v>
      </c>
      <c r="L17" s="40">
        <v>0.02</v>
      </c>
      <c r="M17" s="40">
        <v>1.55</v>
      </c>
      <c r="N17" s="41"/>
      <c r="O17" s="42">
        <v>61</v>
      </c>
      <c r="P17" s="42">
        <v>49</v>
      </c>
      <c r="Q17" s="42">
        <v>133</v>
      </c>
      <c r="R17" s="42">
        <v>22.9</v>
      </c>
      <c r="S17" s="42">
        <v>69</v>
      </c>
      <c r="T17" s="42">
        <v>135</v>
      </c>
      <c r="U17" s="42">
        <v>14</v>
      </c>
      <c r="V17" s="42">
        <v>7.76</v>
      </c>
      <c r="W17" s="42">
        <v>26</v>
      </c>
      <c r="X17" s="42">
        <v>220</v>
      </c>
      <c r="Y17" s="42">
        <v>0.50800000000000001</v>
      </c>
      <c r="Z17" s="42">
        <v>18.8</v>
      </c>
      <c r="AA17" s="42">
        <v>0.62</v>
      </c>
      <c r="AB17" s="42">
        <v>8.7999999999999995E-2</v>
      </c>
      <c r="AC17" s="42">
        <v>11.4</v>
      </c>
      <c r="AD17" s="42">
        <v>0.73899999999999999</v>
      </c>
      <c r="AE17" s="42">
        <v>1.8859999999999999</v>
      </c>
      <c r="AF17" s="42">
        <v>0.28100000000000003</v>
      </c>
      <c r="AG17" s="42">
        <v>1.4139999999999999</v>
      </c>
      <c r="AH17" s="42">
        <v>0.51500000000000001</v>
      </c>
      <c r="AI17" s="42">
        <v>0.19700000000000001</v>
      </c>
      <c r="AJ17" s="42">
        <v>0.879</v>
      </c>
      <c r="AK17" s="42">
        <v>0.19500000000000001</v>
      </c>
      <c r="AL17" s="42">
        <v>1.6639999999999999</v>
      </c>
      <c r="AM17" s="42">
        <v>0.441</v>
      </c>
      <c r="AN17" s="42">
        <v>1.649</v>
      </c>
      <c r="AO17" s="42">
        <v>0.253</v>
      </c>
      <c r="AP17" s="42">
        <v>1.7729999999999999</v>
      </c>
      <c r="AQ17" s="42">
        <v>0.28499999999999998</v>
      </c>
      <c r="AR17" s="42"/>
      <c r="AS17" s="42"/>
      <c r="AT17" s="42"/>
      <c r="AU17" s="42"/>
      <c r="AV17" s="42"/>
      <c r="AW17" s="42"/>
      <c r="AX17" s="42"/>
      <c r="AY17" s="42"/>
      <c r="AZ17" s="42"/>
      <c r="BA17" s="42"/>
      <c r="BB17" s="42"/>
      <c r="BC17" s="42"/>
      <c r="BD17" s="42"/>
      <c r="BE17" s="42"/>
      <c r="BF17" s="42"/>
      <c r="BG17" s="288" t="s">
        <v>1807</v>
      </c>
    </row>
    <row r="18" spans="1:59" s="289" customFormat="1" ht="12.75" x14ac:dyDescent="0.2">
      <c r="A18" s="45" t="s">
        <v>1806</v>
      </c>
      <c r="B18" s="118">
        <v>242670</v>
      </c>
      <c r="C18" s="40">
        <v>50.04</v>
      </c>
      <c r="D18" s="40">
        <v>0.31</v>
      </c>
      <c r="E18" s="40">
        <v>18.72</v>
      </c>
      <c r="F18" s="40">
        <v>10.84</v>
      </c>
      <c r="G18" s="40">
        <v>0.23</v>
      </c>
      <c r="H18" s="40">
        <v>8.9</v>
      </c>
      <c r="I18" s="40">
        <v>9.42</v>
      </c>
      <c r="J18" s="40">
        <v>0.08</v>
      </c>
      <c r="K18" s="40">
        <v>1.24</v>
      </c>
      <c r="L18" s="40">
        <v>0.21</v>
      </c>
      <c r="M18" s="40">
        <v>1.02</v>
      </c>
      <c r="N18" s="41"/>
      <c r="O18" s="42">
        <v>257</v>
      </c>
      <c r="P18" s="42">
        <v>63</v>
      </c>
      <c r="Q18" s="42">
        <v>179</v>
      </c>
      <c r="R18" s="42">
        <v>4.9000000000000004</v>
      </c>
      <c r="S18" s="42">
        <v>75</v>
      </c>
      <c r="T18" s="42">
        <v>11</v>
      </c>
      <c r="U18" s="42">
        <v>15</v>
      </c>
      <c r="V18" s="42">
        <v>3.39</v>
      </c>
      <c r="W18" s="42"/>
      <c r="X18" s="42">
        <v>211</v>
      </c>
      <c r="Y18" s="42">
        <v>0.80100000000000005</v>
      </c>
      <c r="Z18" s="42">
        <v>26</v>
      </c>
      <c r="AA18" s="42">
        <v>1.012</v>
      </c>
      <c r="AB18" s="42">
        <v>0.32500000000000001</v>
      </c>
      <c r="AC18" s="42">
        <v>11.3</v>
      </c>
      <c r="AD18" s="42">
        <v>1.8260000000000001</v>
      </c>
      <c r="AE18" s="42">
        <v>4.2119999999999997</v>
      </c>
      <c r="AF18" s="42">
        <v>0.57099999999999995</v>
      </c>
      <c r="AG18" s="42">
        <v>2.6349999999999998</v>
      </c>
      <c r="AH18" s="42">
        <v>0.84799999999999998</v>
      </c>
      <c r="AI18" s="42">
        <v>0.27900000000000003</v>
      </c>
      <c r="AJ18" s="42">
        <v>1.141</v>
      </c>
      <c r="AK18" s="42">
        <v>0.22800000000000001</v>
      </c>
      <c r="AL18" s="42">
        <v>1.7729999999999999</v>
      </c>
      <c r="AM18" s="42">
        <v>0.44600000000000001</v>
      </c>
      <c r="AN18" s="42">
        <v>1.615</v>
      </c>
      <c r="AO18" s="42">
        <v>0.24299999999999999</v>
      </c>
      <c r="AP18" s="42">
        <v>1.6679999999999999</v>
      </c>
      <c r="AQ18" s="42">
        <v>0.27500000000000002</v>
      </c>
      <c r="AR18" s="42"/>
      <c r="AS18" s="42"/>
      <c r="AT18" s="42"/>
      <c r="AU18" s="42"/>
      <c r="AV18" s="42"/>
      <c r="AW18" s="42"/>
      <c r="AX18" s="42"/>
      <c r="AY18" s="42"/>
      <c r="AZ18" s="42"/>
      <c r="BA18" s="42"/>
      <c r="BB18" s="42"/>
      <c r="BC18" s="42"/>
      <c r="BD18" s="42"/>
      <c r="BE18" s="42"/>
      <c r="BF18" s="42"/>
      <c r="BG18" s="288" t="s">
        <v>1807</v>
      </c>
    </row>
    <row r="19" spans="1:59" s="289" customFormat="1" ht="12.75" x14ac:dyDescent="0.2">
      <c r="A19" s="45" t="s">
        <v>1806</v>
      </c>
      <c r="B19" s="118">
        <v>242744</v>
      </c>
      <c r="C19" s="40">
        <v>51.3</v>
      </c>
      <c r="D19" s="40">
        <v>0.4</v>
      </c>
      <c r="E19" s="40">
        <v>18.27</v>
      </c>
      <c r="F19" s="40">
        <v>11.83</v>
      </c>
      <c r="G19" s="40">
        <v>0.17</v>
      </c>
      <c r="H19" s="40">
        <v>8.25</v>
      </c>
      <c r="I19" s="40">
        <v>7.56</v>
      </c>
      <c r="J19" s="40">
        <v>0.15</v>
      </c>
      <c r="K19" s="40">
        <v>1.85</v>
      </c>
      <c r="L19" s="40">
        <v>0.21</v>
      </c>
      <c r="M19" s="40">
        <v>2.48</v>
      </c>
      <c r="N19" s="41"/>
      <c r="O19" s="42">
        <v>57</v>
      </c>
      <c r="P19" s="42">
        <v>47</v>
      </c>
      <c r="Q19" s="42">
        <v>61</v>
      </c>
      <c r="R19" s="42">
        <v>3.4</v>
      </c>
      <c r="S19" s="42">
        <v>86</v>
      </c>
      <c r="T19" s="42">
        <v>23</v>
      </c>
      <c r="U19" s="42">
        <v>14</v>
      </c>
      <c r="V19" s="42">
        <v>1.25</v>
      </c>
      <c r="W19" s="42"/>
      <c r="X19" s="42">
        <v>239</v>
      </c>
      <c r="Y19" s="42">
        <v>0.55900000000000005</v>
      </c>
      <c r="Z19" s="42">
        <v>23.3</v>
      </c>
      <c r="AA19" s="42">
        <v>0.876</v>
      </c>
      <c r="AB19" s="42">
        <v>0.218</v>
      </c>
      <c r="AC19" s="42">
        <v>12.9</v>
      </c>
      <c r="AD19" s="42">
        <v>1.149</v>
      </c>
      <c r="AE19" s="42">
        <v>2.8780000000000001</v>
      </c>
      <c r="AF19" s="42">
        <v>0.42699999999999999</v>
      </c>
      <c r="AG19" s="42">
        <v>2.113</v>
      </c>
      <c r="AH19" s="42">
        <v>0.78100000000000003</v>
      </c>
      <c r="AI19" s="42">
        <v>0.26400000000000001</v>
      </c>
      <c r="AJ19" s="42">
        <v>1.2210000000000001</v>
      </c>
      <c r="AK19" s="42">
        <v>0.26400000000000001</v>
      </c>
      <c r="AL19" s="42">
        <v>2.12</v>
      </c>
      <c r="AM19" s="42">
        <v>0.52700000000000002</v>
      </c>
      <c r="AN19" s="42">
        <v>1.8919999999999999</v>
      </c>
      <c r="AO19" s="42">
        <v>0.27900000000000003</v>
      </c>
      <c r="AP19" s="42">
        <v>1.84</v>
      </c>
      <c r="AQ19" s="42">
        <v>0.28799999999999998</v>
      </c>
      <c r="AR19" s="42"/>
      <c r="AS19" s="42"/>
      <c r="AT19" s="42"/>
      <c r="AU19" s="42"/>
      <c r="AV19" s="42"/>
      <c r="AW19" s="42"/>
      <c r="AX19" s="42"/>
      <c r="AY19" s="42"/>
      <c r="AZ19" s="42"/>
      <c r="BA19" s="42"/>
      <c r="BB19" s="42"/>
      <c r="BC19" s="42"/>
      <c r="BD19" s="42"/>
      <c r="BE19" s="42"/>
      <c r="BF19" s="42"/>
      <c r="BG19" s="288" t="s">
        <v>1807</v>
      </c>
    </row>
    <row r="20" spans="1:59" s="289" customFormat="1" ht="12.75" x14ac:dyDescent="0.2">
      <c r="A20" s="45" t="s">
        <v>1806</v>
      </c>
      <c r="B20" s="118" t="s">
        <v>1813</v>
      </c>
      <c r="C20" s="40">
        <v>49.71</v>
      </c>
      <c r="D20" s="40">
        <v>0.28999999999999998</v>
      </c>
      <c r="E20" s="40">
        <v>18.29</v>
      </c>
      <c r="F20" s="40">
        <v>11.18</v>
      </c>
      <c r="G20" s="40">
        <v>0.19</v>
      </c>
      <c r="H20" s="40">
        <v>9.6300000000000008</v>
      </c>
      <c r="I20" s="40">
        <v>9.06</v>
      </c>
      <c r="J20" s="40">
        <v>0.02</v>
      </c>
      <c r="K20" s="40">
        <v>1.44</v>
      </c>
      <c r="L20" s="40">
        <v>0.18</v>
      </c>
      <c r="M20" s="40">
        <v>0.4</v>
      </c>
      <c r="N20" s="41"/>
      <c r="O20" s="42">
        <v>3</v>
      </c>
      <c r="P20" s="42">
        <v>63</v>
      </c>
      <c r="Q20" s="42">
        <v>161</v>
      </c>
      <c r="R20" s="42">
        <v>1.51</v>
      </c>
      <c r="S20" s="42">
        <v>54</v>
      </c>
      <c r="T20" s="42">
        <v>3.7</v>
      </c>
      <c r="U20" s="42">
        <v>14</v>
      </c>
      <c r="V20" s="42">
        <v>2.68</v>
      </c>
      <c r="W20" s="42"/>
      <c r="X20" s="42">
        <v>212</v>
      </c>
      <c r="Y20" s="42">
        <v>0.64200000000000002</v>
      </c>
      <c r="Z20" s="42">
        <v>29.5</v>
      </c>
      <c r="AA20" s="42">
        <v>0.99099999999999999</v>
      </c>
      <c r="AB20" s="42">
        <v>0.28999999999999998</v>
      </c>
      <c r="AC20" s="42">
        <v>11.9</v>
      </c>
      <c r="AD20" s="42">
        <v>1.5589999999999999</v>
      </c>
      <c r="AE20" s="42">
        <v>3.839</v>
      </c>
      <c r="AF20" s="42">
        <v>0.53200000000000003</v>
      </c>
      <c r="AG20" s="42">
        <v>2.4729999999999999</v>
      </c>
      <c r="AH20" s="42">
        <v>0.85199999999999998</v>
      </c>
      <c r="AI20" s="42">
        <v>0.28799999999999998</v>
      </c>
      <c r="AJ20" s="42">
        <v>1.1459999999999999</v>
      </c>
      <c r="AK20" s="42">
        <v>0.23499999999999999</v>
      </c>
      <c r="AL20" s="42">
        <v>1.857</v>
      </c>
      <c r="AM20" s="42">
        <v>0.46400000000000002</v>
      </c>
      <c r="AN20" s="42">
        <v>1.708</v>
      </c>
      <c r="AO20" s="42">
        <v>0.254</v>
      </c>
      <c r="AP20" s="42">
        <v>1.7470000000000001</v>
      </c>
      <c r="AQ20" s="42">
        <v>0.28199999999999997</v>
      </c>
      <c r="AR20" s="42"/>
      <c r="AS20" s="42"/>
      <c r="AT20" s="42"/>
      <c r="AU20" s="42"/>
      <c r="AV20" s="42"/>
      <c r="AW20" s="42"/>
      <c r="AX20" s="42"/>
      <c r="AY20" s="42"/>
      <c r="AZ20" s="42"/>
      <c r="BA20" s="42"/>
      <c r="BB20" s="42"/>
      <c r="BC20" s="42"/>
      <c r="BD20" s="42"/>
      <c r="BE20" s="42"/>
      <c r="BF20" s="42"/>
      <c r="BG20" s="288" t="s">
        <v>1807</v>
      </c>
    </row>
    <row r="21" spans="1:59" s="289" customFormat="1" ht="12.75" x14ac:dyDescent="0.2">
      <c r="A21" s="45" t="s">
        <v>1806</v>
      </c>
      <c r="B21" s="118">
        <v>242742</v>
      </c>
      <c r="C21" s="40">
        <v>48.74</v>
      </c>
      <c r="D21" s="40">
        <v>0.22</v>
      </c>
      <c r="E21" s="40">
        <v>20.239999999999998</v>
      </c>
      <c r="F21" s="40">
        <v>9.01</v>
      </c>
      <c r="G21" s="40">
        <v>0.13</v>
      </c>
      <c r="H21" s="40">
        <v>11.26</v>
      </c>
      <c r="I21" s="40">
        <v>8.35</v>
      </c>
      <c r="J21" s="40">
        <v>0.1</v>
      </c>
      <c r="K21" s="40">
        <v>1.74</v>
      </c>
      <c r="L21" s="40">
        <v>0.21</v>
      </c>
      <c r="M21" s="40">
        <v>3.4</v>
      </c>
      <c r="N21" s="41"/>
      <c r="O21" s="42">
        <v>371</v>
      </c>
      <c r="P21" s="42">
        <v>46</v>
      </c>
      <c r="Q21" s="42">
        <v>154</v>
      </c>
      <c r="R21" s="42">
        <v>1.3</v>
      </c>
      <c r="S21" s="42">
        <v>75</v>
      </c>
      <c r="T21" s="42">
        <v>10</v>
      </c>
      <c r="U21" s="42">
        <v>12</v>
      </c>
      <c r="V21" s="42">
        <v>1.0900000000000001</v>
      </c>
      <c r="W21" s="42"/>
      <c r="X21" s="42">
        <v>205</v>
      </c>
      <c r="Y21" s="42">
        <v>0.39800000000000002</v>
      </c>
      <c r="Z21" s="42">
        <v>18</v>
      </c>
      <c r="AA21" s="42">
        <v>0.57999999999999996</v>
      </c>
      <c r="AB21" s="42">
        <v>0.221</v>
      </c>
      <c r="AC21" s="42">
        <v>8.4</v>
      </c>
      <c r="AD21" s="42">
        <v>1.0549999999999999</v>
      </c>
      <c r="AE21" s="42">
        <v>2.39</v>
      </c>
      <c r="AF21" s="42">
        <v>0.33100000000000002</v>
      </c>
      <c r="AG21" s="42">
        <v>1.5509999999999999</v>
      </c>
      <c r="AH21" s="42">
        <v>0.51900000000000002</v>
      </c>
      <c r="AI21" s="42">
        <v>0.183</v>
      </c>
      <c r="AJ21" s="42">
        <v>0.76</v>
      </c>
      <c r="AK21" s="42">
        <v>0.158</v>
      </c>
      <c r="AL21" s="42">
        <v>1.274</v>
      </c>
      <c r="AM21" s="42">
        <v>0.32700000000000001</v>
      </c>
      <c r="AN21" s="42">
        <v>1.1850000000000001</v>
      </c>
      <c r="AO21" s="42">
        <v>0.17899999999999999</v>
      </c>
      <c r="AP21" s="42">
        <v>1.2370000000000001</v>
      </c>
      <c r="AQ21" s="42">
        <v>0.193</v>
      </c>
      <c r="AR21" s="42"/>
      <c r="AS21" s="42"/>
      <c r="AT21" s="42"/>
      <c r="AU21" s="42"/>
      <c r="AV21" s="42"/>
      <c r="AW21" s="42"/>
      <c r="AX21" s="42"/>
      <c r="AY21" s="42"/>
      <c r="AZ21" s="42"/>
      <c r="BA21" s="42"/>
      <c r="BB21" s="42"/>
      <c r="BC21" s="42"/>
      <c r="BD21" s="42"/>
      <c r="BE21" s="42"/>
      <c r="BF21" s="42"/>
      <c r="BG21" s="288" t="s">
        <v>1807</v>
      </c>
    </row>
    <row r="22" spans="1:59" s="289" customFormat="1" ht="12.75" x14ac:dyDescent="0.2">
      <c r="A22" s="45" t="s">
        <v>1806</v>
      </c>
      <c r="B22" s="119" t="s">
        <v>1814</v>
      </c>
      <c r="C22" s="40"/>
      <c r="D22" s="40"/>
      <c r="E22" s="40"/>
      <c r="F22" s="40"/>
      <c r="G22" s="40"/>
      <c r="H22" s="40"/>
      <c r="I22" s="40"/>
      <c r="J22" s="40"/>
      <c r="K22" s="40"/>
      <c r="L22" s="40"/>
      <c r="M22" s="40"/>
      <c r="N22" s="41"/>
      <c r="O22" s="42"/>
      <c r="P22" s="42"/>
      <c r="Q22" s="42"/>
      <c r="R22" s="42"/>
      <c r="S22" s="42"/>
      <c r="T22" s="42"/>
      <c r="U22" s="42"/>
      <c r="V22" s="42"/>
      <c r="W22" s="42"/>
      <c r="X22" s="42"/>
      <c r="Y22" s="42"/>
      <c r="Z22" s="42">
        <v>18</v>
      </c>
      <c r="AA22" s="42">
        <v>0.57899999999999996</v>
      </c>
      <c r="AB22" s="42">
        <v>0.222</v>
      </c>
      <c r="AC22" s="42">
        <v>8.4</v>
      </c>
      <c r="AD22" s="42">
        <v>1.0640000000000001</v>
      </c>
      <c r="AE22" s="42">
        <v>2.4350000000000001</v>
      </c>
      <c r="AF22" s="42">
        <v>0.32900000000000001</v>
      </c>
      <c r="AG22" s="42">
        <v>1.5820000000000001</v>
      </c>
      <c r="AH22" s="42">
        <v>0.54800000000000004</v>
      </c>
      <c r="AI22" s="42">
        <v>0.17899999999999999</v>
      </c>
      <c r="AJ22" s="42">
        <v>0.76500000000000001</v>
      </c>
      <c r="AK22" s="42">
        <v>0.156</v>
      </c>
      <c r="AL22" s="42">
        <v>1.2669999999999999</v>
      </c>
      <c r="AM22" s="42">
        <v>0.32900000000000001</v>
      </c>
      <c r="AN22" s="42">
        <v>1.1830000000000001</v>
      </c>
      <c r="AO22" s="42">
        <v>0.17599999999999999</v>
      </c>
      <c r="AP22" s="42">
        <v>1.226</v>
      </c>
      <c r="AQ22" s="42">
        <v>0.193</v>
      </c>
      <c r="AR22" s="42"/>
      <c r="AS22" s="42"/>
      <c r="AT22" s="42"/>
      <c r="AU22" s="42"/>
      <c r="AV22" s="42"/>
      <c r="AW22" s="42"/>
      <c r="AX22" s="42"/>
      <c r="AY22" s="42"/>
      <c r="AZ22" s="42"/>
      <c r="BA22" s="42"/>
      <c r="BB22" s="42"/>
      <c r="BC22" s="42"/>
      <c r="BD22" s="42"/>
      <c r="BE22" s="42"/>
      <c r="BF22" s="42"/>
      <c r="BG22" s="288" t="s">
        <v>1807</v>
      </c>
    </row>
    <row r="23" spans="1:59" s="289" customFormat="1" ht="12.75" x14ac:dyDescent="0.2">
      <c r="A23" s="45" t="s">
        <v>1806</v>
      </c>
      <c r="B23" s="118">
        <v>242689</v>
      </c>
      <c r="C23" s="40">
        <v>49.24</v>
      </c>
      <c r="D23" s="40">
        <v>0.3</v>
      </c>
      <c r="E23" s="40">
        <v>18.010000000000002</v>
      </c>
      <c r="F23" s="40">
        <v>11.14</v>
      </c>
      <c r="G23" s="40">
        <v>0.22</v>
      </c>
      <c r="H23" s="40">
        <v>9.4700000000000006</v>
      </c>
      <c r="I23" s="40">
        <v>9.43</v>
      </c>
      <c r="J23" s="40">
        <v>0.1</v>
      </c>
      <c r="K23" s="40">
        <v>1.9</v>
      </c>
      <c r="L23" s="40">
        <v>0.19</v>
      </c>
      <c r="M23" s="40">
        <v>0.96</v>
      </c>
      <c r="N23" s="41"/>
      <c r="O23" s="42">
        <v>366</v>
      </c>
      <c r="P23" s="42">
        <v>67</v>
      </c>
      <c r="Q23" s="42">
        <v>176</v>
      </c>
      <c r="R23" s="42">
        <v>6.8</v>
      </c>
      <c r="S23" s="42">
        <v>53</v>
      </c>
      <c r="T23" s="42">
        <v>2</v>
      </c>
      <c r="U23" s="42">
        <v>15</v>
      </c>
      <c r="V23" s="42">
        <v>3.9</v>
      </c>
      <c r="W23" s="42"/>
      <c r="X23" s="42">
        <v>240</v>
      </c>
      <c r="Y23" s="42">
        <v>0.40600000000000003</v>
      </c>
      <c r="Z23" s="42">
        <v>24.4</v>
      </c>
      <c r="AA23" s="42">
        <v>0.84899999999999998</v>
      </c>
      <c r="AB23" s="42">
        <v>0.23699999999999999</v>
      </c>
      <c r="AC23" s="42">
        <v>10.9</v>
      </c>
      <c r="AD23" s="42">
        <v>1.0149999999999999</v>
      </c>
      <c r="AE23" s="42">
        <v>2.827</v>
      </c>
      <c r="AF23" s="42">
        <v>0.41599999999999998</v>
      </c>
      <c r="AG23" s="42">
        <v>1.9990000000000001</v>
      </c>
      <c r="AH23" s="42">
        <v>0.68</v>
      </c>
      <c r="AI23" s="42">
        <v>0.253</v>
      </c>
      <c r="AJ23" s="42">
        <v>1.0409999999999999</v>
      </c>
      <c r="AK23" s="42">
        <v>0.21099999999999999</v>
      </c>
      <c r="AL23" s="42">
        <v>1.7</v>
      </c>
      <c r="AM23" s="42">
        <v>0.42499999999999999</v>
      </c>
      <c r="AN23" s="42">
        <v>1.5329999999999999</v>
      </c>
      <c r="AO23" s="42">
        <v>0.23</v>
      </c>
      <c r="AP23" s="42">
        <v>1.5780000000000001</v>
      </c>
      <c r="AQ23" s="42">
        <v>0.255</v>
      </c>
      <c r="AR23" s="42"/>
      <c r="AS23" s="42"/>
      <c r="AT23" s="42"/>
      <c r="AU23" s="42"/>
      <c r="AV23" s="42"/>
      <c r="AW23" s="42"/>
      <c r="AX23" s="42"/>
      <c r="AY23" s="42"/>
      <c r="AZ23" s="42"/>
      <c r="BA23" s="42"/>
      <c r="BB23" s="42"/>
      <c r="BC23" s="42"/>
      <c r="BD23" s="42"/>
      <c r="BE23" s="42"/>
      <c r="BF23" s="42"/>
      <c r="BG23" s="288" t="s">
        <v>1807</v>
      </c>
    </row>
    <row r="24" spans="1:59" s="289" customFormat="1" ht="12.75" x14ac:dyDescent="0.2">
      <c r="A24" s="45" t="s">
        <v>1806</v>
      </c>
      <c r="B24" s="119" t="s">
        <v>1815</v>
      </c>
      <c r="C24" s="40"/>
      <c r="D24" s="40"/>
      <c r="E24" s="40"/>
      <c r="F24" s="40"/>
      <c r="G24" s="40"/>
      <c r="H24" s="40"/>
      <c r="I24" s="40"/>
      <c r="J24" s="40"/>
      <c r="K24" s="40"/>
      <c r="L24" s="40"/>
      <c r="M24" s="40"/>
      <c r="N24" s="41"/>
      <c r="O24" s="42"/>
      <c r="P24" s="42"/>
      <c r="Q24" s="42"/>
      <c r="R24" s="42"/>
      <c r="S24" s="42"/>
      <c r="T24" s="42"/>
      <c r="U24" s="42"/>
      <c r="V24" s="42"/>
      <c r="W24" s="42"/>
      <c r="X24" s="42"/>
      <c r="Y24" s="42"/>
      <c r="Z24" s="42">
        <v>24.1</v>
      </c>
      <c r="AA24" s="42">
        <v>0.84099999999999997</v>
      </c>
      <c r="AB24" s="42">
        <v>0.23499999999999999</v>
      </c>
      <c r="AC24" s="42">
        <v>10.8</v>
      </c>
      <c r="AD24" s="42">
        <v>1.0049999999999999</v>
      </c>
      <c r="AE24" s="42">
        <v>2.8</v>
      </c>
      <c r="AF24" s="42">
        <v>0.41199999999999998</v>
      </c>
      <c r="AG24" s="42">
        <v>1.98</v>
      </c>
      <c r="AH24" s="42">
        <v>0.67400000000000004</v>
      </c>
      <c r="AI24" s="42">
        <v>0.25</v>
      </c>
      <c r="AJ24" s="42">
        <v>1.0309999999999999</v>
      </c>
      <c r="AK24" s="42">
        <v>0.20899999999999999</v>
      </c>
      <c r="AL24" s="42">
        <v>1.6839999999999999</v>
      </c>
      <c r="AM24" s="42">
        <v>0.42099999999999999</v>
      </c>
      <c r="AN24" s="42">
        <v>1.5189999999999999</v>
      </c>
      <c r="AO24" s="42">
        <v>0.22700000000000001</v>
      </c>
      <c r="AP24" s="42">
        <v>1.5629999999999999</v>
      </c>
      <c r="AQ24" s="42">
        <v>0.253</v>
      </c>
      <c r="AR24" s="42"/>
      <c r="AS24" s="42"/>
      <c r="AT24" s="42"/>
      <c r="AU24" s="42"/>
      <c r="AV24" s="42"/>
      <c r="AW24" s="42"/>
      <c r="AX24" s="42"/>
      <c r="AY24" s="42"/>
      <c r="AZ24" s="42"/>
      <c r="BA24" s="42"/>
      <c r="BB24" s="42"/>
      <c r="BC24" s="42"/>
      <c r="BD24" s="42"/>
      <c r="BE24" s="42"/>
      <c r="BF24" s="42"/>
      <c r="BG24" s="288" t="s">
        <v>1807</v>
      </c>
    </row>
    <row r="25" spans="1:59" s="289" customFormat="1" ht="12.75" x14ac:dyDescent="0.2">
      <c r="A25" s="45" t="s">
        <v>1806</v>
      </c>
      <c r="B25" s="118">
        <v>242733</v>
      </c>
      <c r="C25" s="40">
        <v>50.02</v>
      </c>
      <c r="D25" s="40">
        <v>0.37</v>
      </c>
      <c r="E25" s="40">
        <v>17.77</v>
      </c>
      <c r="F25" s="40">
        <v>11.23</v>
      </c>
      <c r="G25" s="40">
        <v>0.15</v>
      </c>
      <c r="H25" s="40">
        <v>9.58</v>
      </c>
      <c r="I25" s="40">
        <v>8.85</v>
      </c>
      <c r="J25" s="40">
        <v>0.1</v>
      </c>
      <c r="K25" s="40">
        <v>1.7</v>
      </c>
      <c r="L25" s="40">
        <v>0.23</v>
      </c>
      <c r="M25" s="40">
        <v>2.71</v>
      </c>
      <c r="N25" s="41"/>
      <c r="O25" s="42">
        <v>109</v>
      </c>
      <c r="P25" s="42">
        <v>55</v>
      </c>
      <c r="Q25" s="42">
        <v>125</v>
      </c>
      <c r="R25" s="42">
        <v>1</v>
      </c>
      <c r="S25" s="42">
        <v>58</v>
      </c>
      <c r="T25" s="42">
        <v>5</v>
      </c>
      <c r="U25" s="42">
        <v>14</v>
      </c>
      <c r="V25" s="42">
        <v>1.03</v>
      </c>
      <c r="W25" s="42"/>
      <c r="X25" s="42">
        <v>236</v>
      </c>
      <c r="Y25" s="42">
        <v>0.40100000000000002</v>
      </c>
      <c r="Z25" s="42">
        <v>19.8</v>
      </c>
      <c r="AA25" s="42">
        <v>0.55500000000000005</v>
      </c>
      <c r="AB25" s="42">
        <v>4.3999999999999997E-2</v>
      </c>
      <c r="AC25" s="42">
        <v>13.7</v>
      </c>
      <c r="AD25" s="42">
        <v>0.58099999999999996</v>
      </c>
      <c r="AE25" s="42">
        <v>1.931</v>
      </c>
      <c r="AF25" s="42">
        <v>0.33400000000000002</v>
      </c>
      <c r="AG25" s="42">
        <v>1.962</v>
      </c>
      <c r="AH25" s="42">
        <v>0.65600000000000003</v>
      </c>
      <c r="AI25" s="42">
        <v>0.222</v>
      </c>
      <c r="AJ25" s="42">
        <v>1.077</v>
      </c>
      <c r="AK25" s="42">
        <v>0.222</v>
      </c>
      <c r="AL25" s="42">
        <v>1.5980000000000001</v>
      </c>
      <c r="AM25" s="42">
        <v>0.42099999999999999</v>
      </c>
      <c r="AN25" s="42">
        <v>1.3180000000000001</v>
      </c>
      <c r="AO25" s="42">
        <v>0.23100000000000001</v>
      </c>
      <c r="AP25" s="42">
        <v>1.395</v>
      </c>
      <c r="AQ25" s="42">
        <v>0.23</v>
      </c>
      <c r="AR25" s="42"/>
      <c r="AS25" s="42"/>
      <c r="AT25" s="42"/>
      <c r="AU25" s="42"/>
      <c r="AV25" s="42"/>
      <c r="AW25" s="42"/>
      <c r="AX25" s="42"/>
      <c r="AY25" s="42"/>
      <c r="AZ25" s="42"/>
      <c r="BA25" s="42"/>
      <c r="BB25" s="42"/>
      <c r="BC25" s="42"/>
      <c r="BD25" s="42"/>
      <c r="BE25" s="42"/>
      <c r="BF25" s="42"/>
      <c r="BG25" s="288" t="s">
        <v>1807</v>
      </c>
    </row>
    <row r="26" spans="1:59" s="289" customFormat="1" ht="12.75" x14ac:dyDescent="0.2">
      <c r="A26" s="45" t="s">
        <v>1806</v>
      </c>
      <c r="B26" s="118" t="s">
        <v>1816</v>
      </c>
      <c r="C26" s="40">
        <v>47.78</v>
      </c>
      <c r="D26" s="40">
        <v>0.24</v>
      </c>
      <c r="E26" s="40">
        <v>17.29</v>
      </c>
      <c r="F26" s="40">
        <v>9.3699999999999992</v>
      </c>
      <c r="G26" s="40">
        <v>0.21</v>
      </c>
      <c r="H26" s="40">
        <v>11.62</v>
      </c>
      <c r="I26" s="40">
        <v>12</v>
      </c>
      <c r="J26" s="40">
        <v>0.04</v>
      </c>
      <c r="K26" s="40">
        <v>1.21</v>
      </c>
      <c r="L26" s="40">
        <v>0.24</v>
      </c>
      <c r="M26" s="40">
        <v>2.38</v>
      </c>
      <c r="N26" s="41"/>
      <c r="O26" s="42">
        <v>930</v>
      </c>
      <c r="P26" s="42">
        <v>63</v>
      </c>
      <c r="Q26" s="42">
        <v>375</v>
      </c>
      <c r="R26" s="42">
        <v>1.2</v>
      </c>
      <c r="S26" s="42">
        <v>118</v>
      </c>
      <c r="T26" s="42">
        <v>10</v>
      </c>
      <c r="U26" s="42">
        <v>11</v>
      </c>
      <c r="V26" s="42">
        <v>4.01</v>
      </c>
      <c r="W26" s="42"/>
      <c r="X26" s="42">
        <v>187</v>
      </c>
      <c r="Y26" s="42">
        <v>0.255</v>
      </c>
      <c r="Z26" s="42">
        <v>13.2</v>
      </c>
      <c r="AA26" s="42">
        <v>0.379</v>
      </c>
      <c r="AB26" s="42">
        <v>5.3999999999999999E-2</v>
      </c>
      <c r="AC26" s="42">
        <v>10.3</v>
      </c>
      <c r="AD26" s="42">
        <v>0.378</v>
      </c>
      <c r="AE26" s="42">
        <v>1.0549999999999999</v>
      </c>
      <c r="AF26" s="42">
        <v>0.2</v>
      </c>
      <c r="AG26" s="42">
        <v>1.0960000000000001</v>
      </c>
      <c r="AH26" s="42">
        <v>0.42299999999999999</v>
      </c>
      <c r="AI26" s="42">
        <v>0.14899999999999999</v>
      </c>
      <c r="AJ26" s="42">
        <v>0.76200000000000001</v>
      </c>
      <c r="AK26" s="42">
        <v>0.14000000000000001</v>
      </c>
      <c r="AL26" s="42">
        <v>1.2290000000000001</v>
      </c>
      <c r="AM26" s="42">
        <v>0.312</v>
      </c>
      <c r="AN26" s="42">
        <v>0.99</v>
      </c>
      <c r="AO26" s="42">
        <v>0.157</v>
      </c>
      <c r="AP26" s="42">
        <v>1.2250000000000001</v>
      </c>
      <c r="AQ26" s="42">
        <v>0.219</v>
      </c>
      <c r="AR26" s="42"/>
      <c r="AS26" s="42"/>
      <c r="AT26" s="42"/>
      <c r="AU26" s="42"/>
      <c r="AV26" s="42"/>
      <c r="AW26" s="42"/>
      <c r="AX26" s="42"/>
      <c r="AY26" s="42"/>
      <c r="AZ26" s="42"/>
      <c r="BA26" s="42"/>
      <c r="BB26" s="42"/>
      <c r="BC26" s="42"/>
      <c r="BD26" s="42"/>
      <c r="BE26" s="42"/>
      <c r="BF26" s="42"/>
      <c r="BG26" s="288" t="s">
        <v>1807</v>
      </c>
    </row>
    <row r="27" spans="1:59" s="289" customFormat="1" ht="12.75" x14ac:dyDescent="0.2">
      <c r="A27" s="45" t="s">
        <v>1806</v>
      </c>
      <c r="B27" s="118">
        <v>242718</v>
      </c>
      <c r="C27" s="40">
        <v>49.56</v>
      </c>
      <c r="D27" s="40">
        <v>0.23</v>
      </c>
      <c r="E27" s="40">
        <v>16.88</v>
      </c>
      <c r="F27" s="40">
        <v>10.46</v>
      </c>
      <c r="G27" s="40">
        <v>0.17</v>
      </c>
      <c r="H27" s="40">
        <v>13.91</v>
      </c>
      <c r="I27" s="40">
        <v>7.48</v>
      </c>
      <c r="J27" s="40">
        <v>0.01</v>
      </c>
      <c r="K27" s="40">
        <v>1.07</v>
      </c>
      <c r="L27" s="40">
        <v>0.22</v>
      </c>
      <c r="M27" s="40">
        <v>4.84</v>
      </c>
      <c r="N27" s="41"/>
      <c r="O27" s="42">
        <v>921</v>
      </c>
      <c r="P27" s="42">
        <v>74</v>
      </c>
      <c r="Q27" s="42">
        <v>423</v>
      </c>
      <c r="R27" s="42">
        <v>2.5</v>
      </c>
      <c r="S27" s="42">
        <v>62</v>
      </c>
      <c r="T27" s="42">
        <v>16</v>
      </c>
      <c r="U27" s="42">
        <v>10.8</v>
      </c>
      <c r="V27" s="42">
        <v>2.69</v>
      </c>
      <c r="W27" s="42"/>
      <c r="X27" s="42">
        <v>186</v>
      </c>
      <c r="Y27" s="42">
        <v>0.27700000000000002</v>
      </c>
      <c r="Z27" s="42">
        <v>15.1</v>
      </c>
      <c r="AA27" s="42">
        <v>0.56299999999999994</v>
      </c>
      <c r="AB27" s="42">
        <v>0.11600000000000001</v>
      </c>
      <c r="AC27" s="42">
        <v>8.9</v>
      </c>
      <c r="AD27" s="42">
        <v>0.67500000000000004</v>
      </c>
      <c r="AE27" s="42">
        <v>1.599</v>
      </c>
      <c r="AF27" s="42">
        <v>0.22800000000000001</v>
      </c>
      <c r="AG27" s="42">
        <v>1.149</v>
      </c>
      <c r="AH27" s="42">
        <v>0.45200000000000001</v>
      </c>
      <c r="AI27" s="42">
        <v>0.126</v>
      </c>
      <c r="AJ27" s="42">
        <v>0.71099999999999997</v>
      </c>
      <c r="AK27" s="42">
        <v>0.157</v>
      </c>
      <c r="AL27" s="42">
        <v>1.3089999999999999</v>
      </c>
      <c r="AM27" s="42">
        <v>0.35099999999999998</v>
      </c>
      <c r="AN27" s="42">
        <v>1.2430000000000001</v>
      </c>
      <c r="AO27" s="42">
        <v>0.182</v>
      </c>
      <c r="AP27" s="42">
        <v>1.2350000000000001</v>
      </c>
      <c r="AQ27" s="42">
        <v>0.188</v>
      </c>
      <c r="AR27" s="42"/>
      <c r="AS27" s="42"/>
      <c r="AT27" s="42"/>
      <c r="AU27" s="42"/>
      <c r="AV27" s="42"/>
      <c r="AW27" s="42"/>
      <c r="AX27" s="42"/>
      <c r="AY27" s="42"/>
      <c r="AZ27" s="42"/>
      <c r="BA27" s="42"/>
      <c r="BB27" s="42"/>
      <c r="BC27" s="42"/>
      <c r="BD27" s="42"/>
      <c r="BE27" s="42"/>
      <c r="BF27" s="42"/>
      <c r="BG27" s="288" t="s">
        <v>1807</v>
      </c>
    </row>
    <row r="28" spans="1:59" s="289" customFormat="1" ht="12.75" x14ac:dyDescent="0.2">
      <c r="A28" s="45" t="s">
        <v>1806</v>
      </c>
      <c r="B28" s="118">
        <v>242729</v>
      </c>
      <c r="C28" s="40">
        <v>48.15</v>
      </c>
      <c r="D28" s="40">
        <v>0.2</v>
      </c>
      <c r="E28" s="40">
        <v>13.86</v>
      </c>
      <c r="F28" s="40">
        <v>11.38</v>
      </c>
      <c r="G28" s="40">
        <v>0.24</v>
      </c>
      <c r="H28" s="40">
        <v>14.75</v>
      </c>
      <c r="I28" s="40">
        <v>10.5</v>
      </c>
      <c r="J28" s="40">
        <v>7.0000000000000007E-2</v>
      </c>
      <c r="K28" s="40">
        <v>0.64</v>
      </c>
      <c r="L28" s="40">
        <v>0.21</v>
      </c>
      <c r="M28" s="40">
        <v>3.21</v>
      </c>
      <c r="N28" s="41"/>
      <c r="O28" s="42">
        <v>1760</v>
      </c>
      <c r="P28" s="42">
        <v>76</v>
      </c>
      <c r="Q28" s="42">
        <v>645</v>
      </c>
      <c r="R28" s="42">
        <v>1.5</v>
      </c>
      <c r="S28" s="42">
        <v>26</v>
      </c>
      <c r="T28" s="42">
        <v>7</v>
      </c>
      <c r="U28" s="42">
        <v>10</v>
      </c>
      <c r="V28" s="42">
        <v>5.1100000000000003</v>
      </c>
      <c r="W28" s="42"/>
      <c r="X28" s="42">
        <v>162</v>
      </c>
      <c r="Y28" s="42">
        <v>0.28499999999999998</v>
      </c>
      <c r="Z28" s="42">
        <v>12.9</v>
      </c>
      <c r="AA28" s="42">
        <v>0.48299999999999998</v>
      </c>
      <c r="AB28" s="42">
        <v>0.10100000000000001</v>
      </c>
      <c r="AC28" s="42">
        <v>6</v>
      </c>
      <c r="AD28" s="42">
        <v>0.37</v>
      </c>
      <c r="AE28" s="42">
        <v>0.91500000000000004</v>
      </c>
      <c r="AF28" s="42">
        <v>0.128</v>
      </c>
      <c r="AG28" s="42">
        <v>0.60599999999999998</v>
      </c>
      <c r="AH28" s="42">
        <v>0.22800000000000001</v>
      </c>
      <c r="AI28" s="42">
        <v>8.1000000000000003E-2</v>
      </c>
      <c r="AJ28" s="42">
        <v>0.34499999999999997</v>
      </c>
      <c r="AK28" s="42">
        <v>8.6999999999999994E-2</v>
      </c>
      <c r="AL28" s="42">
        <v>0.82099999999999995</v>
      </c>
      <c r="AM28" s="42">
        <v>0.23400000000000001</v>
      </c>
      <c r="AN28" s="42">
        <v>0.94399999999999995</v>
      </c>
      <c r="AO28" s="42">
        <v>0.153</v>
      </c>
      <c r="AP28" s="42">
        <v>1.0940000000000001</v>
      </c>
      <c r="AQ28" s="42">
        <v>0.184</v>
      </c>
      <c r="AR28" s="42"/>
      <c r="AS28" s="42"/>
      <c r="AT28" s="42"/>
      <c r="AU28" s="42"/>
      <c r="AV28" s="42"/>
      <c r="AW28" s="42"/>
      <c r="AX28" s="42"/>
      <c r="AY28" s="42"/>
      <c r="AZ28" s="42"/>
      <c r="BA28" s="42"/>
      <c r="BB28" s="42"/>
      <c r="BC28" s="42"/>
      <c r="BD28" s="42"/>
      <c r="BE28" s="42"/>
      <c r="BF28" s="42"/>
      <c r="BG28" s="288" t="s">
        <v>1807</v>
      </c>
    </row>
    <row r="29" spans="1:59" s="289" customFormat="1" ht="12.75" x14ac:dyDescent="0.2">
      <c r="A29" s="45" t="s">
        <v>1806</v>
      </c>
      <c r="B29" s="118" t="s">
        <v>1817</v>
      </c>
      <c r="C29" s="40">
        <v>48.6</v>
      </c>
      <c r="D29" s="40">
        <v>0.17</v>
      </c>
      <c r="E29" s="40">
        <v>15.87</v>
      </c>
      <c r="F29" s="40">
        <v>10.38</v>
      </c>
      <c r="G29" s="40">
        <v>0.2</v>
      </c>
      <c r="H29" s="40">
        <v>13.49</v>
      </c>
      <c r="I29" s="40">
        <v>10.23</v>
      </c>
      <c r="J29" s="40">
        <v>0.05</v>
      </c>
      <c r="K29" s="40">
        <v>0.82</v>
      </c>
      <c r="L29" s="40">
        <v>0.19</v>
      </c>
      <c r="M29" s="40">
        <v>3.9</v>
      </c>
      <c r="N29" s="41"/>
      <c r="O29" s="42">
        <v>757</v>
      </c>
      <c r="P29" s="42">
        <v>58</v>
      </c>
      <c r="Q29" s="42">
        <v>343</v>
      </c>
      <c r="R29" s="42">
        <v>1.4</v>
      </c>
      <c r="S29" s="42">
        <v>62</v>
      </c>
      <c r="T29" s="42">
        <v>8</v>
      </c>
      <c r="U29" s="42">
        <v>9</v>
      </c>
      <c r="V29" s="42">
        <v>2.93</v>
      </c>
      <c r="W29" s="42"/>
      <c r="X29" s="42">
        <v>169</v>
      </c>
      <c r="Y29" s="42">
        <v>0.16200000000000001</v>
      </c>
      <c r="Z29" s="42">
        <v>13.7</v>
      </c>
      <c r="AA29" s="42">
        <v>0.47799999999999998</v>
      </c>
      <c r="AB29" s="42">
        <v>7.5999999999999998E-2</v>
      </c>
      <c r="AC29" s="42">
        <v>8.8000000000000007</v>
      </c>
      <c r="AD29" s="42">
        <v>0.48</v>
      </c>
      <c r="AE29" s="42">
        <v>1.216</v>
      </c>
      <c r="AF29" s="42">
        <v>0.19</v>
      </c>
      <c r="AG29" s="42">
        <v>1.018</v>
      </c>
      <c r="AH29" s="42">
        <v>0.41099999999999998</v>
      </c>
      <c r="AI29" s="42">
        <v>0.126</v>
      </c>
      <c r="AJ29" s="42">
        <v>0.67600000000000005</v>
      </c>
      <c r="AK29" s="42">
        <v>0.14899999999999999</v>
      </c>
      <c r="AL29" s="42">
        <v>1.2769999999999999</v>
      </c>
      <c r="AM29" s="42">
        <v>0.34399999999999997</v>
      </c>
      <c r="AN29" s="42">
        <v>1.2549999999999999</v>
      </c>
      <c r="AO29" s="42">
        <v>0.182</v>
      </c>
      <c r="AP29" s="42">
        <v>1.2529999999999999</v>
      </c>
      <c r="AQ29" s="42">
        <v>0.186</v>
      </c>
      <c r="AR29" s="42"/>
      <c r="AS29" s="42"/>
      <c r="AT29" s="42"/>
      <c r="AU29" s="42"/>
      <c r="AV29" s="42"/>
      <c r="AW29" s="42"/>
      <c r="AX29" s="42"/>
      <c r="AY29" s="42"/>
      <c r="AZ29" s="42"/>
      <c r="BA29" s="42"/>
      <c r="BB29" s="42"/>
      <c r="BC29" s="42"/>
      <c r="BD29" s="42"/>
      <c r="BE29" s="42"/>
      <c r="BF29" s="42"/>
      <c r="BG29" s="288" t="s">
        <v>1807</v>
      </c>
    </row>
    <row r="30" spans="1:59" s="289" customFormat="1" ht="12.75" x14ac:dyDescent="0.2">
      <c r="A30" s="45" t="s">
        <v>1806</v>
      </c>
      <c r="B30" s="118">
        <v>462903</v>
      </c>
      <c r="C30" s="40">
        <v>51.21</v>
      </c>
      <c r="D30" s="40">
        <v>0.33</v>
      </c>
      <c r="E30" s="40">
        <v>20.170000000000002</v>
      </c>
      <c r="F30" s="40">
        <v>10.96</v>
      </c>
      <c r="G30" s="40">
        <v>0.14000000000000001</v>
      </c>
      <c r="H30" s="40">
        <v>8.4700000000000006</v>
      </c>
      <c r="I30" s="40">
        <v>5.81</v>
      </c>
      <c r="J30" s="40">
        <v>1.93</v>
      </c>
      <c r="K30" s="40">
        <v>0.96</v>
      </c>
      <c r="L30" s="40">
        <v>0.02</v>
      </c>
      <c r="M30" s="40">
        <v>3.34</v>
      </c>
      <c r="N30" s="41"/>
      <c r="O30" s="42">
        <v>85</v>
      </c>
      <c r="P30" s="42">
        <v>50</v>
      </c>
      <c r="Q30" s="42">
        <v>101</v>
      </c>
      <c r="R30" s="42">
        <v>44.4</v>
      </c>
      <c r="S30" s="42">
        <v>89</v>
      </c>
      <c r="T30" s="42">
        <v>147</v>
      </c>
      <c r="U30" s="42">
        <v>13.4</v>
      </c>
      <c r="V30" s="42"/>
      <c r="W30" s="42">
        <v>34</v>
      </c>
      <c r="X30" s="42">
        <v>195</v>
      </c>
      <c r="Y30" s="42">
        <v>0.624</v>
      </c>
      <c r="Z30" s="42">
        <v>24.8</v>
      </c>
      <c r="AA30" s="42">
        <v>0.82599999999999996</v>
      </c>
      <c r="AB30" s="42">
        <v>0.26500000000000001</v>
      </c>
      <c r="AC30" s="42">
        <v>10.7</v>
      </c>
      <c r="AD30" s="42">
        <v>1.385</v>
      </c>
      <c r="AE30" s="42">
        <v>3.411</v>
      </c>
      <c r="AF30" s="42">
        <v>0.47899999999999998</v>
      </c>
      <c r="AG30" s="42">
        <v>2.2719999999999998</v>
      </c>
      <c r="AH30" s="42">
        <v>0.72699999999999998</v>
      </c>
      <c r="AI30" s="42">
        <v>0.215</v>
      </c>
      <c r="AJ30" s="42">
        <v>1.036</v>
      </c>
      <c r="AK30" s="42">
        <v>0.19600000000000001</v>
      </c>
      <c r="AL30" s="42">
        <v>1.619</v>
      </c>
      <c r="AM30" s="42">
        <v>0.41599999999999998</v>
      </c>
      <c r="AN30" s="42">
        <v>1.4630000000000001</v>
      </c>
      <c r="AO30" s="42">
        <v>0.214</v>
      </c>
      <c r="AP30" s="42">
        <v>1.4410000000000001</v>
      </c>
      <c r="AQ30" s="42">
        <v>0.222</v>
      </c>
      <c r="AR30" s="42"/>
      <c r="AS30" s="42"/>
      <c r="AT30" s="42"/>
      <c r="AU30" s="42"/>
      <c r="AV30" s="42"/>
      <c r="AW30" s="42"/>
      <c r="AX30" s="42"/>
      <c r="AY30" s="42"/>
      <c r="AZ30" s="42"/>
      <c r="BA30" s="42"/>
      <c r="BB30" s="42"/>
      <c r="BC30" s="42"/>
      <c r="BD30" s="42"/>
      <c r="BE30" s="42"/>
      <c r="BF30" s="42"/>
      <c r="BG30" s="288" t="s">
        <v>1807</v>
      </c>
    </row>
    <row r="31" spans="1:59" s="289" customFormat="1" ht="12.75" x14ac:dyDescent="0.2">
      <c r="A31" s="45" t="s">
        <v>1806</v>
      </c>
      <c r="B31" s="118">
        <v>462906</v>
      </c>
      <c r="C31" s="40">
        <v>52.34</v>
      </c>
      <c r="D31" s="40">
        <v>0.22</v>
      </c>
      <c r="E31" s="40">
        <v>19.010000000000002</v>
      </c>
      <c r="F31" s="40">
        <v>8.18</v>
      </c>
      <c r="G31" s="40">
        <v>0.13</v>
      </c>
      <c r="H31" s="40">
        <v>11.4</v>
      </c>
      <c r="I31" s="40">
        <v>7.49</v>
      </c>
      <c r="J31" s="40">
        <v>1.18</v>
      </c>
      <c r="K31" s="40">
        <v>0.04</v>
      </c>
      <c r="L31" s="40">
        <v>0.01</v>
      </c>
      <c r="M31" s="40">
        <v>4.6900000000000004</v>
      </c>
      <c r="N31" s="41"/>
      <c r="O31" s="42">
        <v>161</v>
      </c>
      <c r="P31" s="42">
        <v>44</v>
      </c>
      <c r="Q31" s="42">
        <v>158</v>
      </c>
      <c r="R31" s="42">
        <v>3.1</v>
      </c>
      <c r="S31" s="42">
        <v>51</v>
      </c>
      <c r="T31" s="42">
        <v>10</v>
      </c>
      <c r="U31" s="42">
        <v>12.6</v>
      </c>
      <c r="V31" s="42"/>
      <c r="W31" s="42">
        <v>38</v>
      </c>
      <c r="X31" s="42">
        <v>171</v>
      </c>
      <c r="Y31" s="42">
        <v>0.33700000000000002</v>
      </c>
      <c r="Z31" s="42">
        <v>12.1</v>
      </c>
      <c r="AA31" s="42">
        <v>0.46400000000000002</v>
      </c>
      <c r="AB31" s="42">
        <v>7.0000000000000007E-2</v>
      </c>
      <c r="AC31" s="42">
        <v>7.3</v>
      </c>
      <c r="AD31" s="42">
        <v>0.58899999999999997</v>
      </c>
      <c r="AE31" s="42">
        <v>1.329</v>
      </c>
      <c r="AF31" s="42">
        <v>0.2</v>
      </c>
      <c r="AG31" s="42">
        <v>0.96399999999999997</v>
      </c>
      <c r="AH31" s="42">
        <v>0.38</v>
      </c>
      <c r="AI31" s="42">
        <v>0.157</v>
      </c>
      <c r="AJ31" s="42">
        <v>0.58099999999999996</v>
      </c>
      <c r="AK31" s="42">
        <v>0.123</v>
      </c>
      <c r="AL31" s="42">
        <v>1.0429999999999999</v>
      </c>
      <c r="AM31" s="42">
        <v>0.28299999999999997</v>
      </c>
      <c r="AN31" s="42">
        <v>1.046</v>
      </c>
      <c r="AO31" s="42">
        <v>0.161</v>
      </c>
      <c r="AP31" s="42">
        <v>1.1419999999999999</v>
      </c>
      <c r="AQ31" s="42">
        <v>0.188</v>
      </c>
      <c r="AR31" s="42"/>
      <c r="AS31" s="42"/>
      <c r="AT31" s="42"/>
      <c r="AU31" s="42"/>
      <c r="AV31" s="42"/>
      <c r="AW31" s="42"/>
      <c r="AX31" s="42"/>
      <c r="AY31" s="42"/>
      <c r="AZ31" s="42"/>
      <c r="BA31" s="42"/>
      <c r="BB31" s="42"/>
      <c r="BC31" s="42"/>
      <c r="BD31" s="42"/>
      <c r="BE31" s="42"/>
      <c r="BF31" s="42"/>
      <c r="BG31" s="288" t="s">
        <v>1807</v>
      </c>
    </row>
    <row r="32" spans="1:59" s="289" customFormat="1" ht="12.75" x14ac:dyDescent="0.2">
      <c r="A32" s="45" t="s">
        <v>1806</v>
      </c>
      <c r="B32" s="118">
        <v>462944</v>
      </c>
      <c r="C32" s="40">
        <v>50.93</v>
      </c>
      <c r="D32" s="40">
        <v>0.3</v>
      </c>
      <c r="E32" s="40">
        <v>16.64</v>
      </c>
      <c r="F32" s="40">
        <v>11.5</v>
      </c>
      <c r="G32" s="40">
        <v>0.18</v>
      </c>
      <c r="H32" s="40">
        <v>12.61</v>
      </c>
      <c r="I32" s="40">
        <v>5.86</v>
      </c>
      <c r="J32" s="40">
        <v>1.91</v>
      </c>
      <c r="K32" s="40">
        <v>0.06</v>
      </c>
      <c r="L32" s="40">
        <v>0.01</v>
      </c>
      <c r="M32" s="40">
        <v>4.1399999999999997</v>
      </c>
      <c r="N32" s="41"/>
      <c r="O32" s="42">
        <v>519</v>
      </c>
      <c r="P32" s="42">
        <v>62</v>
      </c>
      <c r="Q32" s="42">
        <v>214</v>
      </c>
      <c r="R32" s="42">
        <v>3.1</v>
      </c>
      <c r="S32" s="42">
        <v>58</v>
      </c>
      <c r="T32" s="42">
        <v>9</v>
      </c>
      <c r="U32" s="42">
        <v>13.5</v>
      </c>
      <c r="V32" s="42"/>
      <c r="W32" s="42">
        <v>39</v>
      </c>
      <c r="X32" s="42">
        <v>189</v>
      </c>
      <c r="Y32" s="42">
        <v>0.54</v>
      </c>
      <c r="Z32" s="42">
        <v>21.4</v>
      </c>
      <c r="AA32" s="42">
        <v>0.73799999999999999</v>
      </c>
      <c r="AB32" s="42">
        <v>0.28899999999999998</v>
      </c>
      <c r="AC32" s="42">
        <v>9.6</v>
      </c>
      <c r="AD32" s="42">
        <v>1.2589999999999999</v>
      </c>
      <c r="AE32" s="42">
        <v>2.964</v>
      </c>
      <c r="AF32" s="42">
        <v>0.39600000000000002</v>
      </c>
      <c r="AG32" s="42">
        <v>1.8420000000000001</v>
      </c>
      <c r="AH32" s="42">
        <v>0.621</v>
      </c>
      <c r="AI32" s="42">
        <v>0.18</v>
      </c>
      <c r="AJ32" s="42">
        <v>0.95</v>
      </c>
      <c r="AK32" s="42">
        <v>0.19</v>
      </c>
      <c r="AL32" s="42">
        <v>1.5069999999999999</v>
      </c>
      <c r="AM32" s="42">
        <v>0.376</v>
      </c>
      <c r="AN32" s="42">
        <v>1.323</v>
      </c>
      <c r="AO32" s="42">
        <v>0.19600000000000001</v>
      </c>
      <c r="AP32" s="42">
        <v>1.369</v>
      </c>
      <c r="AQ32" s="42">
        <v>0.21199999999999999</v>
      </c>
      <c r="AR32" s="42"/>
      <c r="AS32" s="42"/>
      <c r="AT32" s="42"/>
      <c r="AU32" s="42"/>
      <c r="AV32" s="42"/>
      <c r="AW32" s="42"/>
      <c r="AX32" s="42"/>
      <c r="AY32" s="42"/>
      <c r="AZ32" s="42"/>
      <c r="BA32" s="42"/>
      <c r="BB32" s="42"/>
      <c r="BC32" s="42"/>
      <c r="BD32" s="42"/>
      <c r="BE32" s="42"/>
      <c r="BF32" s="42"/>
      <c r="BG32" s="288" t="s">
        <v>1807</v>
      </c>
    </row>
    <row r="33" spans="1:59" s="289" customFormat="1" ht="12.75" x14ac:dyDescent="0.2">
      <c r="A33" s="45" t="s">
        <v>1806</v>
      </c>
      <c r="B33" s="118">
        <v>462947</v>
      </c>
      <c r="C33" s="40">
        <v>50.97</v>
      </c>
      <c r="D33" s="40">
        <v>0.36</v>
      </c>
      <c r="E33" s="40">
        <v>18.47</v>
      </c>
      <c r="F33" s="40">
        <v>10.71</v>
      </c>
      <c r="G33" s="40">
        <v>0.15</v>
      </c>
      <c r="H33" s="40">
        <v>8.42</v>
      </c>
      <c r="I33" s="40">
        <v>7.58</v>
      </c>
      <c r="J33" s="40">
        <v>3.18</v>
      </c>
      <c r="K33" s="40">
        <v>0.12</v>
      </c>
      <c r="L33" s="40">
        <v>0.02</v>
      </c>
      <c r="M33" s="40">
        <v>2.48</v>
      </c>
      <c r="N33" s="41"/>
      <c r="O33" s="42">
        <v>189</v>
      </c>
      <c r="P33" s="42">
        <v>43</v>
      </c>
      <c r="Q33" s="42">
        <v>96</v>
      </c>
      <c r="R33" s="42">
        <v>3.1</v>
      </c>
      <c r="S33" s="42">
        <v>118</v>
      </c>
      <c r="T33" s="42">
        <v>16</v>
      </c>
      <c r="U33" s="42">
        <v>15.4</v>
      </c>
      <c r="V33" s="42"/>
      <c r="W33" s="42">
        <v>42</v>
      </c>
      <c r="X33" s="42">
        <v>198</v>
      </c>
      <c r="Y33" s="42"/>
      <c r="Z33" s="42">
        <v>22.2</v>
      </c>
      <c r="AA33" s="42">
        <v>0.75900000000000001</v>
      </c>
      <c r="AB33" s="42">
        <v>0.17799999999999999</v>
      </c>
      <c r="AC33" s="42">
        <v>11.2</v>
      </c>
      <c r="AD33" s="42">
        <v>1.0269999999999999</v>
      </c>
      <c r="AE33" s="42">
        <v>2.6640000000000001</v>
      </c>
      <c r="AF33" s="42">
        <v>0.39800000000000002</v>
      </c>
      <c r="AG33" s="42">
        <v>1.988</v>
      </c>
      <c r="AH33" s="42">
        <v>0.71399999999999997</v>
      </c>
      <c r="AI33" s="42">
        <v>0.23699999999999999</v>
      </c>
      <c r="AJ33" s="42">
        <v>1.131</v>
      </c>
      <c r="AK33" s="42">
        <v>0.22600000000000001</v>
      </c>
      <c r="AL33" s="42">
        <v>1.7729999999999999</v>
      </c>
      <c r="AM33" s="42">
        <v>0.44</v>
      </c>
      <c r="AN33" s="42">
        <v>1.546</v>
      </c>
      <c r="AO33" s="42">
        <v>0.22800000000000001</v>
      </c>
      <c r="AP33" s="42">
        <v>1.6</v>
      </c>
      <c r="AQ33" s="42">
        <v>0.253</v>
      </c>
      <c r="AR33" s="42"/>
      <c r="AS33" s="42"/>
      <c r="AT33" s="42"/>
      <c r="AU33" s="42"/>
      <c r="AV33" s="42"/>
      <c r="AW33" s="42"/>
      <c r="AX33" s="42"/>
      <c r="AY33" s="42"/>
      <c r="AZ33" s="42"/>
      <c r="BA33" s="42"/>
      <c r="BB33" s="42"/>
      <c r="BC33" s="42"/>
      <c r="BD33" s="42"/>
      <c r="BE33" s="42"/>
      <c r="BF33" s="42"/>
      <c r="BG33" s="288" t="s">
        <v>1807</v>
      </c>
    </row>
    <row r="34" spans="1:59" s="289" customFormat="1" ht="12.75" x14ac:dyDescent="0.2">
      <c r="A34" s="45" t="s">
        <v>1806</v>
      </c>
      <c r="B34" s="118">
        <v>462966</v>
      </c>
      <c r="C34" s="40">
        <v>46.78</v>
      </c>
      <c r="D34" s="40">
        <v>0.22</v>
      </c>
      <c r="E34" s="40">
        <v>16.579999999999998</v>
      </c>
      <c r="F34" s="40">
        <v>11.94</v>
      </c>
      <c r="G34" s="40">
        <v>0.23</v>
      </c>
      <c r="H34" s="40">
        <v>16.059999999999999</v>
      </c>
      <c r="I34" s="40">
        <v>7.07</v>
      </c>
      <c r="J34" s="40">
        <v>0.95</v>
      </c>
      <c r="K34" s="40">
        <v>0.16</v>
      </c>
      <c r="L34" s="40">
        <v>0.01</v>
      </c>
      <c r="M34" s="40">
        <v>5.31</v>
      </c>
      <c r="N34" s="41"/>
      <c r="O34" s="42">
        <v>1259</v>
      </c>
      <c r="P34" s="42">
        <v>72</v>
      </c>
      <c r="Q34" s="42">
        <v>517</v>
      </c>
      <c r="R34" s="42">
        <v>7.4</v>
      </c>
      <c r="S34" s="42">
        <v>33</v>
      </c>
      <c r="T34" s="42">
        <v>20</v>
      </c>
      <c r="U34" s="42">
        <v>12.6</v>
      </c>
      <c r="V34" s="42"/>
      <c r="W34" s="42">
        <v>29</v>
      </c>
      <c r="X34" s="42">
        <v>171</v>
      </c>
      <c r="Y34" s="42"/>
      <c r="Z34" s="42">
        <v>12.2</v>
      </c>
      <c r="AA34" s="42">
        <v>0.499</v>
      </c>
      <c r="AB34" s="42">
        <v>8.2000000000000003E-2</v>
      </c>
      <c r="AC34" s="42">
        <v>8.3000000000000007</v>
      </c>
      <c r="AD34" s="42">
        <v>0.67400000000000004</v>
      </c>
      <c r="AE34" s="42">
        <v>1.3939999999999999</v>
      </c>
      <c r="AF34" s="42">
        <v>0.21099999999999999</v>
      </c>
      <c r="AG34" s="42">
        <v>1.0169999999999999</v>
      </c>
      <c r="AH34" s="42">
        <v>0.39500000000000002</v>
      </c>
      <c r="AI34" s="42">
        <v>0.17699999999999999</v>
      </c>
      <c r="AJ34" s="42">
        <v>0.65900000000000003</v>
      </c>
      <c r="AK34" s="42">
        <v>0.14899999999999999</v>
      </c>
      <c r="AL34" s="42">
        <v>1.238</v>
      </c>
      <c r="AM34" s="42">
        <v>0.32800000000000001</v>
      </c>
      <c r="AN34" s="42">
        <v>1.1850000000000001</v>
      </c>
      <c r="AO34" s="42">
        <v>0.17</v>
      </c>
      <c r="AP34" s="42">
        <v>1.1890000000000001</v>
      </c>
      <c r="AQ34" s="42">
        <v>0.191</v>
      </c>
      <c r="AR34" s="42"/>
      <c r="AS34" s="42"/>
      <c r="AT34" s="42"/>
      <c r="AU34" s="42"/>
      <c r="AV34" s="42"/>
      <c r="AW34" s="42"/>
      <c r="AX34" s="42"/>
      <c r="AY34" s="42"/>
      <c r="AZ34" s="42"/>
      <c r="BA34" s="42"/>
      <c r="BB34" s="42"/>
      <c r="BC34" s="42"/>
      <c r="BD34" s="42"/>
      <c r="BE34" s="42"/>
      <c r="BF34" s="42"/>
      <c r="BG34" s="288" t="s">
        <v>1807</v>
      </c>
    </row>
    <row r="35" spans="1:59" s="289" customFormat="1" ht="12.75" x14ac:dyDescent="0.2">
      <c r="A35" s="45" t="s">
        <v>1806</v>
      </c>
      <c r="B35" s="118" t="s">
        <v>1818</v>
      </c>
      <c r="C35" s="40">
        <v>50.09</v>
      </c>
      <c r="D35" s="40">
        <v>0.32</v>
      </c>
      <c r="E35" s="40">
        <v>17.77</v>
      </c>
      <c r="F35" s="40">
        <v>11.4</v>
      </c>
      <c r="G35" s="40">
        <v>0.17</v>
      </c>
      <c r="H35" s="40">
        <v>9.82</v>
      </c>
      <c r="I35" s="40">
        <v>8.18</v>
      </c>
      <c r="J35" s="40">
        <v>0.02</v>
      </c>
      <c r="K35" s="40">
        <v>2.02</v>
      </c>
      <c r="L35" s="40">
        <v>0.21</v>
      </c>
      <c r="M35" s="40">
        <v>0.92</v>
      </c>
      <c r="N35" s="41"/>
      <c r="O35" s="42">
        <v>219</v>
      </c>
      <c r="P35" s="42">
        <v>69</v>
      </c>
      <c r="Q35" s="42">
        <v>113</v>
      </c>
      <c r="R35" s="42">
        <v>0.72</v>
      </c>
      <c r="S35" s="42">
        <v>67</v>
      </c>
      <c r="T35" s="42">
        <v>12.1</v>
      </c>
      <c r="U35" s="42">
        <v>15</v>
      </c>
      <c r="V35" s="42">
        <v>6.35</v>
      </c>
      <c r="W35" s="42"/>
      <c r="X35" s="42">
        <v>219</v>
      </c>
      <c r="Y35" s="42">
        <v>0.45</v>
      </c>
      <c r="Z35" s="42">
        <v>20.5</v>
      </c>
      <c r="AA35" s="42">
        <v>0.51500000000000001</v>
      </c>
      <c r="AB35" s="42">
        <v>0.14099999999999999</v>
      </c>
      <c r="AC35" s="42">
        <v>12.6</v>
      </c>
      <c r="AD35" s="42">
        <v>0.96899999999999997</v>
      </c>
      <c r="AE35" s="42">
        <v>2.5329999999999999</v>
      </c>
      <c r="AF35" s="42">
        <v>0.38200000000000001</v>
      </c>
      <c r="AG35" s="42">
        <v>1.746</v>
      </c>
      <c r="AH35" s="42">
        <v>0.69299999999999995</v>
      </c>
      <c r="AI35" s="42">
        <v>0.214</v>
      </c>
      <c r="AJ35" s="42">
        <v>0.98499999999999999</v>
      </c>
      <c r="AK35" s="42">
        <v>0.19900000000000001</v>
      </c>
      <c r="AL35" s="42">
        <v>1.5760000000000001</v>
      </c>
      <c r="AM35" s="42">
        <v>0.39900000000000002</v>
      </c>
      <c r="AN35" s="42">
        <v>1.246</v>
      </c>
      <c r="AO35" s="42">
        <v>0.218</v>
      </c>
      <c r="AP35" s="42">
        <v>1.327</v>
      </c>
      <c r="AQ35" s="42">
        <v>0.23100000000000001</v>
      </c>
      <c r="AR35" s="42"/>
      <c r="AS35" s="42"/>
      <c r="AT35" s="42"/>
      <c r="AU35" s="42"/>
      <c r="AV35" s="42"/>
      <c r="AW35" s="42"/>
      <c r="AX35" s="42"/>
      <c r="AY35" s="42"/>
      <c r="AZ35" s="42"/>
      <c r="BA35" s="42"/>
      <c r="BB35" s="42"/>
      <c r="BC35" s="42"/>
      <c r="BD35" s="42"/>
      <c r="BE35" s="42"/>
      <c r="BF35" s="42"/>
      <c r="BG35" s="288" t="s">
        <v>1807</v>
      </c>
    </row>
    <row r="36" spans="1:59" s="289" customFormat="1" ht="12.75" x14ac:dyDescent="0.2">
      <c r="A36" s="45" t="s">
        <v>1806</v>
      </c>
      <c r="B36" s="118">
        <v>810381</v>
      </c>
      <c r="C36" s="40">
        <v>49.22</v>
      </c>
      <c r="D36" s="40">
        <v>0.27</v>
      </c>
      <c r="E36" s="40">
        <v>17.95</v>
      </c>
      <c r="F36" s="40">
        <v>10.54</v>
      </c>
      <c r="G36" s="40">
        <v>0.13</v>
      </c>
      <c r="H36" s="40">
        <v>12.92</v>
      </c>
      <c r="I36" s="40">
        <v>7.66</v>
      </c>
      <c r="J36" s="40">
        <v>0.15</v>
      </c>
      <c r="K36" s="40">
        <v>0.97</v>
      </c>
      <c r="L36" s="40">
        <v>0.18</v>
      </c>
      <c r="M36" s="40">
        <v>1.1599999999999999</v>
      </c>
      <c r="N36" s="41"/>
      <c r="O36" s="42">
        <v>258</v>
      </c>
      <c r="P36" s="42">
        <v>69</v>
      </c>
      <c r="Q36" s="42">
        <v>212</v>
      </c>
      <c r="R36" s="42">
        <v>10.130000000000001</v>
      </c>
      <c r="S36" s="42">
        <v>49</v>
      </c>
      <c r="T36" s="42">
        <v>8.5</v>
      </c>
      <c r="U36" s="42">
        <v>13</v>
      </c>
      <c r="V36" s="42">
        <v>86.6</v>
      </c>
      <c r="W36" s="42"/>
      <c r="X36" s="42">
        <v>209</v>
      </c>
      <c r="Y36" s="42">
        <v>0.439</v>
      </c>
      <c r="Z36" s="42">
        <v>14.7</v>
      </c>
      <c r="AA36" s="42">
        <v>0.435</v>
      </c>
      <c r="AB36" s="42">
        <v>0.14199999999999999</v>
      </c>
      <c r="AC36" s="42">
        <v>11.2</v>
      </c>
      <c r="AD36" s="42">
        <v>0.85899999999999999</v>
      </c>
      <c r="AE36" s="42">
        <v>1.841</v>
      </c>
      <c r="AF36" s="42">
        <v>0.23699999999999999</v>
      </c>
      <c r="AG36" s="42">
        <v>1.163</v>
      </c>
      <c r="AH36" s="42">
        <v>0.55200000000000005</v>
      </c>
      <c r="AI36" s="42">
        <v>0.16300000000000001</v>
      </c>
      <c r="AJ36" s="42">
        <v>0.74299999999999999</v>
      </c>
      <c r="AK36" s="42">
        <v>0.158</v>
      </c>
      <c r="AL36" s="42">
        <v>1.363</v>
      </c>
      <c r="AM36" s="42">
        <v>0.36899999999999999</v>
      </c>
      <c r="AN36" s="42">
        <v>1.2</v>
      </c>
      <c r="AO36" s="42">
        <v>0.20499999999999999</v>
      </c>
      <c r="AP36" s="42">
        <v>1.383</v>
      </c>
      <c r="AQ36" s="42">
        <v>0.22900000000000001</v>
      </c>
      <c r="AR36" s="42"/>
      <c r="AS36" s="42"/>
      <c r="AT36" s="42"/>
      <c r="AU36" s="42"/>
      <c r="AV36" s="42"/>
      <c r="AW36" s="42"/>
      <c r="AX36" s="42"/>
      <c r="AY36" s="42"/>
      <c r="AZ36" s="42"/>
      <c r="BA36" s="42"/>
      <c r="BB36" s="42"/>
      <c r="BC36" s="42"/>
      <c r="BD36" s="42"/>
      <c r="BE36" s="42"/>
      <c r="BF36" s="42"/>
      <c r="BG36" s="288" t="s">
        <v>1807</v>
      </c>
    </row>
    <row r="37" spans="1:59" s="289" customFormat="1" ht="12.75" x14ac:dyDescent="0.2">
      <c r="A37" s="45" t="s">
        <v>1806</v>
      </c>
      <c r="B37" s="118">
        <v>242725</v>
      </c>
      <c r="C37" s="40">
        <v>46.73</v>
      </c>
      <c r="D37" s="40">
        <v>0.22</v>
      </c>
      <c r="E37" s="40">
        <v>15.12</v>
      </c>
      <c r="F37" s="40">
        <v>11.85</v>
      </c>
      <c r="G37" s="40">
        <v>0.24</v>
      </c>
      <c r="H37" s="40">
        <v>15.41</v>
      </c>
      <c r="I37" s="40">
        <v>9.07</v>
      </c>
      <c r="J37" s="40">
        <v>0.16</v>
      </c>
      <c r="K37" s="40">
        <v>0.99</v>
      </c>
      <c r="L37" s="40">
        <v>0.23</v>
      </c>
      <c r="M37" s="40">
        <v>3.83</v>
      </c>
      <c r="N37" s="41"/>
      <c r="O37" s="42">
        <v>1395</v>
      </c>
      <c r="P37" s="42">
        <v>81</v>
      </c>
      <c r="Q37" s="42">
        <v>609</v>
      </c>
      <c r="R37" s="42">
        <v>4.53</v>
      </c>
      <c r="S37" s="42">
        <v>38</v>
      </c>
      <c r="T37" s="42">
        <v>30.1</v>
      </c>
      <c r="U37" s="42">
        <v>11</v>
      </c>
      <c r="V37" s="42">
        <v>1.8</v>
      </c>
      <c r="W37" s="42"/>
      <c r="X37" s="42">
        <v>191</v>
      </c>
      <c r="Y37" s="42">
        <v>0.15</v>
      </c>
      <c r="Z37" s="42">
        <v>11.3</v>
      </c>
      <c r="AA37" s="42">
        <v>0.42599999999999999</v>
      </c>
      <c r="AB37" s="42">
        <v>4.5999999999999999E-2</v>
      </c>
      <c r="AC37" s="42">
        <v>6.8</v>
      </c>
      <c r="AD37" s="42">
        <v>0.33900000000000002</v>
      </c>
      <c r="AE37" s="42">
        <v>0.95699999999999996</v>
      </c>
      <c r="AF37" s="42">
        <v>0.153</v>
      </c>
      <c r="AG37" s="42">
        <v>0.80700000000000005</v>
      </c>
      <c r="AH37" s="42">
        <v>0.35599999999999998</v>
      </c>
      <c r="AI37" s="42">
        <v>9.5000000000000001E-2</v>
      </c>
      <c r="AJ37" s="42">
        <v>0.58499999999999996</v>
      </c>
      <c r="AK37" s="42">
        <v>0.127</v>
      </c>
      <c r="AL37" s="42">
        <v>1.0609999999999999</v>
      </c>
      <c r="AM37" s="42">
        <v>0.27600000000000002</v>
      </c>
      <c r="AN37" s="42">
        <v>0.95499999999999996</v>
      </c>
      <c r="AO37" s="42">
        <v>0.14099999999999999</v>
      </c>
      <c r="AP37" s="42">
        <v>0.94</v>
      </c>
      <c r="AQ37" s="42">
        <v>0.13800000000000001</v>
      </c>
      <c r="AR37" s="42"/>
      <c r="AS37" s="42"/>
      <c r="AT37" s="42"/>
      <c r="AU37" s="42"/>
      <c r="AV37" s="42"/>
      <c r="AW37" s="42"/>
      <c r="AX37" s="42"/>
      <c r="AY37" s="42"/>
      <c r="AZ37" s="42"/>
      <c r="BA37" s="42"/>
      <c r="BB37" s="42"/>
      <c r="BC37" s="42"/>
      <c r="BD37" s="42"/>
      <c r="BE37" s="42"/>
      <c r="BF37" s="42"/>
      <c r="BG37" s="288" t="s">
        <v>1807</v>
      </c>
    </row>
    <row r="38" spans="1:59" s="289" customFormat="1" ht="12.75" x14ac:dyDescent="0.2">
      <c r="A38" s="45" t="s">
        <v>1806</v>
      </c>
      <c r="B38" s="118">
        <v>462902</v>
      </c>
      <c r="C38" s="40">
        <v>48.23</v>
      </c>
      <c r="D38" s="40">
        <v>0.23</v>
      </c>
      <c r="E38" s="40">
        <v>17.48</v>
      </c>
      <c r="F38" s="40">
        <v>9.14</v>
      </c>
      <c r="G38" s="40">
        <v>0.21</v>
      </c>
      <c r="H38" s="40">
        <v>10.74</v>
      </c>
      <c r="I38" s="40">
        <v>12.6</v>
      </c>
      <c r="J38" s="40">
        <v>1.1599999999999999</v>
      </c>
      <c r="K38" s="40">
        <v>0.2</v>
      </c>
      <c r="L38" s="40">
        <v>0.01</v>
      </c>
      <c r="M38" s="40">
        <v>1.76</v>
      </c>
      <c r="N38" s="41"/>
      <c r="O38" s="42">
        <v>963</v>
      </c>
      <c r="P38" s="42">
        <v>50</v>
      </c>
      <c r="Q38" s="42">
        <v>297</v>
      </c>
      <c r="R38" s="42">
        <v>9.16</v>
      </c>
      <c r="S38" s="42">
        <v>94</v>
      </c>
      <c r="T38" s="42">
        <v>12.8</v>
      </c>
      <c r="U38" s="42">
        <v>12.2</v>
      </c>
      <c r="V38" s="42"/>
      <c r="W38" s="42">
        <v>49</v>
      </c>
      <c r="X38" s="42">
        <v>177</v>
      </c>
      <c r="Y38" s="42">
        <v>0.32700000000000001</v>
      </c>
      <c r="Z38" s="42">
        <v>14.4</v>
      </c>
      <c r="AA38" s="42">
        <v>0.54200000000000004</v>
      </c>
      <c r="AB38" s="42">
        <v>9.8000000000000004E-2</v>
      </c>
      <c r="AC38" s="42">
        <v>10.4</v>
      </c>
      <c r="AD38" s="42">
        <v>0.67400000000000004</v>
      </c>
      <c r="AE38" s="42">
        <v>1.635</v>
      </c>
      <c r="AF38" s="42">
        <v>0.23100000000000001</v>
      </c>
      <c r="AG38" s="42">
        <v>1.1100000000000001</v>
      </c>
      <c r="AH38" s="42">
        <v>0.46</v>
      </c>
      <c r="AI38" s="42">
        <v>0.185</v>
      </c>
      <c r="AJ38" s="42">
        <v>0.754</v>
      </c>
      <c r="AK38" s="42">
        <v>0.16700000000000001</v>
      </c>
      <c r="AL38" s="42">
        <v>1.45</v>
      </c>
      <c r="AM38" s="42">
        <v>0.39700000000000002</v>
      </c>
      <c r="AN38" s="42">
        <v>1.482</v>
      </c>
      <c r="AO38" s="42">
        <v>0.224</v>
      </c>
      <c r="AP38" s="42">
        <v>1.575</v>
      </c>
      <c r="AQ38" s="42">
        <v>0.24399999999999999</v>
      </c>
      <c r="AR38" s="42"/>
      <c r="AS38" s="42"/>
      <c r="AT38" s="42"/>
      <c r="AU38" s="42"/>
      <c r="AV38" s="42"/>
      <c r="AW38" s="42"/>
      <c r="AX38" s="42"/>
      <c r="AY38" s="42"/>
      <c r="AZ38" s="42"/>
      <c r="BA38" s="42"/>
      <c r="BB38" s="42"/>
      <c r="BC38" s="42"/>
      <c r="BD38" s="42"/>
      <c r="BE38" s="42"/>
      <c r="BF38" s="42"/>
      <c r="BG38" s="288" t="s">
        <v>1807</v>
      </c>
    </row>
    <row r="39" spans="1:59" s="289" customFormat="1" ht="12.75" x14ac:dyDescent="0.2">
      <c r="A39" s="45" t="s">
        <v>1806</v>
      </c>
      <c r="B39" s="119" t="s">
        <v>1819</v>
      </c>
      <c r="C39" s="40">
        <v>48.61</v>
      </c>
      <c r="D39" s="40">
        <v>0.27</v>
      </c>
      <c r="E39" s="40">
        <v>17.73</v>
      </c>
      <c r="F39" s="40">
        <v>10.41</v>
      </c>
      <c r="G39" s="40">
        <v>0.13</v>
      </c>
      <c r="H39" s="40">
        <v>12.76</v>
      </c>
      <c r="I39" s="40">
        <v>7.57</v>
      </c>
      <c r="J39" s="40">
        <v>0.96</v>
      </c>
      <c r="K39" s="40">
        <v>0.15</v>
      </c>
      <c r="L39" s="40">
        <v>0.18</v>
      </c>
      <c r="M39" s="40">
        <v>1.1499999999999999</v>
      </c>
      <c r="N39" s="41"/>
      <c r="O39" s="42">
        <v>255</v>
      </c>
      <c r="P39" s="42">
        <v>68</v>
      </c>
      <c r="Q39" s="42">
        <v>210</v>
      </c>
      <c r="R39" s="42">
        <v>10.01</v>
      </c>
      <c r="S39" s="42">
        <v>48.4</v>
      </c>
      <c r="T39" s="42">
        <v>8.4</v>
      </c>
      <c r="U39" s="42">
        <v>12.9</v>
      </c>
      <c r="V39" s="42">
        <v>85.6</v>
      </c>
      <c r="W39" s="42"/>
      <c r="X39" s="42">
        <v>207</v>
      </c>
      <c r="Y39" s="42">
        <v>0.43</v>
      </c>
      <c r="Z39" s="42">
        <v>14.5</v>
      </c>
      <c r="AA39" s="42">
        <v>0.43</v>
      </c>
      <c r="AB39" s="42">
        <v>0.14000000000000001</v>
      </c>
      <c r="AC39" s="42">
        <v>11.1</v>
      </c>
      <c r="AD39" s="42">
        <v>0.85</v>
      </c>
      <c r="AE39" s="42">
        <v>1.82</v>
      </c>
      <c r="AF39" s="42">
        <v>0.23</v>
      </c>
      <c r="AG39" s="42">
        <v>1.1499999999999999</v>
      </c>
      <c r="AH39" s="42">
        <v>0.55000000000000004</v>
      </c>
      <c r="AI39" s="42">
        <v>0.16</v>
      </c>
      <c r="AJ39" s="42">
        <v>0.73</v>
      </c>
      <c r="AK39" s="42">
        <v>0.16</v>
      </c>
      <c r="AL39" s="42">
        <v>1.35</v>
      </c>
      <c r="AM39" s="42">
        <v>0.37</v>
      </c>
      <c r="AN39" s="42">
        <v>1.19</v>
      </c>
      <c r="AO39" s="42">
        <v>0.2</v>
      </c>
      <c r="AP39" s="42">
        <v>1.37</v>
      </c>
      <c r="AQ39" s="42">
        <v>0.23</v>
      </c>
      <c r="AR39" s="42">
        <v>0.92300000000000004</v>
      </c>
      <c r="AS39" s="42">
        <v>4.5999999999999999E-2</v>
      </c>
      <c r="AT39" s="42">
        <v>7.1800000000000003E-2</v>
      </c>
      <c r="AU39" s="42">
        <v>0.53</v>
      </c>
      <c r="AV39" s="42">
        <v>0.05</v>
      </c>
      <c r="AW39" s="42">
        <v>52.1</v>
      </c>
      <c r="AX39" s="42">
        <v>64.8</v>
      </c>
      <c r="AY39" s="42">
        <v>1.66</v>
      </c>
      <c r="AZ39" s="42">
        <v>0.57999999999999996</v>
      </c>
      <c r="BA39" s="42">
        <v>0.13</v>
      </c>
      <c r="BB39" s="42"/>
      <c r="BC39" s="42">
        <v>0.06</v>
      </c>
      <c r="BD39" s="42">
        <v>0.2</v>
      </c>
      <c r="BE39" s="42">
        <v>66.3</v>
      </c>
      <c r="BF39" s="42">
        <v>0.17</v>
      </c>
      <c r="BG39" s="288" t="s">
        <v>1820</v>
      </c>
    </row>
    <row r="40" spans="1:59" s="289" customFormat="1" ht="12.75" x14ac:dyDescent="0.2">
      <c r="A40" s="45" t="s">
        <v>1806</v>
      </c>
      <c r="B40" s="118" t="s">
        <v>1818</v>
      </c>
      <c r="C40" s="40">
        <v>49.6</v>
      </c>
      <c r="D40" s="40">
        <v>0.32</v>
      </c>
      <c r="E40" s="40">
        <v>17.600000000000001</v>
      </c>
      <c r="F40" s="40">
        <v>11.29</v>
      </c>
      <c r="G40" s="40">
        <v>0.17</v>
      </c>
      <c r="H40" s="40">
        <v>9.7200000000000006</v>
      </c>
      <c r="I40" s="40">
        <v>8.1</v>
      </c>
      <c r="J40" s="40">
        <v>2</v>
      </c>
      <c r="K40" s="40">
        <v>0.02</v>
      </c>
      <c r="L40" s="40">
        <v>0.21</v>
      </c>
      <c r="M40" s="40">
        <v>0.91</v>
      </c>
      <c r="N40" s="41"/>
      <c r="O40" s="42">
        <v>217</v>
      </c>
      <c r="P40" s="42">
        <v>67.900000000000006</v>
      </c>
      <c r="Q40" s="42">
        <v>112</v>
      </c>
      <c r="R40" s="42">
        <v>0.71</v>
      </c>
      <c r="S40" s="42">
        <v>65.900000000000006</v>
      </c>
      <c r="T40" s="42">
        <v>12</v>
      </c>
      <c r="U40" s="42">
        <v>14.6</v>
      </c>
      <c r="V40" s="42">
        <v>6.29</v>
      </c>
      <c r="W40" s="42"/>
      <c r="X40" s="42">
        <v>217</v>
      </c>
      <c r="Y40" s="42">
        <v>0.45</v>
      </c>
      <c r="Z40" s="42">
        <v>20.3</v>
      </c>
      <c r="AA40" s="42">
        <v>0.51</v>
      </c>
      <c r="AB40" s="42">
        <v>0.14000000000000001</v>
      </c>
      <c r="AC40" s="42">
        <v>12.5</v>
      </c>
      <c r="AD40" s="42">
        <v>0.96</v>
      </c>
      <c r="AE40" s="42">
        <v>2.5099999999999998</v>
      </c>
      <c r="AF40" s="42">
        <v>0.38</v>
      </c>
      <c r="AG40" s="42">
        <v>1.73</v>
      </c>
      <c r="AH40" s="42">
        <v>0.69</v>
      </c>
      <c r="AI40" s="42">
        <v>0.21</v>
      </c>
      <c r="AJ40" s="42">
        <v>0.98</v>
      </c>
      <c r="AK40" s="42">
        <v>0.2</v>
      </c>
      <c r="AL40" s="42">
        <v>1.56</v>
      </c>
      <c r="AM40" s="42">
        <v>0.4</v>
      </c>
      <c r="AN40" s="42">
        <v>1.24</v>
      </c>
      <c r="AO40" s="42">
        <v>0.22</v>
      </c>
      <c r="AP40" s="42">
        <v>1.32</v>
      </c>
      <c r="AQ40" s="42">
        <v>0.23</v>
      </c>
      <c r="AR40" s="42">
        <v>0.09</v>
      </c>
      <c r="AS40" s="42">
        <v>0.03</v>
      </c>
      <c r="AT40" s="42">
        <v>4.6800000000000001E-2</v>
      </c>
      <c r="AU40" s="42"/>
      <c r="AV40" s="42"/>
      <c r="AW40" s="42">
        <v>1.1000000000000001</v>
      </c>
      <c r="AX40" s="42">
        <v>81.8</v>
      </c>
      <c r="AY40" s="42">
        <v>1.65</v>
      </c>
      <c r="AZ40" s="42">
        <v>0.47</v>
      </c>
      <c r="BA40" s="42">
        <v>0.14000000000000001</v>
      </c>
      <c r="BB40" s="42">
        <v>0.11</v>
      </c>
      <c r="BC40" s="42">
        <v>0.08</v>
      </c>
      <c r="BD40" s="42">
        <v>0.36</v>
      </c>
      <c r="BE40" s="42">
        <v>107</v>
      </c>
      <c r="BF40" s="42">
        <v>0.28999999999999998</v>
      </c>
      <c r="BG40" s="288" t="s">
        <v>1820</v>
      </c>
    </row>
    <row r="41" spans="1:59" s="289" customFormat="1" ht="12.75" x14ac:dyDescent="0.2">
      <c r="A41" s="45" t="s">
        <v>1806</v>
      </c>
      <c r="B41" s="118">
        <v>242670</v>
      </c>
      <c r="C41" s="40">
        <v>49.5</v>
      </c>
      <c r="D41" s="40">
        <v>0.31</v>
      </c>
      <c r="E41" s="40">
        <v>18.52</v>
      </c>
      <c r="F41" s="40">
        <v>10.72</v>
      </c>
      <c r="G41" s="40">
        <v>0.23</v>
      </c>
      <c r="H41" s="40">
        <v>8.8000000000000007</v>
      </c>
      <c r="I41" s="40">
        <v>9.32</v>
      </c>
      <c r="J41" s="40">
        <v>1.23</v>
      </c>
      <c r="K41" s="40">
        <v>0.08</v>
      </c>
      <c r="L41" s="40">
        <v>0.21</v>
      </c>
      <c r="M41" s="40">
        <v>1.01</v>
      </c>
      <c r="N41" s="41"/>
      <c r="O41" s="42">
        <v>254</v>
      </c>
      <c r="P41" s="42">
        <v>62.7</v>
      </c>
      <c r="Q41" s="42">
        <v>177</v>
      </c>
      <c r="R41" s="42">
        <v>4.87</v>
      </c>
      <c r="S41" s="42">
        <v>74.3</v>
      </c>
      <c r="T41" s="42">
        <v>11</v>
      </c>
      <c r="U41" s="42">
        <v>15.1</v>
      </c>
      <c r="V41" s="42">
        <v>3.36</v>
      </c>
      <c r="W41" s="42"/>
      <c r="X41" s="42">
        <v>209</v>
      </c>
      <c r="Y41" s="42">
        <v>0.79</v>
      </c>
      <c r="Z41" s="42">
        <v>25.7</v>
      </c>
      <c r="AA41" s="42">
        <v>0.67</v>
      </c>
      <c r="AB41" s="42">
        <v>0.43</v>
      </c>
      <c r="AC41" s="42">
        <v>13.3</v>
      </c>
      <c r="AD41" s="42">
        <v>2.08</v>
      </c>
      <c r="AE41" s="42">
        <v>4.53</v>
      </c>
      <c r="AF41" s="42">
        <v>0.59</v>
      </c>
      <c r="AG41" s="42">
        <v>2.62</v>
      </c>
      <c r="AH41" s="42">
        <v>0.82</v>
      </c>
      <c r="AI41" s="42">
        <v>0.28999999999999998</v>
      </c>
      <c r="AJ41" s="42">
        <v>1.07</v>
      </c>
      <c r="AK41" s="42">
        <v>0.22</v>
      </c>
      <c r="AL41" s="42">
        <v>1.54</v>
      </c>
      <c r="AM41" s="42">
        <v>0.43</v>
      </c>
      <c r="AN41" s="42">
        <v>1.29</v>
      </c>
      <c r="AO41" s="42">
        <v>0.25</v>
      </c>
      <c r="AP41" s="42">
        <v>1.65</v>
      </c>
      <c r="AQ41" s="42">
        <v>0.27</v>
      </c>
      <c r="AR41" s="42">
        <v>0.82699999999999996</v>
      </c>
      <c r="AS41" s="42">
        <v>0.11</v>
      </c>
      <c r="AT41" s="42">
        <v>6.4699999999999994E-2</v>
      </c>
      <c r="AU41" s="42"/>
      <c r="AV41" s="42">
        <v>7.0000000000000007E-2</v>
      </c>
      <c r="AW41" s="42">
        <v>2.6</v>
      </c>
      <c r="AX41" s="42">
        <v>77.7</v>
      </c>
      <c r="AY41" s="42">
        <v>1.54</v>
      </c>
      <c r="AZ41" s="42">
        <v>0.63</v>
      </c>
      <c r="BA41" s="42">
        <v>0.22</v>
      </c>
      <c r="BB41" s="42">
        <v>0.01</v>
      </c>
      <c r="BC41" s="42">
        <v>0.06</v>
      </c>
      <c r="BD41" s="42">
        <v>0.32</v>
      </c>
      <c r="BE41" s="42">
        <v>75.5</v>
      </c>
      <c r="BF41" s="42">
        <v>0.26</v>
      </c>
      <c r="BG41" s="288" t="s">
        <v>1820</v>
      </c>
    </row>
    <row r="42" spans="1:59" s="289" customFormat="1" ht="12.75" x14ac:dyDescent="0.2">
      <c r="A42" s="45" t="s">
        <v>1806</v>
      </c>
      <c r="B42" s="118">
        <v>242744</v>
      </c>
      <c r="C42" s="40">
        <v>50.03</v>
      </c>
      <c r="D42" s="40">
        <v>0.39</v>
      </c>
      <c r="E42" s="40">
        <v>17.82</v>
      </c>
      <c r="F42" s="40">
        <v>11.54</v>
      </c>
      <c r="G42" s="40">
        <v>0.17</v>
      </c>
      <c r="H42" s="40">
        <v>8.0500000000000007</v>
      </c>
      <c r="I42" s="40">
        <v>7.37</v>
      </c>
      <c r="J42" s="40">
        <v>1.8</v>
      </c>
      <c r="K42" s="40">
        <v>0.15</v>
      </c>
      <c r="L42" s="40">
        <v>0.2</v>
      </c>
      <c r="M42" s="40">
        <v>2.42</v>
      </c>
      <c r="N42" s="41"/>
      <c r="O42" s="42">
        <v>55.6</v>
      </c>
      <c r="P42" s="42">
        <v>45.4</v>
      </c>
      <c r="Q42" s="42">
        <v>59.1</v>
      </c>
      <c r="R42" s="42">
        <v>3.28</v>
      </c>
      <c r="S42" s="42">
        <v>84.1</v>
      </c>
      <c r="T42" s="42">
        <v>22</v>
      </c>
      <c r="U42" s="42">
        <v>14.1</v>
      </c>
      <c r="V42" s="42">
        <v>1.22</v>
      </c>
      <c r="W42" s="42"/>
      <c r="X42" s="42">
        <v>233</v>
      </c>
      <c r="Y42" s="42">
        <v>0.55000000000000004</v>
      </c>
      <c r="Z42" s="42">
        <v>23.4</v>
      </c>
      <c r="AA42" s="42">
        <v>0.75</v>
      </c>
      <c r="AB42" s="42">
        <v>0.18</v>
      </c>
      <c r="AC42" s="42">
        <v>15.6</v>
      </c>
      <c r="AD42" s="42">
        <v>1.25</v>
      </c>
      <c r="AE42" s="42">
        <v>3.21</v>
      </c>
      <c r="AF42" s="42">
        <v>0.47</v>
      </c>
      <c r="AG42" s="42">
        <v>2.31</v>
      </c>
      <c r="AH42" s="42">
        <v>0.86</v>
      </c>
      <c r="AI42" s="42">
        <v>0.21</v>
      </c>
      <c r="AJ42" s="42">
        <v>1.1499999999999999</v>
      </c>
      <c r="AK42" s="42">
        <v>0.22</v>
      </c>
      <c r="AL42" s="42">
        <v>2.06</v>
      </c>
      <c r="AM42" s="42">
        <v>0.49</v>
      </c>
      <c r="AN42" s="42">
        <v>1.53</v>
      </c>
      <c r="AO42" s="42">
        <v>0.27</v>
      </c>
      <c r="AP42" s="42">
        <v>1.91</v>
      </c>
      <c r="AQ42" s="42">
        <v>0.27</v>
      </c>
      <c r="AR42" s="42">
        <v>0.16300000000000001</v>
      </c>
      <c r="AS42" s="42">
        <v>1.4E-2</v>
      </c>
      <c r="AT42" s="42">
        <v>4.8000000000000001E-2</v>
      </c>
      <c r="AU42" s="42">
        <v>0.12</v>
      </c>
      <c r="AV42" s="42">
        <v>0.01</v>
      </c>
      <c r="AW42" s="42">
        <v>4.3</v>
      </c>
      <c r="AX42" s="42">
        <v>78</v>
      </c>
      <c r="AY42" s="42">
        <v>1.43</v>
      </c>
      <c r="AZ42" s="42">
        <v>0.36</v>
      </c>
      <c r="BA42" s="42">
        <v>0.21</v>
      </c>
      <c r="BB42" s="42">
        <v>0.05</v>
      </c>
      <c r="BC42" s="42">
        <v>0.11</v>
      </c>
      <c r="BD42" s="42">
        <v>0.44</v>
      </c>
      <c r="BE42" s="42">
        <v>0.22</v>
      </c>
      <c r="BF42" s="42">
        <v>0.13</v>
      </c>
      <c r="BG42" s="288" t="s">
        <v>1820</v>
      </c>
    </row>
    <row r="43" spans="1:59" s="289" customFormat="1" ht="12.75" x14ac:dyDescent="0.2">
      <c r="A43" s="45" t="s">
        <v>1806</v>
      </c>
      <c r="B43" s="118">
        <v>242743</v>
      </c>
      <c r="C43" s="40">
        <v>46.72</v>
      </c>
      <c r="D43" s="40">
        <v>0.21</v>
      </c>
      <c r="E43" s="40">
        <v>16.34</v>
      </c>
      <c r="F43" s="40">
        <v>9.69</v>
      </c>
      <c r="G43" s="40">
        <v>0.14000000000000001</v>
      </c>
      <c r="H43" s="40">
        <v>14.83</v>
      </c>
      <c r="I43" s="40">
        <v>6.28</v>
      </c>
      <c r="J43" s="40">
        <v>0.66</v>
      </c>
      <c r="K43" s="40">
        <v>0.02</v>
      </c>
      <c r="L43" s="40">
        <v>0.19</v>
      </c>
      <c r="M43" s="40">
        <v>4.8499999999999996</v>
      </c>
      <c r="N43" s="41"/>
      <c r="O43" s="42">
        <v>701</v>
      </c>
      <c r="P43" s="42">
        <v>63.4</v>
      </c>
      <c r="Q43" s="42">
        <v>342</v>
      </c>
      <c r="R43" s="42">
        <v>1.08</v>
      </c>
      <c r="S43" s="42">
        <v>52.2</v>
      </c>
      <c r="T43" s="42">
        <v>5</v>
      </c>
      <c r="U43" s="42">
        <v>11</v>
      </c>
      <c r="V43" s="42">
        <v>0.53</v>
      </c>
      <c r="W43" s="42"/>
      <c r="X43" s="42">
        <v>185</v>
      </c>
      <c r="Y43" s="42">
        <v>0.23</v>
      </c>
      <c r="Z43" s="42">
        <v>12.5</v>
      </c>
      <c r="AA43" s="42">
        <v>0.35</v>
      </c>
      <c r="AB43" s="42">
        <v>2.1999999999999999E-2</v>
      </c>
      <c r="AC43" s="42">
        <v>10.199999999999999</v>
      </c>
      <c r="AD43" s="42">
        <v>0.59</v>
      </c>
      <c r="AE43" s="42">
        <v>1.22</v>
      </c>
      <c r="AF43" s="42">
        <v>0.2</v>
      </c>
      <c r="AG43" s="42">
        <v>0.95</v>
      </c>
      <c r="AH43" s="42">
        <v>0.37</v>
      </c>
      <c r="AI43" s="42">
        <v>0.16</v>
      </c>
      <c r="AJ43" s="42">
        <v>0.59</v>
      </c>
      <c r="AK43" s="42">
        <v>0.15</v>
      </c>
      <c r="AL43" s="42">
        <v>1.1599999999999999</v>
      </c>
      <c r="AM43" s="42">
        <v>0.32</v>
      </c>
      <c r="AN43" s="42">
        <v>1</v>
      </c>
      <c r="AO43" s="42">
        <v>0.16</v>
      </c>
      <c r="AP43" s="42">
        <v>1.29</v>
      </c>
      <c r="AQ43" s="42">
        <v>0.23</v>
      </c>
      <c r="AR43" s="42">
        <v>9.6000000000000002E-2</v>
      </c>
      <c r="AS43" s="42"/>
      <c r="AT43" s="42">
        <v>1.7899999999999999E-2</v>
      </c>
      <c r="AU43" s="42"/>
      <c r="AV43" s="42"/>
      <c r="AW43" s="42">
        <v>2.5</v>
      </c>
      <c r="AX43" s="42">
        <v>62.2</v>
      </c>
      <c r="AY43" s="42">
        <v>1.65</v>
      </c>
      <c r="AZ43" s="42">
        <v>0.27</v>
      </c>
      <c r="BA43" s="42">
        <v>0.11</v>
      </c>
      <c r="BB43" s="42">
        <v>0.04</v>
      </c>
      <c r="BC43" s="42">
        <v>7.0000000000000007E-2</v>
      </c>
      <c r="BD43" s="42">
        <v>0.26</v>
      </c>
      <c r="BE43" s="42">
        <v>29.8</v>
      </c>
      <c r="BF43" s="42">
        <v>0.2</v>
      </c>
      <c r="BG43" s="288" t="s">
        <v>1820</v>
      </c>
    </row>
    <row r="44" spans="1:59" s="289" customFormat="1" ht="12.75" x14ac:dyDescent="0.2">
      <c r="A44" s="45" t="s">
        <v>1806</v>
      </c>
      <c r="B44" s="118">
        <v>242742</v>
      </c>
      <c r="C44" s="40">
        <v>47.1</v>
      </c>
      <c r="D44" s="40">
        <v>0.21</v>
      </c>
      <c r="E44" s="40">
        <v>19.559999999999999</v>
      </c>
      <c r="F44" s="40">
        <v>8.7100000000000009</v>
      </c>
      <c r="G44" s="40">
        <v>0.13</v>
      </c>
      <c r="H44" s="40">
        <v>10.88</v>
      </c>
      <c r="I44" s="40">
        <v>8.07</v>
      </c>
      <c r="J44" s="40">
        <v>1.68</v>
      </c>
      <c r="K44" s="40">
        <v>0.1</v>
      </c>
      <c r="L44" s="40">
        <v>0.2</v>
      </c>
      <c r="M44" s="40">
        <v>3.29</v>
      </c>
      <c r="N44" s="41"/>
      <c r="O44" s="42">
        <v>359</v>
      </c>
      <c r="P44" s="42">
        <v>44.8</v>
      </c>
      <c r="Q44" s="42">
        <v>149</v>
      </c>
      <c r="R44" s="42">
        <v>1.24</v>
      </c>
      <c r="S44" s="42">
        <v>72.8</v>
      </c>
      <c r="T44" s="42">
        <v>10</v>
      </c>
      <c r="U44" s="42">
        <v>12.3</v>
      </c>
      <c r="V44" s="42">
        <v>1.05</v>
      </c>
      <c r="W44" s="42"/>
      <c r="X44" s="42">
        <v>198</v>
      </c>
      <c r="Y44" s="42">
        <v>0.39</v>
      </c>
      <c r="Z44" s="42">
        <v>15.3</v>
      </c>
      <c r="AA44" s="42">
        <v>0.46</v>
      </c>
      <c r="AB44" s="42">
        <v>0.17</v>
      </c>
      <c r="AC44" s="42">
        <v>9.5399999999999991</v>
      </c>
      <c r="AD44" s="42">
        <v>1.02</v>
      </c>
      <c r="AE44" s="42">
        <v>2.4700000000000002</v>
      </c>
      <c r="AF44" s="42">
        <v>0.31</v>
      </c>
      <c r="AG44" s="42">
        <v>1.35</v>
      </c>
      <c r="AH44" s="42">
        <v>0.54</v>
      </c>
      <c r="AI44" s="42">
        <v>0.17</v>
      </c>
      <c r="AJ44" s="42">
        <v>0.64</v>
      </c>
      <c r="AK44" s="42">
        <v>0.17</v>
      </c>
      <c r="AL44" s="42">
        <v>1.27</v>
      </c>
      <c r="AM44" s="42">
        <v>0.27</v>
      </c>
      <c r="AN44" s="42">
        <v>0.99</v>
      </c>
      <c r="AO44" s="42">
        <v>0.18</v>
      </c>
      <c r="AP44" s="42">
        <v>1.1399999999999999</v>
      </c>
      <c r="AQ44" s="42">
        <v>0.19</v>
      </c>
      <c r="AR44" s="42">
        <v>0.108</v>
      </c>
      <c r="AS44" s="42">
        <v>1.0999999999999999E-2</v>
      </c>
      <c r="AT44" s="42">
        <v>3.1800000000000002E-2</v>
      </c>
      <c r="AU44" s="42"/>
      <c r="AV44" s="42">
        <v>0</v>
      </c>
      <c r="AW44" s="42">
        <v>2.7</v>
      </c>
      <c r="AX44" s="42">
        <v>52.1</v>
      </c>
      <c r="AY44" s="42">
        <v>1.97</v>
      </c>
      <c r="AZ44" s="42">
        <v>0.06</v>
      </c>
      <c r="BA44" s="42">
        <v>0.09</v>
      </c>
      <c r="BB44" s="42">
        <v>0.08</v>
      </c>
      <c r="BC44" s="42">
        <v>0.08</v>
      </c>
      <c r="BD44" s="42">
        <v>0.35</v>
      </c>
      <c r="BE44" s="42">
        <v>0.05</v>
      </c>
      <c r="BF44" s="42">
        <v>0.05</v>
      </c>
      <c r="BG44" s="288" t="s">
        <v>1820</v>
      </c>
    </row>
    <row r="45" spans="1:59" s="289" customFormat="1" ht="12.75" x14ac:dyDescent="0.2">
      <c r="A45" s="45" t="s">
        <v>1806</v>
      </c>
      <c r="B45" s="118">
        <v>242733</v>
      </c>
      <c r="C45" s="40">
        <v>48.62</v>
      </c>
      <c r="D45" s="40">
        <v>0.36</v>
      </c>
      <c r="E45" s="40">
        <v>17.37</v>
      </c>
      <c r="F45" s="40">
        <v>10.92</v>
      </c>
      <c r="G45" s="40">
        <v>0.15</v>
      </c>
      <c r="H45" s="40">
        <v>9.31</v>
      </c>
      <c r="I45" s="40">
        <v>8.6</v>
      </c>
      <c r="J45" s="40">
        <v>1.65</v>
      </c>
      <c r="K45" s="40">
        <v>0.1</v>
      </c>
      <c r="L45" s="40">
        <v>0.22</v>
      </c>
      <c r="M45" s="40">
        <v>2.64</v>
      </c>
      <c r="N45" s="41"/>
      <c r="O45" s="42">
        <v>106</v>
      </c>
      <c r="P45" s="42">
        <v>53.7</v>
      </c>
      <c r="Q45" s="42">
        <v>122</v>
      </c>
      <c r="R45" s="42">
        <v>0.97</v>
      </c>
      <c r="S45" s="42">
        <v>56.8</v>
      </c>
      <c r="T45" s="42">
        <v>4.8</v>
      </c>
      <c r="U45" s="42">
        <v>14.4</v>
      </c>
      <c r="V45" s="42">
        <v>1</v>
      </c>
      <c r="W45" s="42"/>
      <c r="X45" s="42">
        <v>230</v>
      </c>
      <c r="Y45" s="42">
        <v>0.39</v>
      </c>
      <c r="Z45" s="42">
        <v>19.3</v>
      </c>
      <c r="AA45" s="42">
        <v>0.54</v>
      </c>
      <c r="AB45" s="42">
        <v>4.2999999999999997E-2</v>
      </c>
      <c r="AC45" s="42">
        <v>13.3</v>
      </c>
      <c r="AD45" s="42">
        <v>0.56999999999999995</v>
      </c>
      <c r="AE45" s="42">
        <v>1.88</v>
      </c>
      <c r="AF45" s="42">
        <v>0.33</v>
      </c>
      <c r="AG45" s="42">
        <v>1.91</v>
      </c>
      <c r="AH45" s="42">
        <v>0.64</v>
      </c>
      <c r="AI45" s="42">
        <v>0.22</v>
      </c>
      <c r="AJ45" s="42">
        <v>1.05</v>
      </c>
      <c r="AK45" s="42">
        <v>0.22</v>
      </c>
      <c r="AL45" s="42">
        <v>1.56</v>
      </c>
      <c r="AM45" s="42">
        <v>0.41</v>
      </c>
      <c r="AN45" s="42">
        <v>1.28</v>
      </c>
      <c r="AO45" s="42">
        <v>0.23</v>
      </c>
      <c r="AP45" s="42">
        <v>1.36</v>
      </c>
      <c r="AQ45" s="42">
        <v>0.22</v>
      </c>
      <c r="AR45" s="42">
        <v>9.4E-2</v>
      </c>
      <c r="AS45" s="42">
        <v>8.0000000000000002E-3</v>
      </c>
      <c r="AT45" s="42">
        <v>3.15E-2</v>
      </c>
      <c r="AU45" s="42"/>
      <c r="AV45" s="42">
        <v>0</v>
      </c>
      <c r="AW45" s="42">
        <v>47.2</v>
      </c>
      <c r="AX45" s="42">
        <v>49.5</v>
      </c>
      <c r="AY45" s="42">
        <v>1.91</v>
      </c>
      <c r="AZ45" s="42">
        <v>0.87</v>
      </c>
      <c r="BA45" s="42">
        <v>0.13</v>
      </c>
      <c r="BB45" s="42">
        <v>0.13</v>
      </c>
      <c r="BC45" s="42">
        <v>0.09</v>
      </c>
      <c r="BD45" s="42">
        <v>0.18</v>
      </c>
      <c r="BE45" s="42">
        <v>0.06</v>
      </c>
      <c r="BF45" s="42">
        <v>0.21</v>
      </c>
      <c r="BG45" s="288" t="s">
        <v>1820</v>
      </c>
    </row>
    <row r="46" spans="1:59" s="289" customFormat="1" ht="12.75" x14ac:dyDescent="0.2">
      <c r="A46" s="45" t="s">
        <v>1806</v>
      </c>
      <c r="B46" s="118">
        <v>242737</v>
      </c>
      <c r="C46" s="40">
        <v>45.14</v>
      </c>
      <c r="D46" s="40">
        <v>0.2</v>
      </c>
      <c r="E46" s="40">
        <v>15.99</v>
      </c>
      <c r="F46" s="40">
        <v>9.8000000000000007</v>
      </c>
      <c r="G46" s="40">
        <v>0.15</v>
      </c>
      <c r="H46" s="40">
        <v>16.37</v>
      </c>
      <c r="I46" s="40">
        <v>5.84</v>
      </c>
      <c r="J46" s="40">
        <v>1.1299999999999999</v>
      </c>
      <c r="K46" s="40">
        <v>0.04</v>
      </c>
      <c r="L46" s="40">
        <v>0.18</v>
      </c>
      <c r="M46" s="40">
        <v>5.0999999999999996</v>
      </c>
      <c r="N46" s="41"/>
      <c r="O46" s="42">
        <v>1207</v>
      </c>
      <c r="P46" s="42">
        <v>65.8</v>
      </c>
      <c r="Q46" s="42">
        <v>472</v>
      </c>
      <c r="R46" s="42">
        <v>1.51</v>
      </c>
      <c r="S46" s="42">
        <v>54.7</v>
      </c>
      <c r="T46" s="42">
        <v>3.4</v>
      </c>
      <c r="U46" s="42">
        <v>10</v>
      </c>
      <c r="V46" s="42">
        <v>0.63</v>
      </c>
      <c r="W46" s="42"/>
      <c r="X46" s="42">
        <v>160</v>
      </c>
      <c r="Y46" s="42">
        <v>0.21</v>
      </c>
      <c r="Z46" s="42">
        <v>10.4</v>
      </c>
      <c r="AA46" s="42">
        <v>0.33</v>
      </c>
      <c r="AB46" s="42"/>
      <c r="AC46" s="42">
        <v>7.42</v>
      </c>
      <c r="AD46" s="42">
        <v>0.13</v>
      </c>
      <c r="AE46" s="42">
        <v>0.38</v>
      </c>
      <c r="AF46" s="42">
        <v>0.09</v>
      </c>
      <c r="AG46" s="42">
        <v>0.45</v>
      </c>
      <c r="AH46" s="42">
        <v>0.26</v>
      </c>
      <c r="AI46" s="42">
        <v>0.1</v>
      </c>
      <c r="AJ46" s="42">
        <v>0.48</v>
      </c>
      <c r="AK46" s="42">
        <v>0.09</v>
      </c>
      <c r="AL46" s="42">
        <v>0.81</v>
      </c>
      <c r="AM46" s="42">
        <v>0.23</v>
      </c>
      <c r="AN46" s="42">
        <v>0.83</v>
      </c>
      <c r="AO46" s="42">
        <v>0.14000000000000001</v>
      </c>
      <c r="AP46" s="42">
        <v>0.92</v>
      </c>
      <c r="AQ46" s="42">
        <v>0.16</v>
      </c>
      <c r="AR46" s="42">
        <v>0.11600000000000001</v>
      </c>
      <c r="AS46" s="42">
        <v>3.0000000000000001E-3</v>
      </c>
      <c r="AT46" s="42">
        <v>2.3599999999999999E-2</v>
      </c>
      <c r="AU46" s="42"/>
      <c r="AV46" s="42">
        <v>0</v>
      </c>
      <c r="AW46" s="42">
        <v>11.9</v>
      </c>
      <c r="AX46" s="42">
        <v>59.3</v>
      </c>
      <c r="AY46" s="42">
        <v>1.35</v>
      </c>
      <c r="AZ46" s="42">
        <v>0.31</v>
      </c>
      <c r="BA46" s="42">
        <v>0.21</v>
      </c>
      <c r="BB46" s="42">
        <v>0.04</v>
      </c>
      <c r="BC46" s="42">
        <v>0.09</v>
      </c>
      <c r="BD46" s="42">
        <v>0.51</v>
      </c>
      <c r="BE46" s="42">
        <v>30.4</v>
      </c>
      <c r="BF46" s="42">
        <v>0.22</v>
      </c>
      <c r="BG46" s="288" t="s">
        <v>1820</v>
      </c>
    </row>
    <row r="47" spans="1:59" s="289" customFormat="1" ht="12.75" x14ac:dyDescent="0.2">
      <c r="A47" s="45" t="s">
        <v>1806</v>
      </c>
      <c r="B47" s="118">
        <v>242729</v>
      </c>
      <c r="C47" s="40">
        <v>46.62</v>
      </c>
      <c r="D47" s="40">
        <v>0.19</v>
      </c>
      <c r="E47" s="40">
        <v>13.42</v>
      </c>
      <c r="F47" s="40">
        <v>11.02</v>
      </c>
      <c r="G47" s="40">
        <v>0.23</v>
      </c>
      <c r="H47" s="40">
        <v>14.28</v>
      </c>
      <c r="I47" s="40">
        <v>10.17</v>
      </c>
      <c r="J47" s="40">
        <v>0.62</v>
      </c>
      <c r="K47" s="40">
        <v>7.0000000000000007E-2</v>
      </c>
      <c r="L47" s="40">
        <v>0.2</v>
      </c>
      <c r="M47" s="40">
        <v>3.11</v>
      </c>
      <c r="N47" s="41"/>
      <c r="O47" s="42">
        <v>1705</v>
      </c>
      <c r="P47" s="42">
        <v>73.8</v>
      </c>
      <c r="Q47" s="42">
        <v>625</v>
      </c>
      <c r="R47" s="42">
        <v>1.49</v>
      </c>
      <c r="S47" s="42">
        <v>25.3</v>
      </c>
      <c r="T47" s="42">
        <v>6.8</v>
      </c>
      <c r="U47" s="42">
        <v>9.84</v>
      </c>
      <c r="V47" s="42">
        <v>4.95</v>
      </c>
      <c r="W47" s="42"/>
      <c r="X47" s="42">
        <v>157</v>
      </c>
      <c r="Y47" s="42">
        <v>0.28000000000000003</v>
      </c>
      <c r="Z47" s="42">
        <v>13.1</v>
      </c>
      <c r="AA47" s="42">
        <v>0.43</v>
      </c>
      <c r="AB47" s="42">
        <v>6.7000000000000004E-2</v>
      </c>
      <c r="AC47" s="42">
        <v>7.38</v>
      </c>
      <c r="AD47" s="42">
        <v>0.4</v>
      </c>
      <c r="AE47" s="42">
        <v>0.89</v>
      </c>
      <c r="AF47" s="42">
        <v>0.14000000000000001</v>
      </c>
      <c r="AG47" s="42">
        <v>0.55000000000000004</v>
      </c>
      <c r="AH47" s="42">
        <v>0.19</v>
      </c>
      <c r="AI47" s="42">
        <v>0.08</v>
      </c>
      <c r="AJ47" s="42">
        <v>0.4</v>
      </c>
      <c r="AK47" s="42">
        <v>0.08</v>
      </c>
      <c r="AL47" s="42">
        <v>0.75</v>
      </c>
      <c r="AM47" s="42">
        <v>0.22</v>
      </c>
      <c r="AN47" s="42">
        <v>0.78</v>
      </c>
      <c r="AO47" s="42">
        <v>0.13</v>
      </c>
      <c r="AP47" s="42">
        <v>1.08</v>
      </c>
      <c r="AQ47" s="42">
        <v>0.18</v>
      </c>
      <c r="AR47" s="42">
        <v>0.14000000000000001</v>
      </c>
      <c r="AS47" s="42">
        <v>4.2999999999999997E-2</v>
      </c>
      <c r="AT47" s="42">
        <v>2.47E-2</v>
      </c>
      <c r="AU47" s="42">
        <v>0.19</v>
      </c>
      <c r="AV47" s="42">
        <v>0.02</v>
      </c>
      <c r="AW47" s="42">
        <v>23.8</v>
      </c>
      <c r="AX47" s="42">
        <v>101</v>
      </c>
      <c r="AY47" s="42">
        <v>1.76</v>
      </c>
      <c r="AZ47" s="42">
        <v>0.63</v>
      </c>
      <c r="BA47" s="42">
        <v>0.25</v>
      </c>
      <c r="BB47" s="42"/>
      <c r="BC47" s="42">
        <v>7.0000000000000007E-2</v>
      </c>
      <c r="BD47" s="42">
        <v>0.25</v>
      </c>
      <c r="BE47" s="42">
        <v>0.11</v>
      </c>
      <c r="BF47" s="42">
        <v>0.31</v>
      </c>
      <c r="BG47" s="288" t="s">
        <v>1820</v>
      </c>
    </row>
    <row r="48" spans="1:59" s="289" customFormat="1" ht="12.75" x14ac:dyDescent="0.2">
      <c r="A48" s="45" t="s">
        <v>1806</v>
      </c>
      <c r="B48" s="118">
        <v>242725</v>
      </c>
      <c r="C48" s="40">
        <v>44.88</v>
      </c>
      <c r="D48" s="40">
        <v>0.21</v>
      </c>
      <c r="E48" s="40">
        <v>14.52</v>
      </c>
      <c r="F48" s="40">
        <v>11.38</v>
      </c>
      <c r="G48" s="40">
        <v>0.23</v>
      </c>
      <c r="H48" s="40">
        <v>14.8</v>
      </c>
      <c r="I48" s="40">
        <v>8.7100000000000009</v>
      </c>
      <c r="J48" s="40">
        <v>0.95</v>
      </c>
      <c r="K48" s="40">
        <v>0.15</v>
      </c>
      <c r="L48" s="40">
        <v>0.22</v>
      </c>
      <c r="M48" s="40">
        <v>3.69</v>
      </c>
      <c r="N48" s="41"/>
      <c r="O48" s="42">
        <v>1343</v>
      </c>
      <c r="P48" s="42">
        <v>77.7</v>
      </c>
      <c r="Q48" s="42">
        <v>586</v>
      </c>
      <c r="R48" s="42">
        <v>4.3600000000000003</v>
      </c>
      <c r="S48" s="42">
        <v>36.5</v>
      </c>
      <c r="T48" s="42">
        <v>29</v>
      </c>
      <c r="U48" s="42">
        <v>10.9</v>
      </c>
      <c r="V48" s="42">
        <v>1.73</v>
      </c>
      <c r="W48" s="42"/>
      <c r="X48" s="42">
        <v>184</v>
      </c>
      <c r="Y48" s="42">
        <v>0.14000000000000001</v>
      </c>
      <c r="Z48" s="42">
        <v>9.82</v>
      </c>
      <c r="AA48" s="42">
        <v>0.3</v>
      </c>
      <c r="AB48" s="42">
        <v>2.1999999999999999E-2</v>
      </c>
      <c r="AC48" s="42">
        <v>7.93</v>
      </c>
      <c r="AD48" s="42">
        <v>0.32</v>
      </c>
      <c r="AE48" s="42">
        <v>0.96</v>
      </c>
      <c r="AF48" s="42">
        <v>0.18</v>
      </c>
      <c r="AG48" s="42">
        <v>0.83</v>
      </c>
      <c r="AH48" s="42">
        <v>0.38</v>
      </c>
      <c r="AI48" s="42">
        <v>0.11</v>
      </c>
      <c r="AJ48" s="42">
        <v>0.59</v>
      </c>
      <c r="AK48" s="42">
        <v>0.11</v>
      </c>
      <c r="AL48" s="42">
        <v>0.98</v>
      </c>
      <c r="AM48" s="42">
        <v>0.28000000000000003</v>
      </c>
      <c r="AN48" s="42">
        <v>0.83</v>
      </c>
      <c r="AO48" s="42">
        <v>0.17</v>
      </c>
      <c r="AP48" s="42">
        <v>0.98</v>
      </c>
      <c r="AQ48" s="42">
        <v>0.14000000000000001</v>
      </c>
      <c r="AR48" s="42">
        <v>0.16600000000000001</v>
      </c>
      <c r="AS48" s="42">
        <v>2E-3</v>
      </c>
      <c r="AT48" s="42">
        <v>1.47E-2</v>
      </c>
      <c r="AU48" s="42">
        <v>0.13</v>
      </c>
      <c r="AV48" s="42">
        <v>0.02</v>
      </c>
      <c r="AW48" s="42">
        <v>0.8</v>
      </c>
      <c r="AX48" s="42">
        <v>84.1</v>
      </c>
      <c r="AY48" s="42">
        <v>1.63</v>
      </c>
      <c r="AZ48" s="42">
        <v>0.48</v>
      </c>
      <c r="BA48" s="42">
        <v>0.15</v>
      </c>
      <c r="BB48" s="42"/>
      <c r="BC48" s="42">
        <v>0.09</v>
      </c>
      <c r="BD48" s="42">
        <v>0.32</v>
      </c>
      <c r="BE48" s="42">
        <v>38.6</v>
      </c>
      <c r="BF48" s="42">
        <v>0.3</v>
      </c>
      <c r="BG48" s="288" t="s">
        <v>1820</v>
      </c>
    </row>
    <row r="49" spans="1:59" s="289" customFormat="1" ht="12.75" x14ac:dyDescent="0.2">
      <c r="A49" s="45" t="s">
        <v>1806</v>
      </c>
      <c r="B49" s="118" t="s">
        <v>1821</v>
      </c>
      <c r="C49" s="40">
        <v>46.5</v>
      </c>
      <c r="D49" s="40">
        <v>0.23</v>
      </c>
      <c r="E49" s="40">
        <v>16.829999999999998</v>
      </c>
      <c r="F49" s="40">
        <v>9.1199999999999992</v>
      </c>
      <c r="G49" s="40">
        <v>0.2</v>
      </c>
      <c r="H49" s="40">
        <v>11.31</v>
      </c>
      <c r="I49" s="40">
        <v>11.68</v>
      </c>
      <c r="J49" s="40">
        <v>1.18</v>
      </c>
      <c r="K49" s="40">
        <v>0.04</v>
      </c>
      <c r="L49" s="40">
        <v>0.23</v>
      </c>
      <c r="M49" s="40">
        <v>2.3199999999999998</v>
      </c>
      <c r="N49" s="41"/>
      <c r="O49" s="42">
        <v>908</v>
      </c>
      <c r="P49" s="42">
        <v>61.3</v>
      </c>
      <c r="Q49" s="42">
        <v>366</v>
      </c>
      <c r="R49" s="42">
        <v>1.1499999999999999</v>
      </c>
      <c r="S49" s="42">
        <v>115</v>
      </c>
      <c r="T49" s="42">
        <v>9.8000000000000007</v>
      </c>
      <c r="U49" s="42">
        <v>11.1</v>
      </c>
      <c r="V49" s="42">
        <v>3.92</v>
      </c>
      <c r="W49" s="42"/>
      <c r="X49" s="42">
        <v>183</v>
      </c>
      <c r="Y49" s="42">
        <v>0.25</v>
      </c>
      <c r="Z49" s="42">
        <v>12.9</v>
      </c>
      <c r="AA49" s="42">
        <v>0.37</v>
      </c>
      <c r="AB49" s="42">
        <v>5.1999999999999998E-2</v>
      </c>
      <c r="AC49" s="42">
        <v>10.1</v>
      </c>
      <c r="AD49" s="42">
        <v>0.37</v>
      </c>
      <c r="AE49" s="42">
        <v>1.03</v>
      </c>
      <c r="AF49" s="42">
        <v>0.2</v>
      </c>
      <c r="AG49" s="42">
        <v>1.07</v>
      </c>
      <c r="AH49" s="42">
        <v>0.41</v>
      </c>
      <c r="AI49" s="42">
        <v>0.15</v>
      </c>
      <c r="AJ49" s="42">
        <v>0.74</v>
      </c>
      <c r="AK49" s="42">
        <v>0.14000000000000001</v>
      </c>
      <c r="AL49" s="42">
        <v>1.2</v>
      </c>
      <c r="AM49" s="42">
        <v>0.31</v>
      </c>
      <c r="AN49" s="42">
        <v>0.97</v>
      </c>
      <c r="AO49" s="42">
        <v>0.15</v>
      </c>
      <c r="AP49" s="42">
        <v>1.2</v>
      </c>
      <c r="AQ49" s="42">
        <v>0.21</v>
      </c>
      <c r="AR49" s="42"/>
      <c r="AS49" s="42"/>
      <c r="AT49" s="42">
        <v>2.41E-2</v>
      </c>
      <c r="AU49" s="42">
        <v>0.19</v>
      </c>
      <c r="AV49" s="42">
        <v>0.03</v>
      </c>
      <c r="AW49" s="42">
        <v>18.5</v>
      </c>
      <c r="AX49" s="42">
        <v>60.6</v>
      </c>
      <c r="AY49" s="42">
        <v>1.26</v>
      </c>
      <c r="AZ49" s="42">
        <v>0.9</v>
      </c>
      <c r="BA49" s="42">
        <v>0.1</v>
      </c>
      <c r="BB49" s="42">
        <v>0.11</v>
      </c>
      <c r="BC49" s="42">
        <v>7.0000000000000007E-2</v>
      </c>
      <c r="BD49" s="42">
        <v>0.09</v>
      </c>
      <c r="BE49" s="42">
        <v>90</v>
      </c>
      <c r="BF49" s="42">
        <v>0.44</v>
      </c>
      <c r="BG49" s="288" t="s">
        <v>1820</v>
      </c>
    </row>
    <row r="50" spans="1:59" s="289" customFormat="1" ht="12.75" x14ac:dyDescent="0.2">
      <c r="A50" s="45" t="s">
        <v>1806</v>
      </c>
      <c r="B50" s="118">
        <v>242718</v>
      </c>
      <c r="C50" s="40">
        <v>47.22</v>
      </c>
      <c r="D50" s="40">
        <v>0.22</v>
      </c>
      <c r="E50" s="40">
        <v>16.079999999999998</v>
      </c>
      <c r="F50" s="40">
        <v>9.9700000000000006</v>
      </c>
      <c r="G50" s="40">
        <v>0.16</v>
      </c>
      <c r="H50" s="40">
        <v>13.25</v>
      </c>
      <c r="I50" s="40">
        <v>7.13</v>
      </c>
      <c r="J50" s="40">
        <v>1.02</v>
      </c>
      <c r="K50" s="40">
        <v>0.06</v>
      </c>
      <c r="L50" s="40">
        <v>0.21</v>
      </c>
      <c r="M50" s="40">
        <v>4.62</v>
      </c>
      <c r="N50" s="41"/>
      <c r="O50" s="42">
        <v>878</v>
      </c>
      <c r="P50" s="42">
        <v>70.3</v>
      </c>
      <c r="Q50" s="42">
        <v>403</v>
      </c>
      <c r="R50" s="42">
        <v>2.38</v>
      </c>
      <c r="S50" s="42">
        <v>58.8</v>
      </c>
      <c r="T50" s="42">
        <v>15</v>
      </c>
      <c r="U50" s="42">
        <v>10.8</v>
      </c>
      <c r="V50" s="42">
        <v>2.57</v>
      </c>
      <c r="W50" s="42"/>
      <c r="X50" s="42">
        <v>177</v>
      </c>
      <c r="Y50" s="42">
        <v>0.26</v>
      </c>
      <c r="Z50" s="42">
        <v>12.8</v>
      </c>
      <c r="AA50" s="42">
        <v>0.4</v>
      </c>
      <c r="AB50" s="42">
        <v>6.3E-2</v>
      </c>
      <c r="AC50" s="42">
        <v>10</v>
      </c>
      <c r="AD50" s="42">
        <v>0.61</v>
      </c>
      <c r="AE50" s="42">
        <v>1.64</v>
      </c>
      <c r="AF50" s="42">
        <v>0.23</v>
      </c>
      <c r="AG50" s="42">
        <v>1.24</v>
      </c>
      <c r="AH50" s="42">
        <v>0.43</v>
      </c>
      <c r="AI50" s="42">
        <v>0.15</v>
      </c>
      <c r="AJ50" s="42">
        <v>0.7</v>
      </c>
      <c r="AK50" s="42">
        <v>0.15</v>
      </c>
      <c r="AL50" s="42">
        <v>1.25</v>
      </c>
      <c r="AM50" s="42">
        <v>0.33</v>
      </c>
      <c r="AN50" s="42">
        <v>1.08</v>
      </c>
      <c r="AO50" s="42">
        <v>0.16</v>
      </c>
      <c r="AP50" s="42">
        <v>1.28</v>
      </c>
      <c r="AQ50" s="42">
        <v>0.18</v>
      </c>
      <c r="AR50" s="42">
        <v>0.108</v>
      </c>
      <c r="AS50" s="42"/>
      <c r="AT50" s="42">
        <v>3.1399999999999997E-2</v>
      </c>
      <c r="AU50" s="42">
        <v>0.1</v>
      </c>
      <c r="AV50" s="42">
        <v>0.03</v>
      </c>
      <c r="AW50" s="42">
        <v>18</v>
      </c>
      <c r="AX50" s="42">
        <v>66.400000000000006</v>
      </c>
      <c r="AY50" s="42">
        <v>1.32</v>
      </c>
      <c r="AZ50" s="42">
        <v>0.51</v>
      </c>
      <c r="BA50" s="42">
        <v>0.2</v>
      </c>
      <c r="BB50" s="42">
        <v>7.0000000000000007E-2</v>
      </c>
      <c r="BC50" s="42">
        <v>0.06</v>
      </c>
      <c r="BD50" s="42">
        <v>0.09</v>
      </c>
      <c r="BE50" s="42">
        <v>88</v>
      </c>
      <c r="BF50" s="42">
        <v>0.27</v>
      </c>
      <c r="BG50" s="288" t="s">
        <v>1820</v>
      </c>
    </row>
    <row r="51" spans="1:59" s="289" customFormat="1" ht="12.75" x14ac:dyDescent="0.2">
      <c r="A51" s="45" t="s">
        <v>1806</v>
      </c>
      <c r="B51" s="118" t="s">
        <v>1817</v>
      </c>
      <c r="C51" s="40">
        <v>46.29</v>
      </c>
      <c r="D51" s="40">
        <v>0.16</v>
      </c>
      <c r="E51" s="40">
        <v>15.11</v>
      </c>
      <c r="F51" s="40">
        <v>9.89</v>
      </c>
      <c r="G51" s="40">
        <v>0.19</v>
      </c>
      <c r="H51" s="40">
        <v>12.85</v>
      </c>
      <c r="I51" s="40">
        <v>9.74</v>
      </c>
      <c r="J51" s="40">
        <v>0.78</v>
      </c>
      <c r="K51" s="40">
        <v>0.05</v>
      </c>
      <c r="L51" s="40">
        <v>0.18</v>
      </c>
      <c r="M51" s="40">
        <v>3.75</v>
      </c>
      <c r="N51" s="41"/>
      <c r="O51" s="42">
        <v>728</v>
      </c>
      <c r="P51" s="42">
        <v>56</v>
      </c>
      <c r="Q51" s="42">
        <v>330</v>
      </c>
      <c r="R51" s="42">
        <v>1.37</v>
      </c>
      <c r="S51" s="42">
        <v>60</v>
      </c>
      <c r="T51" s="42">
        <v>7.5</v>
      </c>
      <c r="U51" s="42">
        <v>9.43</v>
      </c>
      <c r="V51" s="42">
        <v>2.82</v>
      </c>
      <c r="W51" s="42"/>
      <c r="X51" s="42">
        <v>163</v>
      </c>
      <c r="Y51" s="42">
        <v>0.16</v>
      </c>
      <c r="Z51" s="42">
        <v>10.4</v>
      </c>
      <c r="AA51" s="42">
        <v>0.32</v>
      </c>
      <c r="AB51" s="42">
        <v>5.2999999999999999E-2</v>
      </c>
      <c r="AC51" s="42">
        <v>9.1</v>
      </c>
      <c r="AD51" s="42">
        <v>0.51</v>
      </c>
      <c r="AE51" s="42">
        <v>1.0900000000000001</v>
      </c>
      <c r="AF51" s="42">
        <v>0.21</v>
      </c>
      <c r="AG51" s="42">
        <v>0.82</v>
      </c>
      <c r="AH51" s="42">
        <v>0.36</v>
      </c>
      <c r="AI51" s="42">
        <v>0.12</v>
      </c>
      <c r="AJ51" s="42">
        <v>0.61</v>
      </c>
      <c r="AK51" s="42">
        <v>0.14000000000000001</v>
      </c>
      <c r="AL51" s="42">
        <v>1.1000000000000001</v>
      </c>
      <c r="AM51" s="42">
        <v>0.26</v>
      </c>
      <c r="AN51" s="42">
        <v>0.83</v>
      </c>
      <c r="AO51" s="42">
        <v>0.18</v>
      </c>
      <c r="AP51" s="42">
        <v>1.1100000000000001</v>
      </c>
      <c r="AQ51" s="42">
        <v>0.18</v>
      </c>
      <c r="AR51" s="42">
        <v>0.157</v>
      </c>
      <c r="AS51" s="42">
        <v>2.1999999999999999E-2</v>
      </c>
      <c r="AT51" s="42">
        <v>1.7500000000000002E-2</v>
      </c>
      <c r="AU51" s="42"/>
      <c r="AV51" s="42">
        <v>0.02</v>
      </c>
      <c r="AW51" s="42">
        <v>14.9</v>
      </c>
      <c r="AX51" s="42">
        <v>56.7</v>
      </c>
      <c r="AY51" s="42">
        <v>1.33</v>
      </c>
      <c r="AZ51" s="42">
        <v>0.96</v>
      </c>
      <c r="BA51" s="42">
        <v>0.17</v>
      </c>
      <c r="BB51" s="42">
        <v>0.1</v>
      </c>
      <c r="BC51" s="42">
        <v>0.05</v>
      </c>
      <c r="BD51" s="42">
        <v>0.13</v>
      </c>
      <c r="BE51" s="42">
        <v>36.5</v>
      </c>
      <c r="BF51" s="42">
        <v>0.22</v>
      </c>
      <c r="BG51" s="288" t="s">
        <v>1820</v>
      </c>
    </row>
    <row r="52" spans="1:59" s="289" customFormat="1" ht="12.75" x14ac:dyDescent="0.2">
      <c r="A52" s="45" t="s">
        <v>1806</v>
      </c>
      <c r="B52" s="118">
        <v>242689</v>
      </c>
      <c r="C52" s="40">
        <v>48.74</v>
      </c>
      <c r="D52" s="40">
        <v>0.3</v>
      </c>
      <c r="E52" s="40">
        <v>17.829999999999998</v>
      </c>
      <c r="F52" s="40">
        <v>11.03</v>
      </c>
      <c r="G52" s="40">
        <v>0.22</v>
      </c>
      <c r="H52" s="40">
        <v>9.3699999999999992</v>
      </c>
      <c r="I52" s="40">
        <v>9.33</v>
      </c>
      <c r="J52" s="40">
        <v>1.88</v>
      </c>
      <c r="K52" s="40">
        <v>0.1</v>
      </c>
      <c r="L52" s="40">
        <v>0.19</v>
      </c>
      <c r="M52" s="40">
        <v>0.95</v>
      </c>
      <c r="N52" s="41"/>
      <c r="O52" s="42">
        <v>363</v>
      </c>
      <c r="P52" s="42">
        <v>65.900000000000006</v>
      </c>
      <c r="Q52" s="42">
        <v>174</v>
      </c>
      <c r="R52" s="42">
        <v>6.78</v>
      </c>
      <c r="S52" s="42">
        <v>52.5</v>
      </c>
      <c r="T52" s="42">
        <v>1.5</v>
      </c>
      <c r="U52" s="42">
        <v>14.6</v>
      </c>
      <c r="V52" s="42">
        <v>3.86</v>
      </c>
      <c r="W52" s="42"/>
      <c r="X52" s="42">
        <v>238</v>
      </c>
      <c r="Y52" s="42">
        <v>0.4</v>
      </c>
      <c r="Z52" s="42">
        <v>21.2</v>
      </c>
      <c r="AA52" s="42">
        <v>0.65</v>
      </c>
      <c r="AB52" s="42">
        <v>0.23</v>
      </c>
      <c r="AC52" s="42">
        <v>12.9</v>
      </c>
      <c r="AD52" s="42">
        <v>1.1299999999999999</v>
      </c>
      <c r="AE52" s="42">
        <v>3.32</v>
      </c>
      <c r="AF52" s="42">
        <v>0.43</v>
      </c>
      <c r="AG52" s="42">
        <v>1.96</v>
      </c>
      <c r="AH52" s="42">
        <v>0.69</v>
      </c>
      <c r="AI52" s="42">
        <v>0.27</v>
      </c>
      <c r="AJ52" s="42">
        <v>1.1299999999999999</v>
      </c>
      <c r="AK52" s="42">
        <v>0.21</v>
      </c>
      <c r="AL52" s="42">
        <v>1.66</v>
      </c>
      <c r="AM52" s="42">
        <v>0.4</v>
      </c>
      <c r="AN52" s="42">
        <v>1.21</v>
      </c>
      <c r="AO52" s="42">
        <v>0.19</v>
      </c>
      <c r="AP52" s="42">
        <v>1.58</v>
      </c>
      <c r="AQ52" s="42">
        <v>0.26</v>
      </c>
      <c r="AR52" s="42">
        <v>0.749</v>
      </c>
      <c r="AS52" s="42">
        <v>0.12</v>
      </c>
      <c r="AT52" s="42">
        <v>4.87E-2</v>
      </c>
      <c r="AU52" s="42">
        <v>0.24</v>
      </c>
      <c r="AV52" s="42">
        <v>0.52</v>
      </c>
      <c r="AW52" s="42">
        <v>24.6</v>
      </c>
      <c r="AX52" s="42">
        <v>84.3</v>
      </c>
      <c r="AY52" s="42">
        <v>1.69</v>
      </c>
      <c r="AZ52" s="42">
        <v>0.63</v>
      </c>
      <c r="BA52" s="42">
        <v>0.27</v>
      </c>
      <c r="BB52" s="42">
        <v>0.06</v>
      </c>
      <c r="BC52" s="42">
        <v>7.0000000000000007E-2</v>
      </c>
      <c r="BD52" s="42">
        <v>0.56999999999999995</v>
      </c>
      <c r="BE52" s="42">
        <v>69</v>
      </c>
      <c r="BF52" s="42">
        <v>0.31</v>
      </c>
      <c r="BG52" s="288" t="s">
        <v>1820</v>
      </c>
    </row>
    <row r="53" spans="1:59" s="289" customFormat="1" ht="12.75" x14ac:dyDescent="0.2">
      <c r="A53" s="45" t="s">
        <v>1806</v>
      </c>
      <c r="B53" s="118" t="s">
        <v>1822</v>
      </c>
      <c r="C53" s="40">
        <v>49.31</v>
      </c>
      <c r="D53" s="40">
        <v>0.22</v>
      </c>
      <c r="E53" s="40">
        <v>16.190000000000001</v>
      </c>
      <c r="F53" s="40">
        <v>11.08</v>
      </c>
      <c r="G53" s="40">
        <v>0.19</v>
      </c>
      <c r="H53" s="40">
        <v>17.149999999999999</v>
      </c>
      <c r="I53" s="40">
        <v>2.78</v>
      </c>
      <c r="J53" s="40">
        <v>0.5</v>
      </c>
      <c r="K53" s="40">
        <v>0.11</v>
      </c>
      <c r="L53" s="40">
        <v>0.15</v>
      </c>
      <c r="M53" s="40">
        <v>2.2400000000000002</v>
      </c>
      <c r="N53" s="41"/>
      <c r="O53" s="42">
        <v>1165</v>
      </c>
      <c r="P53" s="42">
        <v>73.7</v>
      </c>
      <c r="Q53" s="42">
        <v>469</v>
      </c>
      <c r="R53" s="42">
        <v>16.29</v>
      </c>
      <c r="S53" s="42">
        <v>8.4499999999999993</v>
      </c>
      <c r="T53" s="42">
        <v>4.0999999999999996</v>
      </c>
      <c r="U53" s="42">
        <v>12.1</v>
      </c>
      <c r="V53" s="42">
        <v>1.79</v>
      </c>
      <c r="W53" s="42"/>
      <c r="X53" s="42">
        <v>184</v>
      </c>
      <c r="Y53" s="42">
        <v>0.22</v>
      </c>
      <c r="Z53" s="42">
        <v>12.5</v>
      </c>
      <c r="AA53" s="42">
        <v>0.4</v>
      </c>
      <c r="AB53" s="42">
        <v>1.6E-2</v>
      </c>
      <c r="AC53" s="42">
        <v>11</v>
      </c>
      <c r="AD53" s="42">
        <v>0.33</v>
      </c>
      <c r="AE53" s="42">
        <v>1.0900000000000001</v>
      </c>
      <c r="AF53" s="42">
        <v>0.19</v>
      </c>
      <c r="AG53" s="42">
        <v>1.17</v>
      </c>
      <c r="AH53" s="42">
        <v>0.51</v>
      </c>
      <c r="AI53" s="42">
        <v>0.16</v>
      </c>
      <c r="AJ53" s="42">
        <v>0.83</v>
      </c>
      <c r="AK53" s="42">
        <v>0.15</v>
      </c>
      <c r="AL53" s="42">
        <v>1.37</v>
      </c>
      <c r="AM53" s="42">
        <v>0.32</v>
      </c>
      <c r="AN53" s="42">
        <v>1.1299999999999999</v>
      </c>
      <c r="AO53" s="42">
        <v>0.17</v>
      </c>
      <c r="AP53" s="42">
        <v>1.33</v>
      </c>
      <c r="AQ53" s="42">
        <v>0.22</v>
      </c>
      <c r="AR53" s="42"/>
      <c r="AS53" s="42"/>
      <c r="AT53" s="42">
        <v>2.0799999999999999E-2</v>
      </c>
      <c r="AU53" s="42">
        <v>0.36</v>
      </c>
      <c r="AV53" s="42">
        <v>0.13</v>
      </c>
      <c r="AW53" s="42">
        <v>83.9</v>
      </c>
      <c r="AX53" s="42">
        <v>74.900000000000006</v>
      </c>
      <c r="AY53" s="42">
        <v>1.55</v>
      </c>
      <c r="AZ53" s="42">
        <v>0.7</v>
      </c>
      <c r="BA53" s="42">
        <v>0.3</v>
      </c>
      <c r="BB53" s="42"/>
      <c r="BC53" s="42">
        <v>0.05</v>
      </c>
      <c r="BD53" s="42">
        <v>0.17</v>
      </c>
      <c r="BE53" s="42">
        <v>42</v>
      </c>
      <c r="BF53" s="42">
        <v>0.09</v>
      </c>
      <c r="BG53" s="288" t="s">
        <v>1820</v>
      </c>
    </row>
    <row r="54" spans="1:59" s="289" customFormat="1" ht="12.75" x14ac:dyDescent="0.2">
      <c r="A54" s="45" t="s">
        <v>1806</v>
      </c>
      <c r="B54" s="118" t="s">
        <v>1823</v>
      </c>
      <c r="C54" s="40">
        <v>49.47</v>
      </c>
      <c r="D54" s="40">
        <v>0.28999999999999998</v>
      </c>
      <c r="E54" s="40">
        <v>18.2</v>
      </c>
      <c r="F54" s="40">
        <v>11.13</v>
      </c>
      <c r="G54" s="40">
        <v>0.19</v>
      </c>
      <c r="H54" s="40">
        <v>9.58</v>
      </c>
      <c r="I54" s="40">
        <v>9.02</v>
      </c>
      <c r="J54" s="40">
        <v>1.43</v>
      </c>
      <c r="K54" s="40">
        <v>0.02</v>
      </c>
      <c r="L54" s="40">
        <v>0.18</v>
      </c>
      <c r="M54" s="40">
        <v>0.4</v>
      </c>
      <c r="N54" s="41"/>
      <c r="O54" s="42">
        <v>271</v>
      </c>
      <c r="P54" s="42">
        <v>62.3</v>
      </c>
      <c r="Q54" s="42">
        <v>160</v>
      </c>
      <c r="R54" s="42">
        <v>1.5</v>
      </c>
      <c r="S54" s="42">
        <v>53.8</v>
      </c>
      <c r="T54" s="42">
        <v>3.7</v>
      </c>
      <c r="U54" s="42">
        <v>14</v>
      </c>
      <c r="V54" s="42">
        <v>2.67</v>
      </c>
      <c r="W54" s="42"/>
      <c r="X54" s="42">
        <v>211</v>
      </c>
      <c r="Y54" s="42">
        <v>0.64</v>
      </c>
      <c r="Z54" s="42">
        <v>24</v>
      </c>
      <c r="AA54" s="42">
        <v>0.68</v>
      </c>
      <c r="AB54" s="42">
        <v>0.26</v>
      </c>
      <c r="AC54" s="42">
        <v>13.6</v>
      </c>
      <c r="AD54" s="42">
        <v>1.9</v>
      </c>
      <c r="AE54" s="42">
        <v>4.24</v>
      </c>
      <c r="AF54" s="42">
        <v>0.56000000000000005</v>
      </c>
      <c r="AG54" s="42">
        <v>2.75</v>
      </c>
      <c r="AH54" s="42">
        <v>0.86</v>
      </c>
      <c r="AI54" s="42">
        <v>0.28999999999999998</v>
      </c>
      <c r="AJ54" s="42">
        <v>1.1599999999999999</v>
      </c>
      <c r="AK54" s="42">
        <v>0.23</v>
      </c>
      <c r="AL54" s="42">
        <v>1.68</v>
      </c>
      <c r="AM54" s="42">
        <v>0.45</v>
      </c>
      <c r="AN54" s="42">
        <v>1.36</v>
      </c>
      <c r="AO54" s="42">
        <v>0.23</v>
      </c>
      <c r="AP54" s="42">
        <v>1.54</v>
      </c>
      <c r="AQ54" s="42">
        <v>0.26</v>
      </c>
      <c r="AR54" s="42">
        <v>0.29899999999999999</v>
      </c>
      <c r="AS54" s="42">
        <v>5.8000000000000003E-2</v>
      </c>
      <c r="AT54" s="42">
        <v>6.0199999999999997E-2</v>
      </c>
      <c r="AU54" s="42"/>
      <c r="AV54" s="42">
        <v>0.02</v>
      </c>
      <c r="AW54" s="42">
        <v>1.8</v>
      </c>
      <c r="AX54" s="42">
        <v>65.7</v>
      </c>
      <c r="AY54" s="42">
        <v>1.43</v>
      </c>
      <c r="AZ54" s="42">
        <v>0.48</v>
      </c>
      <c r="BA54" s="42">
        <v>0.24</v>
      </c>
      <c r="BB54" s="42"/>
      <c r="BC54" s="42">
        <v>0.05</v>
      </c>
      <c r="BD54" s="42">
        <v>0.44</v>
      </c>
      <c r="BE54" s="42">
        <v>82.8</v>
      </c>
      <c r="BF54" s="42">
        <v>0.23</v>
      </c>
      <c r="BG54" s="288" t="s">
        <v>2111</v>
      </c>
    </row>
    <row r="55" spans="1:59" s="289" customFormat="1" ht="12.75" x14ac:dyDescent="0.2">
      <c r="A55" s="45" t="s">
        <v>1806</v>
      </c>
      <c r="B55" s="118">
        <v>462904</v>
      </c>
      <c r="C55" s="44">
        <v>48.62</v>
      </c>
      <c r="D55" s="44">
        <v>0.2</v>
      </c>
      <c r="E55" s="44">
        <v>14.09</v>
      </c>
      <c r="F55" s="44">
        <v>10.68</v>
      </c>
      <c r="G55" s="44">
        <v>0.24</v>
      </c>
      <c r="H55" s="44">
        <v>12.46</v>
      </c>
      <c r="I55" s="44">
        <v>12.82</v>
      </c>
      <c r="J55" s="44">
        <v>0.76</v>
      </c>
      <c r="K55" s="44">
        <v>0.11</v>
      </c>
      <c r="L55" s="44">
        <v>0.01</v>
      </c>
      <c r="M55" s="44">
        <v>1.7</v>
      </c>
      <c r="N55" s="45"/>
      <c r="O55" s="42">
        <v>1922</v>
      </c>
      <c r="P55" s="42">
        <v>68</v>
      </c>
      <c r="Q55" s="42">
        <v>560</v>
      </c>
      <c r="R55" s="42">
        <v>1.9</v>
      </c>
      <c r="S55" s="42">
        <v>40</v>
      </c>
      <c r="T55" s="42">
        <v>6</v>
      </c>
      <c r="U55" s="42">
        <v>11</v>
      </c>
      <c r="V55" s="42"/>
      <c r="W55" s="42">
        <v>37</v>
      </c>
      <c r="X55" s="42"/>
      <c r="Y55" s="42">
        <v>0.24</v>
      </c>
      <c r="Z55" s="42">
        <v>16.5</v>
      </c>
      <c r="AA55" s="42">
        <v>0.54</v>
      </c>
      <c r="AB55" s="42">
        <v>0.14000000000000001</v>
      </c>
      <c r="AC55" s="42">
        <v>9</v>
      </c>
      <c r="AD55" s="42">
        <v>1.03</v>
      </c>
      <c r="AE55" s="42">
        <v>2.48</v>
      </c>
      <c r="AF55" s="42">
        <v>0.35</v>
      </c>
      <c r="AG55" s="42">
        <v>1.66</v>
      </c>
      <c r="AH55" s="42">
        <v>0.62</v>
      </c>
      <c r="AI55" s="42">
        <v>0.2</v>
      </c>
      <c r="AJ55" s="42">
        <v>0.88</v>
      </c>
      <c r="AK55" s="42">
        <v>0.18</v>
      </c>
      <c r="AL55" s="42">
        <v>1.36</v>
      </c>
      <c r="AM55" s="42">
        <v>0.35</v>
      </c>
      <c r="AN55" s="42">
        <v>1.3</v>
      </c>
      <c r="AO55" s="42"/>
      <c r="AP55" s="42">
        <v>1.45</v>
      </c>
      <c r="AQ55" s="42">
        <v>0.22</v>
      </c>
      <c r="AR55" s="42"/>
      <c r="AS55" s="42"/>
      <c r="AT55" s="42"/>
      <c r="AU55" s="42"/>
      <c r="AV55" s="42"/>
      <c r="AW55" s="42"/>
      <c r="AX55" s="42"/>
      <c r="AY55" s="42"/>
      <c r="AZ55" s="42"/>
      <c r="BA55" s="42"/>
      <c r="BB55" s="42"/>
      <c r="BC55" s="42"/>
      <c r="BD55" s="42"/>
      <c r="BE55" s="42"/>
      <c r="BF55" s="42"/>
      <c r="BG55" s="288" t="s">
        <v>1824</v>
      </c>
    </row>
    <row r="56" spans="1:59" s="289" customFormat="1" ht="12.75" x14ac:dyDescent="0.2">
      <c r="A56" s="45" t="s">
        <v>1806</v>
      </c>
      <c r="B56" s="118" t="s">
        <v>2402</v>
      </c>
      <c r="C56" s="44">
        <v>50.4</v>
      </c>
      <c r="D56" s="44">
        <v>0.33</v>
      </c>
      <c r="E56" s="44">
        <v>18.09</v>
      </c>
      <c r="F56" s="44">
        <v>11.26</v>
      </c>
      <c r="G56" s="44">
        <v>0.2</v>
      </c>
      <c r="H56" s="44">
        <v>9.1</v>
      </c>
      <c r="I56" s="44">
        <v>8.66</v>
      </c>
      <c r="J56" s="44">
        <v>1.84</v>
      </c>
      <c r="K56" s="44">
        <v>0.11</v>
      </c>
      <c r="L56" s="44">
        <v>0.02</v>
      </c>
      <c r="M56" s="44">
        <v>2.62</v>
      </c>
      <c r="N56" s="45"/>
      <c r="O56" s="42">
        <v>209</v>
      </c>
      <c r="P56" s="42">
        <v>53</v>
      </c>
      <c r="Q56" s="42">
        <v>102</v>
      </c>
      <c r="R56" s="42">
        <v>1.6</v>
      </c>
      <c r="S56" s="42">
        <v>74</v>
      </c>
      <c r="T56" s="42">
        <v>10</v>
      </c>
      <c r="U56" s="42">
        <v>14</v>
      </c>
      <c r="V56" s="42"/>
      <c r="W56" s="42">
        <v>45</v>
      </c>
      <c r="X56" s="42"/>
      <c r="Y56" s="42">
        <v>0.33</v>
      </c>
      <c r="Z56" s="42">
        <v>21.6</v>
      </c>
      <c r="AA56" s="42">
        <v>0.8</v>
      </c>
      <c r="AB56" s="42">
        <v>0.17</v>
      </c>
      <c r="AC56" s="42">
        <v>9.4</v>
      </c>
      <c r="AD56" s="42">
        <v>0.67</v>
      </c>
      <c r="AE56" s="42">
        <v>1.83</v>
      </c>
      <c r="AF56" s="42">
        <v>0.28000000000000003</v>
      </c>
      <c r="AG56" s="42">
        <v>1.38</v>
      </c>
      <c r="AH56" s="42">
        <v>0.55000000000000004</v>
      </c>
      <c r="AI56" s="42">
        <v>0.23</v>
      </c>
      <c r="AJ56" s="42">
        <v>0.86</v>
      </c>
      <c r="AK56" s="42">
        <v>0.18</v>
      </c>
      <c r="AL56" s="42">
        <v>1.44</v>
      </c>
      <c r="AM56" s="42">
        <v>0.36</v>
      </c>
      <c r="AN56" s="42">
        <v>1.27</v>
      </c>
      <c r="AO56" s="42"/>
      <c r="AP56" s="42">
        <v>1.34</v>
      </c>
      <c r="AQ56" s="42">
        <v>0.22</v>
      </c>
      <c r="AR56" s="42"/>
      <c r="AS56" s="42"/>
      <c r="AT56" s="42"/>
      <c r="AU56" s="42"/>
      <c r="AV56" s="42"/>
      <c r="AW56" s="42"/>
      <c r="AX56" s="42"/>
      <c r="AY56" s="42"/>
      <c r="AZ56" s="42"/>
      <c r="BA56" s="42"/>
      <c r="BB56" s="42"/>
      <c r="BC56" s="42"/>
      <c r="BD56" s="42"/>
      <c r="BE56" s="42"/>
      <c r="BF56" s="42"/>
      <c r="BG56" s="288" t="s">
        <v>1824</v>
      </c>
    </row>
    <row r="57" spans="1:59" s="289" customFormat="1" ht="12.75" x14ac:dyDescent="0.2">
      <c r="A57" s="45" t="s">
        <v>1806</v>
      </c>
      <c r="B57" s="118" t="s">
        <v>2403</v>
      </c>
      <c r="C57" s="44">
        <v>51.57</v>
      </c>
      <c r="D57" s="44">
        <v>0.36</v>
      </c>
      <c r="E57" s="44">
        <v>18.34</v>
      </c>
      <c r="F57" s="44">
        <v>10.62</v>
      </c>
      <c r="G57" s="44">
        <v>0.17</v>
      </c>
      <c r="H57" s="44">
        <v>8.4600000000000009</v>
      </c>
      <c r="I57" s="44">
        <v>7.11</v>
      </c>
      <c r="J57" s="44">
        <v>3.24</v>
      </c>
      <c r="K57" s="44">
        <v>0.1</v>
      </c>
      <c r="L57" s="44">
        <v>0.02</v>
      </c>
      <c r="M57" s="44">
        <v>1.72</v>
      </c>
      <c r="N57" s="45"/>
      <c r="O57" s="42">
        <v>204</v>
      </c>
      <c r="P57" s="42">
        <v>49</v>
      </c>
      <c r="Q57" s="42">
        <v>96</v>
      </c>
      <c r="R57" s="42">
        <v>1.2</v>
      </c>
      <c r="S57" s="42">
        <v>118</v>
      </c>
      <c r="T57" s="42">
        <v>17</v>
      </c>
      <c r="U57" s="42">
        <v>15</v>
      </c>
      <c r="V57" s="42"/>
      <c r="W57" s="42">
        <v>39</v>
      </c>
      <c r="X57" s="42"/>
      <c r="Y57" s="42">
        <v>0.57999999999999996</v>
      </c>
      <c r="Z57" s="42">
        <v>23.4</v>
      </c>
      <c r="AA57" s="42">
        <v>0.92</v>
      </c>
      <c r="AB57" s="42">
        <v>0.2</v>
      </c>
      <c r="AC57" s="42">
        <v>10.8</v>
      </c>
      <c r="AD57" s="42">
        <v>1.04</v>
      </c>
      <c r="AE57" s="42">
        <v>2.54</v>
      </c>
      <c r="AF57" s="42">
        <v>0.37</v>
      </c>
      <c r="AG57" s="42">
        <v>1.86</v>
      </c>
      <c r="AH57" s="42">
        <v>0.69</v>
      </c>
      <c r="AI57" s="42">
        <v>0.22</v>
      </c>
      <c r="AJ57" s="42">
        <v>1.06</v>
      </c>
      <c r="AK57" s="42">
        <v>0.21</v>
      </c>
      <c r="AL57" s="42">
        <v>1.72</v>
      </c>
      <c r="AM57" s="42">
        <v>0.46</v>
      </c>
      <c r="AN57" s="42">
        <v>1.68</v>
      </c>
      <c r="AO57" s="42"/>
      <c r="AP57" s="42">
        <v>1.65</v>
      </c>
      <c r="AQ57" s="42">
        <v>0.25</v>
      </c>
      <c r="AR57" s="42"/>
      <c r="AS57" s="42"/>
      <c r="AT57" s="42"/>
      <c r="AU57" s="42"/>
      <c r="AV57" s="42"/>
      <c r="AW57" s="42"/>
      <c r="AX57" s="42"/>
      <c r="AY57" s="42"/>
      <c r="AZ57" s="42"/>
      <c r="BA57" s="42"/>
      <c r="BB57" s="42"/>
      <c r="BC57" s="42"/>
      <c r="BD57" s="42"/>
      <c r="BE57" s="42"/>
      <c r="BF57" s="42"/>
      <c r="BG57" s="288" t="s">
        <v>2108</v>
      </c>
    </row>
    <row r="58" spans="1:59" s="289" customFormat="1" ht="12.75" x14ac:dyDescent="0.2">
      <c r="A58" s="45" t="s">
        <v>1806</v>
      </c>
      <c r="B58" s="118" t="s">
        <v>1825</v>
      </c>
      <c r="C58" s="46"/>
      <c r="D58" s="46"/>
      <c r="E58" s="46"/>
      <c r="F58" s="46"/>
      <c r="G58" s="46"/>
      <c r="H58" s="46"/>
      <c r="I58" s="46"/>
      <c r="J58" s="46"/>
      <c r="K58" s="46"/>
      <c r="L58" s="46"/>
      <c r="M58" s="46"/>
      <c r="N58" s="47"/>
      <c r="O58" s="42"/>
      <c r="P58" s="42"/>
      <c r="Q58" s="42"/>
      <c r="R58" s="42">
        <v>25.74</v>
      </c>
      <c r="S58" s="42">
        <v>84.92</v>
      </c>
      <c r="T58" s="42">
        <v>21.67</v>
      </c>
      <c r="U58" s="42"/>
      <c r="V58" s="42">
        <v>2.89</v>
      </c>
      <c r="W58" s="42"/>
      <c r="X58" s="42"/>
      <c r="Y58" s="42">
        <v>0.91</v>
      </c>
      <c r="Z58" s="42">
        <v>3.55</v>
      </c>
      <c r="AA58" s="42">
        <v>0.19</v>
      </c>
      <c r="AB58" s="42">
        <v>0.26</v>
      </c>
      <c r="AC58" s="42">
        <v>10.97</v>
      </c>
      <c r="AD58" s="42">
        <v>1.41</v>
      </c>
      <c r="AE58" s="42">
        <v>4.16</v>
      </c>
      <c r="AF58" s="42">
        <v>0.51</v>
      </c>
      <c r="AG58" s="42">
        <v>2.5099999999999998</v>
      </c>
      <c r="AH58" s="42">
        <v>0.74</v>
      </c>
      <c r="AI58" s="42">
        <v>0.25</v>
      </c>
      <c r="AJ58" s="42">
        <v>1.08</v>
      </c>
      <c r="AK58" s="42">
        <v>0.22</v>
      </c>
      <c r="AL58" s="42">
        <v>1.79</v>
      </c>
      <c r="AM58" s="42">
        <v>0.44</v>
      </c>
      <c r="AN58" s="42">
        <v>1.45</v>
      </c>
      <c r="AO58" s="42">
        <v>0.24</v>
      </c>
      <c r="AP58" s="42">
        <v>1.65</v>
      </c>
      <c r="AQ58" s="42">
        <v>0.18</v>
      </c>
      <c r="AR58" s="42"/>
      <c r="AS58" s="42">
        <v>0.05</v>
      </c>
      <c r="AT58" s="42">
        <v>0.27</v>
      </c>
      <c r="AU58" s="42"/>
      <c r="AV58" s="42"/>
      <c r="AW58" s="42"/>
      <c r="AX58" s="42"/>
      <c r="AY58" s="42"/>
      <c r="AZ58" s="42"/>
      <c r="BA58" s="42"/>
      <c r="BB58" s="42"/>
      <c r="BC58" s="42"/>
      <c r="BD58" s="42"/>
      <c r="BE58" s="42"/>
      <c r="BF58" s="42"/>
      <c r="BG58" s="288" t="s">
        <v>1826</v>
      </c>
    </row>
    <row r="59" spans="1:59" s="289" customFormat="1" ht="12.75" x14ac:dyDescent="0.2">
      <c r="A59" s="45" t="s">
        <v>1806</v>
      </c>
      <c r="B59" s="118" t="s">
        <v>1827</v>
      </c>
      <c r="C59" s="46"/>
      <c r="D59" s="46"/>
      <c r="E59" s="46"/>
      <c r="F59" s="46"/>
      <c r="G59" s="46"/>
      <c r="H59" s="46"/>
      <c r="I59" s="46"/>
      <c r="J59" s="46"/>
      <c r="K59" s="46"/>
      <c r="L59" s="46"/>
      <c r="M59" s="46"/>
      <c r="N59" s="47"/>
      <c r="O59" s="42"/>
      <c r="P59" s="42"/>
      <c r="Q59" s="42"/>
      <c r="R59" s="42">
        <v>5.71</v>
      </c>
      <c r="S59" s="42">
        <v>45.59</v>
      </c>
      <c r="T59" s="42">
        <v>12.51</v>
      </c>
      <c r="U59" s="42"/>
      <c r="V59" s="42">
        <v>0.84</v>
      </c>
      <c r="W59" s="42"/>
      <c r="X59" s="42"/>
      <c r="Y59" s="42">
        <v>0.17</v>
      </c>
      <c r="Z59" s="42">
        <v>1.61</v>
      </c>
      <c r="AA59" s="42">
        <v>0.11</v>
      </c>
      <c r="AB59" s="42">
        <v>7.0000000000000007E-2</v>
      </c>
      <c r="AC59" s="42">
        <v>8.44</v>
      </c>
      <c r="AD59" s="42">
        <v>0.47</v>
      </c>
      <c r="AE59" s="42">
        <v>1.28</v>
      </c>
      <c r="AF59" s="42">
        <v>0.2</v>
      </c>
      <c r="AG59" s="42">
        <v>1.0900000000000001</v>
      </c>
      <c r="AH59" s="42">
        <v>0.37</v>
      </c>
      <c r="AI59" s="42">
        <v>0.11</v>
      </c>
      <c r="AJ59" s="42">
        <v>0.63</v>
      </c>
      <c r="AK59" s="42">
        <v>0.15</v>
      </c>
      <c r="AL59" s="42">
        <v>1.3</v>
      </c>
      <c r="AM59" s="42">
        <v>0.34</v>
      </c>
      <c r="AN59" s="42">
        <v>1.1399999999999999</v>
      </c>
      <c r="AO59" s="42">
        <v>0.19</v>
      </c>
      <c r="AP59" s="42">
        <v>1.35</v>
      </c>
      <c r="AQ59" s="42">
        <v>0.15</v>
      </c>
      <c r="AR59" s="42"/>
      <c r="AS59" s="42">
        <v>0.01</v>
      </c>
      <c r="AT59" s="42">
        <v>0.05</v>
      </c>
      <c r="AU59" s="42"/>
      <c r="AV59" s="42"/>
      <c r="AW59" s="42"/>
      <c r="AX59" s="42"/>
      <c r="AY59" s="42"/>
      <c r="AZ59" s="42"/>
      <c r="BA59" s="42"/>
      <c r="BB59" s="42"/>
      <c r="BC59" s="42"/>
      <c r="BD59" s="42"/>
      <c r="BE59" s="42"/>
      <c r="BF59" s="42"/>
      <c r="BG59" s="288" t="s">
        <v>1826</v>
      </c>
    </row>
    <row r="60" spans="1:59" s="289" customFormat="1" ht="12.75" x14ac:dyDescent="0.2">
      <c r="A60" s="45" t="s">
        <v>1806</v>
      </c>
      <c r="B60" s="118" t="s">
        <v>1828</v>
      </c>
      <c r="C60" s="46"/>
      <c r="D60" s="46"/>
      <c r="E60" s="46"/>
      <c r="F60" s="46"/>
      <c r="G60" s="46"/>
      <c r="H60" s="46"/>
      <c r="I60" s="46"/>
      <c r="J60" s="46"/>
      <c r="K60" s="46"/>
      <c r="L60" s="46"/>
      <c r="M60" s="46"/>
      <c r="N60" s="47"/>
      <c r="O60" s="42"/>
      <c r="P60" s="42"/>
      <c r="Q60" s="42"/>
      <c r="R60" s="42">
        <v>7.69</v>
      </c>
      <c r="S60" s="42">
        <v>69.94</v>
      </c>
      <c r="T60" s="42">
        <v>19.53</v>
      </c>
      <c r="U60" s="42"/>
      <c r="V60" s="42">
        <v>2.54</v>
      </c>
      <c r="W60" s="42"/>
      <c r="X60" s="42"/>
      <c r="Y60" s="42">
        <v>0.36</v>
      </c>
      <c r="Z60" s="42">
        <v>1.53</v>
      </c>
      <c r="AA60" s="42">
        <v>0.1</v>
      </c>
      <c r="AB60" s="42">
        <v>0.1</v>
      </c>
      <c r="AC60" s="42">
        <v>11.47</v>
      </c>
      <c r="AD60" s="42">
        <v>0.79</v>
      </c>
      <c r="AE60" s="42">
        <v>1.96</v>
      </c>
      <c r="AF60" s="42">
        <v>0.3</v>
      </c>
      <c r="AG60" s="42">
        <v>1.55</v>
      </c>
      <c r="AH60" s="42">
        <v>0.51</v>
      </c>
      <c r="AI60" s="42">
        <v>0.2</v>
      </c>
      <c r="AJ60" s="42">
        <v>0.87</v>
      </c>
      <c r="AK60" s="42">
        <v>0.2</v>
      </c>
      <c r="AL60" s="42">
        <v>1.7</v>
      </c>
      <c r="AM60" s="42">
        <v>0.44</v>
      </c>
      <c r="AN60" s="42">
        <v>1.52</v>
      </c>
      <c r="AO60" s="42">
        <v>0.26</v>
      </c>
      <c r="AP60" s="42">
        <v>1.84</v>
      </c>
      <c r="AQ60" s="42">
        <v>0.2</v>
      </c>
      <c r="AR60" s="42"/>
      <c r="AS60" s="42">
        <v>0.03</v>
      </c>
      <c r="AT60" s="42">
        <v>0.14000000000000001</v>
      </c>
      <c r="AU60" s="42"/>
      <c r="AV60" s="42"/>
      <c r="AW60" s="42"/>
      <c r="AX60" s="42"/>
      <c r="AY60" s="42"/>
      <c r="AZ60" s="42"/>
      <c r="BA60" s="42"/>
      <c r="BB60" s="42"/>
      <c r="BC60" s="42"/>
      <c r="BD60" s="42"/>
      <c r="BE60" s="42"/>
      <c r="BF60" s="42"/>
      <c r="BG60" s="288" t="s">
        <v>1826</v>
      </c>
    </row>
    <row r="61" spans="1:59" s="289" customFormat="1" ht="12.75" x14ac:dyDescent="0.2">
      <c r="A61" s="45" t="s">
        <v>1806</v>
      </c>
      <c r="B61" s="118" t="s">
        <v>1829</v>
      </c>
      <c r="C61" s="46"/>
      <c r="D61" s="46"/>
      <c r="E61" s="46"/>
      <c r="F61" s="46"/>
      <c r="G61" s="46"/>
      <c r="H61" s="46"/>
      <c r="I61" s="46"/>
      <c r="J61" s="46"/>
      <c r="K61" s="46"/>
      <c r="L61" s="46"/>
      <c r="M61" s="46"/>
      <c r="N61" s="47"/>
      <c r="O61" s="42"/>
      <c r="P61" s="42"/>
      <c r="Q61" s="42"/>
      <c r="R61" s="42">
        <v>0.51</v>
      </c>
      <c r="S61" s="42">
        <v>49.83</v>
      </c>
      <c r="T61" s="42">
        <v>7.36</v>
      </c>
      <c r="U61" s="42"/>
      <c r="V61" s="42">
        <v>1.61</v>
      </c>
      <c r="W61" s="42"/>
      <c r="X61" s="42"/>
      <c r="Y61" s="42">
        <v>0.26</v>
      </c>
      <c r="Z61" s="42">
        <v>1.55</v>
      </c>
      <c r="AA61" s="42">
        <v>0.09</v>
      </c>
      <c r="AB61" s="42">
        <v>7.0000000000000007E-2</v>
      </c>
      <c r="AC61" s="42">
        <v>7.35</v>
      </c>
      <c r="AD61" s="42">
        <v>0.48</v>
      </c>
      <c r="AE61" s="42">
        <v>1.19</v>
      </c>
      <c r="AF61" s="42">
        <v>0.19</v>
      </c>
      <c r="AG61" s="42">
        <v>1.04</v>
      </c>
      <c r="AH61" s="42">
        <v>0.34</v>
      </c>
      <c r="AI61" s="42">
        <v>0.18</v>
      </c>
      <c r="AJ61" s="42">
        <v>0.59</v>
      </c>
      <c r="AK61" s="42">
        <v>0.13</v>
      </c>
      <c r="AL61" s="42">
        <v>1.1100000000000001</v>
      </c>
      <c r="AM61" s="42">
        <v>0.28999999999999998</v>
      </c>
      <c r="AN61" s="42">
        <v>0.97</v>
      </c>
      <c r="AO61" s="42">
        <v>0.16</v>
      </c>
      <c r="AP61" s="42">
        <v>1.1599999999999999</v>
      </c>
      <c r="AQ61" s="42">
        <v>0.13</v>
      </c>
      <c r="AR61" s="42"/>
      <c r="AS61" s="42">
        <v>0.01</v>
      </c>
      <c r="AT61" s="42">
        <v>7.0000000000000007E-2</v>
      </c>
      <c r="AU61" s="42"/>
      <c r="AV61" s="42"/>
      <c r="AW61" s="42"/>
      <c r="AX61" s="42"/>
      <c r="AY61" s="42"/>
      <c r="AZ61" s="42"/>
      <c r="BA61" s="42"/>
      <c r="BB61" s="42"/>
      <c r="BC61" s="42"/>
      <c r="BD61" s="42"/>
      <c r="BE61" s="42"/>
      <c r="BF61" s="42"/>
      <c r="BG61" s="288" t="s">
        <v>1826</v>
      </c>
    </row>
    <row r="62" spans="1:59" s="289" customFormat="1" ht="12.75" x14ac:dyDescent="0.2">
      <c r="A62" s="45" t="s">
        <v>1806</v>
      </c>
      <c r="B62" s="118" t="s">
        <v>1830</v>
      </c>
      <c r="C62" s="46"/>
      <c r="D62" s="46"/>
      <c r="E62" s="46"/>
      <c r="F62" s="46"/>
      <c r="G62" s="46"/>
      <c r="H62" s="46"/>
      <c r="I62" s="46"/>
      <c r="J62" s="46"/>
      <c r="K62" s="46"/>
      <c r="L62" s="46"/>
      <c r="M62" s="46"/>
      <c r="N62" s="47"/>
      <c r="O62" s="42"/>
      <c r="P62" s="42"/>
      <c r="Q62" s="42"/>
      <c r="R62" s="42">
        <v>0.45</v>
      </c>
      <c r="S62" s="42">
        <v>58.57</v>
      </c>
      <c r="T62" s="42">
        <v>8.6199999999999992</v>
      </c>
      <c r="U62" s="42"/>
      <c r="V62" s="42">
        <v>2.15</v>
      </c>
      <c r="W62" s="42"/>
      <c r="X62" s="42"/>
      <c r="Y62" s="42">
        <v>0.28999999999999998</v>
      </c>
      <c r="Z62" s="42">
        <v>1.98</v>
      </c>
      <c r="AA62" s="42">
        <v>0.1</v>
      </c>
      <c r="AB62" s="42">
        <v>0.09</v>
      </c>
      <c r="AC62" s="42">
        <v>11.55</v>
      </c>
      <c r="AD62" s="42">
        <v>0.77</v>
      </c>
      <c r="AE62" s="42">
        <v>1.79</v>
      </c>
      <c r="AF62" s="42">
        <v>0.28000000000000003</v>
      </c>
      <c r="AG62" s="42">
        <v>1.47</v>
      </c>
      <c r="AH62" s="42">
        <v>0.49</v>
      </c>
      <c r="AI62" s="42">
        <v>0.18</v>
      </c>
      <c r="AJ62" s="42">
        <v>0.88</v>
      </c>
      <c r="AK62" s="42">
        <v>0.2</v>
      </c>
      <c r="AL62" s="42">
        <v>1.73</v>
      </c>
      <c r="AM62" s="42">
        <v>0.44</v>
      </c>
      <c r="AN62" s="42">
        <v>1.5</v>
      </c>
      <c r="AO62" s="42">
        <v>0.25</v>
      </c>
      <c r="AP62" s="42">
        <v>1.83</v>
      </c>
      <c r="AQ62" s="42">
        <v>0.2</v>
      </c>
      <c r="AR62" s="42"/>
      <c r="AS62" s="42">
        <v>0.02</v>
      </c>
      <c r="AT62" s="42">
        <v>0.12</v>
      </c>
      <c r="AU62" s="42"/>
      <c r="AV62" s="42"/>
      <c r="AW62" s="42"/>
      <c r="AX62" s="42"/>
      <c r="AY62" s="42"/>
      <c r="AZ62" s="42"/>
      <c r="BA62" s="42"/>
      <c r="BB62" s="42"/>
      <c r="BC62" s="42"/>
      <c r="BD62" s="42"/>
      <c r="BE62" s="42"/>
      <c r="BF62" s="42"/>
      <c r="BG62" s="288" t="s">
        <v>1826</v>
      </c>
    </row>
    <row r="63" spans="1:59" s="289" customFormat="1" ht="12.75" x14ac:dyDescent="0.2">
      <c r="A63" s="45" t="s">
        <v>1806</v>
      </c>
      <c r="B63" s="118" t="s">
        <v>1831</v>
      </c>
      <c r="C63" s="46"/>
      <c r="D63" s="46"/>
      <c r="E63" s="46"/>
      <c r="F63" s="46"/>
      <c r="G63" s="46"/>
      <c r="H63" s="46"/>
      <c r="I63" s="46"/>
      <c r="J63" s="46"/>
      <c r="K63" s="46"/>
      <c r="L63" s="46"/>
      <c r="M63" s="46"/>
      <c r="N63" s="47"/>
      <c r="O63" s="42"/>
      <c r="P63" s="42"/>
      <c r="Q63" s="42"/>
      <c r="R63" s="42">
        <v>0.75</v>
      </c>
      <c r="S63" s="42">
        <v>104.97</v>
      </c>
      <c r="T63" s="42">
        <v>19.010000000000002</v>
      </c>
      <c r="U63" s="42"/>
      <c r="V63" s="42">
        <v>4.5599999999999996</v>
      </c>
      <c r="W63" s="42"/>
      <c r="X63" s="42"/>
      <c r="Y63" s="42">
        <v>0.23</v>
      </c>
      <c r="Z63" s="42">
        <v>1.71</v>
      </c>
      <c r="AA63" s="42">
        <v>0.11</v>
      </c>
      <c r="AB63" s="42">
        <v>0.04</v>
      </c>
      <c r="AC63" s="42">
        <v>14.26</v>
      </c>
      <c r="AD63" s="42">
        <v>0.51</v>
      </c>
      <c r="AE63" s="42">
        <v>1.08</v>
      </c>
      <c r="AF63" s="42">
        <v>0.21</v>
      </c>
      <c r="AG63" s="42">
        <v>1.18</v>
      </c>
      <c r="AH63" s="42">
        <v>0.47</v>
      </c>
      <c r="AI63" s="42">
        <v>0.21</v>
      </c>
      <c r="AJ63" s="42">
        <v>0.95</v>
      </c>
      <c r="AK63" s="42">
        <v>0.23</v>
      </c>
      <c r="AL63" s="42">
        <v>2.09</v>
      </c>
      <c r="AM63" s="42">
        <v>0.55000000000000004</v>
      </c>
      <c r="AN63" s="42">
        <v>1.93</v>
      </c>
      <c r="AO63" s="42">
        <v>0.33</v>
      </c>
      <c r="AP63" s="42">
        <v>2.4500000000000002</v>
      </c>
      <c r="AQ63" s="42">
        <v>0.26</v>
      </c>
      <c r="AR63" s="42"/>
      <c r="AS63" s="42">
        <v>0.01</v>
      </c>
      <c r="AT63" s="42">
        <v>7.0000000000000007E-2</v>
      </c>
      <c r="AU63" s="42"/>
      <c r="AV63" s="42"/>
      <c r="AW63" s="42"/>
      <c r="AX63" s="42"/>
      <c r="AY63" s="42"/>
      <c r="AZ63" s="42"/>
      <c r="BA63" s="42"/>
      <c r="BB63" s="42"/>
      <c r="BC63" s="42"/>
      <c r="BD63" s="42"/>
      <c r="BE63" s="42"/>
      <c r="BF63" s="42"/>
      <c r="BG63" s="288" t="s">
        <v>1826</v>
      </c>
    </row>
    <row r="64" spans="1:59" s="289" customFormat="1" ht="12.75" x14ac:dyDescent="0.2">
      <c r="A64" s="45" t="s">
        <v>1806</v>
      </c>
      <c r="B64" s="118" t="s">
        <v>1832</v>
      </c>
      <c r="C64" s="46"/>
      <c r="D64" s="46"/>
      <c r="E64" s="46"/>
      <c r="F64" s="46"/>
      <c r="G64" s="46"/>
      <c r="H64" s="46"/>
      <c r="I64" s="46"/>
      <c r="J64" s="46"/>
      <c r="K64" s="46"/>
      <c r="L64" s="46"/>
      <c r="M64" s="46"/>
      <c r="N64" s="47"/>
      <c r="O64" s="42"/>
      <c r="P64" s="42"/>
      <c r="Q64" s="42"/>
      <c r="R64" s="42">
        <v>0.41</v>
      </c>
      <c r="S64" s="42">
        <v>59.92</v>
      </c>
      <c r="T64" s="42">
        <v>10.029999999999999</v>
      </c>
      <c r="U64" s="42"/>
      <c r="V64" s="42">
        <v>3.22</v>
      </c>
      <c r="W64" s="42"/>
      <c r="X64" s="42"/>
      <c r="Y64" s="42">
        <v>0.41</v>
      </c>
      <c r="Z64" s="42">
        <v>4.84</v>
      </c>
      <c r="AA64" s="42">
        <v>0.2</v>
      </c>
      <c r="AB64" s="42">
        <v>0.27</v>
      </c>
      <c r="AC64" s="42">
        <v>8.82</v>
      </c>
      <c r="AD64" s="42">
        <v>1.1499999999999999</v>
      </c>
      <c r="AE64" s="42">
        <v>2.54</v>
      </c>
      <c r="AF64" s="42">
        <v>0.39</v>
      </c>
      <c r="AG64" s="42">
        <v>1.86</v>
      </c>
      <c r="AH64" s="42">
        <v>0.56000000000000005</v>
      </c>
      <c r="AI64" s="42">
        <v>0.21</v>
      </c>
      <c r="AJ64" s="42">
        <v>0.88</v>
      </c>
      <c r="AK64" s="42">
        <v>0.18</v>
      </c>
      <c r="AL64" s="42">
        <v>1.45</v>
      </c>
      <c r="AM64" s="42">
        <v>0.36</v>
      </c>
      <c r="AN64" s="42">
        <v>1.1499999999999999</v>
      </c>
      <c r="AO64" s="42">
        <v>0.19</v>
      </c>
      <c r="AP64" s="42">
        <v>1.29</v>
      </c>
      <c r="AQ64" s="42">
        <v>0.15</v>
      </c>
      <c r="AR64" s="42"/>
      <c r="AS64" s="42">
        <v>0.05</v>
      </c>
      <c r="AT64" s="42">
        <v>7.0000000000000007E-2</v>
      </c>
      <c r="AU64" s="42"/>
      <c r="AV64" s="42"/>
      <c r="AW64" s="42"/>
      <c r="AX64" s="42"/>
      <c r="AY64" s="42"/>
      <c r="AZ64" s="42"/>
      <c r="BA64" s="42"/>
      <c r="BB64" s="42"/>
      <c r="BC64" s="42"/>
      <c r="BD64" s="42"/>
      <c r="BE64" s="42"/>
      <c r="BF64" s="42"/>
      <c r="BG64" s="288" t="s">
        <v>2106</v>
      </c>
    </row>
    <row r="65" spans="1:59" s="289" customFormat="1" ht="12.75" x14ac:dyDescent="0.2">
      <c r="A65" s="45" t="s">
        <v>1806</v>
      </c>
      <c r="B65" s="118" t="s">
        <v>1833</v>
      </c>
      <c r="C65" s="46"/>
      <c r="D65" s="46"/>
      <c r="E65" s="46"/>
      <c r="F65" s="46"/>
      <c r="G65" s="46"/>
      <c r="H65" s="46"/>
      <c r="I65" s="46"/>
      <c r="J65" s="46"/>
      <c r="K65" s="46"/>
      <c r="L65" s="46"/>
      <c r="M65" s="46"/>
      <c r="N65" s="47"/>
      <c r="O65" s="42"/>
      <c r="P65" s="42"/>
      <c r="Q65" s="42"/>
      <c r="R65" s="42">
        <v>3.19</v>
      </c>
      <c r="S65" s="42">
        <v>75.23</v>
      </c>
      <c r="T65" s="42">
        <v>14.23</v>
      </c>
      <c r="U65" s="42"/>
      <c r="V65" s="42">
        <v>2.19</v>
      </c>
      <c r="W65" s="42"/>
      <c r="X65" s="42"/>
      <c r="Y65" s="42">
        <v>0.27</v>
      </c>
      <c r="Z65" s="42">
        <v>1.7</v>
      </c>
      <c r="AA65" s="42">
        <v>0.12</v>
      </c>
      <c r="AB65" s="42">
        <v>0.08</v>
      </c>
      <c r="AC65" s="42">
        <v>11.02</v>
      </c>
      <c r="AD65" s="42">
        <v>0.7</v>
      </c>
      <c r="AE65" s="42">
        <v>1.47</v>
      </c>
      <c r="AF65" s="42">
        <v>0.25</v>
      </c>
      <c r="AG65" s="42">
        <v>1.32</v>
      </c>
      <c r="AH65" s="42">
        <v>0.44</v>
      </c>
      <c r="AI65" s="42">
        <v>0.17</v>
      </c>
      <c r="AJ65" s="42">
        <v>0.79</v>
      </c>
      <c r="AK65" s="42">
        <v>0.18</v>
      </c>
      <c r="AL65" s="42">
        <v>1.62</v>
      </c>
      <c r="AM65" s="42">
        <v>0.43</v>
      </c>
      <c r="AN65" s="42">
        <v>1.46</v>
      </c>
      <c r="AO65" s="42">
        <v>0.24</v>
      </c>
      <c r="AP65" s="42">
        <v>1.74</v>
      </c>
      <c r="AQ65" s="42">
        <v>0.19</v>
      </c>
      <c r="AR65" s="42"/>
      <c r="AS65" s="42">
        <v>0.02</v>
      </c>
      <c r="AT65" s="42">
        <v>0.11</v>
      </c>
      <c r="AU65" s="42"/>
      <c r="AV65" s="42"/>
      <c r="AW65" s="42"/>
      <c r="AX65" s="42"/>
      <c r="AY65" s="42"/>
      <c r="AZ65" s="42"/>
      <c r="BA65" s="42"/>
      <c r="BB65" s="42"/>
      <c r="BC65" s="42"/>
      <c r="BD65" s="42"/>
      <c r="BE65" s="42"/>
      <c r="BF65" s="42"/>
      <c r="BG65" s="288" t="s">
        <v>1826</v>
      </c>
    </row>
    <row r="66" spans="1:59" s="289" customFormat="1" ht="12.75" x14ac:dyDescent="0.2">
      <c r="A66" s="45" t="s">
        <v>1806</v>
      </c>
      <c r="B66" s="118" t="s">
        <v>1834</v>
      </c>
      <c r="C66" s="46"/>
      <c r="D66" s="46"/>
      <c r="E66" s="46"/>
      <c r="F66" s="46"/>
      <c r="G66" s="46"/>
      <c r="H66" s="46"/>
      <c r="I66" s="46"/>
      <c r="J66" s="46"/>
      <c r="K66" s="46"/>
      <c r="L66" s="46"/>
      <c r="M66" s="46"/>
      <c r="N66" s="47"/>
      <c r="O66" s="42"/>
      <c r="P66" s="42"/>
      <c r="Q66" s="42"/>
      <c r="R66" s="42">
        <v>5.01</v>
      </c>
      <c r="S66" s="42">
        <v>51.39</v>
      </c>
      <c r="T66" s="42">
        <v>31.91</v>
      </c>
      <c r="U66" s="42"/>
      <c r="V66" s="42">
        <v>3.92</v>
      </c>
      <c r="W66" s="42"/>
      <c r="X66" s="42"/>
      <c r="Y66" s="42">
        <v>0.19</v>
      </c>
      <c r="Z66" s="42">
        <v>1.69</v>
      </c>
      <c r="AA66" s="42">
        <v>0.12</v>
      </c>
      <c r="AB66" s="42">
        <v>0.05</v>
      </c>
      <c r="AC66" s="42">
        <v>10.050000000000001</v>
      </c>
      <c r="AD66" s="42">
        <v>0.57999999999999996</v>
      </c>
      <c r="AE66" s="42">
        <v>1.17</v>
      </c>
      <c r="AF66" s="42">
        <v>0.22</v>
      </c>
      <c r="AG66" s="42">
        <v>1.27</v>
      </c>
      <c r="AH66" s="42">
        <v>0.46</v>
      </c>
      <c r="AI66" s="42">
        <v>0.19</v>
      </c>
      <c r="AJ66" s="42">
        <v>0.79</v>
      </c>
      <c r="AK66" s="42">
        <v>0.18</v>
      </c>
      <c r="AL66" s="42">
        <v>1.54</v>
      </c>
      <c r="AM66" s="42">
        <v>0.4</v>
      </c>
      <c r="AN66" s="42">
        <v>1.32</v>
      </c>
      <c r="AO66" s="42">
        <v>0.22</v>
      </c>
      <c r="AP66" s="42">
        <v>1.52</v>
      </c>
      <c r="AQ66" s="42">
        <v>0.17</v>
      </c>
      <c r="AR66" s="42"/>
      <c r="AS66" s="42">
        <v>0.01</v>
      </c>
      <c r="AT66" s="42">
        <v>0.11</v>
      </c>
      <c r="AU66" s="42"/>
      <c r="AV66" s="42"/>
      <c r="AW66" s="42"/>
      <c r="AX66" s="42"/>
      <c r="AY66" s="42"/>
      <c r="AZ66" s="42"/>
      <c r="BA66" s="42"/>
      <c r="BB66" s="42"/>
      <c r="BC66" s="42"/>
      <c r="BD66" s="42"/>
      <c r="BE66" s="42"/>
      <c r="BF66" s="42"/>
      <c r="BG66" s="288" t="s">
        <v>1826</v>
      </c>
    </row>
    <row r="67" spans="1:59" s="289" customFormat="1" ht="12.75" x14ac:dyDescent="0.2">
      <c r="A67" s="45" t="s">
        <v>1806</v>
      </c>
      <c r="B67" s="118" t="s">
        <v>1835</v>
      </c>
      <c r="C67" s="46"/>
      <c r="D67" s="46"/>
      <c r="E67" s="46"/>
      <c r="F67" s="46"/>
      <c r="G67" s="46"/>
      <c r="H67" s="46"/>
      <c r="I67" s="46"/>
      <c r="J67" s="46"/>
      <c r="K67" s="46"/>
      <c r="L67" s="46"/>
      <c r="M67" s="46"/>
      <c r="N67" s="47"/>
      <c r="O67" s="42"/>
      <c r="P67" s="42"/>
      <c r="Q67" s="42"/>
      <c r="R67" s="42">
        <v>5.91</v>
      </c>
      <c r="S67" s="42">
        <v>64.73</v>
      </c>
      <c r="T67" s="42">
        <v>37.6</v>
      </c>
      <c r="U67" s="42"/>
      <c r="V67" s="42">
        <v>2.7</v>
      </c>
      <c r="W67" s="42"/>
      <c r="X67" s="42"/>
      <c r="Y67" s="42">
        <v>0.39</v>
      </c>
      <c r="Z67" s="42">
        <v>3.44</v>
      </c>
      <c r="AA67" s="42">
        <v>0.16</v>
      </c>
      <c r="AB67" s="42">
        <v>0.09</v>
      </c>
      <c r="AC67" s="42">
        <v>11.7</v>
      </c>
      <c r="AD67" s="42">
        <v>0.76</v>
      </c>
      <c r="AE67" s="42">
        <v>1.62</v>
      </c>
      <c r="AF67" s="42">
        <v>0.28000000000000003</v>
      </c>
      <c r="AG67" s="42">
        <v>1.54</v>
      </c>
      <c r="AH67" s="42">
        <v>0.56000000000000005</v>
      </c>
      <c r="AI67" s="42">
        <v>0.24</v>
      </c>
      <c r="AJ67" s="42">
        <v>0.96</v>
      </c>
      <c r="AK67" s="42">
        <v>0.21</v>
      </c>
      <c r="AL67" s="42">
        <v>1.79</v>
      </c>
      <c r="AM67" s="42">
        <v>0.46</v>
      </c>
      <c r="AN67" s="42">
        <v>1.52</v>
      </c>
      <c r="AO67" s="42">
        <v>0.25</v>
      </c>
      <c r="AP67" s="42">
        <v>1.74</v>
      </c>
      <c r="AQ67" s="42">
        <v>0.19</v>
      </c>
      <c r="AR67" s="42"/>
      <c r="AS67" s="42">
        <v>0.02</v>
      </c>
      <c r="AT67" s="42">
        <v>0.11</v>
      </c>
      <c r="AU67" s="42"/>
      <c r="AV67" s="42"/>
      <c r="AW67" s="42"/>
      <c r="AX67" s="42"/>
      <c r="AY67" s="42"/>
      <c r="AZ67" s="42"/>
      <c r="BA67" s="42"/>
      <c r="BB67" s="42"/>
      <c r="BC67" s="42"/>
      <c r="BD67" s="42"/>
      <c r="BE67" s="42"/>
      <c r="BF67" s="42"/>
      <c r="BG67" s="288" t="s">
        <v>1826</v>
      </c>
    </row>
    <row r="68" spans="1:59" s="289" customFormat="1" ht="12.75" x14ac:dyDescent="0.2">
      <c r="A68" s="45" t="s">
        <v>2279</v>
      </c>
      <c r="B68" s="118" t="s">
        <v>1836</v>
      </c>
      <c r="C68" s="46">
        <f t="shared" ref="C68:M68" si="0">MEDIAN(C3:C67)</f>
        <v>49.424999999999997</v>
      </c>
      <c r="D68" s="46">
        <f t="shared" si="0"/>
        <v>0.27</v>
      </c>
      <c r="E68" s="46">
        <f t="shared" si="0"/>
        <v>17.77</v>
      </c>
      <c r="F68" s="46">
        <f t="shared" si="0"/>
        <v>10.715</v>
      </c>
      <c r="G68" s="46">
        <f t="shared" si="0"/>
        <v>0.17499999999999999</v>
      </c>
      <c r="H68" s="46">
        <f t="shared" si="0"/>
        <v>10.715</v>
      </c>
      <c r="I68" s="46">
        <f t="shared" si="0"/>
        <v>8.35</v>
      </c>
      <c r="J68" s="46">
        <f t="shared" si="0"/>
        <v>1.17</v>
      </c>
      <c r="K68" s="46">
        <f t="shared" si="0"/>
        <v>0.11499999999999999</v>
      </c>
      <c r="L68" s="46">
        <f t="shared" si="0"/>
        <v>0.18</v>
      </c>
      <c r="M68" s="46">
        <f t="shared" si="0"/>
        <v>2.62</v>
      </c>
      <c r="N68" s="47"/>
      <c r="O68" s="42">
        <f t="shared" ref="O68:BF68" si="1">MEDIAN(O3:O67)</f>
        <v>264.5</v>
      </c>
      <c r="P68" s="42">
        <f t="shared" si="1"/>
        <v>62.15</v>
      </c>
      <c r="Q68" s="42">
        <f t="shared" si="1"/>
        <v>175</v>
      </c>
      <c r="R68" s="42">
        <f t="shared" si="1"/>
        <v>3.1</v>
      </c>
      <c r="S68" s="42">
        <f t="shared" si="1"/>
        <v>63.365000000000002</v>
      </c>
      <c r="T68" s="42">
        <f t="shared" si="1"/>
        <v>11</v>
      </c>
      <c r="U68" s="42">
        <f t="shared" si="1"/>
        <v>13.45</v>
      </c>
      <c r="V68" s="42">
        <f t="shared" si="1"/>
        <v>2.8</v>
      </c>
      <c r="W68" s="42">
        <f t="shared" si="1"/>
        <v>39</v>
      </c>
      <c r="X68" s="42">
        <f t="shared" si="1"/>
        <v>198</v>
      </c>
      <c r="Y68" s="42">
        <f t="shared" si="1"/>
        <v>0.375</v>
      </c>
      <c r="Z68" s="42">
        <f t="shared" si="1"/>
        <v>16.5</v>
      </c>
      <c r="AA68" s="42">
        <f t="shared" si="1"/>
        <v>0.53350000000000009</v>
      </c>
      <c r="AB68" s="42">
        <f t="shared" si="1"/>
        <v>0.14000000000000001</v>
      </c>
      <c r="AC68" s="42">
        <f t="shared" si="1"/>
        <v>10.4</v>
      </c>
      <c r="AD68" s="42">
        <f t="shared" si="1"/>
        <v>0.76</v>
      </c>
      <c r="AE68" s="42">
        <f t="shared" si="1"/>
        <v>1.841</v>
      </c>
      <c r="AF68" s="42">
        <f t="shared" si="1"/>
        <v>0.28000000000000003</v>
      </c>
      <c r="AG68" s="42">
        <f t="shared" si="1"/>
        <v>1.4139999999999999</v>
      </c>
      <c r="AH68" s="42">
        <f t="shared" si="1"/>
        <v>0.55000000000000004</v>
      </c>
      <c r="AI68" s="42">
        <f t="shared" si="1"/>
        <v>0.19700000000000001</v>
      </c>
      <c r="AJ68" s="42">
        <f t="shared" si="1"/>
        <v>0.86</v>
      </c>
      <c r="AK68" s="42">
        <f t="shared" si="1"/>
        <v>0.18</v>
      </c>
      <c r="AL68" s="42">
        <f t="shared" si="1"/>
        <v>1.45</v>
      </c>
      <c r="AM68" s="42">
        <f t="shared" si="1"/>
        <v>0.39600000000000002</v>
      </c>
      <c r="AN68" s="42">
        <f t="shared" si="1"/>
        <v>1.294</v>
      </c>
      <c r="AO68" s="42">
        <f t="shared" si="1"/>
        <v>0.21099999999999999</v>
      </c>
      <c r="AP68" s="42">
        <f t="shared" si="1"/>
        <v>1.395</v>
      </c>
      <c r="AQ68" s="42">
        <f t="shared" si="1"/>
        <v>0.22</v>
      </c>
      <c r="AR68" s="42">
        <f t="shared" si="1"/>
        <v>0.14850000000000002</v>
      </c>
      <c r="AS68" s="42">
        <f t="shared" si="1"/>
        <v>0.02</v>
      </c>
      <c r="AT68" s="42">
        <f t="shared" si="1"/>
        <v>4.9350000000000005E-2</v>
      </c>
      <c r="AU68" s="42">
        <f t="shared" si="1"/>
        <v>0.19</v>
      </c>
      <c r="AV68" s="42">
        <f t="shared" si="1"/>
        <v>0.02</v>
      </c>
      <c r="AW68" s="42">
        <f t="shared" si="1"/>
        <v>13.4</v>
      </c>
      <c r="AX68" s="42">
        <f t="shared" si="1"/>
        <v>66.050000000000011</v>
      </c>
      <c r="AY68" s="42">
        <f t="shared" si="1"/>
        <v>1.5899999999999999</v>
      </c>
      <c r="AZ68" s="42">
        <f t="shared" si="1"/>
        <v>0.54499999999999993</v>
      </c>
      <c r="BA68" s="42">
        <f t="shared" si="1"/>
        <v>0.185</v>
      </c>
      <c r="BB68" s="42">
        <f t="shared" si="1"/>
        <v>7.0000000000000007E-2</v>
      </c>
      <c r="BC68" s="42">
        <f t="shared" si="1"/>
        <v>7.0000000000000007E-2</v>
      </c>
      <c r="BD68" s="42">
        <f t="shared" si="1"/>
        <v>0.29000000000000004</v>
      </c>
      <c r="BE68" s="42">
        <f>MEDIAN(BE3:BE67)</f>
        <v>40.299999999999997</v>
      </c>
      <c r="BF68" s="42">
        <f t="shared" si="1"/>
        <v>0.22500000000000001</v>
      </c>
      <c r="BG68" s="288"/>
    </row>
    <row r="69" spans="1:59" s="289" customFormat="1" ht="12.75" x14ac:dyDescent="0.2">
      <c r="A69" s="290"/>
      <c r="B69" s="120"/>
      <c r="C69" s="48"/>
      <c r="D69" s="48"/>
      <c r="E69" s="48"/>
      <c r="F69" s="48"/>
      <c r="G69" s="48"/>
      <c r="H69" s="48"/>
      <c r="I69" s="48"/>
      <c r="J69" s="48"/>
      <c r="K69" s="48"/>
      <c r="L69" s="48"/>
      <c r="M69" s="48"/>
      <c r="N69" s="49"/>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row>
    <row r="70" spans="1:59" s="49" customFormat="1" ht="12.75" x14ac:dyDescent="0.2">
      <c r="A70" s="291"/>
      <c r="B70" s="116"/>
      <c r="C70" s="53" t="s">
        <v>2286</v>
      </c>
      <c r="D70" s="53" t="s">
        <v>2287</v>
      </c>
      <c r="E70" s="53" t="s">
        <v>2288</v>
      </c>
      <c r="F70" s="53" t="s">
        <v>2289</v>
      </c>
      <c r="G70" s="53" t="s">
        <v>1801</v>
      </c>
      <c r="H70" s="53" t="s">
        <v>284</v>
      </c>
      <c r="I70" s="53" t="s">
        <v>285</v>
      </c>
      <c r="J70" s="53" t="s">
        <v>2290</v>
      </c>
      <c r="K70" s="53" t="s">
        <v>2291</v>
      </c>
      <c r="L70" s="53" t="s">
        <v>2292</v>
      </c>
      <c r="M70" s="53" t="s">
        <v>1802</v>
      </c>
      <c r="N70" s="54"/>
      <c r="O70" s="51" t="s">
        <v>288</v>
      </c>
      <c r="P70" s="51" t="s">
        <v>321</v>
      </c>
      <c r="Q70" s="51" t="s">
        <v>289</v>
      </c>
      <c r="R70" s="51" t="s">
        <v>291</v>
      </c>
      <c r="S70" s="51" t="s">
        <v>293</v>
      </c>
      <c r="T70" s="51" t="s">
        <v>292</v>
      </c>
      <c r="U70" s="51" t="s">
        <v>324</v>
      </c>
      <c r="V70" s="51" t="s">
        <v>337</v>
      </c>
      <c r="W70" s="51" t="s">
        <v>290</v>
      </c>
      <c r="X70" s="51" t="s">
        <v>320</v>
      </c>
      <c r="Y70" s="51" t="s">
        <v>294</v>
      </c>
      <c r="Z70" s="51" t="s">
        <v>297</v>
      </c>
      <c r="AA70" s="51" t="s">
        <v>296</v>
      </c>
      <c r="AB70" s="51" t="s">
        <v>299</v>
      </c>
      <c r="AC70" s="51" t="s">
        <v>298</v>
      </c>
      <c r="AD70" s="51" t="s">
        <v>301</v>
      </c>
      <c r="AE70" s="51" t="s">
        <v>302</v>
      </c>
      <c r="AF70" s="51" t="s">
        <v>303</v>
      </c>
      <c r="AG70" s="51" t="s">
        <v>304</v>
      </c>
      <c r="AH70" s="51" t="s">
        <v>305</v>
      </c>
      <c r="AI70" s="51" t="s">
        <v>306</v>
      </c>
      <c r="AJ70" s="51" t="s">
        <v>307</v>
      </c>
      <c r="AK70" s="51" t="s">
        <v>308</v>
      </c>
      <c r="AL70" s="51" t="s">
        <v>310</v>
      </c>
      <c r="AM70" s="51" t="s">
        <v>311</v>
      </c>
      <c r="AN70" s="51" t="s">
        <v>312</v>
      </c>
      <c r="AO70" s="51" t="s">
        <v>313</v>
      </c>
      <c r="AP70" s="51" t="s">
        <v>315</v>
      </c>
      <c r="AQ70" s="51" t="s">
        <v>316</v>
      </c>
      <c r="AR70" s="51" t="s">
        <v>327</v>
      </c>
      <c r="AS70" s="51" t="s">
        <v>300</v>
      </c>
      <c r="AT70" s="51" t="s">
        <v>295</v>
      </c>
      <c r="AU70" s="51"/>
      <c r="AV70" s="51"/>
      <c r="AW70" s="51" t="s">
        <v>322</v>
      </c>
      <c r="AX70" s="51" t="s">
        <v>323</v>
      </c>
      <c r="AY70" s="51"/>
      <c r="AZ70" s="51"/>
      <c r="BA70" s="51"/>
      <c r="BB70" s="51"/>
      <c r="BC70" s="51"/>
      <c r="BD70" s="51"/>
      <c r="BE70" s="51"/>
      <c r="BF70" s="51"/>
      <c r="BG70" s="56" t="s">
        <v>1805</v>
      </c>
    </row>
    <row r="71" spans="1:59" s="289" customFormat="1" ht="12.75" x14ac:dyDescent="0.2">
      <c r="A71" s="291" t="s">
        <v>2112</v>
      </c>
      <c r="B71" s="116">
        <v>36617</v>
      </c>
      <c r="C71" s="53">
        <v>51.1</v>
      </c>
      <c r="D71" s="53">
        <v>0.6</v>
      </c>
      <c r="E71" s="53">
        <v>7.96</v>
      </c>
      <c r="F71" s="53">
        <v>13.04</v>
      </c>
      <c r="G71" s="53">
        <v>0.2</v>
      </c>
      <c r="H71" s="53">
        <v>15.18</v>
      </c>
      <c r="I71" s="53">
        <v>10.09</v>
      </c>
      <c r="J71" s="53">
        <v>0.01</v>
      </c>
      <c r="K71" s="53">
        <v>1.78</v>
      </c>
      <c r="L71" s="53">
        <v>0.06</v>
      </c>
      <c r="M71" s="53">
        <v>1.0900000000000001</v>
      </c>
      <c r="N71" s="54"/>
      <c r="O71" s="51">
        <v>1587</v>
      </c>
      <c r="P71" s="51">
        <v>76</v>
      </c>
      <c r="Q71" s="51">
        <v>552</v>
      </c>
      <c r="R71" s="51"/>
      <c r="S71" s="51">
        <v>113</v>
      </c>
      <c r="T71" s="51">
        <v>4.0999999999999996</v>
      </c>
      <c r="U71" s="51"/>
      <c r="V71" s="51">
        <v>1.1200000000000001</v>
      </c>
      <c r="W71" s="51"/>
      <c r="X71" s="51">
        <v>140</v>
      </c>
      <c r="Y71" s="51">
        <v>1.31</v>
      </c>
      <c r="Z71" s="51">
        <v>48.3</v>
      </c>
      <c r="AA71" s="51"/>
      <c r="AB71" s="51">
        <v>0.62</v>
      </c>
      <c r="AC71" s="51">
        <v>10.9</v>
      </c>
      <c r="AD71" s="51">
        <v>3.14</v>
      </c>
      <c r="AE71" s="51">
        <v>7.8</v>
      </c>
      <c r="AF71" s="51">
        <v>1.1200000000000001</v>
      </c>
      <c r="AG71" s="51">
        <v>5.7</v>
      </c>
      <c r="AH71" s="51">
        <v>1.85</v>
      </c>
      <c r="AI71" s="51">
        <v>0.57999999999999996</v>
      </c>
      <c r="AJ71" s="51">
        <v>2.21</v>
      </c>
      <c r="AK71" s="51">
        <v>0.37</v>
      </c>
      <c r="AL71" s="51">
        <v>2.19</v>
      </c>
      <c r="AM71" s="51">
        <v>0.47</v>
      </c>
      <c r="AN71" s="51">
        <v>1.1299999999999999</v>
      </c>
      <c r="AO71" s="51">
        <v>0.17</v>
      </c>
      <c r="AP71" s="51">
        <v>1.1599999999999999</v>
      </c>
      <c r="AQ71" s="51">
        <v>0.18</v>
      </c>
      <c r="AR71" s="51"/>
      <c r="AS71" s="51">
        <v>0.12</v>
      </c>
      <c r="AT71" s="51">
        <v>0.11</v>
      </c>
      <c r="AU71" s="51"/>
      <c r="AV71" s="51"/>
      <c r="AW71" s="51"/>
      <c r="AX71" s="51"/>
      <c r="AY71" s="51"/>
      <c r="AZ71" s="51"/>
      <c r="BA71" s="51"/>
      <c r="BB71" s="51"/>
      <c r="BC71" s="51"/>
      <c r="BD71" s="51"/>
      <c r="BE71" s="51"/>
      <c r="BF71" s="51"/>
      <c r="BG71" s="292" t="s">
        <v>2107</v>
      </c>
    </row>
    <row r="72" spans="1:59" s="289" customFormat="1" ht="12.75" x14ac:dyDescent="0.2">
      <c r="A72" s="291" t="s">
        <v>2112</v>
      </c>
      <c r="B72" s="116">
        <v>36647</v>
      </c>
      <c r="C72" s="53">
        <v>51</v>
      </c>
      <c r="D72" s="53">
        <v>0.59</v>
      </c>
      <c r="E72" s="53">
        <v>8.09</v>
      </c>
      <c r="F72" s="53">
        <v>13</v>
      </c>
      <c r="G72" s="53">
        <v>0.19</v>
      </c>
      <c r="H72" s="53">
        <v>15.14</v>
      </c>
      <c r="I72" s="53">
        <v>10.1</v>
      </c>
      <c r="J72" s="53">
        <v>0.01</v>
      </c>
      <c r="K72" s="53">
        <v>1.8</v>
      </c>
      <c r="L72" s="53">
        <v>7.0000000000000007E-2</v>
      </c>
      <c r="M72" s="53">
        <v>1.1000000000000001</v>
      </c>
      <c r="N72" s="54"/>
      <c r="O72" s="51">
        <v>1560</v>
      </c>
      <c r="P72" s="51">
        <v>75</v>
      </c>
      <c r="Q72" s="51">
        <v>570</v>
      </c>
      <c r="R72" s="51"/>
      <c r="S72" s="51">
        <v>129</v>
      </c>
      <c r="T72" s="51">
        <v>4.5999999999999996</v>
      </c>
      <c r="U72" s="51"/>
      <c r="V72" s="51">
        <v>1.04</v>
      </c>
      <c r="W72" s="51"/>
      <c r="X72" s="51">
        <v>136</v>
      </c>
      <c r="Y72" s="51">
        <v>1.28</v>
      </c>
      <c r="Z72" s="51">
        <v>49.9</v>
      </c>
      <c r="AA72" s="51"/>
      <c r="AB72" s="51">
        <v>0.68</v>
      </c>
      <c r="AC72" s="51">
        <v>10.8</v>
      </c>
      <c r="AD72" s="51">
        <v>3.07</v>
      </c>
      <c r="AE72" s="51">
        <v>8.18</v>
      </c>
      <c r="AF72" s="51">
        <v>1.1299999999999999</v>
      </c>
      <c r="AG72" s="51">
        <v>5.6</v>
      </c>
      <c r="AH72" s="51">
        <v>1.73</v>
      </c>
      <c r="AI72" s="51">
        <v>0.57999999999999996</v>
      </c>
      <c r="AJ72" s="51">
        <v>2.12</v>
      </c>
      <c r="AK72" s="51">
        <v>0.34</v>
      </c>
      <c r="AL72" s="51">
        <v>2.08</v>
      </c>
      <c r="AM72" s="51">
        <v>0.46</v>
      </c>
      <c r="AN72" s="51">
        <v>1.1399999999999999</v>
      </c>
      <c r="AO72" s="51">
        <v>0.17</v>
      </c>
      <c r="AP72" s="51">
        <v>1.1299999999999999</v>
      </c>
      <c r="AQ72" s="51">
        <v>0.15</v>
      </c>
      <c r="AR72" s="51"/>
      <c r="AS72" s="51">
        <v>0.11</v>
      </c>
      <c r="AT72" s="51">
        <v>0.11</v>
      </c>
      <c r="AU72" s="51"/>
      <c r="AV72" s="51"/>
      <c r="AW72" s="51"/>
      <c r="AX72" s="51"/>
      <c r="AY72" s="51"/>
      <c r="AZ72" s="51"/>
      <c r="BA72" s="51"/>
      <c r="BB72" s="51"/>
      <c r="BC72" s="51"/>
      <c r="BD72" s="51"/>
      <c r="BE72" s="51"/>
      <c r="BF72" s="51"/>
      <c r="BG72" s="292" t="s">
        <v>1837</v>
      </c>
    </row>
    <row r="73" spans="1:59" s="289" customFormat="1" ht="12.75" x14ac:dyDescent="0.2">
      <c r="A73" s="291" t="s">
        <v>2112</v>
      </c>
      <c r="B73" s="116">
        <v>36678</v>
      </c>
      <c r="C73" s="53">
        <v>51.7</v>
      </c>
      <c r="D73" s="53">
        <v>0.78</v>
      </c>
      <c r="E73" s="53">
        <v>10.28</v>
      </c>
      <c r="F73" s="53">
        <v>13.63</v>
      </c>
      <c r="G73" s="53">
        <v>0.25</v>
      </c>
      <c r="H73" s="53">
        <v>9.36</v>
      </c>
      <c r="I73" s="53">
        <v>11.4</v>
      </c>
      <c r="J73" s="53">
        <v>0.15</v>
      </c>
      <c r="K73" s="53">
        <v>2.37</v>
      </c>
      <c r="L73" s="53">
        <v>7.0000000000000007E-2</v>
      </c>
      <c r="M73" s="53">
        <v>2.11</v>
      </c>
      <c r="N73" s="54"/>
      <c r="O73" s="51">
        <v>594</v>
      </c>
      <c r="P73" s="51">
        <v>57</v>
      </c>
      <c r="Q73" s="51">
        <v>127</v>
      </c>
      <c r="R73" s="51">
        <v>0.6</v>
      </c>
      <c r="S73" s="51">
        <v>56</v>
      </c>
      <c r="T73" s="51">
        <v>9.1</v>
      </c>
      <c r="U73" s="51"/>
      <c r="V73" s="51">
        <v>1.26</v>
      </c>
      <c r="W73" s="51"/>
      <c r="X73" s="51">
        <v>210</v>
      </c>
      <c r="Y73" s="51">
        <v>1.54</v>
      </c>
      <c r="Z73" s="51">
        <v>49</v>
      </c>
      <c r="AA73" s="51"/>
      <c r="AB73" s="51">
        <v>0.4</v>
      </c>
      <c r="AC73" s="51">
        <v>16.600000000000001</v>
      </c>
      <c r="AD73" s="51">
        <v>2.96</v>
      </c>
      <c r="AE73" s="51">
        <v>7.73</v>
      </c>
      <c r="AF73" s="51">
        <v>1.17</v>
      </c>
      <c r="AG73" s="51">
        <v>5.85</v>
      </c>
      <c r="AH73" s="51">
        <v>1.84</v>
      </c>
      <c r="AI73" s="51">
        <v>0.64</v>
      </c>
      <c r="AJ73" s="51">
        <v>2.81</v>
      </c>
      <c r="AK73" s="51">
        <v>0.46</v>
      </c>
      <c r="AL73" s="51">
        <v>2.91</v>
      </c>
      <c r="AM73" s="51">
        <v>0.63</v>
      </c>
      <c r="AN73" s="51">
        <v>1.58</v>
      </c>
      <c r="AO73" s="51">
        <v>0.25</v>
      </c>
      <c r="AP73" s="51">
        <v>1.67</v>
      </c>
      <c r="AQ73" s="51">
        <v>0.24</v>
      </c>
      <c r="AR73" s="51"/>
      <c r="AS73" s="51"/>
      <c r="AT73" s="51">
        <v>0.13</v>
      </c>
      <c r="AU73" s="51"/>
      <c r="AV73" s="51"/>
      <c r="AW73" s="51"/>
      <c r="AX73" s="51"/>
      <c r="AY73" s="51"/>
      <c r="AZ73" s="51"/>
      <c r="BA73" s="51"/>
      <c r="BB73" s="51"/>
      <c r="BC73" s="51"/>
      <c r="BD73" s="51"/>
      <c r="BE73" s="51"/>
      <c r="BF73" s="51"/>
      <c r="BG73" s="292" t="s">
        <v>1837</v>
      </c>
    </row>
    <row r="74" spans="1:59" s="289" customFormat="1" ht="12.75" x14ac:dyDescent="0.2">
      <c r="A74" s="291" t="s">
        <v>2112</v>
      </c>
      <c r="B74" s="116">
        <v>36708</v>
      </c>
      <c r="C74" s="53">
        <v>48.02</v>
      </c>
      <c r="D74" s="53">
        <v>0.52</v>
      </c>
      <c r="E74" s="53">
        <v>7.85</v>
      </c>
      <c r="F74" s="53">
        <v>13.61</v>
      </c>
      <c r="G74" s="53">
        <v>0.21</v>
      </c>
      <c r="H74" s="53">
        <v>21.04</v>
      </c>
      <c r="I74" s="53">
        <v>8.33</v>
      </c>
      <c r="J74" s="53">
        <v>0.01</v>
      </c>
      <c r="K74" s="53">
        <v>0.34</v>
      </c>
      <c r="L74" s="53">
        <v>0.08</v>
      </c>
      <c r="M74" s="53">
        <v>4.47</v>
      </c>
      <c r="N74" s="54"/>
      <c r="O74" s="51">
        <v>2268</v>
      </c>
      <c r="P74" s="51">
        <v>95</v>
      </c>
      <c r="Q74" s="51">
        <v>826</v>
      </c>
      <c r="R74" s="51">
        <v>1</v>
      </c>
      <c r="S74" s="51">
        <v>14</v>
      </c>
      <c r="T74" s="51">
        <v>5.3</v>
      </c>
      <c r="U74" s="51"/>
      <c r="V74" s="51">
        <v>0</v>
      </c>
      <c r="W74" s="51"/>
      <c r="X74" s="51">
        <v>139</v>
      </c>
      <c r="Y74" s="51">
        <v>1.21</v>
      </c>
      <c r="Z74" s="51">
        <v>45.6</v>
      </c>
      <c r="AA74" s="51"/>
      <c r="AB74" s="51">
        <v>0.61</v>
      </c>
      <c r="AC74" s="51">
        <v>11.8</v>
      </c>
      <c r="AD74" s="51">
        <v>2.89</v>
      </c>
      <c r="AE74" s="51">
        <v>6.71</v>
      </c>
      <c r="AF74" s="51">
        <v>0.92</v>
      </c>
      <c r="AG74" s="51">
        <v>4.46</v>
      </c>
      <c r="AH74" s="51">
        <v>1.56</v>
      </c>
      <c r="AI74" s="51">
        <v>0.44</v>
      </c>
      <c r="AJ74" s="51">
        <v>2.06</v>
      </c>
      <c r="AK74" s="51">
        <v>0.31</v>
      </c>
      <c r="AL74" s="51">
        <v>2.0499999999999998</v>
      </c>
      <c r="AM74" s="51">
        <v>0.45</v>
      </c>
      <c r="AN74" s="51">
        <v>1.1299999999999999</v>
      </c>
      <c r="AO74" s="51">
        <v>0.16</v>
      </c>
      <c r="AP74" s="51">
        <v>1.17</v>
      </c>
      <c r="AQ74" s="51">
        <v>0.17</v>
      </c>
      <c r="AR74" s="51"/>
      <c r="AS74" s="51">
        <v>0.1</v>
      </c>
      <c r="AT74" s="51">
        <v>0.11</v>
      </c>
      <c r="AU74" s="51"/>
      <c r="AV74" s="51"/>
      <c r="AW74" s="51"/>
      <c r="AX74" s="51"/>
      <c r="AY74" s="51"/>
      <c r="AZ74" s="51"/>
      <c r="BA74" s="51"/>
      <c r="BB74" s="51"/>
      <c r="BC74" s="51"/>
      <c r="BD74" s="51"/>
      <c r="BE74" s="51"/>
      <c r="BF74" s="51"/>
      <c r="BG74" s="292" t="s">
        <v>1837</v>
      </c>
    </row>
    <row r="75" spans="1:59" s="289" customFormat="1" ht="12.75" x14ac:dyDescent="0.2">
      <c r="A75" s="291" t="s">
        <v>2112</v>
      </c>
      <c r="B75" s="116">
        <v>36739</v>
      </c>
      <c r="C75" s="53">
        <v>51.94</v>
      </c>
      <c r="D75" s="53">
        <v>0.57999999999999996</v>
      </c>
      <c r="E75" s="53">
        <v>8.67</v>
      </c>
      <c r="F75" s="53">
        <v>12.24</v>
      </c>
      <c r="G75" s="53">
        <v>0.19</v>
      </c>
      <c r="H75" s="53">
        <v>14.5</v>
      </c>
      <c r="I75" s="53">
        <v>9.56</v>
      </c>
      <c r="J75" s="53">
        <v>0.01</v>
      </c>
      <c r="K75" s="53">
        <v>2.2400000000000002</v>
      </c>
      <c r="L75" s="53">
        <v>7.0000000000000007E-2</v>
      </c>
      <c r="M75" s="53">
        <v>1.08</v>
      </c>
      <c r="N75" s="54"/>
      <c r="O75" s="51">
        <v>1581</v>
      </c>
      <c r="P75" s="51">
        <v>74</v>
      </c>
      <c r="Q75" s="51">
        <v>474</v>
      </c>
      <c r="R75" s="51"/>
      <c r="S75" s="51">
        <v>133</v>
      </c>
      <c r="T75" s="51">
        <v>4.7</v>
      </c>
      <c r="U75" s="51"/>
      <c r="V75" s="51">
        <v>1.55</v>
      </c>
      <c r="W75" s="51"/>
      <c r="X75" s="51">
        <v>140</v>
      </c>
      <c r="Y75" s="51">
        <v>1.36</v>
      </c>
      <c r="Z75" s="51">
        <v>55.8</v>
      </c>
      <c r="AA75" s="51"/>
      <c r="AB75" s="51">
        <v>0.79</v>
      </c>
      <c r="AC75" s="51">
        <v>11</v>
      </c>
      <c r="AD75" s="51">
        <v>4.1500000000000004</v>
      </c>
      <c r="AE75" s="51">
        <v>9.7899999999999991</v>
      </c>
      <c r="AF75" s="51">
        <v>1.34</v>
      </c>
      <c r="AG75" s="51">
        <v>6.38</v>
      </c>
      <c r="AH75" s="51">
        <v>1.57</v>
      </c>
      <c r="AI75" s="51">
        <v>0.57999999999999996</v>
      </c>
      <c r="AJ75" s="51">
        <v>1.97</v>
      </c>
      <c r="AK75" s="51">
        <v>0.28999999999999998</v>
      </c>
      <c r="AL75" s="51">
        <v>1.88</v>
      </c>
      <c r="AM75" s="51">
        <v>0.44</v>
      </c>
      <c r="AN75" s="51">
        <v>1.08</v>
      </c>
      <c r="AO75" s="51">
        <v>0.18</v>
      </c>
      <c r="AP75" s="51">
        <v>1.1399999999999999</v>
      </c>
      <c r="AQ75" s="51">
        <v>0.15</v>
      </c>
      <c r="AR75" s="51"/>
      <c r="AS75" s="51">
        <v>0.14000000000000001</v>
      </c>
      <c r="AT75" s="51">
        <v>0.12</v>
      </c>
      <c r="AU75" s="51"/>
      <c r="AV75" s="51"/>
      <c r="AW75" s="51"/>
      <c r="AX75" s="51"/>
      <c r="AY75" s="51"/>
      <c r="AZ75" s="51"/>
      <c r="BA75" s="51"/>
      <c r="BB75" s="51"/>
      <c r="BC75" s="51"/>
      <c r="BD75" s="51"/>
      <c r="BE75" s="51"/>
      <c r="BF75" s="51"/>
      <c r="BG75" s="292" t="s">
        <v>1837</v>
      </c>
    </row>
    <row r="76" spans="1:59" s="289" customFormat="1" ht="12.75" x14ac:dyDescent="0.2">
      <c r="A76" s="291" t="s">
        <v>2112</v>
      </c>
      <c r="B76" s="116">
        <v>36770</v>
      </c>
      <c r="C76" s="53">
        <v>51.62</v>
      </c>
      <c r="D76" s="53">
        <v>0.62</v>
      </c>
      <c r="E76" s="53">
        <v>8.31</v>
      </c>
      <c r="F76" s="53">
        <v>12.98</v>
      </c>
      <c r="G76" s="53">
        <v>0.19</v>
      </c>
      <c r="H76" s="53">
        <v>14.78</v>
      </c>
      <c r="I76" s="53">
        <v>8.61</v>
      </c>
      <c r="J76" s="53">
        <v>0.54</v>
      </c>
      <c r="K76" s="53">
        <v>2.2599999999999998</v>
      </c>
      <c r="L76" s="53">
        <v>0.08</v>
      </c>
      <c r="M76" s="53">
        <v>1.2</v>
      </c>
      <c r="N76" s="54"/>
      <c r="O76" s="51">
        <v>1366</v>
      </c>
      <c r="P76" s="51">
        <v>78</v>
      </c>
      <c r="Q76" s="51">
        <v>456</v>
      </c>
      <c r="R76" s="51">
        <v>21.2</v>
      </c>
      <c r="S76" s="51">
        <v>102</v>
      </c>
      <c r="T76" s="51">
        <v>50.4</v>
      </c>
      <c r="U76" s="51"/>
      <c r="V76" s="51">
        <v>1.42</v>
      </c>
      <c r="W76" s="51"/>
      <c r="X76" s="51">
        <v>151</v>
      </c>
      <c r="Y76" s="51">
        <v>1.41</v>
      </c>
      <c r="Z76" s="51">
        <v>57.5</v>
      </c>
      <c r="AA76" s="51"/>
      <c r="AB76" s="51">
        <v>0.66</v>
      </c>
      <c r="AC76" s="51">
        <v>12.9</v>
      </c>
      <c r="AD76" s="51">
        <v>4.51</v>
      </c>
      <c r="AE76" s="51">
        <v>9.89</v>
      </c>
      <c r="AF76" s="51">
        <v>1.44</v>
      </c>
      <c r="AG76" s="51">
        <v>6.42</v>
      </c>
      <c r="AH76" s="51">
        <v>2.11</v>
      </c>
      <c r="AI76" s="51">
        <v>0.65</v>
      </c>
      <c r="AJ76" s="51">
        <v>2.41</v>
      </c>
      <c r="AK76" s="51">
        <v>0.39</v>
      </c>
      <c r="AL76" s="51">
        <v>2.5499999999999998</v>
      </c>
      <c r="AM76" s="51">
        <v>0.48</v>
      </c>
      <c r="AN76" s="51">
        <v>1.28</v>
      </c>
      <c r="AO76" s="51">
        <v>0.19</v>
      </c>
      <c r="AP76" s="51">
        <v>1.23</v>
      </c>
      <c r="AQ76" s="51">
        <v>0.19</v>
      </c>
      <c r="AR76" s="51"/>
      <c r="AS76" s="51">
        <v>0.12</v>
      </c>
      <c r="AT76" s="51">
        <v>0.12</v>
      </c>
      <c r="AU76" s="51"/>
      <c r="AV76" s="51"/>
      <c r="AW76" s="51"/>
      <c r="AX76" s="51"/>
      <c r="AY76" s="51"/>
      <c r="AZ76" s="51"/>
      <c r="BA76" s="51"/>
      <c r="BB76" s="51"/>
      <c r="BC76" s="51"/>
      <c r="BD76" s="51"/>
      <c r="BE76" s="51"/>
      <c r="BF76" s="51"/>
      <c r="BG76" s="292" t="s">
        <v>1837</v>
      </c>
    </row>
    <row r="77" spans="1:59" s="289" customFormat="1" ht="12.75" x14ac:dyDescent="0.2">
      <c r="A77" s="291" t="s">
        <v>2112</v>
      </c>
      <c r="B77" s="116">
        <v>36800</v>
      </c>
      <c r="C77" s="53">
        <v>51.2</v>
      </c>
      <c r="D77" s="53">
        <v>0.62</v>
      </c>
      <c r="E77" s="53">
        <v>8.3800000000000008</v>
      </c>
      <c r="F77" s="53">
        <v>12.84</v>
      </c>
      <c r="G77" s="53">
        <v>0.19</v>
      </c>
      <c r="H77" s="53">
        <v>14.42</v>
      </c>
      <c r="I77" s="53">
        <v>10.029999999999999</v>
      </c>
      <c r="J77" s="53">
        <v>7.0000000000000007E-2</v>
      </c>
      <c r="K77" s="53">
        <v>2.19</v>
      </c>
      <c r="L77" s="53">
        <v>0.06</v>
      </c>
      <c r="M77" s="53">
        <v>0.98</v>
      </c>
      <c r="N77" s="54"/>
      <c r="O77" s="51">
        <v>1621</v>
      </c>
      <c r="P77" s="51">
        <v>80</v>
      </c>
      <c r="Q77" s="51">
        <v>516</v>
      </c>
      <c r="R77" s="51">
        <v>1.9</v>
      </c>
      <c r="S77" s="51">
        <v>131</v>
      </c>
      <c r="T77" s="51">
        <v>8.1999999999999993</v>
      </c>
      <c r="U77" s="51"/>
      <c r="V77" s="51">
        <v>1.3</v>
      </c>
      <c r="W77" s="51"/>
      <c r="X77" s="51">
        <v>149</v>
      </c>
      <c r="Y77" s="51">
        <v>1.4</v>
      </c>
      <c r="Z77" s="51">
        <v>55.6</v>
      </c>
      <c r="AA77" s="51"/>
      <c r="AB77" s="51">
        <v>0.63</v>
      </c>
      <c r="AC77" s="51">
        <v>12.1</v>
      </c>
      <c r="AD77" s="51">
        <v>3.84</v>
      </c>
      <c r="AE77" s="51">
        <v>9.24</v>
      </c>
      <c r="AF77" s="51">
        <v>1.35</v>
      </c>
      <c r="AG77" s="51">
        <v>6.53</v>
      </c>
      <c r="AH77" s="51">
        <v>1.79</v>
      </c>
      <c r="AI77" s="51">
        <v>0.55000000000000004</v>
      </c>
      <c r="AJ77" s="51">
        <v>2.09</v>
      </c>
      <c r="AK77" s="51">
        <v>0.31</v>
      </c>
      <c r="AL77" s="51">
        <v>2.23</v>
      </c>
      <c r="AM77" s="51">
        <v>0.47</v>
      </c>
      <c r="AN77" s="51">
        <v>1.2</v>
      </c>
      <c r="AO77" s="51">
        <v>0.17</v>
      </c>
      <c r="AP77" s="51">
        <v>1.24</v>
      </c>
      <c r="AQ77" s="51">
        <v>0.15</v>
      </c>
      <c r="AR77" s="51"/>
      <c r="AS77" s="51">
        <v>0.1</v>
      </c>
      <c r="AT77" s="51">
        <v>0.12</v>
      </c>
      <c r="AU77" s="51"/>
      <c r="AV77" s="51"/>
      <c r="AW77" s="51"/>
      <c r="AX77" s="51"/>
      <c r="AY77" s="51"/>
      <c r="AZ77" s="51"/>
      <c r="BA77" s="51"/>
      <c r="BB77" s="51"/>
      <c r="BC77" s="51"/>
      <c r="BD77" s="51"/>
      <c r="BE77" s="51"/>
      <c r="BF77" s="51"/>
      <c r="BG77" s="292" t="s">
        <v>1837</v>
      </c>
    </row>
    <row r="78" spans="1:59" s="289" customFormat="1" ht="12.75" x14ac:dyDescent="0.2">
      <c r="A78" s="291" t="s">
        <v>2112</v>
      </c>
      <c r="B78" s="116">
        <v>36831</v>
      </c>
      <c r="C78" s="53">
        <v>51.18</v>
      </c>
      <c r="D78" s="53">
        <v>0.63</v>
      </c>
      <c r="E78" s="53">
        <v>8</v>
      </c>
      <c r="F78" s="53">
        <v>13.43</v>
      </c>
      <c r="G78" s="53">
        <v>0.19</v>
      </c>
      <c r="H78" s="53">
        <v>14.81</v>
      </c>
      <c r="I78" s="53">
        <v>9.4499999999999993</v>
      </c>
      <c r="J78" s="53">
        <v>0.39</v>
      </c>
      <c r="K78" s="53">
        <v>1.85</v>
      </c>
      <c r="L78" s="53">
        <v>7.0000000000000007E-2</v>
      </c>
      <c r="M78" s="53">
        <v>1.1499999999999999</v>
      </c>
      <c r="N78" s="54"/>
      <c r="O78" s="51">
        <v>1383</v>
      </c>
      <c r="P78" s="51">
        <v>81</v>
      </c>
      <c r="Q78" s="51">
        <v>493</v>
      </c>
      <c r="R78" s="51">
        <v>17.899999999999999</v>
      </c>
      <c r="S78" s="51">
        <v>92</v>
      </c>
      <c r="T78" s="51">
        <v>52.7</v>
      </c>
      <c r="U78" s="51"/>
      <c r="V78" s="51">
        <v>0.99</v>
      </c>
      <c r="W78" s="51"/>
      <c r="X78" s="51">
        <v>150</v>
      </c>
      <c r="Y78" s="51">
        <v>1.44</v>
      </c>
      <c r="Z78" s="51">
        <v>51.3</v>
      </c>
      <c r="AA78" s="51"/>
      <c r="AB78" s="51">
        <v>0.6</v>
      </c>
      <c r="AC78" s="51">
        <v>11.8</v>
      </c>
      <c r="AD78" s="51">
        <v>2.39</v>
      </c>
      <c r="AE78" s="51">
        <v>6.3</v>
      </c>
      <c r="AF78" s="51">
        <v>0.91</v>
      </c>
      <c r="AG78" s="51">
        <v>5.07</v>
      </c>
      <c r="AH78" s="51">
        <v>1.56</v>
      </c>
      <c r="AI78" s="51">
        <v>0.54</v>
      </c>
      <c r="AJ78" s="51">
        <v>2.02</v>
      </c>
      <c r="AK78" s="51">
        <v>0.33</v>
      </c>
      <c r="AL78" s="51">
        <v>2.37</v>
      </c>
      <c r="AM78" s="51">
        <v>0.43</v>
      </c>
      <c r="AN78" s="51">
        <v>1.2</v>
      </c>
      <c r="AO78" s="51">
        <v>0.17</v>
      </c>
      <c r="AP78" s="51">
        <v>1.0900000000000001</v>
      </c>
      <c r="AQ78" s="51">
        <v>0.17</v>
      </c>
      <c r="AR78" s="51"/>
      <c r="AS78" s="51">
        <v>0.11</v>
      </c>
      <c r="AT78" s="51">
        <v>0.12</v>
      </c>
      <c r="AU78" s="51"/>
      <c r="AV78" s="51"/>
      <c r="AW78" s="51"/>
      <c r="AX78" s="51"/>
      <c r="AY78" s="51"/>
      <c r="AZ78" s="51"/>
      <c r="BA78" s="51"/>
      <c r="BB78" s="51"/>
      <c r="BC78" s="51"/>
      <c r="BD78" s="51"/>
      <c r="BE78" s="51"/>
      <c r="BF78" s="51"/>
      <c r="BG78" s="292" t="s">
        <v>1837</v>
      </c>
    </row>
    <row r="79" spans="1:59" s="289" customFormat="1" ht="12.75" x14ac:dyDescent="0.2">
      <c r="A79" s="291" t="s">
        <v>2112</v>
      </c>
      <c r="B79" s="116">
        <v>36861</v>
      </c>
      <c r="C79" s="53">
        <v>51.48</v>
      </c>
      <c r="D79" s="53">
        <v>0.6</v>
      </c>
      <c r="E79" s="53">
        <v>8.8800000000000008</v>
      </c>
      <c r="F79" s="53">
        <v>12.44</v>
      </c>
      <c r="G79" s="53">
        <v>0.19</v>
      </c>
      <c r="H79" s="53">
        <v>14.62</v>
      </c>
      <c r="I79" s="53">
        <v>9.49</v>
      </c>
      <c r="J79" s="53">
        <v>0.01</v>
      </c>
      <c r="K79" s="53">
        <v>2.2200000000000002</v>
      </c>
      <c r="L79" s="53">
        <v>0.08</v>
      </c>
      <c r="M79" s="53">
        <v>1.1399999999999999</v>
      </c>
      <c r="N79" s="54"/>
      <c r="O79" s="51">
        <v>1634</v>
      </c>
      <c r="P79" s="51">
        <v>77</v>
      </c>
      <c r="Q79" s="51">
        <v>483</v>
      </c>
      <c r="R79" s="51">
        <v>0.6</v>
      </c>
      <c r="S79" s="51">
        <v>126</v>
      </c>
      <c r="T79" s="51">
        <v>5.2</v>
      </c>
      <c r="U79" s="51"/>
      <c r="V79" s="51">
        <v>1.69</v>
      </c>
      <c r="W79" s="51"/>
      <c r="X79" s="51">
        <v>147</v>
      </c>
      <c r="Y79" s="51">
        <v>1.35</v>
      </c>
      <c r="Z79" s="51">
        <v>57.4</v>
      </c>
      <c r="AA79" s="51"/>
      <c r="AB79" s="51">
        <v>0.82</v>
      </c>
      <c r="AC79" s="51">
        <v>11.8</v>
      </c>
      <c r="AD79" s="51">
        <v>4.3600000000000003</v>
      </c>
      <c r="AE79" s="51">
        <v>10.4</v>
      </c>
      <c r="AF79" s="51">
        <v>1.46</v>
      </c>
      <c r="AG79" s="51">
        <v>6.35</v>
      </c>
      <c r="AH79" s="51">
        <v>1.81</v>
      </c>
      <c r="AI79" s="51">
        <v>0.6</v>
      </c>
      <c r="AJ79" s="51">
        <v>2.2000000000000002</v>
      </c>
      <c r="AK79" s="51">
        <v>0.31</v>
      </c>
      <c r="AL79" s="51">
        <v>2.06</v>
      </c>
      <c r="AM79" s="51">
        <v>0.43</v>
      </c>
      <c r="AN79" s="51">
        <v>1.1000000000000001</v>
      </c>
      <c r="AO79" s="51">
        <v>0.17</v>
      </c>
      <c r="AP79" s="51">
        <v>1.21</v>
      </c>
      <c r="AQ79" s="51">
        <v>0.16</v>
      </c>
      <c r="AR79" s="51"/>
      <c r="AS79" s="51">
        <v>0.81</v>
      </c>
      <c r="AT79" s="51">
        <v>0.12</v>
      </c>
      <c r="AU79" s="51"/>
      <c r="AV79" s="51"/>
      <c r="AW79" s="51"/>
      <c r="AX79" s="51"/>
      <c r="AY79" s="51"/>
      <c r="AZ79" s="51"/>
      <c r="BA79" s="51"/>
      <c r="BB79" s="51"/>
      <c r="BC79" s="51"/>
      <c r="BD79" s="51"/>
      <c r="BE79" s="51"/>
      <c r="BF79" s="51"/>
      <c r="BG79" s="292" t="s">
        <v>1837</v>
      </c>
    </row>
    <row r="80" spans="1:59" s="289" customFormat="1" ht="12.75" x14ac:dyDescent="0.2">
      <c r="A80" s="291" t="s">
        <v>2112</v>
      </c>
      <c r="B80" s="116" t="s">
        <v>1838</v>
      </c>
      <c r="C80" s="53">
        <v>50.72</v>
      </c>
      <c r="D80" s="53">
        <v>0.64</v>
      </c>
      <c r="E80" s="53">
        <v>8.3000000000000007</v>
      </c>
      <c r="F80" s="53">
        <v>13.41</v>
      </c>
      <c r="G80" s="53">
        <v>0.22</v>
      </c>
      <c r="H80" s="53">
        <v>13.98</v>
      </c>
      <c r="I80" s="53">
        <v>11.01</v>
      </c>
      <c r="J80" s="53">
        <v>7.0000000000000007E-2</v>
      </c>
      <c r="K80" s="53">
        <v>1.57</v>
      </c>
      <c r="L80" s="53">
        <v>0.08</v>
      </c>
      <c r="M80" s="53">
        <v>1.19</v>
      </c>
      <c r="N80" s="54"/>
      <c r="O80" s="51">
        <v>1414</v>
      </c>
      <c r="P80" s="51">
        <v>73</v>
      </c>
      <c r="Q80" s="51">
        <v>465</v>
      </c>
      <c r="R80" s="51">
        <v>2</v>
      </c>
      <c r="S80" s="51">
        <v>91</v>
      </c>
      <c r="T80" s="51">
        <v>10.5</v>
      </c>
      <c r="U80" s="51"/>
      <c r="V80" s="51">
        <v>1.62</v>
      </c>
      <c r="W80" s="51"/>
      <c r="X80" s="51">
        <v>170</v>
      </c>
      <c r="Y80" s="51">
        <v>1.21</v>
      </c>
      <c r="Z80" s="51">
        <v>46.6</v>
      </c>
      <c r="AA80" s="51"/>
      <c r="AB80" s="51">
        <v>0.63</v>
      </c>
      <c r="AC80" s="51">
        <v>14</v>
      </c>
      <c r="AD80" s="51">
        <v>3.38</v>
      </c>
      <c r="AE80" s="51">
        <v>8.82</v>
      </c>
      <c r="AF80" s="51">
        <v>1.34</v>
      </c>
      <c r="AG80" s="51">
        <v>6.31</v>
      </c>
      <c r="AH80" s="51">
        <v>2.04</v>
      </c>
      <c r="AI80" s="51">
        <v>0.65</v>
      </c>
      <c r="AJ80" s="51">
        <v>2.79</v>
      </c>
      <c r="AK80" s="51">
        <v>0.4</v>
      </c>
      <c r="AL80" s="51">
        <v>2.48</v>
      </c>
      <c r="AM80" s="51">
        <v>0.53</v>
      </c>
      <c r="AN80" s="51">
        <v>1.3</v>
      </c>
      <c r="AO80" s="51">
        <v>0.21</v>
      </c>
      <c r="AP80" s="51">
        <v>1.23</v>
      </c>
      <c r="AQ80" s="51">
        <v>0.2</v>
      </c>
      <c r="AR80" s="51"/>
      <c r="AS80" s="51">
        <v>0.14000000000000001</v>
      </c>
      <c r="AT80" s="51">
        <v>0.1</v>
      </c>
      <c r="AU80" s="51"/>
      <c r="AV80" s="51"/>
      <c r="AW80" s="51"/>
      <c r="AX80" s="51"/>
      <c r="AY80" s="51"/>
      <c r="AZ80" s="51"/>
      <c r="BA80" s="51"/>
      <c r="BB80" s="51"/>
      <c r="BC80" s="51"/>
      <c r="BD80" s="51"/>
      <c r="BE80" s="51"/>
      <c r="BF80" s="51"/>
      <c r="BG80" s="292" t="s">
        <v>1837</v>
      </c>
    </row>
    <row r="81" spans="1:59" s="289" customFormat="1" ht="12.75" x14ac:dyDescent="0.2">
      <c r="A81" s="291" t="s">
        <v>2112</v>
      </c>
      <c r="B81" s="116" t="s">
        <v>1839</v>
      </c>
      <c r="C81" s="53">
        <v>48.76</v>
      </c>
      <c r="D81" s="53">
        <v>0.67</v>
      </c>
      <c r="E81" s="53">
        <v>8.89</v>
      </c>
      <c r="F81" s="53">
        <v>14.61</v>
      </c>
      <c r="G81" s="53">
        <v>0.23</v>
      </c>
      <c r="H81" s="53">
        <v>13.98</v>
      </c>
      <c r="I81" s="53">
        <v>11.39</v>
      </c>
      <c r="J81" s="53">
        <v>0.12</v>
      </c>
      <c r="K81" s="53">
        <v>1.27</v>
      </c>
      <c r="L81" s="53">
        <v>7.0000000000000007E-2</v>
      </c>
      <c r="M81" s="53">
        <v>1.36</v>
      </c>
      <c r="N81" s="54"/>
      <c r="O81" s="51">
        <v>1559</v>
      </c>
      <c r="P81" s="51">
        <v>82</v>
      </c>
      <c r="Q81" s="51">
        <v>554</v>
      </c>
      <c r="R81" s="51">
        <v>3.5</v>
      </c>
      <c r="S81" s="51">
        <v>38</v>
      </c>
      <c r="T81" s="51">
        <v>10.5</v>
      </c>
      <c r="U81" s="51"/>
      <c r="V81" s="51">
        <v>1.02</v>
      </c>
      <c r="W81" s="51"/>
      <c r="X81" s="51">
        <v>174</v>
      </c>
      <c r="Y81" s="51">
        <v>1.33</v>
      </c>
      <c r="Z81" s="51">
        <v>50.9</v>
      </c>
      <c r="AA81" s="51"/>
      <c r="AB81" s="51">
        <v>0.63</v>
      </c>
      <c r="AC81" s="51">
        <v>15.9</v>
      </c>
      <c r="AD81" s="51">
        <v>4.18</v>
      </c>
      <c r="AE81" s="51">
        <v>10.49</v>
      </c>
      <c r="AF81" s="51">
        <v>1.48</v>
      </c>
      <c r="AG81" s="51">
        <v>7.45</v>
      </c>
      <c r="AH81" s="51">
        <v>2.5099999999999998</v>
      </c>
      <c r="AI81" s="51">
        <v>0.76</v>
      </c>
      <c r="AJ81" s="51">
        <v>3.12</v>
      </c>
      <c r="AK81" s="51">
        <v>0.44</v>
      </c>
      <c r="AL81" s="51">
        <v>3</v>
      </c>
      <c r="AM81" s="51">
        <v>0.59</v>
      </c>
      <c r="AN81" s="51">
        <v>1.54</v>
      </c>
      <c r="AO81" s="51">
        <v>0.22</v>
      </c>
      <c r="AP81" s="51">
        <v>1.48</v>
      </c>
      <c r="AQ81" s="51">
        <v>0.24</v>
      </c>
      <c r="AR81" s="51"/>
      <c r="AS81" s="51">
        <v>0.11</v>
      </c>
      <c r="AT81" s="51">
        <v>0.12</v>
      </c>
      <c r="AU81" s="51"/>
      <c r="AV81" s="51"/>
      <c r="AW81" s="51"/>
      <c r="AX81" s="51"/>
      <c r="AY81" s="51"/>
      <c r="AZ81" s="51"/>
      <c r="BA81" s="51"/>
      <c r="BB81" s="51"/>
      <c r="BC81" s="51"/>
      <c r="BD81" s="51"/>
      <c r="BE81" s="51"/>
      <c r="BF81" s="51"/>
      <c r="BG81" s="292" t="s">
        <v>1837</v>
      </c>
    </row>
    <row r="82" spans="1:59" s="289" customFormat="1" ht="12.75" x14ac:dyDescent="0.2">
      <c r="A82" s="291" t="s">
        <v>2112</v>
      </c>
      <c r="B82" s="116" t="s">
        <v>1840</v>
      </c>
      <c r="C82" s="53">
        <v>50.95</v>
      </c>
      <c r="D82" s="53">
        <v>0.59</v>
      </c>
      <c r="E82" s="53">
        <v>7.99</v>
      </c>
      <c r="F82" s="53">
        <v>13.11</v>
      </c>
      <c r="G82" s="53">
        <v>0.17</v>
      </c>
      <c r="H82" s="53">
        <v>15.28</v>
      </c>
      <c r="I82" s="53">
        <v>10.050000000000001</v>
      </c>
      <c r="J82" s="53">
        <v>0.05</v>
      </c>
      <c r="K82" s="53">
        <v>1.72</v>
      </c>
      <c r="L82" s="53">
        <v>7.0000000000000007E-2</v>
      </c>
      <c r="M82" s="53">
        <v>1.03</v>
      </c>
      <c r="N82" s="54"/>
      <c r="O82" s="51">
        <v>1648</v>
      </c>
      <c r="P82" s="51">
        <v>81</v>
      </c>
      <c r="Q82" s="51">
        <v>597</v>
      </c>
      <c r="R82" s="51">
        <v>0.8</v>
      </c>
      <c r="S82" s="51">
        <v>102</v>
      </c>
      <c r="T82" s="51">
        <v>3.5</v>
      </c>
      <c r="U82" s="51"/>
      <c r="V82" s="51">
        <v>0</v>
      </c>
      <c r="W82" s="51"/>
      <c r="X82" s="51">
        <v>147</v>
      </c>
      <c r="Y82" s="51">
        <v>1.37</v>
      </c>
      <c r="Z82" s="51">
        <v>53.7</v>
      </c>
      <c r="AA82" s="51"/>
      <c r="AB82" s="51">
        <v>0.69</v>
      </c>
      <c r="AC82" s="51">
        <v>12.3</v>
      </c>
      <c r="AD82" s="51">
        <v>4.7</v>
      </c>
      <c r="AE82" s="51">
        <v>10.69</v>
      </c>
      <c r="AF82" s="51">
        <v>1.38</v>
      </c>
      <c r="AG82" s="51">
        <v>7.29</v>
      </c>
      <c r="AH82" s="51">
        <v>2.1</v>
      </c>
      <c r="AI82" s="51">
        <v>0.64</v>
      </c>
      <c r="AJ82" s="51">
        <v>2.4</v>
      </c>
      <c r="AK82" s="51">
        <v>0.37</v>
      </c>
      <c r="AL82" s="51">
        <v>2.33</v>
      </c>
      <c r="AM82" s="51">
        <v>0.48</v>
      </c>
      <c r="AN82" s="51">
        <v>1.22</v>
      </c>
      <c r="AO82" s="51">
        <v>0.18</v>
      </c>
      <c r="AP82" s="51">
        <v>1.1200000000000001</v>
      </c>
      <c r="AQ82" s="51">
        <v>0.18</v>
      </c>
      <c r="AR82" s="51"/>
      <c r="AS82" s="51">
        <v>0.11</v>
      </c>
      <c r="AT82" s="51">
        <v>0.12</v>
      </c>
      <c r="AU82" s="51"/>
      <c r="AV82" s="51"/>
      <c r="AW82" s="51"/>
      <c r="AX82" s="51"/>
      <c r="AY82" s="51"/>
      <c r="AZ82" s="51"/>
      <c r="BA82" s="51"/>
      <c r="BB82" s="51"/>
      <c r="BC82" s="51"/>
      <c r="BD82" s="51"/>
      <c r="BE82" s="51"/>
      <c r="BF82" s="51"/>
      <c r="BG82" s="292" t="s">
        <v>1837</v>
      </c>
    </row>
    <row r="83" spans="1:59" s="289" customFormat="1" ht="12.75" x14ac:dyDescent="0.2">
      <c r="A83" s="291" t="s">
        <v>2112</v>
      </c>
      <c r="B83" s="116" t="s">
        <v>1841</v>
      </c>
      <c r="C83" s="53">
        <v>53.35</v>
      </c>
      <c r="D83" s="53">
        <v>1.1399999999999999</v>
      </c>
      <c r="E83" s="53">
        <v>14.14</v>
      </c>
      <c r="F83" s="53">
        <v>14.96</v>
      </c>
      <c r="G83" s="53">
        <v>0.22</v>
      </c>
      <c r="H83" s="53">
        <v>4.45</v>
      </c>
      <c r="I83" s="53">
        <v>7.93</v>
      </c>
      <c r="J83" s="53">
        <v>0.21</v>
      </c>
      <c r="K83" s="53">
        <v>3.49</v>
      </c>
      <c r="L83" s="53">
        <v>0.12</v>
      </c>
      <c r="M83" s="53">
        <v>0.28999999999999998</v>
      </c>
      <c r="N83" s="54"/>
      <c r="O83" s="51">
        <v>33</v>
      </c>
      <c r="P83" s="51">
        <v>41</v>
      </c>
      <c r="Q83" s="51">
        <v>31</v>
      </c>
      <c r="R83" s="51">
        <v>1.9</v>
      </c>
      <c r="S83" s="51">
        <v>98</v>
      </c>
      <c r="T83" s="51">
        <v>15.8</v>
      </c>
      <c r="U83" s="51"/>
      <c r="V83" s="51">
        <v>5.08</v>
      </c>
      <c r="W83" s="51"/>
      <c r="X83" s="51">
        <v>275</v>
      </c>
      <c r="Y83" s="51">
        <v>2.75</v>
      </c>
      <c r="Z83" s="51">
        <v>77.099999999999994</v>
      </c>
      <c r="AA83" s="51"/>
      <c r="AB83" s="51">
        <v>0.63</v>
      </c>
      <c r="AC83" s="51">
        <v>27.6</v>
      </c>
      <c r="AD83" s="51">
        <v>6.26</v>
      </c>
      <c r="AE83" s="51">
        <v>15.37</v>
      </c>
      <c r="AF83" s="51">
        <v>2.3199999999999998</v>
      </c>
      <c r="AG83" s="51">
        <v>12.41</v>
      </c>
      <c r="AH83" s="51">
        <v>3.65</v>
      </c>
      <c r="AI83" s="51">
        <v>1.1599999999999999</v>
      </c>
      <c r="AJ83" s="51">
        <v>4.28</v>
      </c>
      <c r="AK83" s="51">
        <v>0.71</v>
      </c>
      <c r="AL83" s="51">
        <v>4.3600000000000003</v>
      </c>
      <c r="AM83" s="51">
        <v>1.01</v>
      </c>
      <c r="AN83" s="51">
        <v>2.65</v>
      </c>
      <c r="AO83" s="51">
        <v>0.41</v>
      </c>
      <c r="AP83" s="51">
        <v>2.74</v>
      </c>
      <c r="AQ83" s="51">
        <v>0.46</v>
      </c>
      <c r="AR83" s="51"/>
      <c r="AS83" s="51">
        <v>0.1</v>
      </c>
      <c r="AT83" s="51">
        <v>0.22</v>
      </c>
      <c r="AU83" s="51"/>
      <c r="AV83" s="51"/>
      <c r="AW83" s="51"/>
      <c r="AX83" s="51"/>
      <c r="AY83" s="51"/>
      <c r="AZ83" s="51"/>
      <c r="BA83" s="51"/>
      <c r="BB83" s="51"/>
      <c r="BC83" s="51"/>
      <c r="BD83" s="51"/>
      <c r="BE83" s="51"/>
      <c r="BF83" s="51"/>
      <c r="BG83" s="292" t="s">
        <v>1837</v>
      </c>
    </row>
    <row r="84" spans="1:59" s="289" customFormat="1" ht="12.75" x14ac:dyDescent="0.2">
      <c r="A84" s="291" t="s">
        <v>2112</v>
      </c>
      <c r="B84" s="116">
        <v>465401</v>
      </c>
      <c r="C84" s="53">
        <v>53.11</v>
      </c>
      <c r="D84" s="53">
        <v>0.87</v>
      </c>
      <c r="E84" s="53">
        <v>10.74</v>
      </c>
      <c r="F84" s="53">
        <v>14</v>
      </c>
      <c r="G84" s="53">
        <v>0.42</v>
      </c>
      <c r="H84" s="53">
        <v>8.86</v>
      </c>
      <c r="I84" s="53">
        <v>8.92</v>
      </c>
      <c r="J84" s="53">
        <v>2.87</v>
      </c>
      <c r="K84" s="53">
        <v>0.13</v>
      </c>
      <c r="L84" s="53">
        <v>0.06</v>
      </c>
      <c r="M84" s="53">
        <v>1.29</v>
      </c>
      <c r="N84" s="54"/>
      <c r="O84" s="51">
        <v>565</v>
      </c>
      <c r="P84" s="51">
        <v>61</v>
      </c>
      <c r="Q84" s="51">
        <v>121</v>
      </c>
      <c r="R84" s="51">
        <v>0.6</v>
      </c>
      <c r="S84" s="51">
        <v>44</v>
      </c>
      <c r="T84" s="51">
        <v>10.1</v>
      </c>
      <c r="U84" s="51"/>
      <c r="V84" s="51">
        <v>6.92</v>
      </c>
      <c r="W84" s="51"/>
      <c r="X84" s="51">
        <v>256</v>
      </c>
      <c r="Y84" s="51">
        <v>2.04</v>
      </c>
      <c r="Z84" s="51">
        <v>65.3</v>
      </c>
      <c r="AA84" s="51"/>
      <c r="AB84" s="51">
        <v>0.78</v>
      </c>
      <c r="AC84" s="51">
        <v>20</v>
      </c>
      <c r="AD84" s="51">
        <v>3.58</v>
      </c>
      <c r="AE84" s="51">
        <v>10.02</v>
      </c>
      <c r="AF84" s="51">
        <v>1.45</v>
      </c>
      <c r="AG84" s="51">
        <v>7.13</v>
      </c>
      <c r="AH84" s="51">
        <v>2.4500000000000002</v>
      </c>
      <c r="AI84" s="51">
        <v>0.9</v>
      </c>
      <c r="AJ84" s="51">
        <v>3.24</v>
      </c>
      <c r="AK84" s="51">
        <v>0.51</v>
      </c>
      <c r="AL84" s="51">
        <v>3.34</v>
      </c>
      <c r="AM84" s="51">
        <v>0.72</v>
      </c>
      <c r="AN84" s="51">
        <v>2.02</v>
      </c>
      <c r="AO84" s="51">
        <v>0.3</v>
      </c>
      <c r="AP84" s="51">
        <v>1.96</v>
      </c>
      <c r="AQ84" s="51">
        <v>0.3</v>
      </c>
      <c r="AR84" s="51"/>
      <c r="AS84" s="51">
        <v>0.12</v>
      </c>
      <c r="AT84" s="51">
        <v>0.19</v>
      </c>
      <c r="AU84" s="51"/>
      <c r="AV84" s="51"/>
      <c r="AW84" s="51"/>
      <c r="AX84" s="51"/>
      <c r="AY84" s="51"/>
      <c r="AZ84" s="51"/>
      <c r="BA84" s="51"/>
      <c r="BB84" s="51"/>
      <c r="BC84" s="51"/>
      <c r="BD84" s="51"/>
      <c r="BE84" s="51"/>
      <c r="BF84" s="51"/>
      <c r="BG84" s="292" t="s">
        <v>1837</v>
      </c>
    </row>
    <row r="85" spans="1:59" s="289" customFormat="1" ht="12.75" x14ac:dyDescent="0.2">
      <c r="A85" s="291" t="s">
        <v>2112</v>
      </c>
      <c r="B85" s="116">
        <v>465415</v>
      </c>
      <c r="C85" s="53">
        <v>44.82</v>
      </c>
      <c r="D85" s="53">
        <v>0.87</v>
      </c>
      <c r="E85" s="53">
        <v>11.72</v>
      </c>
      <c r="F85" s="53">
        <v>17.670000000000002</v>
      </c>
      <c r="G85" s="53">
        <v>0.22</v>
      </c>
      <c r="H85" s="53">
        <v>11.36</v>
      </c>
      <c r="I85" s="53">
        <v>11.23</v>
      </c>
      <c r="J85" s="53">
        <v>0.97</v>
      </c>
      <c r="K85" s="53">
        <v>1.0900000000000001</v>
      </c>
      <c r="L85" s="53">
        <v>0.05</v>
      </c>
      <c r="M85" s="53">
        <v>2.16</v>
      </c>
      <c r="N85" s="54"/>
      <c r="O85" s="51">
        <v>715</v>
      </c>
      <c r="P85" s="51">
        <v>65</v>
      </c>
      <c r="Q85" s="51">
        <v>222</v>
      </c>
      <c r="R85" s="51">
        <v>40.6</v>
      </c>
      <c r="S85" s="51">
        <v>12</v>
      </c>
      <c r="T85" s="51">
        <v>61.5</v>
      </c>
      <c r="U85" s="51"/>
      <c r="V85" s="51">
        <v>1.88</v>
      </c>
      <c r="W85" s="51"/>
      <c r="X85" s="51">
        <v>251</v>
      </c>
      <c r="Y85" s="51">
        <v>2.16</v>
      </c>
      <c r="Z85" s="51">
        <v>57</v>
      </c>
      <c r="AA85" s="51"/>
      <c r="AB85" s="51">
        <v>0.61</v>
      </c>
      <c r="AC85" s="51">
        <v>18.8</v>
      </c>
      <c r="AD85" s="51">
        <v>3.56</v>
      </c>
      <c r="AE85" s="51">
        <v>9.89</v>
      </c>
      <c r="AF85" s="51">
        <v>1.51</v>
      </c>
      <c r="AG85" s="51">
        <v>7.73</v>
      </c>
      <c r="AH85" s="51">
        <v>2.14</v>
      </c>
      <c r="AI85" s="51">
        <v>0.62</v>
      </c>
      <c r="AJ85" s="51">
        <v>3.32</v>
      </c>
      <c r="AK85" s="51">
        <v>0.47</v>
      </c>
      <c r="AL85" s="51">
        <v>2.89</v>
      </c>
      <c r="AM85" s="51">
        <v>0.65</v>
      </c>
      <c r="AN85" s="51">
        <v>1.85</v>
      </c>
      <c r="AO85" s="51">
        <v>0.27</v>
      </c>
      <c r="AP85" s="51">
        <v>1.92</v>
      </c>
      <c r="AQ85" s="51">
        <v>0.26</v>
      </c>
      <c r="AR85" s="51"/>
      <c r="AS85" s="51">
        <v>0.09</v>
      </c>
      <c r="AT85" s="51">
        <v>0.18</v>
      </c>
      <c r="AU85" s="51"/>
      <c r="AV85" s="51"/>
      <c r="AW85" s="51"/>
      <c r="AX85" s="51"/>
      <c r="AY85" s="51"/>
      <c r="AZ85" s="51"/>
      <c r="BA85" s="51"/>
      <c r="BB85" s="51"/>
      <c r="BC85" s="51"/>
      <c r="BD85" s="51"/>
      <c r="BE85" s="51"/>
      <c r="BF85" s="51"/>
      <c r="BG85" s="292" t="s">
        <v>1837</v>
      </c>
    </row>
    <row r="86" spans="1:59" s="289" customFormat="1" ht="12.75" x14ac:dyDescent="0.2">
      <c r="A86" s="291" t="s">
        <v>2112</v>
      </c>
      <c r="B86" s="116">
        <v>465417</v>
      </c>
      <c r="C86" s="53">
        <v>49.61</v>
      </c>
      <c r="D86" s="53">
        <v>1.05</v>
      </c>
      <c r="E86" s="53">
        <v>11.9</v>
      </c>
      <c r="F86" s="53">
        <v>14.94</v>
      </c>
      <c r="G86" s="53">
        <v>0.19</v>
      </c>
      <c r="H86" s="53">
        <v>9.99</v>
      </c>
      <c r="I86" s="53">
        <v>9.34</v>
      </c>
      <c r="J86" s="53">
        <v>1.43</v>
      </c>
      <c r="K86" s="53">
        <v>1.51</v>
      </c>
      <c r="L86" s="53">
        <v>0.05</v>
      </c>
      <c r="M86" s="53">
        <v>1.24</v>
      </c>
      <c r="N86" s="54"/>
      <c r="O86" s="51">
        <v>194</v>
      </c>
      <c r="P86" s="51">
        <v>59</v>
      </c>
      <c r="Q86" s="51">
        <v>88</v>
      </c>
      <c r="R86" s="51">
        <v>62.8</v>
      </c>
      <c r="S86" s="51">
        <v>78</v>
      </c>
      <c r="T86" s="51">
        <v>75.099999999999994</v>
      </c>
      <c r="U86" s="51"/>
      <c r="V86" s="51">
        <v>1.44</v>
      </c>
      <c r="W86" s="51"/>
      <c r="X86" s="51">
        <v>248</v>
      </c>
      <c r="Y86" s="51">
        <v>2.2599999999999998</v>
      </c>
      <c r="Z86" s="51">
        <v>70.599999999999994</v>
      </c>
      <c r="AA86" s="51"/>
      <c r="AB86" s="51">
        <v>0.45</v>
      </c>
      <c r="AC86" s="51">
        <v>21.7</v>
      </c>
      <c r="AD86" s="51">
        <v>3.52</v>
      </c>
      <c r="AE86" s="51">
        <v>10.53</v>
      </c>
      <c r="AF86" s="51">
        <v>1.66</v>
      </c>
      <c r="AG86" s="51">
        <v>9.01</v>
      </c>
      <c r="AH86" s="51">
        <v>3.26</v>
      </c>
      <c r="AI86" s="51">
        <v>1.1100000000000001</v>
      </c>
      <c r="AJ86" s="51">
        <v>4.12</v>
      </c>
      <c r="AK86" s="51">
        <v>0.62</v>
      </c>
      <c r="AL86" s="51">
        <v>3.96</v>
      </c>
      <c r="AM86" s="51">
        <v>0.81</v>
      </c>
      <c r="AN86" s="51">
        <v>2.08</v>
      </c>
      <c r="AO86" s="51">
        <v>0.32</v>
      </c>
      <c r="AP86" s="51">
        <v>1.97</v>
      </c>
      <c r="AQ86" s="51">
        <v>0.3</v>
      </c>
      <c r="AR86" s="51"/>
      <c r="AS86" s="51">
        <v>0.11</v>
      </c>
      <c r="AT86" s="51">
        <v>0.18</v>
      </c>
      <c r="AU86" s="51"/>
      <c r="AV86" s="51"/>
      <c r="AW86" s="51"/>
      <c r="AX86" s="51"/>
      <c r="AY86" s="51"/>
      <c r="AZ86" s="51"/>
      <c r="BA86" s="51"/>
      <c r="BB86" s="51"/>
      <c r="BC86" s="51"/>
      <c r="BD86" s="51"/>
      <c r="BE86" s="51"/>
      <c r="BF86" s="51"/>
      <c r="BG86" s="292" t="s">
        <v>1837</v>
      </c>
    </row>
    <row r="87" spans="1:59" s="289" customFormat="1" ht="12.75" x14ac:dyDescent="0.2">
      <c r="A87" s="291" t="s">
        <v>2112</v>
      </c>
      <c r="B87" s="116">
        <v>465418</v>
      </c>
      <c r="C87" s="53">
        <v>49.28</v>
      </c>
      <c r="D87" s="53">
        <v>0.88</v>
      </c>
      <c r="E87" s="53">
        <v>10.06</v>
      </c>
      <c r="F87" s="53">
        <v>15.33</v>
      </c>
      <c r="G87" s="53">
        <v>0.22</v>
      </c>
      <c r="H87" s="53">
        <v>10.91</v>
      </c>
      <c r="I87" s="53">
        <v>11.39</v>
      </c>
      <c r="J87" s="53">
        <v>0.77</v>
      </c>
      <c r="K87" s="53">
        <v>1.1299999999999999</v>
      </c>
      <c r="L87" s="53">
        <v>0.04</v>
      </c>
      <c r="M87" s="53">
        <v>1.54</v>
      </c>
      <c r="N87" s="54"/>
      <c r="O87" s="51">
        <v>864</v>
      </c>
      <c r="P87" s="51">
        <v>63</v>
      </c>
      <c r="Q87" s="51">
        <v>189</v>
      </c>
      <c r="R87" s="51">
        <v>40.5</v>
      </c>
      <c r="S87" s="51">
        <v>32</v>
      </c>
      <c r="T87" s="51">
        <v>45.4</v>
      </c>
      <c r="U87" s="51"/>
      <c r="V87" s="51">
        <v>0.93</v>
      </c>
      <c r="W87" s="51"/>
      <c r="X87" s="51">
        <v>252</v>
      </c>
      <c r="Y87" s="51">
        <v>1.83</v>
      </c>
      <c r="Z87" s="51">
        <v>55.6</v>
      </c>
      <c r="AA87" s="51"/>
      <c r="AB87" s="51">
        <v>0.35</v>
      </c>
      <c r="AC87" s="51">
        <v>17.7</v>
      </c>
      <c r="AD87" s="51">
        <v>2.67</v>
      </c>
      <c r="AE87" s="51">
        <v>8.56</v>
      </c>
      <c r="AF87" s="51">
        <v>1.45</v>
      </c>
      <c r="AG87" s="51">
        <v>7.43</v>
      </c>
      <c r="AH87" s="51">
        <v>2.61</v>
      </c>
      <c r="AI87" s="51">
        <v>0.85</v>
      </c>
      <c r="AJ87" s="51">
        <v>3.18</v>
      </c>
      <c r="AK87" s="51">
        <v>0.52</v>
      </c>
      <c r="AL87" s="51">
        <v>3.08</v>
      </c>
      <c r="AM87" s="51">
        <v>0.66</v>
      </c>
      <c r="AN87" s="51">
        <v>1.87</v>
      </c>
      <c r="AO87" s="51">
        <v>0.27</v>
      </c>
      <c r="AP87" s="51">
        <v>1.64</v>
      </c>
      <c r="AQ87" s="51">
        <v>0.25</v>
      </c>
      <c r="AR87" s="51"/>
      <c r="AS87" s="51">
        <v>0.09</v>
      </c>
      <c r="AT87" s="51">
        <v>0.15</v>
      </c>
      <c r="AU87" s="51"/>
      <c r="AV87" s="51"/>
      <c r="AW87" s="51"/>
      <c r="AX87" s="51"/>
      <c r="AY87" s="51"/>
      <c r="AZ87" s="51"/>
      <c r="BA87" s="51"/>
      <c r="BB87" s="51"/>
      <c r="BC87" s="51"/>
      <c r="BD87" s="51"/>
      <c r="BE87" s="51"/>
      <c r="BF87" s="51"/>
      <c r="BG87" s="292" t="s">
        <v>1837</v>
      </c>
    </row>
    <row r="88" spans="1:59" s="289" customFormat="1" ht="12.75" x14ac:dyDescent="0.2">
      <c r="A88" s="291" t="s">
        <v>2112</v>
      </c>
      <c r="B88" s="116">
        <v>465424</v>
      </c>
      <c r="C88" s="53">
        <v>52.17</v>
      </c>
      <c r="D88" s="53">
        <v>0.9</v>
      </c>
      <c r="E88" s="53">
        <v>10.93</v>
      </c>
      <c r="F88" s="53">
        <v>11.98</v>
      </c>
      <c r="G88" s="53">
        <v>0.16</v>
      </c>
      <c r="H88" s="53">
        <v>11.7</v>
      </c>
      <c r="I88" s="53">
        <v>9.52</v>
      </c>
      <c r="J88" s="53">
        <v>1.95</v>
      </c>
      <c r="K88" s="53">
        <v>0.63</v>
      </c>
      <c r="L88" s="53">
        <v>0.04</v>
      </c>
      <c r="M88" s="53">
        <v>1.38</v>
      </c>
      <c r="N88" s="54"/>
      <c r="O88" s="51">
        <v>893</v>
      </c>
      <c r="P88" s="51">
        <v>51</v>
      </c>
      <c r="Q88" s="51">
        <v>140</v>
      </c>
      <c r="R88" s="51">
        <v>21</v>
      </c>
      <c r="S88" s="51">
        <v>92</v>
      </c>
      <c r="T88" s="51">
        <v>52.8</v>
      </c>
      <c r="U88" s="51"/>
      <c r="V88" s="51">
        <v>2.21</v>
      </c>
      <c r="W88" s="51"/>
      <c r="X88" s="51">
        <v>291</v>
      </c>
      <c r="Y88" s="51">
        <v>1.88</v>
      </c>
      <c r="Z88" s="51">
        <v>56.2</v>
      </c>
      <c r="AA88" s="51"/>
      <c r="AB88" s="51">
        <v>0.4</v>
      </c>
      <c r="AC88" s="51">
        <v>17.3</v>
      </c>
      <c r="AD88" s="51">
        <v>3.04</v>
      </c>
      <c r="AE88" s="51">
        <v>8.67</v>
      </c>
      <c r="AF88" s="51">
        <v>1.38</v>
      </c>
      <c r="AG88" s="51">
        <v>7.15</v>
      </c>
      <c r="AH88" s="51">
        <v>2.5499999999999998</v>
      </c>
      <c r="AI88" s="51">
        <v>0.88</v>
      </c>
      <c r="AJ88" s="51">
        <v>2.95</v>
      </c>
      <c r="AK88" s="51">
        <v>0.49</v>
      </c>
      <c r="AL88" s="51">
        <v>3.22</v>
      </c>
      <c r="AM88" s="51">
        <v>0.65</v>
      </c>
      <c r="AN88" s="51">
        <v>1.83</v>
      </c>
      <c r="AO88" s="51">
        <v>0.24</v>
      </c>
      <c r="AP88" s="51">
        <v>1.73</v>
      </c>
      <c r="AQ88" s="51">
        <v>0.22</v>
      </c>
      <c r="AR88" s="51"/>
      <c r="AS88" s="51">
        <v>0.1</v>
      </c>
      <c r="AT88" s="51">
        <v>0.16</v>
      </c>
      <c r="AU88" s="51"/>
      <c r="AV88" s="51"/>
      <c r="AW88" s="51"/>
      <c r="AX88" s="51"/>
      <c r="AY88" s="51"/>
      <c r="AZ88" s="51"/>
      <c r="BA88" s="51"/>
      <c r="BB88" s="51"/>
      <c r="BC88" s="51"/>
      <c r="BD88" s="51"/>
      <c r="BE88" s="51"/>
      <c r="BF88" s="51"/>
      <c r="BG88" s="292" t="s">
        <v>1837</v>
      </c>
    </row>
    <row r="89" spans="1:59" s="289" customFormat="1" ht="12.75" x14ac:dyDescent="0.2">
      <c r="A89" s="291" t="s">
        <v>2112</v>
      </c>
      <c r="B89" s="116">
        <v>465426</v>
      </c>
      <c r="C89" s="53">
        <v>48.27</v>
      </c>
      <c r="D89" s="53">
        <v>0.8</v>
      </c>
      <c r="E89" s="53">
        <v>9.86</v>
      </c>
      <c r="F89" s="53">
        <v>14.77</v>
      </c>
      <c r="G89" s="53">
        <v>0.25</v>
      </c>
      <c r="H89" s="53">
        <v>13.49</v>
      </c>
      <c r="I89" s="53">
        <v>11.1</v>
      </c>
      <c r="J89" s="53">
        <v>1.25</v>
      </c>
      <c r="K89" s="53">
        <v>0.17</v>
      </c>
      <c r="L89" s="53">
        <v>0.04</v>
      </c>
      <c r="M89" s="53">
        <v>2.48</v>
      </c>
      <c r="N89" s="54"/>
      <c r="O89" s="51">
        <v>1030</v>
      </c>
      <c r="P89" s="51">
        <v>61</v>
      </c>
      <c r="Q89" s="51">
        <v>254</v>
      </c>
      <c r="R89" s="51">
        <v>3.1</v>
      </c>
      <c r="S89" s="51">
        <v>46</v>
      </c>
      <c r="T89" s="51">
        <v>8</v>
      </c>
      <c r="U89" s="51"/>
      <c r="V89" s="51">
        <v>1.74</v>
      </c>
      <c r="W89" s="51"/>
      <c r="X89" s="51">
        <v>305</v>
      </c>
      <c r="Y89" s="51">
        <v>2.46</v>
      </c>
      <c r="Z89" s="51">
        <v>55.3</v>
      </c>
      <c r="AA89" s="51"/>
      <c r="AB89" s="51">
        <v>1.48</v>
      </c>
      <c r="AC89" s="51">
        <v>21.5</v>
      </c>
      <c r="AD89" s="51">
        <v>3.3</v>
      </c>
      <c r="AE89" s="51">
        <v>8.92</v>
      </c>
      <c r="AF89" s="51">
        <v>1.42</v>
      </c>
      <c r="AG89" s="51">
        <v>7.89</v>
      </c>
      <c r="AH89" s="51">
        <v>2.78</v>
      </c>
      <c r="AI89" s="51">
        <v>0.94</v>
      </c>
      <c r="AJ89" s="51">
        <v>3.59</v>
      </c>
      <c r="AK89" s="51">
        <v>0.63</v>
      </c>
      <c r="AL89" s="51">
        <v>4.09</v>
      </c>
      <c r="AM89" s="51">
        <v>0.79</v>
      </c>
      <c r="AN89" s="51">
        <v>2.19</v>
      </c>
      <c r="AO89" s="51">
        <v>0.31</v>
      </c>
      <c r="AP89" s="51">
        <v>2.0099999999999998</v>
      </c>
      <c r="AQ89" s="51">
        <v>0.14000000000000001</v>
      </c>
      <c r="AR89" s="51"/>
      <c r="AS89" s="51">
        <v>0.1</v>
      </c>
      <c r="AT89" s="51">
        <v>0.17</v>
      </c>
      <c r="AU89" s="51"/>
      <c r="AV89" s="51"/>
      <c r="AW89" s="51"/>
      <c r="AX89" s="51"/>
      <c r="AY89" s="51"/>
      <c r="AZ89" s="51"/>
      <c r="BA89" s="51"/>
      <c r="BB89" s="51"/>
      <c r="BC89" s="51"/>
      <c r="BD89" s="51"/>
      <c r="BE89" s="51"/>
      <c r="BF89" s="51"/>
      <c r="BG89" s="292" t="s">
        <v>1837</v>
      </c>
    </row>
    <row r="90" spans="1:59" s="289" customFormat="1" ht="12.75" x14ac:dyDescent="0.2">
      <c r="A90" s="291" t="s">
        <v>2112</v>
      </c>
      <c r="B90" s="116">
        <v>465427</v>
      </c>
      <c r="C90" s="53">
        <v>49.38</v>
      </c>
      <c r="D90" s="53">
        <v>0.71</v>
      </c>
      <c r="E90" s="53">
        <v>8.24</v>
      </c>
      <c r="F90" s="53">
        <v>13.65</v>
      </c>
      <c r="G90" s="53">
        <v>0.2</v>
      </c>
      <c r="H90" s="53">
        <v>18.09</v>
      </c>
      <c r="I90" s="53">
        <v>8.98</v>
      </c>
      <c r="J90" s="53">
        <v>0.66</v>
      </c>
      <c r="K90" s="53">
        <v>0.06</v>
      </c>
      <c r="L90" s="53">
        <v>0.03</v>
      </c>
      <c r="M90" s="53">
        <v>2.82</v>
      </c>
      <c r="N90" s="54"/>
      <c r="O90" s="51">
        <v>2200</v>
      </c>
      <c r="P90" s="51">
        <v>84</v>
      </c>
      <c r="Q90" s="51">
        <v>632</v>
      </c>
      <c r="R90" s="51">
        <v>0.5</v>
      </c>
      <c r="S90" s="51">
        <v>7</v>
      </c>
      <c r="T90" s="51">
        <v>2.1</v>
      </c>
      <c r="U90" s="51"/>
      <c r="V90" s="51">
        <v>0.55000000000000004</v>
      </c>
      <c r="W90" s="51"/>
      <c r="X90" s="51">
        <v>204</v>
      </c>
      <c r="Y90" s="51">
        <v>1.6</v>
      </c>
      <c r="Z90" s="51">
        <v>43.8</v>
      </c>
      <c r="AA90" s="51"/>
      <c r="AB90" s="51">
        <v>0.36</v>
      </c>
      <c r="AC90" s="51">
        <v>13.2</v>
      </c>
      <c r="AD90" s="51">
        <v>3.03</v>
      </c>
      <c r="AE90" s="51">
        <v>8.6199999999999992</v>
      </c>
      <c r="AF90" s="51">
        <v>1.32</v>
      </c>
      <c r="AG90" s="51">
        <v>6.47</v>
      </c>
      <c r="AH90" s="51">
        <v>2.2799999999999998</v>
      </c>
      <c r="AI90" s="51">
        <v>0.74</v>
      </c>
      <c r="AJ90" s="51">
        <v>2.54</v>
      </c>
      <c r="AK90" s="51">
        <v>0.4</v>
      </c>
      <c r="AL90" s="51">
        <v>2.37</v>
      </c>
      <c r="AM90" s="51">
        <v>0.53</v>
      </c>
      <c r="AN90" s="51">
        <v>1.44</v>
      </c>
      <c r="AO90" s="51">
        <v>0.18</v>
      </c>
      <c r="AP90" s="51">
        <v>1.31</v>
      </c>
      <c r="AQ90" s="51">
        <v>0.2</v>
      </c>
      <c r="AR90" s="51"/>
      <c r="AS90" s="51">
        <v>0.08</v>
      </c>
      <c r="AT90" s="51">
        <v>0.13</v>
      </c>
      <c r="AU90" s="51"/>
      <c r="AV90" s="51"/>
      <c r="AW90" s="51"/>
      <c r="AX90" s="51"/>
      <c r="AY90" s="51"/>
      <c r="AZ90" s="51"/>
      <c r="BA90" s="51"/>
      <c r="BB90" s="51"/>
      <c r="BC90" s="51"/>
      <c r="BD90" s="51"/>
      <c r="BE90" s="51"/>
      <c r="BF90" s="51"/>
      <c r="BG90" s="292" t="s">
        <v>1837</v>
      </c>
    </row>
    <row r="91" spans="1:59" s="289" customFormat="1" ht="12.75" x14ac:dyDescent="0.2">
      <c r="A91" s="291" t="s">
        <v>2112</v>
      </c>
      <c r="B91" s="116">
        <v>465428</v>
      </c>
      <c r="C91" s="53">
        <v>48.24</v>
      </c>
      <c r="D91" s="53">
        <v>0.68</v>
      </c>
      <c r="E91" s="53">
        <v>7.93</v>
      </c>
      <c r="F91" s="53">
        <v>14.05</v>
      </c>
      <c r="G91" s="53">
        <v>0.19</v>
      </c>
      <c r="H91" s="53">
        <v>19.52</v>
      </c>
      <c r="I91" s="53">
        <v>8.93</v>
      </c>
      <c r="J91" s="53">
        <v>0.39</v>
      </c>
      <c r="K91" s="53">
        <v>0.04</v>
      </c>
      <c r="L91" s="53">
        <v>0.03</v>
      </c>
      <c r="M91" s="53">
        <v>4.5599999999999996</v>
      </c>
      <c r="N91" s="54"/>
      <c r="O91" s="51">
        <v>2916</v>
      </c>
      <c r="P91" s="51">
        <v>91</v>
      </c>
      <c r="Q91" s="51">
        <v>896</v>
      </c>
      <c r="R91" s="51">
        <v>0.3</v>
      </c>
      <c r="S91" s="51">
        <v>11</v>
      </c>
      <c r="T91" s="51">
        <v>1.2</v>
      </c>
      <c r="U91" s="51"/>
      <c r="V91" s="51">
        <v>0.77</v>
      </c>
      <c r="W91" s="51"/>
      <c r="X91" s="51">
        <v>190</v>
      </c>
      <c r="Y91" s="51">
        <v>1.46</v>
      </c>
      <c r="Z91" s="51">
        <v>41.9</v>
      </c>
      <c r="AA91" s="51"/>
      <c r="AB91" s="51">
        <v>0.41</v>
      </c>
      <c r="AC91" s="51">
        <v>13.1</v>
      </c>
      <c r="AD91" s="51">
        <v>3.95</v>
      </c>
      <c r="AE91" s="51">
        <v>9.82</v>
      </c>
      <c r="AF91" s="51">
        <v>1.41</v>
      </c>
      <c r="AG91" s="51">
        <v>7.42</v>
      </c>
      <c r="AH91" s="51">
        <v>2.38</v>
      </c>
      <c r="AI91" s="51">
        <v>0.63</v>
      </c>
      <c r="AJ91" s="51">
        <v>2.41</v>
      </c>
      <c r="AK91" s="51">
        <v>0.38</v>
      </c>
      <c r="AL91" s="51">
        <v>2.33</v>
      </c>
      <c r="AM91" s="51">
        <v>0.48</v>
      </c>
      <c r="AN91" s="51">
        <v>1.31</v>
      </c>
      <c r="AO91" s="51">
        <v>0.18</v>
      </c>
      <c r="AP91" s="51">
        <v>1.36</v>
      </c>
      <c r="AQ91" s="51">
        <v>0.18</v>
      </c>
      <c r="AR91" s="51"/>
      <c r="AS91" s="51">
        <v>7.0000000000000007E-2</v>
      </c>
      <c r="AT91" s="51">
        <v>0.12</v>
      </c>
      <c r="AU91" s="51"/>
      <c r="AV91" s="51"/>
      <c r="AW91" s="51"/>
      <c r="AX91" s="51"/>
      <c r="AY91" s="51"/>
      <c r="AZ91" s="51"/>
      <c r="BA91" s="51"/>
      <c r="BB91" s="51"/>
      <c r="BC91" s="51"/>
      <c r="BD91" s="51"/>
      <c r="BE91" s="51"/>
      <c r="BF91" s="51"/>
      <c r="BG91" s="292" t="s">
        <v>1837</v>
      </c>
    </row>
    <row r="92" spans="1:59" s="289" customFormat="1" ht="12.75" x14ac:dyDescent="0.2">
      <c r="A92" s="291" t="s">
        <v>2112</v>
      </c>
      <c r="B92" s="116">
        <v>465429</v>
      </c>
      <c r="C92" s="53">
        <v>47.93</v>
      </c>
      <c r="D92" s="53">
        <v>0.72</v>
      </c>
      <c r="E92" s="53">
        <v>8.24</v>
      </c>
      <c r="F92" s="53">
        <v>13.77</v>
      </c>
      <c r="G92" s="53">
        <v>0.19</v>
      </c>
      <c r="H92" s="53">
        <v>19.25</v>
      </c>
      <c r="I92" s="53">
        <v>9.3800000000000008</v>
      </c>
      <c r="J92" s="53">
        <v>0.43</v>
      </c>
      <c r="K92" s="53">
        <v>0.04</v>
      </c>
      <c r="L92" s="53">
        <v>0.03</v>
      </c>
      <c r="M92" s="53">
        <v>4.6100000000000003</v>
      </c>
      <c r="N92" s="54"/>
      <c r="O92" s="51">
        <v>2468</v>
      </c>
      <c r="P92" s="51">
        <v>85</v>
      </c>
      <c r="Q92" s="51">
        <v>746</v>
      </c>
      <c r="R92" s="51">
        <v>0.4</v>
      </c>
      <c r="S92" s="51">
        <v>18</v>
      </c>
      <c r="T92" s="51">
        <v>5</v>
      </c>
      <c r="U92" s="51"/>
      <c r="V92" s="51">
        <v>0.95</v>
      </c>
      <c r="W92" s="51"/>
      <c r="X92" s="51">
        <v>234</v>
      </c>
      <c r="Y92" s="51">
        <v>2.25</v>
      </c>
      <c r="Z92" s="51">
        <v>49.2</v>
      </c>
      <c r="AA92" s="51"/>
      <c r="AB92" s="51">
        <v>2.12</v>
      </c>
      <c r="AC92" s="51">
        <v>16.7</v>
      </c>
      <c r="AD92" s="51">
        <v>2.76</v>
      </c>
      <c r="AE92" s="51">
        <v>7.54</v>
      </c>
      <c r="AF92" s="51">
        <v>1.19</v>
      </c>
      <c r="AG92" s="51">
        <v>6.33</v>
      </c>
      <c r="AH92" s="51">
        <v>2.2200000000000002</v>
      </c>
      <c r="AI92" s="51">
        <v>0.64</v>
      </c>
      <c r="AJ92" s="51">
        <v>2.91</v>
      </c>
      <c r="AK92" s="51">
        <v>0.47</v>
      </c>
      <c r="AL92" s="51">
        <v>3.14</v>
      </c>
      <c r="AM92" s="51">
        <v>0.62</v>
      </c>
      <c r="AN92" s="51">
        <v>1.65</v>
      </c>
      <c r="AO92" s="51">
        <v>0.23</v>
      </c>
      <c r="AP92" s="51">
        <v>1.56</v>
      </c>
      <c r="AQ92" s="51">
        <v>0.1</v>
      </c>
      <c r="AR92" s="51"/>
      <c r="AS92" s="51">
        <v>7.0000000000000007E-2</v>
      </c>
      <c r="AT92" s="51">
        <v>0.16</v>
      </c>
      <c r="AU92" s="51"/>
      <c r="AV92" s="51"/>
      <c r="AW92" s="51"/>
      <c r="AX92" s="51"/>
      <c r="AY92" s="51"/>
      <c r="AZ92" s="51"/>
      <c r="BA92" s="51"/>
      <c r="BB92" s="51"/>
      <c r="BC92" s="51"/>
      <c r="BD92" s="51"/>
      <c r="BE92" s="51"/>
      <c r="BF92" s="51"/>
      <c r="BG92" s="292" t="s">
        <v>1837</v>
      </c>
    </row>
    <row r="93" spans="1:59" s="289" customFormat="1" ht="12.75" x14ac:dyDescent="0.2">
      <c r="A93" s="291" t="s">
        <v>2112</v>
      </c>
      <c r="B93" s="116">
        <v>465431</v>
      </c>
      <c r="C93" s="53">
        <v>50.18</v>
      </c>
      <c r="D93" s="53">
        <v>0.5</v>
      </c>
      <c r="E93" s="53">
        <v>6.46</v>
      </c>
      <c r="F93" s="53">
        <v>12.87</v>
      </c>
      <c r="G93" s="53">
        <v>0.19</v>
      </c>
      <c r="H93" s="53">
        <v>19.57</v>
      </c>
      <c r="I93" s="53">
        <v>9.76</v>
      </c>
      <c r="J93" s="53">
        <v>0.39</v>
      </c>
      <c r="K93" s="53">
        <v>0.04</v>
      </c>
      <c r="L93" s="53">
        <v>0.03</v>
      </c>
      <c r="M93" s="53">
        <v>2.42</v>
      </c>
      <c r="N93" s="54"/>
      <c r="O93" s="51">
        <v>2051</v>
      </c>
      <c r="P93" s="51">
        <v>100</v>
      </c>
      <c r="Q93" s="51">
        <v>952</v>
      </c>
      <c r="R93" s="51">
        <v>0.7</v>
      </c>
      <c r="S93" s="51">
        <v>12</v>
      </c>
      <c r="T93" s="51">
        <v>1.2</v>
      </c>
      <c r="U93" s="51"/>
      <c r="V93" s="51">
        <v>1.38</v>
      </c>
      <c r="W93" s="51"/>
      <c r="X93" s="51">
        <v>148</v>
      </c>
      <c r="Y93" s="51">
        <v>1.49</v>
      </c>
      <c r="Z93" s="51">
        <v>33.799999999999997</v>
      </c>
      <c r="AA93" s="51"/>
      <c r="AB93" s="51">
        <v>0.25</v>
      </c>
      <c r="AC93" s="51">
        <v>12.3</v>
      </c>
      <c r="AD93" s="51">
        <v>1.8</v>
      </c>
      <c r="AE93" s="51">
        <v>5.33</v>
      </c>
      <c r="AF93" s="51">
        <v>0.84</v>
      </c>
      <c r="AG93" s="51">
        <v>4.6399999999999997</v>
      </c>
      <c r="AH93" s="51">
        <v>1.61</v>
      </c>
      <c r="AI93" s="51">
        <v>0.44</v>
      </c>
      <c r="AJ93" s="51">
        <v>1.97</v>
      </c>
      <c r="AK93" s="51">
        <v>0.32</v>
      </c>
      <c r="AL93" s="51">
        <v>2.08</v>
      </c>
      <c r="AM93" s="51">
        <v>0.4</v>
      </c>
      <c r="AN93" s="51">
        <v>1.1000000000000001</v>
      </c>
      <c r="AO93" s="51">
        <v>0.15</v>
      </c>
      <c r="AP93" s="51">
        <v>1.04</v>
      </c>
      <c r="AQ93" s="51">
        <v>7.0000000000000007E-2</v>
      </c>
      <c r="AR93" s="51"/>
      <c r="AS93" s="51">
        <v>0.06</v>
      </c>
      <c r="AT93" s="51">
        <v>0.1</v>
      </c>
      <c r="AU93" s="51"/>
      <c r="AV93" s="51"/>
      <c r="AW93" s="51"/>
      <c r="AX93" s="51"/>
      <c r="AY93" s="51"/>
      <c r="AZ93" s="51"/>
      <c r="BA93" s="51"/>
      <c r="BB93" s="51"/>
      <c r="BC93" s="51"/>
      <c r="BD93" s="51"/>
      <c r="BE93" s="51"/>
      <c r="BF93" s="51"/>
      <c r="BG93" s="292" t="s">
        <v>1837</v>
      </c>
    </row>
    <row r="94" spans="1:59" s="289" customFormat="1" ht="12.75" x14ac:dyDescent="0.2">
      <c r="A94" s="291" t="s">
        <v>2112</v>
      </c>
      <c r="B94" s="116" t="s">
        <v>1842</v>
      </c>
      <c r="C94" s="55">
        <v>54.1</v>
      </c>
      <c r="D94" s="55">
        <v>0.99</v>
      </c>
      <c r="E94" s="55">
        <v>14.6</v>
      </c>
      <c r="F94" s="55">
        <v>11.4</v>
      </c>
      <c r="G94" s="55">
        <v>0.19</v>
      </c>
      <c r="H94" s="55">
        <v>5</v>
      </c>
      <c r="I94" s="55">
        <v>7</v>
      </c>
      <c r="J94" s="55">
        <v>5.18</v>
      </c>
      <c r="K94" s="55">
        <v>0.25</v>
      </c>
      <c r="L94" s="55">
        <v>0.1</v>
      </c>
      <c r="M94" s="55"/>
      <c r="N94" s="56"/>
      <c r="O94" s="51">
        <v>80</v>
      </c>
      <c r="P94" s="51"/>
      <c r="Q94" s="51">
        <v>69.8</v>
      </c>
      <c r="R94" s="51">
        <v>3.79</v>
      </c>
      <c r="S94" s="51">
        <v>229</v>
      </c>
      <c r="T94" s="51">
        <v>52.9</v>
      </c>
      <c r="U94" s="51"/>
      <c r="V94" s="51"/>
      <c r="W94" s="51">
        <v>28</v>
      </c>
      <c r="X94" s="51"/>
      <c r="Y94" s="51">
        <v>3.73</v>
      </c>
      <c r="Z94" s="51">
        <v>90.4</v>
      </c>
      <c r="AA94" s="51">
        <v>2.39</v>
      </c>
      <c r="AB94" s="51">
        <v>1.28</v>
      </c>
      <c r="AC94" s="51">
        <v>21.7</v>
      </c>
      <c r="AD94" s="51">
        <v>7.79</v>
      </c>
      <c r="AE94" s="51">
        <v>19.7</v>
      </c>
      <c r="AF94" s="51">
        <v>2.82</v>
      </c>
      <c r="AG94" s="51">
        <v>13</v>
      </c>
      <c r="AH94" s="51">
        <v>3.53</v>
      </c>
      <c r="AI94" s="51">
        <v>1.1299999999999999</v>
      </c>
      <c r="AJ94" s="51">
        <v>4.1100000000000003</v>
      </c>
      <c r="AK94" s="51">
        <v>0.7</v>
      </c>
      <c r="AL94" s="51">
        <v>4.1900000000000004</v>
      </c>
      <c r="AM94" s="51">
        <v>0.85</v>
      </c>
      <c r="AN94" s="51">
        <v>2.4500000000000002</v>
      </c>
      <c r="AO94" s="51"/>
      <c r="AP94" s="51">
        <v>2.29</v>
      </c>
      <c r="AQ94" s="51">
        <v>0.34</v>
      </c>
      <c r="AR94" s="51"/>
      <c r="AS94" s="51">
        <v>0.3</v>
      </c>
      <c r="AT94" s="51">
        <v>0.25</v>
      </c>
      <c r="AU94" s="51"/>
      <c r="AV94" s="51"/>
      <c r="AW94" s="51"/>
      <c r="AX94" s="51"/>
      <c r="AY94" s="51"/>
      <c r="AZ94" s="51"/>
      <c r="BA94" s="51"/>
      <c r="BB94" s="51"/>
      <c r="BC94" s="51"/>
      <c r="BD94" s="51"/>
      <c r="BE94" s="51"/>
      <c r="BF94" s="51"/>
      <c r="BG94" s="292" t="s">
        <v>1843</v>
      </c>
    </row>
    <row r="95" spans="1:59" s="289" customFormat="1" ht="12.75" x14ac:dyDescent="0.2">
      <c r="A95" s="291" t="s">
        <v>2112</v>
      </c>
      <c r="B95" s="116" t="s">
        <v>1844</v>
      </c>
      <c r="C95" s="55">
        <v>53.1</v>
      </c>
      <c r="D95" s="55">
        <v>1.01</v>
      </c>
      <c r="E95" s="55">
        <v>14.5</v>
      </c>
      <c r="F95" s="55">
        <v>12.3</v>
      </c>
      <c r="G95" s="55">
        <v>0.17</v>
      </c>
      <c r="H95" s="55">
        <v>5.2</v>
      </c>
      <c r="I95" s="55">
        <v>6.5</v>
      </c>
      <c r="J95" s="55">
        <v>4.2699999999999996</v>
      </c>
      <c r="K95" s="55">
        <v>1.1499999999999999</v>
      </c>
      <c r="L95" s="55">
        <v>0.1</v>
      </c>
      <c r="M95" s="55"/>
      <c r="N95" s="56"/>
      <c r="O95" s="51">
        <v>63</v>
      </c>
      <c r="P95" s="51"/>
      <c r="Q95" s="51">
        <v>60</v>
      </c>
      <c r="R95" s="51">
        <v>40.049999999999997</v>
      </c>
      <c r="S95" s="51">
        <v>178</v>
      </c>
      <c r="T95" s="51">
        <v>219</v>
      </c>
      <c r="U95" s="51"/>
      <c r="V95" s="51"/>
      <c r="W95" s="51">
        <v>28</v>
      </c>
      <c r="X95" s="51"/>
      <c r="Y95" s="51">
        <v>3.83</v>
      </c>
      <c r="Z95" s="51">
        <v>94.5</v>
      </c>
      <c r="AA95" s="51">
        <v>2.48</v>
      </c>
      <c r="AB95" s="51">
        <v>1.33</v>
      </c>
      <c r="AC95" s="51">
        <v>23.7</v>
      </c>
      <c r="AD95" s="51">
        <v>8.7200000000000006</v>
      </c>
      <c r="AE95" s="51">
        <v>21.3</v>
      </c>
      <c r="AF95" s="51">
        <v>3.01</v>
      </c>
      <c r="AG95" s="51">
        <v>13.8</v>
      </c>
      <c r="AH95" s="51">
        <v>3.69</v>
      </c>
      <c r="AI95" s="51">
        <v>1.1299999999999999</v>
      </c>
      <c r="AJ95" s="51">
        <v>4.3</v>
      </c>
      <c r="AK95" s="51">
        <v>0.75</v>
      </c>
      <c r="AL95" s="51">
        <v>4.43</v>
      </c>
      <c r="AM95" s="51">
        <v>0.92</v>
      </c>
      <c r="AN95" s="51">
        <v>2.65</v>
      </c>
      <c r="AO95" s="51"/>
      <c r="AP95" s="51">
        <v>2.46</v>
      </c>
      <c r="AQ95" s="51">
        <v>0.36</v>
      </c>
      <c r="AR95" s="51"/>
      <c r="AS95" s="51">
        <v>0.32</v>
      </c>
      <c r="AT95" s="51">
        <v>0.26</v>
      </c>
      <c r="AU95" s="51"/>
      <c r="AV95" s="51"/>
      <c r="AW95" s="51"/>
      <c r="AX95" s="51"/>
      <c r="AY95" s="51"/>
      <c r="AZ95" s="51"/>
      <c r="BA95" s="51"/>
      <c r="BB95" s="51"/>
      <c r="BC95" s="51"/>
      <c r="BD95" s="51"/>
      <c r="BE95" s="51"/>
      <c r="BF95" s="51"/>
      <c r="BG95" s="292" t="s">
        <v>1843</v>
      </c>
    </row>
    <row r="96" spans="1:59" s="289" customFormat="1" ht="12.75" x14ac:dyDescent="0.2">
      <c r="A96" s="291" t="s">
        <v>2112</v>
      </c>
      <c r="B96" s="116" t="s">
        <v>1845</v>
      </c>
      <c r="C96" s="55">
        <v>52.7</v>
      </c>
      <c r="D96" s="55">
        <v>0.97</v>
      </c>
      <c r="E96" s="55">
        <v>14.5</v>
      </c>
      <c r="F96" s="55">
        <v>11.5</v>
      </c>
      <c r="G96" s="55">
        <v>0.21</v>
      </c>
      <c r="H96" s="55">
        <v>5.3</v>
      </c>
      <c r="I96" s="55">
        <v>8</v>
      </c>
      <c r="J96" s="55">
        <v>4.67</v>
      </c>
      <c r="K96" s="55">
        <v>0.13</v>
      </c>
      <c r="L96" s="55">
        <v>0.1</v>
      </c>
      <c r="M96" s="55"/>
      <c r="N96" s="56"/>
      <c r="O96" s="51">
        <v>83</v>
      </c>
      <c r="P96" s="51"/>
      <c r="Q96" s="51">
        <v>70.7</v>
      </c>
      <c r="R96" s="51">
        <v>0.53</v>
      </c>
      <c r="S96" s="51">
        <v>265</v>
      </c>
      <c r="T96" s="51">
        <v>11.5</v>
      </c>
      <c r="U96" s="51"/>
      <c r="V96" s="51"/>
      <c r="W96" s="51">
        <v>27.7</v>
      </c>
      <c r="X96" s="51"/>
      <c r="Y96" s="51">
        <v>3.54</v>
      </c>
      <c r="Z96" s="51">
        <v>87.3</v>
      </c>
      <c r="AA96" s="51">
        <v>2.33</v>
      </c>
      <c r="AB96" s="51">
        <v>1.22</v>
      </c>
      <c r="AC96" s="51">
        <v>21.2</v>
      </c>
      <c r="AD96" s="51">
        <v>8.2899999999999991</v>
      </c>
      <c r="AE96" s="51">
        <v>19.899999999999999</v>
      </c>
      <c r="AF96" s="51">
        <v>2.79</v>
      </c>
      <c r="AG96" s="51">
        <v>12.9</v>
      </c>
      <c r="AH96" s="51">
        <v>3.39</v>
      </c>
      <c r="AI96" s="51">
        <v>1.0900000000000001</v>
      </c>
      <c r="AJ96" s="51">
        <v>3.97</v>
      </c>
      <c r="AK96" s="51">
        <v>0.68</v>
      </c>
      <c r="AL96" s="51">
        <v>3.96</v>
      </c>
      <c r="AM96" s="51">
        <v>0.81</v>
      </c>
      <c r="AN96" s="51">
        <v>2.36</v>
      </c>
      <c r="AO96" s="51"/>
      <c r="AP96" s="51">
        <v>2.2599999999999998</v>
      </c>
      <c r="AQ96" s="51">
        <v>0.32</v>
      </c>
      <c r="AR96" s="51"/>
      <c r="AS96" s="51">
        <v>0.26</v>
      </c>
      <c r="AT96" s="51">
        <v>0.24</v>
      </c>
      <c r="AU96" s="51"/>
      <c r="AV96" s="51"/>
      <c r="AW96" s="51"/>
      <c r="AX96" s="51"/>
      <c r="AY96" s="51"/>
      <c r="AZ96" s="51"/>
      <c r="BA96" s="51"/>
      <c r="BB96" s="51"/>
      <c r="BC96" s="51"/>
      <c r="BD96" s="51"/>
      <c r="BE96" s="51"/>
      <c r="BF96" s="51"/>
      <c r="BG96" s="292" t="s">
        <v>1843</v>
      </c>
    </row>
    <row r="97" spans="1:59" s="289" customFormat="1" ht="12.75" x14ac:dyDescent="0.2">
      <c r="A97" s="291" t="s">
        <v>2112</v>
      </c>
      <c r="B97" s="116" t="s">
        <v>1846</v>
      </c>
      <c r="C97" s="55">
        <v>50.8</v>
      </c>
      <c r="D97" s="55">
        <v>0.78</v>
      </c>
      <c r="E97" s="55">
        <v>9.1999999999999993</v>
      </c>
      <c r="F97" s="55">
        <v>13.6</v>
      </c>
      <c r="G97" s="55">
        <v>0.22</v>
      </c>
      <c r="H97" s="55">
        <v>12</v>
      </c>
      <c r="I97" s="55">
        <v>10.6</v>
      </c>
      <c r="J97" s="55">
        <v>1.61</v>
      </c>
      <c r="K97" s="55">
        <v>0.16</v>
      </c>
      <c r="L97" s="55">
        <v>0.05</v>
      </c>
      <c r="M97" s="55"/>
      <c r="N97" s="56"/>
      <c r="O97" s="51">
        <v>974</v>
      </c>
      <c r="P97" s="51"/>
      <c r="Q97" s="51">
        <v>257</v>
      </c>
      <c r="R97" s="51">
        <v>1.43</v>
      </c>
      <c r="S97" s="51">
        <v>101</v>
      </c>
      <c r="T97" s="51">
        <v>41</v>
      </c>
      <c r="U97" s="51"/>
      <c r="V97" s="51"/>
      <c r="W97" s="51">
        <v>33.799999999999997</v>
      </c>
      <c r="X97" s="51"/>
      <c r="Y97" s="51">
        <v>2.35</v>
      </c>
      <c r="Z97" s="51">
        <v>65.2</v>
      </c>
      <c r="AA97" s="51">
        <v>1.76</v>
      </c>
      <c r="AB97" s="51">
        <v>0.95</v>
      </c>
      <c r="AC97" s="51">
        <v>16.3</v>
      </c>
      <c r="AD97" s="51">
        <v>4.74</v>
      </c>
      <c r="AE97" s="51">
        <v>12.5</v>
      </c>
      <c r="AF97" s="51">
        <v>1.85</v>
      </c>
      <c r="AG97" s="51">
        <v>9.0299999999999994</v>
      </c>
      <c r="AH97" s="51">
        <v>2.7</v>
      </c>
      <c r="AI97" s="51">
        <v>0.89</v>
      </c>
      <c r="AJ97" s="51">
        <v>3.25</v>
      </c>
      <c r="AK97" s="51">
        <v>0.56999999999999995</v>
      </c>
      <c r="AL97" s="51">
        <v>3.23</v>
      </c>
      <c r="AM97" s="51">
        <v>0.64</v>
      </c>
      <c r="AN97" s="51">
        <v>1.83</v>
      </c>
      <c r="AO97" s="51"/>
      <c r="AP97" s="51">
        <v>1.58</v>
      </c>
      <c r="AQ97" s="51">
        <v>0.23</v>
      </c>
      <c r="AR97" s="51"/>
      <c r="AS97" s="51">
        <v>0.19</v>
      </c>
      <c r="AT97" s="51">
        <v>0.17</v>
      </c>
      <c r="AU97" s="51"/>
      <c r="AV97" s="51"/>
      <c r="AW97" s="51"/>
      <c r="AX97" s="51"/>
      <c r="AY97" s="51"/>
      <c r="AZ97" s="51"/>
      <c r="BA97" s="51"/>
      <c r="BB97" s="51"/>
      <c r="BC97" s="51"/>
      <c r="BD97" s="51"/>
      <c r="BE97" s="51"/>
      <c r="BF97" s="51"/>
      <c r="BG97" s="292" t="s">
        <v>1843</v>
      </c>
    </row>
    <row r="98" spans="1:59" s="289" customFormat="1" ht="12.75" x14ac:dyDescent="0.2">
      <c r="A98" s="291" t="s">
        <v>2112</v>
      </c>
      <c r="B98" s="116" t="s">
        <v>1847</v>
      </c>
      <c r="C98" s="55">
        <v>51.7</v>
      </c>
      <c r="D98" s="55">
        <v>0.76</v>
      </c>
      <c r="E98" s="55">
        <v>9.3000000000000007</v>
      </c>
      <c r="F98" s="55">
        <v>13</v>
      </c>
      <c r="G98" s="55">
        <v>0.22</v>
      </c>
      <c r="H98" s="55">
        <v>11.4</v>
      </c>
      <c r="I98" s="55">
        <v>10.6</v>
      </c>
      <c r="J98" s="55">
        <v>1.77</v>
      </c>
      <c r="K98" s="55">
        <v>0.16</v>
      </c>
      <c r="L98" s="55">
        <v>0.05</v>
      </c>
      <c r="M98" s="55"/>
      <c r="N98" s="56"/>
      <c r="O98" s="51">
        <v>960</v>
      </c>
      <c r="P98" s="51"/>
      <c r="Q98" s="51">
        <v>250</v>
      </c>
      <c r="R98" s="51">
        <v>1.52</v>
      </c>
      <c r="S98" s="51">
        <v>122</v>
      </c>
      <c r="T98" s="51">
        <v>45.3</v>
      </c>
      <c r="U98" s="51"/>
      <c r="V98" s="51"/>
      <c r="W98" s="51">
        <v>33.1</v>
      </c>
      <c r="X98" s="51"/>
      <c r="Y98" s="51">
        <v>2.33</v>
      </c>
      <c r="Z98" s="51">
        <v>63.7</v>
      </c>
      <c r="AA98" s="51">
        <v>1.72</v>
      </c>
      <c r="AB98" s="51">
        <v>0.92</v>
      </c>
      <c r="AC98" s="51">
        <v>15.9</v>
      </c>
      <c r="AD98" s="51">
        <v>4.29</v>
      </c>
      <c r="AE98" s="51">
        <v>11.6</v>
      </c>
      <c r="AF98" s="51">
        <v>1.75</v>
      </c>
      <c r="AG98" s="51">
        <v>8.52</v>
      </c>
      <c r="AH98" s="51">
        <v>2.6</v>
      </c>
      <c r="AI98" s="51">
        <v>0.88</v>
      </c>
      <c r="AJ98" s="51">
        <v>3.2</v>
      </c>
      <c r="AK98" s="51">
        <v>0.55000000000000004</v>
      </c>
      <c r="AL98" s="51">
        <v>3.19</v>
      </c>
      <c r="AM98" s="51">
        <v>0.64</v>
      </c>
      <c r="AN98" s="51">
        <v>1.77</v>
      </c>
      <c r="AO98" s="51"/>
      <c r="AP98" s="51">
        <v>1.55</v>
      </c>
      <c r="AQ98" s="51">
        <v>0.23</v>
      </c>
      <c r="AR98" s="51"/>
      <c r="AS98" s="51">
        <v>0.19</v>
      </c>
      <c r="AT98" s="51">
        <v>0.16</v>
      </c>
      <c r="AU98" s="51"/>
      <c r="AV98" s="51"/>
      <c r="AW98" s="51"/>
      <c r="AX98" s="51"/>
      <c r="AY98" s="51"/>
      <c r="AZ98" s="51"/>
      <c r="BA98" s="51"/>
      <c r="BB98" s="51"/>
      <c r="BC98" s="51"/>
      <c r="BD98" s="51"/>
      <c r="BE98" s="51"/>
      <c r="BF98" s="51"/>
      <c r="BG98" s="292" t="s">
        <v>1843</v>
      </c>
    </row>
    <row r="99" spans="1:59" s="289" customFormat="1" ht="12.75" x14ac:dyDescent="0.2">
      <c r="A99" s="291" t="s">
        <v>2112</v>
      </c>
      <c r="B99" s="116" t="s">
        <v>1848</v>
      </c>
      <c r="C99" s="55">
        <v>51.2</v>
      </c>
      <c r="D99" s="55">
        <v>0.75</v>
      </c>
      <c r="E99" s="55">
        <v>9.3000000000000007</v>
      </c>
      <c r="F99" s="55">
        <v>12.9</v>
      </c>
      <c r="G99" s="55">
        <v>0.22</v>
      </c>
      <c r="H99" s="55">
        <v>11.4</v>
      </c>
      <c r="I99" s="55">
        <v>10.7</v>
      </c>
      <c r="J99" s="55">
        <v>1.81</v>
      </c>
      <c r="K99" s="55">
        <v>0.16</v>
      </c>
      <c r="L99" s="55">
        <v>0.05</v>
      </c>
      <c r="M99" s="55"/>
      <c r="N99" s="56"/>
      <c r="O99" s="51">
        <v>987</v>
      </c>
      <c r="P99" s="51"/>
      <c r="Q99" s="51">
        <v>258</v>
      </c>
      <c r="R99" s="51">
        <v>1.49</v>
      </c>
      <c r="S99" s="51">
        <v>127</v>
      </c>
      <c r="T99" s="51">
        <v>41.8</v>
      </c>
      <c r="U99" s="51"/>
      <c r="V99" s="51"/>
      <c r="W99" s="51">
        <v>32.799999999999997</v>
      </c>
      <c r="X99" s="51"/>
      <c r="Y99" s="51">
        <v>2.27</v>
      </c>
      <c r="Z99" s="51">
        <v>62.4</v>
      </c>
      <c r="AA99" s="51">
        <v>1.69</v>
      </c>
      <c r="AB99" s="51">
        <v>0.89</v>
      </c>
      <c r="AC99" s="51">
        <v>15.8</v>
      </c>
      <c r="AD99" s="51">
        <v>4.6399999999999997</v>
      </c>
      <c r="AE99" s="51">
        <v>12.1</v>
      </c>
      <c r="AF99" s="51">
        <v>1.8</v>
      </c>
      <c r="AG99" s="51">
        <v>8.82</v>
      </c>
      <c r="AH99" s="51">
        <v>2.6</v>
      </c>
      <c r="AI99" s="51">
        <v>0.88</v>
      </c>
      <c r="AJ99" s="51">
        <v>3.17</v>
      </c>
      <c r="AK99" s="51">
        <v>0.55000000000000004</v>
      </c>
      <c r="AL99" s="51">
        <v>3.14</v>
      </c>
      <c r="AM99" s="51">
        <v>0.63</v>
      </c>
      <c r="AN99" s="51">
        <v>1.7</v>
      </c>
      <c r="AO99" s="51"/>
      <c r="AP99" s="51">
        <v>1.58</v>
      </c>
      <c r="AQ99" s="51">
        <v>0.22</v>
      </c>
      <c r="AR99" s="51"/>
      <c r="AS99" s="51">
        <v>0.19</v>
      </c>
      <c r="AT99" s="51">
        <v>0.17</v>
      </c>
      <c r="AU99" s="51"/>
      <c r="AV99" s="51"/>
      <c r="AW99" s="51"/>
      <c r="AX99" s="51"/>
      <c r="AY99" s="51"/>
      <c r="AZ99" s="51"/>
      <c r="BA99" s="51"/>
      <c r="BB99" s="51"/>
      <c r="BC99" s="51"/>
      <c r="BD99" s="51"/>
      <c r="BE99" s="51"/>
      <c r="BF99" s="51"/>
      <c r="BG99" s="292" t="s">
        <v>1843</v>
      </c>
    </row>
    <row r="100" spans="1:59" s="289" customFormat="1" ht="12.75" x14ac:dyDescent="0.2">
      <c r="A100" s="291" t="s">
        <v>2112</v>
      </c>
      <c r="B100" s="116" t="s">
        <v>1849</v>
      </c>
      <c r="C100" s="55">
        <v>52.6</v>
      </c>
      <c r="D100" s="55">
        <v>0.77</v>
      </c>
      <c r="E100" s="55">
        <v>9.5</v>
      </c>
      <c r="F100" s="55">
        <v>12.2</v>
      </c>
      <c r="G100" s="55">
        <v>0.21</v>
      </c>
      <c r="H100" s="55">
        <v>10.9</v>
      </c>
      <c r="I100" s="55">
        <v>10.8</v>
      </c>
      <c r="J100" s="55">
        <v>2.14</v>
      </c>
      <c r="K100" s="55">
        <v>0.16</v>
      </c>
      <c r="L100" s="55">
        <v>0.05</v>
      </c>
      <c r="M100" s="55"/>
      <c r="N100" s="56"/>
      <c r="O100" s="51">
        <v>975</v>
      </c>
      <c r="P100" s="51"/>
      <c r="Q100" s="51">
        <v>244</v>
      </c>
      <c r="R100" s="51">
        <v>1.1299999999999999</v>
      </c>
      <c r="S100" s="51">
        <v>173</v>
      </c>
      <c r="T100" s="51">
        <v>49.5</v>
      </c>
      <c r="U100" s="51"/>
      <c r="V100" s="51"/>
      <c r="W100" s="51">
        <v>33.299999999999997</v>
      </c>
      <c r="X100" s="51"/>
      <c r="Y100" s="51">
        <v>2.42</v>
      </c>
      <c r="Z100" s="51">
        <v>64.5</v>
      </c>
      <c r="AA100" s="51">
        <v>1.78</v>
      </c>
      <c r="AB100" s="51">
        <v>0.94</v>
      </c>
      <c r="AC100" s="51">
        <v>15.8</v>
      </c>
      <c r="AD100" s="51">
        <v>4.6399999999999997</v>
      </c>
      <c r="AE100" s="51">
        <v>12.2</v>
      </c>
      <c r="AF100" s="51">
        <v>1.81</v>
      </c>
      <c r="AG100" s="51">
        <v>8.76</v>
      </c>
      <c r="AH100" s="51">
        <v>2.63</v>
      </c>
      <c r="AI100" s="51">
        <v>0.83</v>
      </c>
      <c r="AJ100" s="51">
        <v>3.15</v>
      </c>
      <c r="AK100" s="51">
        <v>0.56000000000000005</v>
      </c>
      <c r="AL100" s="51">
        <v>3.23</v>
      </c>
      <c r="AM100" s="51">
        <v>0.63</v>
      </c>
      <c r="AN100" s="51">
        <v>1.77</v>
      </c>
      <c r="AO100" s="51"/>
      <c r="AP100" s="51">
        <v>1.57</v>
      </c>
      <c r="AQ100" s="51">
        <v>0.22</v>
      </c>
      <c r="AR100" s="51"/>
      <c r="AS100" s="51">
        <v>0.2</v>
      </c>
      <c r="AT100" s="51">
        <v>0.17</v>
      </c>
      <c r="AU100" s="51"/>
      <c r="AV100" s="51"/>
      <c r="AW100" s="51"/>
      <c r="AX100" s="51"/>
      <c r="AY100" s="51"/>
      <c r="AZ100" s="51"/>
      <c r="BA100" s="51"/>
      <c r="BB100" s="51"/>
      <c r="BC100" s="51"/>
      <c r="BD100" s="51"/>
      <c r="BE100" s="51"/>
      <c r="BF100" s="51"/>
      <c r="BG100" s="292" t="s">
        <v>1843</v>
      </c>
    </row>
    <row r="101" spans="1:59" s="289" customFormat="1" ht="12.75" x14ac:dyDescent="0.2">
      <c r="A101" s="291" t="s">
        <v>2112</v>
      </c>
      <c r="B101" s="116" t="s">
        <v>1850</v>
      </c>
      <c r="C101" s="55">
        <v>51.1</v>
      </c>
      <c r="D101" s="55">
        <v>0.78</v>
      </c>
      <c r="E101" s="55">
        <v>9.4</v>
      </c>
      <c r="F101" s="55">
        <v>13.3</v>
      </c>
      <c r="G101" s="55">
        <v>0.22</v>
      </c>
      <c r="H101" s="55">
        <v>11.5</v>
      </c>
      <c r="I101" s="55">
        <v>10.4</v>
      </c>
      <c r="J101" s="55">
        <v>1.84</v>
      </c>
      <c r="K101" s="55">
        <v>0.21</v>
      </c>
      <c r="L101" s="55">
        <v>0.05</v>
      </c>
      <c r="M101" s="55"/>
      <c r="N101" s="56"/>
      <c r="O101" s="51">
        <v>994</v>
      </c>
      <c r="P101" s="51"/>
      <c r="Q101" s="51">
        <v>256</v>
      </c>
      <c r="R101" s="51">
        <v>2.77</v>
      </c>
      <c r="S101" s="51">
        <v>138</v>
      </c>
      <c r="T101" s="51">
        <v>66.2</v>
      </c>
      <c r="U101" s="51"/>
      <c r="V101" s="51"/>
      <c r="W101" s="51">
        <v>34.1</v>
      </c>
      <c r="X101" s="51"/>
      <c r="Y101" s="51">
        <v>2.31</v>
      </c>
      <c r="Z101" s="51">
        <v>65.3</v>
      </c>
      <c r="AA101" s="51">
        <v>1.79</v>
      </c>
      <c r="AB101" s="51">
        <v>0.94</v>
      </c>
      <c r="AC101" s="51">
        <v>16.899999999999999</v>
      </c>
      <c r="AD101" s="51">
        <v>5.04</v>
      </c>
      <c r="AE101" s="51">
        <v>13</v>
      </c>
      <c r="AF101" s="51">
        <v>1.93</v>
      </c>
      <c r="AG101" s="51">
        <v>9.4600000000000009</v>
      </c>
      <c r="AH101" s="51">
        <v>2.84</v>
      </c>
      <c r="AI101" s="51">
        <v>0.95</v>
      </c>
      <c r="AJ101" s="51">
        <v>3.41</v>
      </c>
      <c r="AK101" s="51">
        <v>0.59</v>
      </c>
      <c r="AL101" s="51">
        <v>3.37</v>
      </c>
      <c r="AM101" s="51">
        <v>0.68</v>
      </c>
      <c r="AN101" s="51">
        <v>1.86</v>
      </c>
      <c r="AO101" s="51"/>
      <c r="AP101" s="51">
        <v>1.66</v>
      </c>
      <c r="AQ101" s="51">
        <v>0.24</v>
      </c>
      <c r="AR101" s="51"/>
      <c r="AS101" s="51">
        <v>0.22</v>
      </c>
      <c r="AT101" s="51">
        <v>0.17</v>
      </c>
      <c r="AU101" s="51"/>
      <c r="AV101" s="51"/>
      <c r="AW101" s="51"/>
      <c r="AX101" s="51"/>
      <c r="AY101" s="51"/>
      <c r="AZ101" s="51"/>
      <c r="BA101" s="51"/>
      <c r="BB101" s="51"/>
      <c r="BC101" s="51"/>
      <c r="BD101" s="51"/>
      <c r="BE101" s="51"/>
      <c r="BF101" s="51"/>
      <c r="BG101" s="292" t="s">
        <v>1843</v>
      </c>
    </row>
    <row r="102" spans="1:59" s="289" customFormat="1" ht="12.75" x14ac:dyDescent="0.2">
      <c r="A102" s="291" t="s">
        <v>2112</v>
      </c>
      <c r="B102" s="116" t="s">
        <v>1851</v>
      </c>
      <c r="C102" s="55">
        <v>51.3</v>
      </c>
      <c r="D102" s="55">
        <v>0.74</v>
      </c>
      <c r="E102" s="55">
        <v>9.5</v>
      </c>
      <c r="F102" s="55">
        <v>13.2</v>
      </c>
      <c r="G102" s="55">
        <v>0.22</v>
      </c>
      <c r="H102" s="55">
        <v>11.4</v>
      </c>
      <c r="I102" s="55">
        <v>10.6</v>
      </c>
      <c r="J102" s="55">
        <v>1.9</v>
      </c>
      <c r="K102" s="55">
        <v>0.22</v>
      </c>
      <c r="L102" s="55">
        <v>0.05</v>
      </c>
      <c r="M102" s="55"/>
      <c r="N102" s="56"/>
      <c r="O102" s="51">
        <v>921</v>
      </c>
      <c r="P102" s="51"/>
      <c r="Q102" s="51">
        <v>244</v>
      </c>
      <c r="R102" s="51">
        <v>2.83</v>
      </c>
      <c r="S102" s="51">
        <v>161</v>
      </c>
      <c r="T102" s="51">
        <v>76.099999999999994</v>
      </c>
      <c r="U102" s="51"/>
      <c r="V102" s="51"/>
      <c r="W102" s="51">
        <v>33.299999999999997</v>
      </c>
      <c r="X102" s="51"/>
      <c r="Y102" s="51">
        <v>2.2200000000000002</v>
      </c>
      <c r="Z102" s="51">
        <v>62.5</v>
      </c>
      <c r="AA102" s="51">
        <v>1.63</v>
      </c>
      <c r="AB102" s="51">
        <v>0.87</v>
      </c>
      <c r="AC102" s="51">
        <v>16.399999999999999</v>
      </c>
      <c r="AD102" s="51">
        <v>5.74</v>
      </c>
      <c r="AE102" s="51">
        <v>14.2</v>
      </c>
      <c r="AF102" s="51">
        <v>2.0299999999999998</v>
      </c>
      <c r="AG102" s="51">
        <v>9.73</v>
      </c>
      <c r="AH102" s="51">
        <v>2.77</v>
      </c>
      <c r="AI102" s="51">
        <v>0.96</v>
      </c>
      <c r="AJ102" s="51">
        <v>3.26</v>
      </c>
      <c r="AK102" s="51">
        <v>0.56000000000000005</v>
      </c>
      <c r="AL102" s="51">
        <v>3.21</v>
      </c>
      <c r="AM102" s="51">
        <v>0.62</v>
      </c>
      <c r="AN102" s="51">
        <v>1.73</v>
      </c>
      <c r="AO102" s="51"/>
      <c r="AP102" s="51">
        <v>1.55</v>
      </c>
      <c r="AQ102" s="51">
        <v>0.22</v>
      </c>
      <c r="AR102" s="51"/>
      <c r="AS102" s="51">
        <v>0.21</v>
      </c>
      <c r="AT102" s="51">
        <v>0.16</v>
      </c>
      <c r="AU102" s="51"/>
      <c r="AV102" s="51"/>
      <c r="AW102" s="51"/>
      <c r="AX102" s="51"/>
      <c r="AY102" s="51"/>
      <c r="AZ102" s="51"/>
      <c r="BA102" s="51"/>
      <c r="BB102" s="51"/>
      <c r="BC102" s="51"/>
      <c r="BD102" s="51"/>
      <c r="BE102" s="51"/>
      <c r="BF102" s="51"/>
      <c r="BG102" s="292" t="s">
        <v>1843</v>
      </c>
    </row>
    <row r="103" spans="1:59" s="289" customFormat="1" ht="12.75" x14ac:dyDescent="0.2">
      <c r="A103" s="291" t="s">
        <v>2112</v>
      </c>
      <c r="B103" s="116" t="s">
        <v>1852</v>
      </c>
      <c r="C103" s="55">
        <v>51.3</v>
      </c>
      <c r="D103" s="55">
        <v>0.76</v>
      </c>
      <c r="E103" s="55">
        <v>9</v>
      </c>
      <c r="F103" s="55">
        <v>12.3</v>
      </c>
      <c r="G103" s="55">
        <v>0.22</v>
      </c>
      <c r="H103" s="55">
        <v>10.8</v>
      </c>
      <c r="I103" s="55">
        <v>11.2</v>
      </c>
      <c r="J103" s="55">
        <v>1.71</v>
      </c>
      <c r="K103" s="55">
        <v>0.16</v>
      </c>
      <c r="L103" s="55">
        <v>0.05</v>
      </c>
      <c r="M103" s="55"/>
      <c r="N103" s="56"/>
      <c r="O103" s="51">
        <v>915</v>
      </c>
      <c r="P103" s="51"/>
      <c r="Q103" s="51">
        <v>228</v>
      </c>
      <c r="R103" s="51">
        <v>1.32</v>
      </c>
      <c r="S103" s="51">
        <v>140</v>
      </c>
      <c r="T103" s="51">
        <v>43.5</v>
      </c>
      <c r="U103" s="51"/>
      <c r="V103" s="51"/>
      <c r="W103" s="51">
        <v>33</v>
      </c>
      <c r="X103" s="51"/>
      <c r="Y103" s="51">
        <v>2.42</v>
      </c>
      <c r="Z103" s="51">
        <v>63.8</v>
      </c>
      <c r="AA103" s="51">
        <v>1.69</v>
      </c>
      <c r="AB103" s="51">
        <v>0.9</v>
      </c>
      <c r="AC103" s="51">
        <v>15.9</v>
      </c>
      <c r="AD103" s="51">
        <v>4.7</v>
      </c>
      <c r="AE103" s="51">
        <v>12</v>
      </c>
      <c r="AF103" s="51">
        <v>1.77</v>
      </c>
      <c r="AG103" s="51">
        <v>8.61</v>
      </c>
      <c r="AH103" s="51">
        <v>2.56</v>
      </c>
      <c r="AI103" s="51">
        <v>1.02</v>
      </c>
      <c r="AJ103" s="51">
        <v>3.07</v>
      </c>
      <c r="AK103" s="51">
        <v>0.54</v>
      </c>
      <c r="AL103" s="51">
        <v>3.1</v>
      </c>
      <c r="AM103" s="51">
        <v>0.61</v>
      </c>
      <c r="AN103" s="51">
        <v>1.72</v>
      </c>
      <c r="AO103" s="51"/>
      <c r="AP103" s="51">
        <v>1.54</v>
      </c>
      <c r="AQ103" s="51">
        <v>0.22</v>
      </c>
      <c r="AR103" s="51"/>
      <c r="AS103" s="51">
        <v>0.19</v>
      </c>
      <c r="AT103" s="51">
        <v>0.16</v>
      </c>
      <c r="AU103" s="51"/>
      <c r="AV103" s="51"/>
      <c r="AW103" s="51"/>
      <c r="AX103" s="51"/>
      <c r="AY103" s="51"/>
      <c r="AZ103" s="51"/>
      <c r="BA103" s="51"/>
      <c r="BB103" s="51"/>
      <c r="BC103" s="51"/>
      <c r="BD103" s="51"/>
      <c r="BE103" s="51"/>
      <c r="BF103" s="51"/>
      <c r="BG103" s="292" t="s">
        <v>1843</v>
      </c>
    </row>
    <row r="104" spans="1:59" s="289" customFormat="1" ht="12.75" x14ac:dyDescent="0.2">
      <c r="A104" s="291" t="s">
        <v>2112</v>
      </c>
      <c r="B104" s="116" t="s">
        <v>1853</v>
      </c>
      <c r="C104" s="55">
        <v>52.8</v>
      </c>
      <c r="D104" s="55">
        <v>0.77</v>
      </c>
      <c r="E104" s="55">
        <v>9.3000000000000007</v>
      </c>
      <c r="F104" s="55">
        <v>12.6</v>
      </c>
      <c r="G104" s="55">
        <v>0.21</v>
      </c>
      <c r="H104" s="55">
        <v>11.2</v>
      </c>
      <c r="I104" s="55">
        <v>10.5</v>
      </c>
      <c r="J104" s="55">
        <v>1.68</v>
      </c>
      <c r="K104" s="55">
        <v>0.16</v>
      </c>
      <c r="L104" s="55">
        <v>0.05</v>
      </c>
      <c r="M104" s="55"/>
      <c r="N104" s="56"/>
      <c r="O104" s="51">
        <v>929</v>
      </c>
      <c r="P104" s="51"/>
      <c r="Q104" s="51">
        <v>240</v>
      </c>
      <c r="R104" s="51">
        <v>1.05</v>
      </c>
      <c r="S104" s="51">
        <v>135</v>
      </c>
      <c r="T104" s="51">
        <v>41.3</v>
      </c>
      <c r="U104" s="51"/>
      <c r="V104" s="51"/>
      <c r="W104" s="51">
        <v>33.6</v>
      </c>
      <c r="X104" s="51"/>
      <c r="Y104" s="51">
        <v>2.2799999999999998</v>
      </c>
      <c r="Z104" s="51">
        <v>64.900000000000006</v>
      </c>
      <c r="AA104" s="51">
        <v>1.72</v>
      </c>
      <c r="AB104" s="51">
        <v>0.9</v>
      </c>
      <c r="AC104" s="51">
        <v>15.7</v>
      </c>
      <c r="AD104" s="51">
        <v>4.6500000000000004</v>
      </c>
      <c r="AE104" s="51">
        <v>11.5</v>
      </c>
      <c r="AF104" s="51">
        <v>1.73</v>
      </c>
      <c r="AG104" s="51">
        <v>8.3699999999999992</v>
      </c>
      <c r="AH104" s="51">
        <v>2.54</v>
      </c>
      <c r="AI104" s="51">
        <v>0.8</v>
      </c>
      <c r="AJ104" s="51">
        <v>3.09</v>
      </c>
      <c r="AK104" s="51">
        <v>0.54</v>
      </c>
      <c r="AL104" s="51">
        <v>3.07</v>
      </c>
      <c r="AM104" s="51">
        <v>0.61</v>
      </c>
      <c r="AN104" s="51">
        <v>1.7</v>
      </c>
      <c r="AO104" s="51"/>
      <c r="AP104" s="51">
        <v>1.5</v>
      </c>
      <c r="AQ104" s="51">
        <v>0.21</v>
      </c>
      <c r="AR104" s="51"/>
      <c r="AS104" s="51">
        <v>0.19</v>
      </c>
      <c r="AT104" s="51">
        <v>0.17</v>
      </c>
      <c r="AU104" s="51"/>
      <c r="AV104" s="51"/>
      <c r="AW104" s="51"/>
      <c r="AX104" s="51"/>
      <c r="AY104" s="51"/>
      <c r="AZ104" s="51"/>
      <c r="BA104" s="51"/>
      <c r="BB104" s="51"/>
      <c r="BC104" s="51"/>
      <c r="BD104" s="51"/>
      <c r="BE104" s="51"/>
      <c r="BF104" s="51"/>
      <c r="BG104" s="292" t="s">
        <v>1843</v>
      </c>
    </row>
    <row r="105" spans="1:59" s="289" customFormat="1" ht="12.75" x14ac:dyDescent="0.2">
      <c r="A105" s="291" t="s">
        <v>2112</v>
      </c>
      <c r="B105" s="116" t="s">
        <v>1854</v>
      </c>
      <c r="C105" s="55">
        <v>53.1</v>
      </c>
      <c r="D105" s="55">
        <v>0.89</v>
      </c>
      <c r="E105" s="55">
        <v>11.1</v>
      </c>
      <c r="F105" s="55">
        <v>12.4</v>
      </c>
      <c r="G105" s="55">
        <v>0.25</v>
      </c>
      <c r="H105" s="55">
        <v>8.3000000000000007</v>
      </c>
      <c r="I105" s="55">
        <v>8.9</v>
      </c>
      <c r="J105" s="55">
        <v>3.43</v>
      </c>
      <c r="K105" s="55">
        <v>0.16</v>
      </c>
      <c r="L105" s="55">
        <v>0.06</v>
      </c>
      <c r="M105" s="55"/>
      <c r="N105" s="56"/>
      <c r="O105" s="51">
        <v>276</v>
      </c>
      <c r="P105" s="51"/>
      <c r="Q105" s="51">
        <v>99.2</v>
      </c>
      <c r="R105" s="51">
        <v>1.18</v>
      </c>
      <c r="S105" s="51">
        <v>193</v>
      </c>
      <c r="T105" s="51">
        <v>37</v>
      </c>
      <c r="U105" s="51"/>
      <c r="V105" s="51"/>
      <c r="W105" s="51">
        <v>36.4</v>
      </c>
      <c r="X105" s="51"/>
      <c r="Y105" s="51">
        <v>2.46</v>
      </c>
      <c r="Z105" s="51">
        <v>69.400000000000006</v>
      </c>
      <c r="AA105" s="51">
        <v>1.88</v>
      </c>
      <c r="AB105" s="51">
        <v>0.83</v>
      </c>
      <c r="AC105" s="51">
        <v>18.600000000000001</v>
      </c>
      <c r="AD105" s="51">
        <v>4.71</v>
      </c>
      <c r="AE105" s="51">
        <v>12.2</v>
      </c>
      <c r="AF105" s="51">
        <v>1.85</v>
      </c>
      <c r="AG105" s="51">
        <v>9.31</v>
      </c>
      <c r="AH105" s="51">
        <v>2.9</v>
      </c>
      <c r="AI105" s="51">
        <v>0.88</v>
      </c>
      <c r="AJ105" s="51">
        <v>3.58</v>
      </c>
      <c r="AK105" s="51">
        <v>0.63</v>
      </c>
      <c r="AL105" s="51">
        <v>3.63</v>
      </c>
      <c r="AM105" s="51">
        <v>0.73</v>
      </c>
      <c r="AN105" s="51">
        <v>2.04</v>
      </c>
      <c r="AO105" s="51"/>
      <c r="AP105" s="51">
        <v>1.83</v>
      </c>
      <c r="AQ105" s="51">
        <v>0.27</v>
      </c>
      <c r="AR105" s="51"/>
      <c r="AS105" s="51">
        <v>0.18</v>
      </c>
      <c r="AT105" s="51">
        <v>0.17</v>
      </c>
      <c r="AU105" s="51"/>
      <c r="AV105" s="51"/>
      <c r="AW105" s="51"/>
      <c r="AX105" s="51"/>
      <c r="AY105" s="51"/>
      <c r="AZ105" s="51"/>
      <c r="BA105" s="51"/>
      <c r="BB105" s="51"/>
      <c r="BC105" s="51"/>
      <c r="BD105" s="51"/>
      <c r="BE105" s="51"/>
      <c r="BF105" s="51"/>
      <c r="BG105" s="292" t="s">
        <v>1843</v>
      </c>
    </row>
    <row r="106" spans="1:59" s="289" customFormat="1" ht="12.75" x14ac:dyDescent="0.2">
      <c r="A106" s="291" t="s">
        <v>2112</v>
      </c>
      <c r="B106" s="116" t="s">
        <v>1855</v>
      </c>
      <c r="C106" s="55">
        <v>59</v>
      </c>
      <c r="D106" s="55">
        <v>0.8</v>
      </c>
      <c r="E106" s="55">
        <v>11.3</v>
      </c>
      <c r="F106" s="55">
        <v>9</v>
      </c>
      <c r="G106" s="55">
        <v>0.15</v>
      </c>
      <c r="H106" s="55">
        <v>4.9000000000000004</v>
      </c>
      <c r="I106" s="55">
        <v>9.1</v>
      </c>
      <c r="J106" s="55">
        <v>3.5</v>
      </c>
      <c r="K106" s="55">
        <v>0.15</v>
      </c>
      <c r="L106" s="55">
        <v>0.05</v>
      </c>
      <c r="M106" s="55"/>
      <c r="N106" s="56"/>
      <c r="O106" s="51">
        <v>231</v>
      </c>
      <c r="P106" s="51"/>
      <c r="Q106" s="51">
        <v>73.7</v>
      </c>
      <c r="R106" s="51">
        <v>0.96</v>
      </c>
      <c r="S106" s="51">
        <v>222</v>
      </c>
      <c r="T106" s="51">
        <v>34.799999999999997</v>
      </c>
      <c r="U106" s="51"/>
      <c r="V106" s="51"/>
      <c r="W106" s="51">
        <v>32.4</v>
      </c>
      <c r="X106" s="51"/>
      <c r="Y106" s="51">
        <v>2.27</v>
      </c>
      <c r="Z106" s="51">
        <v>62.5</v>
      </c>
      <c r="AA106" s="51">
        <v>1.68</v>
      </c>
      <c r="AB106" s="51">
        <v>0.74</v>
      </c>
      <c r="AC106" s="51">
        <v>18.5</v>
      </c>
      <c r="AD106" s="51">
        <v>6.39</v>
      </c>
      <c r="AE106" s="51">
        <v>15.2</v>
      </c>
      <c r="AF106" s="51">
        <v>2.1800000000000002</v>
      </c>
      <c r="AG106" s="51">
        <v>10.6</v>
      </c>
      <c r="AH106" s="51">
        <v>2.94</v>
      </c>
      <c r="AI106" s="51">
        <v>1.2</v>
      </c>
      <c r="AJ106" s="51">
        <v>3.66</v>
      </c>
      <c r="AK106" s="51">
        <v>0.61</v>
      </c>
      <c r="AL106" s="51">
        <v>3.57</v>
      </c>
      <c r="AM106" s="51">
        <v>0.7</v>
      </c>
      <c r="AN106" s="51">
        <v>1.98</v>
      </c>
      <c r="AO106" s="51"/>
      <c r="AP106" s="51">
        <v>1.72</v>
      </c>
      <c r="AQ106" s="51">
        <v>0.25</v>
      </c>
      <c r="AR106" s="51"/>
      <c r="AS106" s="51">
        <v>0.18</v>
      </c>
      <c r="AT106" s="51">
        <v>0.16</v>
      </c>
      <c r="AU106" s="51"/>
      <c r="AV106" s="51"/>
      <c r="AW106" s="51"/>
      <c r="AX106" s="51"/>
      <c r="AY106" s="51"/>
      <c r="AZ106" s="51"/>
      <c r="BA106" s="51"/>
      <c r="BB106" s="51"/>
      <c r="BC106" s="51"/>
      <c r="BD106" s="51"/>
      <c r="BE106" s="51"/>
      <c r="BF106" s="51"/>
      <c r="BG106" s="292" t="s">
        <v>1843</v>
      </c>
    </row>
    <row r="107" spans="1:59" s="289" customFormat="1" ht="12.75" x14ac:dyDescent="0.2">
      <c r="A107" s="291" t="s">
        <v>2112</v>
      </c>
      <c r="B107" s="116" t="s">
        <v>1856</v>
      </c>
      <c r="C107" s="55">
        <v>47.7</v>
      </c>
      <c r="D107" s="55">
        <v>0.97</v>
      </c>
      <c r="E107" s="55">
        <v>9.6999999999999993</v>
      </c>
      <c r="F107" s="55">
        <v>16.3</v>
      </c>
      <c r="G107" s="55">
        <v>0.28999999999999998</v>
      </c>
      <c r="H107" s="55">
        <v>10.5</v>
      </c>
      <c r="I107" s="55">
        <v>9.8000000000000007</v>
      </c>
      <c r="J107" s="55">
        <v>2.0699999999999998</v>
      </c>
      <c r="K107" s="55">
        <v>0.18</v>
      </c>
      <c r="L107" s="55">
        <v>0.06</v>
      </c>
      <c r="M107" s="55"/>
      <c r="N107" s="56"/>
      <c r="O107" s="51">
        <v>316</v>
      </c>
      <c r="P107" s="51"/>
      <c r="Q107" s="51">
        <v>273</v>
      </c>
      <c r="R107" s="51">
        <v>0.76</v>
      </c>
      <c r="S107" s="51">
        <v>70.099999999999994</v>
      </c>
      <c r="T107" s="51">
        <v>10.4</v>
      </c>
      <c r="U107" s="51"/>
      <c r="V107" s="51"/>
      <c r="W107" s="51">
        <v>39.200000000000003</v>
      </c>
      <c r="X107" s="51"/>
      <c r="Y107" s="51">
        <v>2.4900000000000002</v>
      </c>
      <c r="Z107" s="51">
        <v>75.2</v>
      </c>
      <c r="AA107" s="51">
        <v>2.0099999999999998</v>
      </c>
      <c r="AB107" s="51">
        <v>0.87</v>
      </c>
      <c r="AC107" s="51">
        <v>19.3</v>
      </c>
      <c r="AD107" s="51">
        <v>4.0199999999999996</v>
      </c>
      <c r="AE107" s="51">
        <v>11.1</v>
      </c>
      <c r="AF107" s="51">
        <v>1.73</v>
      </c>
      <c r="AG107" s="51">
        <v>8.84</v>
      </c>
      <c r="AH107" s="51">
        <v>2.8</v>
      </c>
      <c r="AI107" s="51">
        <v>1.03</v>
      </c>
      <c r="AJ107" s="51">
        <v>3.58</v>
      </c>
      <c r="AK107" s="51">
        <v>0.63</v>
      </c>
      <c r="AL107" s="51">
        <v>3.72</v>
      </c>
      <c r="AM107" s="51">
        <v>0.75</v>
      </c>
      <c r="AN107" s="51">
        <v>2.13</v>
      </c>
      <c r="AO107" s="51"/>
      <c r="AP107" s="51">
        <v>1.91</v>
      </c>
      <c r="AQ107" s="51">
        <v>0.27</v>
      </c>
      <c r="AR107" s="51"/>
      <c r="AS107" s="51">
        <v>0.18</v>
      </c>
      <c r="AT107" s="51">
        <v>0.18</v>
      </c>
      <c r="AU107" s="51"/>
      <c r="AV107" s="51"/>
      <c r="AW107" s="51"/>
      <c r="AX107" s="51"/>
      <c r="AY107" s="51"/>
      <c r="AZ107" s="51"/>
      <c r="BA107" s="51"/>
      <c r="BB107" s="51"/>
      <c r="BC107" s="51"/>
      <c r="BD107" s="51"/>
      <c r="BE107" s="51"/>
      <c r="BF107" s="51"/>
      <c r="BG107" s="292" t="s">
        <v>1843</v>
      </c>
    </row>
    <row r="108" spans="1:59" s="289" customFormat="1" ht="12.75" x14ac:dyDescent="0.2">
      <c r="A108" s="291" t="s">
        <v>2112</v>
      </c>
      <c r="B108" s="116" t="s">
        <v>1857</v>
      </c>
      <c r="C108" s="55">
        <v>52.5</v>
      </c>
      <c r="D108" s="55">
        <v>0.74</v>
      </c>
      <c r="E108" s="55">
        <v>9.3000000000000007</v>
      </c>
      <c r="F108" s="55">
        <v>12</v>
      </c>
      <c r="G108" s="55">
        <v>0.21</v>
      </c>
      <c r="H108" s="55">
        <v>12.1</v>
      </c>
      <c r="I108" s="55">
        <v>9.9</v>
      </c>
      <c r="J108" s="55">
        <v>1.59</v>
      </c>
      <c r="K108" s="55">
        <v>0.21</v>
      </c>
      <c r="L108" s="55">
        <v>0.05</v>
      </c>
      <c r="M108" s="55"/>
      <c r="N108" s="56"/>
      <c r="O108" s="51">
        <v>1094</v>
      </c>
      <c r="P108" s="51"/>
      <c r="Q108" s="51">
        <v>326</v>
      </c>
      <c r="R108" s="51">
        <v>2.58</v>
      </c>
      <c r="S108" s="51">
        <v>154</v>
      </c>
      <c r="T108" s="51">
        <v>53.3</v>
      </c>
      <c r="U108" s="51"/>
      <c r="V108" s="51"/>
      <c r="W108" s="51">
        <v>29.8</v>
      </c>
      <c r="X108" s="51"/>
      <c r="Y108" s="51">
        <v>2.39</v>
      </c>
      <c r="Z108" s="51">
        <v>64.8</v>
      </c>
      <c r="AA108" s="51">
        <v>1.73</v>
      </c>
      <c r="AB108" s="51">
        <v>0.97</v>
      </c>
      <c r="AC108" s="51">
        <v>15.6</v>
      </c>
      <c r="AD108" s="51">
        <v>6.13</v>
      </c>
      <c r="AE108" s="51">
        <v>15</v>
      </c>
      <c r="AF108" s="51">
        <v>2.14</v>
      </c>
      <c r="AG108" s="51">
        <v>10.1</v>
      </c>
      <c r="AH108" s="51">
        <v>2.73</v>
      </c>
      <c r="AI108" s="51">
        <v>0.87</v>
      </c>
      <c r="AJ108" s="51">
        <v>3.18</v>
      </c>
      <c r="AK108" s="51">
        <v>0.53</v>
      </c>
      <c r="AL108" s="51">
        <v>3.06</v>
      </c>
      <c r="AM108" s="51">
        <v>0.61</v>
      </c>
      <c r="AN108" s="51">
        <v>1.7</v>
      </c>
      <c r="AO108" s="51"/>
      <c r="AP108" s="51">
        <v>1.52</v>
      </c>
      <c r="AQ108" s="51">
        <v>0.22</v>
      </c>
      <c r="AR108" s="51"/>
      <c r="AS108" s="51">
        <v>0.21</v>
      </c>
      <c r="AT108" s="51">
        <v>0.17</v>
      </c>
      <c r="AU108" s="51"/>
      <c r="AV108" s="51"/>
      <c r="AW108" s="51"/>
      <c r="AX108" s="51"/>
      <c r="AY108" s="51"/>
      <c r="AZ108" s="51"/>
      <c r="BA108" s="51"/>
      <c r="BB108" s="51"/>
      <c r="BC108" s="51"/>
      <c r="BD108" s="51"/>
      <c r="BE108" s="51"/>
      <c r="BF108" s="51"/>
      <c r="BG108" s="292" t="s">
        <v>2109</v>
      </c>
    </row>
    <row r="109" spans="1:59" s="289" customFormat="1" ht="12.75" x14ac:dyDescent="0.2">
      <c r="A109" s="291" t="s">
        <v>2112</v>
      </c>
      <c r="B109" s="116" t="s">
        <v>2400</v>
      </c>
      <c r="C109" s="57">
        <v>48.76</v>
      </c>
      <c r="D109" s="57">
        <v>0.67</v>
      </c>
      <c r="E109" s="57">
        <v>8.89</v>
      </c>
      <c r="F109" s="57">
        <v>14.61</v>
      </c>
      <c r="G109" s="57">
        <v>0.23</v>
      </c>
      <c r="H109" s="57" t="s">
        <v>1858</v>
      </c>
      <c r="I109" s="57">
        <v>11.39</v>
      </c>
      <c r="J109" s="57">
        <v>1.27</v>
      </c>
      <c r="K109" s="57">
        <v>0.12</v>
      </c>
      <c r="L109" s="57">
        <v>7.0000000000000007E-2</v>
      </c>
      <c r="M109" s="57">
        <v>1.36</v>
      </c>
      <c r="N109" s="56"/>
      <c r="O109" s="51">
        <v>1559</v>
      </c>
      <c r="P109" s="51">
        <v>82</v>
      </c>
      <c r="Q109" s="51">
        <v>554</v>
      </c>
      <c r="R109" s="51">
        <v>35</v>
      </c>
      <c r="S109" s="51">
        <v>38</v>
      </c>
      <c r="T109" s="51">
        <v>10.5</v>
      </c>
      <c r="U109" s="51"/>
      <c r="V109" s="51"/>
      <c r="W109" s="51"/>
      <c r="X109" s="51"/>
      <c r="Y109" s="51">
        <v>1.33</v>
      </c>
      <c r="Z109" s="51">
        <v>50.9</v>
      </c>
      <c r="AA109" s="51"/>
      <c r="AB109" s="51">
        <v>0.63</v>
      </c>
      <c r="AC109" s="51">
        <v>15.9</v>
      </c>
      <c r="AD109" s="51">
        <v>4.18</v>
      </c>
      <c r="AE109" s="51">
        <v>10.5</v>
      </c>
      <c r="AF109" s="51">
        <v>1.48</v>
      </c>
      <c r="AG109" s="51">
        <v>7.45</v>
      </c>
      <c r="AH109" s="51">
        <v>2.5099999999999998</v>
      </c>
      <c r="AI109" s="51">
        <v>0.76</v>
      </c>
      <c r="AJ109" s="51">
        <v>3.12</v>
      </c>
      <c r="AK109" s="51">
        <v>0.44</v>
      </c>
      <c r="AL109" s="51">
        <v>3</v>
      </c>
      <c r="AM109" s="51">
        <v>0.59</v>
      </c>
      <c r="AN109" s="51"/>
      <c r="AO109" s="51">
        <v>1.54</v>
      </c>
      <c r="AP109" s="51">
        <v>1.48</v>
      </c>
      <c r="AQ109" s="51">
        <v>0.24</v>
      </c>
      <c r="AR109" s="51"/>
      <c r="AS109" s="51">
        <v>0.11</v>
      </c>
      <c r="AT109" s="51">
        <v>0.12</v>
      </c>
      <c r="AU109" s="51"/>
      <c r="AV109" s="51"/>
      <c r="AW109" s="51"/>
      <c r="AX109" s="51"/>
      <c r="AY109" s="51"/>
      <c r="AZ109" s="51"/>
      <c r="BA109" s="51"/>
      <c r="BB109" s="51"/>
      <c r="BC109" s="51"/>
      <c r="BD109" s="51"/>
      <c r="BE109" s="51"/>
      <c r="BF109" s="51"/>
      <c r="BG109" s="292" t="s">
        <v>2108</v>
      </c>
    </row>
    <row r="110" spans="1:59" s="289" customFormat="1" ht="12.75" x14ac:dyDescent="0.2">
      <c r="A110" s="291" t="s">
        <v>2112</v>
      </c>
      <c r="B110" s="116" t="s">
        <v>2401</v>
      </c>
      <c r="C110" s="57">
        <v>51.2</v>
      </c>
      <c r="D110" s="57">
        <v>0.62</v>
      </c>
      <c r="E110" s="57">
        <v>8.3800000000000008</v>
      </c>
      <c r="F110" s="57">
        <v>12.84</v>
      </c>
      <c r="G110" s="57">
        <v>0.19</v>
      </c>
      <c r="H110" s="57">
        <v>14.42</v>
      </c>
      <c r="I110" s="57">
        <v>10.029999999999999</v>
      </c>
      <c r="J110" s="57">
        <v>2.19</v>
      </c>
      <c r="K110" s="57">
        <v>7.0000000000000007E-2</v>
      </c>
      <c r="L110" s="57">
        <v>0.06</v>
      </c>
      <c r="M110" s="57">
        <v>0.98</v>
      </c>
      <c r="N110" s="56"/>
      <c r="O110" s="51">
        <v>1621</v>
      </c>
      <c r="P110" s="51">
        <v>80</v>
      </c>
      <c r="Q110" s="51">
        <v>516</v>
      </c>
      <c r="R110" s="51">
        <v>1.9</v>
      </c>
      <c r="S110" s="51">
        <v>131</v>
      </c>
      <c r="T110" s="51">
        <v>8.1999999999999993</v>
      </c>
      <c r="U110" s="51"/>
      <c r="V110" s="51"/>
      <c r="W110" s="51"/>
      <c r="X110" s="51"/>
      <c r="Y110" s="51">
        <v>1.4</v>
      </c>
      <c r="Z110" s="51">
        <v>55.6</v>
      </c>
      <c r="AA110" s="51"/>
      <c r="AB110" s="51">
        <v>0.63</v>
      </c>
      <c r="AC110" s="51">
        <v>12.1</v>
      </c>
      <c r="AD110" s="51">
        <v>3.84</v>
      </c>
      <c r="AE110" s="51">
        <v>9.24</v>
      </c>
      <c r="AF110" s="51">
        <v>1.35</v>
      </c>
      <c r="AG110" s="51">
        <v>6.53</v>
      </c>
      <c r="AH110" s="51">
        <v>1.79</v>
      </c>
      <c r="AI110" s="51">
        <v>0.55000000000000004</v>
      </c>
      <c r="AJ110" s="51">
        <v>2.09</v>
      </c>
      <c r="AK110" s="51">
        <v>0.31</v>
      </c>
      <c r="AL110" s="51">
        <v>2.23</v>
      </c>
      <c r="AM110" s="51">
        <v>0.47</v>
      </c>
      <c r="AN110" s="51"/>
      <c r="AO110" s="51">
        <v>1.2</v>
      </c>
      <c r="AP110" s="51">
        <v>1.24</v>
      </c>
      <c r="AQ110" s="51">
        <v>0.15</v>
      </c>
      <c r="AR110" s="51"/>
      <c r="AS110" s="51">
        <v>0.1</v>
      </c>
      <c r="AT110" s="51">
        <v>0.12</v>
      </c>
      <c r="AU110" s="51"/>
      <c r="AV110" s="51"/>
      <c r="AW110" s="51"/>
      <c r="AX110" s="51"/>
      <c r="AY110" s="51"/>
      <c r="AZ110" s="51"/>
      <c r="BA110" s="51"/>
      <c r="BB110" s="51"/>
      <c r="BC110" s="51"/>
      <c r="BD110" s="51"/>
      <c r="BE110" s="51"/>
      <c r="BF110" s="51"/>
      <c r="BG110" s="292" t="s">
        <v>1824</v>
      </c>
    </row>
    <row r="111" spans="1:59" s="289" customFormat="1" ht="12.75" x14ac:dyDescent="0.2">
      <c r="A111" s="291" t="s">
        <v>2112</v>
      </c>
      <c r="B111" s="116" t="s">
        <v>1859</v>
      </c>
      <c r="C111" s="57">
        <v>55.53</v>
      </c>
      <c r="D111" s="57">
        <v>0.81</v>
      </c>
      <c r="E111" s="57">
        <v>14.26</v>
      </c>
      <c r="F111" s="57">
        <v>11.77</v>
      </c>
      <c r="G111" s="57">
        <v>0.22</v>
      </c>
      <c r="H111" s="57">
        <v>5.18</v>
      </c>
      <c r="I111" s="57">
        <v>7.4</v>
      </c>
      <c r="J111" s="57">
        <v>4.07</v>
      </c>
      <c r="K111" s="57">
        <v>0.25</v>
      </c>
      <c r="L111" s="57">
        <v>0.02</v>
      </c>
      <c r="M111" s="57">
        <v>0.28999999999999998</v>
      </c>
      <c r="N111" s="56"/>
      <c r="O111" s="51">
        <v>73.2</v>
      </c>
      <c r="P111" s="51">
        <v>44.6</v>
      </c>
      <c r="Q111" s="51">
        <v>72.5</v>
      </c>
      <c r="R111" s="51">
        <v>3.16</v>
      </c>
      <c r="S111" s="51">
        <v>106</v>
      </c>
      <c r="T111" s="51">
        <v>24.7</v>
      </c>
      <c r="U111" s="51"/>
      <c r="V111" s="51"/>
      <c r="W111" s="51">
        <v>28</v>
      </c>
      <c r="X111" s="51"/>
      <c r="Y111" s="51">
        <v>2.73</v>
      </c>
      <c r="Z111" s="51">
        <v>69.2</v>
      </c>
      <c r="AA111" s="51">
        <v>1.98</v>
      </c>
      <c r="AB111" s="51">
        <v>0.85</v>
      </c>
      <c r="AC111" s="51">
        <v>18.600000000000001</v>
      </c>
      <c r="AD111" s="51">
        <v>6.01</v>
      </c>
      <c r="AE111" s="51">
        <v>14.1</v>
      </c>
      <c r="AF111" s="51">
        <v>1.95</v>
      </c>
      <c r="AG111" s="51">
        <v>9.26</v>
      </c>
      <c r="AH111" s="51">
        <v>2.62</v>
      </c>
      <c r="AI111" s="51">
        <v>0.81</v>
      </c>
      <c r="AJ111" s="51">
        <v>3.13</v>
      </c>
      <c r="AK111" s="51">
        <v>0.56999999999999995</v>
      </c>
      <c r="AL111" s="51">
        <v>3.4</v>
      </c>
      <c r="AM111" s="51">
        <v>0.69</v>
      </c>
      <c r="AN111" s="51"/>
      <c r="AO111" s="51">
        <v>2.0299999999999998</v>
      </c>
      <c r="AP111" s="51">
        <v>1.81</v>
      </c>
      <c r="AQ111" s="51">
        <v>0.27</v>
      </c>
      <c r="AR111" s="51"/>
      <c r="AS111" s="51">
        <v>0.17</v>
      </c>
      <c r="AT111" s="51">
        <v>0.18</v>
      </c>
      <c r="AU111" s="51"/>
      <c r="AV111" s="51"/>
      <c r="AW111" s="51"/>
      <c r="AX111" s="51"/>
      <c r="AY111" s="51"/>
      <c r="AZ111" s="51"/>
      <c r="BA111" s="51"/>
      <c r="BB111" s="51"/>
      <c r="BC111" s="51"/>
      <c r="BD111" s="51"/>
      <c r="BE111" s="51"/>
      <c r="BF111" s="51"/>
      <c r="BG111" s="292" t="s">
        <v>1824</v>
      </c>
    </row>
    <row r="112" spans="1:59" s="289" customFormat="1" ht="12.75" x14ac:dyDescent="0.2">
      <c r="A112" s="291" t="s">
        <v>2112</v>
      </c>
      <c r="B112" s="116" t="s">
        <v>1860</v>
      </c>
      <c r="C112" s="53">
        <v>52</v>
      </c>
      <c r="D112" s="53">
        <v>0.74</v>
      </c>
      <c r="E112" s="53">
        <v>13.6</v>
      </c>
      <c r="F112" s="53">
        <v>10.7</v>
      </c>
      <c r="G112" s="53">
        <v>0.16</v>
      </c>
      <c r="H112" s="53">
        <v>10.199999999999999</v>
      </c>
      <c r="I112" s="53">
        <v>8.9</v>
      </c>
      <c r="J112" s="53">
        <v>1.7</v>
      </c>
      <c r="K112" s="53">
        <v>0.14000000000000001</v>
      </c>
      <c r="L112" s="53">
        <v>4.7E-2</v>
      </c>
      <c r="M112" s="53">
        <v>1.59</v>
      </c>
      <c r="N112" s="56"/>
      <c r="O112" s="51">
        <v>527</v>
      </c>
      <c r="P112" s="51">
        <v>40</v>
      </c>
      <c r="Q112" s="51">
        <v>82</v>
      </c>
      <c r="R112" s="51"/>
      <c r="S112" s="51">
        <v>75</v>
      </c>
      <c r="T112" s="51">
        <v>5.0999999999999996</v>
      </c>
      <c r="U112" s="51">
        <v>15.1</v>
      </c>
      <c r="V112" s="51">
        <v>4.09</v>
      </c>
      <c r="W112" s="51">
        <v>36.5</v>
      </c>
      <c r="X112" s="51">
        <v>188</v>
      </c>
      <c r="Y112" s="51">
        <v>2.09</v>
      </c>
      <c r="Z112" s="51">
        <v>54.6</v>
      </c>
      <c r="AA112" s="51">
        <v>1.65</v>
      </c>
      <c r="AB112" s="51">
        <v>0.63</v>
      </c>
      <c r="AC112" s="51">
        <v>17</v>
      </c>
      <c r="AD112" s="51">
        <v>3.78</v>
      </c>
      <c r="AE112" s="51">
        <v>9.6999999999999993</v>
      </c>
      <c r="AF112" s="51">
        <v>1.46</v>
      </c>
      <c r="AG112" s="51">
        <v>2.2599999999999998</v>
      </c>
      <c r="AH112" s="51">
        <v>7.17</v>
      </c>
      <c r="AI112" s="51">
        <v>0.76</v>
      </c>
      <c r="AJ112" s="51">
        <v>2.87</v>
      </c>
      <c r="AK112" s="51">
        <v>0.505</v>
      </c>
      <c r="AL112" s="51">
        <v>3.34</v>
      </c>
      <c r="AM112" s="51">
        <v>0.69699999999999995</v>
      </c>
      <c r="AN112" s="51">
        <v>1.95</v>
      </c>
      <c r="AO112" s="51">
        <v>0.29499999999999998</v>
      </c>
      <c r="AP112" s="51">
        <v>1.94</v>
      </c>
      <c r="AQ112" s="51">
        <v>0.28899999999999998</v>
      </c>
      <c r="AR112" s="51">
        <v>0.42399999999999999</v>
      </c>
      <c r="AS112" s="51">
        <v>0.156</v>
      </c>
      <c r="AT112" s="51">
        <v>0.151</v>
      </c>
      <c r="AU112" s="51"/>
      <c r="AV112" s="51"/>
      <c r="AW112" s="51">
        <v>101</v>
      </c>
      <c r="AX112" s="51">
        <v>83</v>
      </c>
      <c r="AY112" s="51"/>
      <c r="AZ112" s="51"/>
      <c r="BA112" s="51"/>
      <c r="BB112" s="51"/>
      <c r="BC112" s="51"/>
      <c r="BD112" s="51"/>
      <c r="BE112" s="51"/>
      <c r="BF112" s="51"/>
      <c r="BG112" s="292" t="s">
        <v>1861</v>
      </c>
    </row>
    <row r="113" spans="1:59" s="289" customFormat="1" ht="12.75" x14ac:dyDescent="0.2">
      <c r="A113" s="291" t="s">
        <v>2112</v>
      </c>
      <c r="B113" s="116" t="s">
        <v>1862</v>
      </c>
      <c r="C113" s="53">
        <v>48.4</v>
      </c>
      <c r="D113" s="53">
        <v>0.87</v>
      </c>
      <c r="E113" s="53">
        <v>14.6</v>
      </c>
      <c r="F113" s="53">
        <v>13.2</v>
      </c>
      <c r="G113" s="53">
        <v>0.21</v>
      </c>
      <c r="H113" s="53">
        <v>7.25</v>
      </c>
      <c r="I113" s="53">
        <v>10.8</v>
      </c>
      <c r="J113" s="53">
        <v>1.94</v>
      </c>
      <c r="K113" s="53">
        <v>0.12</v>
      </c>
      <c r="L113" s="53">
        <v>0.05</v>
      </c>
      <c r="M113" s="53">
        <v>1.1000000000000001</v>
      </c>
      <c r="N113" s="56"/>
      <c r="O113" s="51">
        <v>210</v>
      </c>
      <c r="P113" s="51">
        <v>45.9</v>
      </c>
      <c r="Q113" s="51">
        <v>108</v>
      </c>
      <c r="R113" s="51"/>
      <c r="S113" s="51">
        <v>75.400000000000006</v>
      </c>
      <c r="T113" s="51">
        <v>21.3</v>
      </c>
      <c r="U113" s="51">
        <v>15.3</v>
      </c>
      <c r="V113" s="51">
        <v>4.28</v>
      </c>
      <c r="W113" s="51">
        <v>40.5</v>
      </c>
      <c r="X113" s="51">
        <v>248</v>
      </c>
      <c r="Y113" s="51">
        <v>1.95</v>
      </c>
      <c r="Z113" s="51">
        <v>49.1</v>
      </c>
      <c r="AA113" s="51">
        <v>1.43</v>
      </c>
      <c r="AB113" s="51">
        <v>0.245</v>
      </c>
      <c r="AC113" s="51">
        <v>18.2</v>
      </c>
      <c r="AD113" s="51">
        <v>2.77</v>
      </c>
      <c r="AE113" s="51">
        <v>7.55</v>
      </c>
      <c r="AF113" s="51">
        <v>1.21</v>
      </c>
      <c r="AG113" s="51">
        <v>6.3</v>
      </c>
      <c r="AH113" s="51">
        <v>2.13</v>
      </c>
      <c r="AI113" s="51">
        <v>0.78100000000000003</v>
      </c>
      <c r="AJ113" s="51">
        <v>2.84</v>
      </c>
      <c r="AK113" s="51">
        <v>0.51300000000000001</v>
      </c>
      <c r="AL113" s="51">
        <v>3.46</v>
      </c>
      <c r="AM113" s="51">
        <v>0.73499999999999999</v>
      </c>
      <c r="AN113" s="51">
        <v>2.0699999999999998</v>
      </c>
      <c r="AO113" s="51">
        <v>0.314</v>
      </c>
      <c r="AP113" s="51">
        <v>2.1</v>
      </c>
      <c r="AQ113" s="51">
        <v>0.316</v>
      </c>
      <c r="AR113" s="51">
        <v>4.0899999999999999E-2</v>
      </c>
      <c r="AS113" s="51">
        <v>6.4600000000000005E-2</v>
      </c>
      <c r="AT113" s="51">
        <v>0.13300000000000001</v>
      </c>
      <c r="AU113" s="51"/>
      <c r="AV113" s="51"/>
      <c r="AW113" s="51">
        <v>103</v>
      </c>
      <c r="AX113" s="51">
        <v>82.5</v>
      </c>
      <c r="AY113" s="51"/>
      <c r="AZ113" s="51"/>
      <c r="BA113" s="51"/>
      <c r="BB113" s="51"/>
      <c r="BC113" s="51"/>
      <c r="BD113" s="51"/>
      <c r="BE113" s="51"/>
      <c r="BF113" s="51"/>
      <c r="BG113" s="292" t="s">
        <v>1861</v>
      </c>
    </row>
    <row r="114" spans="1:59" s="289" customFormat="1" ht="12.75" x14ac:dyDescent="0.2">
      <c r="A114" s="291" t="s">
        <v>2112</v>
      </c>
      <c r="B114" s="116" t="s">
        <v>1863</v>
      </c>
      <c r="C114" s="53">
        <v>45.9</v>
      </c>
      <c r="D114" s="53">
        <v>1.04</v>
      </c>
      <c r="E114" s="53">
        <v>12.8</v>
      </c>
      <c r="F114" s="53">
        <v>17.5</v>
      </c>
      <c r="G114" s="53">
        <v>0.27</v>
      </c>
      <c r="H114" s="53">
        <v>9.36</v>
      </c>
      <c r="I114" s="53">
        <v>9.83</v>
      </c>
      <c r="J114" s="53">
        <v>1.42</v>
      </c>
      <c r="K114" s="53">
        <v>0.24</v>
      </c>
      <c r="L114" s="53">
        <v>5.8000000000000003E-2</v>
      </c>
      <c r="M114" s="53">
        <v>1.62</v>
      </c>
      <c r="N114" s="56"/>
      <c r="O114" s="51">
        <v>323</v>
      </c>
      <c r="P114" s="51">
        <v>48.4</v>
      </c>
      <c r="Q114" s="51">
        <v>87</v>
      </c>
      <c r="R114" s="51"/>
      <c r="S114" s="51">
        <v>35.5</v>
      </c>
      <c r="T114" s="51">
        <v>17.2</v>
      </c>
      <c r="U114" s="51">
        <v>17.3</v>
      </c>
      <c r="V114" s="51">
        <v>3.57</v>
      </c>
      <c r="W114" s="51">
        <v>35.1</v>
      </c>
      <c r="X114" s="51">
        <v>237</v>
      </c>
      <c r="Y114" s="51">
        <v>3.31</v>
      </c>
      <c r="Z114" s="51">
        <v>77</v>
      </c>
      <c r="AA114" s="51">
        <v>2.23</v>
      </c>
      <c r="AB114" s="51">
        <v>1.1200000000000001</v>
      </c>
      <c r="AC114" s="51">
        <v>21.1</v>
      </c>
      <c r="AD114" s="51">
        <v>5</v>
      </c>
      <c r="AE114" s="51">
        <v>13.9</v>
      </c>
      <c r="AF114" s="51">
        <v>2.19</v>
      </c>
      <c r="AG114" s="51">
        <v>10.7</v>
      </c>
      <c r="AH114" s="51">
        <v>3.31</v>
      </c>
      <c r="AI114" s="51">
        <v>1.04</v>
      </c>
      <c r="AJ114" s="51">
        <v>3.99</v>
      </c>
      <c r="AK114" s="51">
        <v>0.69</v>
      </c>
      <c r="AL114" s="51">
        <v>4.49</v>
      </c>
      <c r="AM114" s="51">
        <v>0.91</v>
      </c>
      <c r="AN114" s="51">
        <v>2.4</v>
      </c>
      <c r="AO114" s="51">
        <v>0.35</v>
      </c>
      <c r="AP114" s="51">
        <v>2.2200000000000002</v>
      </c>
      <c r="AQ114" s="51">
        <v>0.32700000000000001</v>
      </c>
      <c r="AR114" s="51">
        <v>0.81499999999999995</v>
      </c>
      <c r="AS114" s="51">
        <v>0.249</v>
      </c>
      <c r="AT114" s="51">
        <v>0.254</v>
      </c>
      <c r="AU114" s="51"/>
      <c r="AV114" s="51"/>
      <c r="AW114" s="51">
        <v>38.1</v>
      </c>
      <c r="AX114" s="51">
        <v>131</v>
      </c>
      <c r="AY114" s="51"/>
      <c r="AZ114" s="51"/>
      <c r="BA114" s="51"/>
      <c r="BB114" s="51"/>
      <c r="BC114" s="51"/>
      <c r="BD114" s="51"/>
      <c r="BE114" s="51"/>
      <c r="BF114" s="51"/>
      <c r="BG114" s="292" t="s">
        <v>277</v>
      </c>
    </row>
    <row r="115" spans="1:59" s="289" customFormat="1" ht="12.75" x14ac:dyDescent="0.2">
      <c r="A115" s="291" t="s">
        <v>2112</v>
      </c>
      <c r="B115" s="116" t="s">
        <v>1864</v>
      </c>
      <c r="C115" s="53">
        <v>53.9</v>
      </c>
      <c r="D115" s="53">
        <v>0.7</v>
      </c>
      <c r="E115" s="53">
        <v>8.58</v>
      </c>
      <c r="F115" s="53">
        <v>11.9</v>
      </c>
      <c r="G115" s="53">
        <v>0.19</v>
      </c>
      <c r="H115" s="53">
        <v>12.6</v>
      </c>
      <c r="I115" s="53">
        <v>9.44</v>
      </c>
      <c r="J115" s="53">
        <v>1.51</v>
      </c>
      <c r="K115" s="53">
        <v>0.12</v>
      </c>
      <c r="L115" s="53">
        <v>4.2000000000000003E-2</v>
      </c>
      <c r="M115" s="53">
        <v>1.07</v>
      </c>
      <c r="N115" s="56"/>
      <c r="O115" s="51">
        <v>1036</v>
      </c>
      <c r="P115" s="51">
        <v>52.3</v>
      </c>
      <c r="Q115" s="51">
        <v>273</v>
      </c>
      <c r="R115" s="51"/>
      <c r="S115" s="51">
        <v>162</v>
      </c>
      <c r="T115" s="51">
        <v>44.8</v>
      </c>
      <c r="U115" s="51">
        <v>11</v>
      </c>
      <c r="V115" s="51">
        <v>5.55</v>
      </c>
      <c r="W115" s="51">
        <v>27.5</v>
      </c>
      <c r="X115" s="51">
        <v>151</v>
      </c>
      <c r="Y115" s="51">
        <v>2.0099999999999998</v>
      </c>
      <c r="Z115" s="51">
        <v>58.6</v>
      </c>
      <c r="AA115" s="51">
        <v>1.68</v>
      </c>
      <c r="AB115" s="51">
        <v>0.84899999999999998</v>
      </c>
      <c r="AC115" s="51">
        <v>14</v>
      </c>
      <c r="AD115" s="51">
        <v>4.93</v>
      </c>
      <c r="AE115" s="51">
        <v>13</v>
      </c>
      <c r="AF115" s="51">
        <v>1.89</v>
      </c>
      <c r="AG115" s="51">
        <v>8.93</v>
      </c>
      <c r="AH115" s="51">
        <v>2.52</v>
      </c>
      <c r="AI115" s="51">
        <v>0.82099999999999995</v>
      </c>
      <c r="AJ115" s="51">
        <v>2.86</v>
      </c>
      <c r="AK115" s="51">
        <v>0.46500000000000002</v>
      </c>
      <c r="AL115" s="51">
        <v>2.88</v>
      </c>
      <c r="AM115" s="51">
        <v>0.57199999999999995</v>
      </c>
      <c r="AN115" s="51">
        <v>1.52</v>
      </c>
      <c r="AO115" s="51">
        <v>0.219</v>
      </c>
      <c r="AP115" s="51">
        <v>1.4</v>
      </c>
      <c r="AQ115" s="51">
        <v>0.20499999999999999</v>
      </c>
      <c r="AR115" s="51">
        <v>9.5299999999999996E-2</v>
      </c>
      <c r="AS115" s="51">
        <v>0.188</v>
      </c>
      <c r="AT115" s="51">
        <v>0.155</v>
      </c>
      <c r="AU115" s="51"/>
      <c r="AV115" s="51"/>
      <c r="AW115" s="51">
        <v>96.1</v>
      </c>
      <c r="AX115" s="51">
        <v>71.900000000000006</v>
      </c>
      <c r="AY115" s="51"/>
      <c r="AZ115" s="51"/>
      <c r="BA115" s="51"/>
      <c r="BB115" s="51"/>
      <c r="BC115" s="51"/>
      <c r="BD115" s="51"/>
      <c r="BE115" s="51"/>
      <c r="BF115" s="51"/>
      <c r="BG115" s="292" t="s">
        <v>1861</v>
      </c>
    </row>
    <row r="116" spans="1:59" s="289" customFormat="1" ht="12.75" x14ac:dyDescent="0.2">
      <c r="A116" s="291" t="s">
        <v>2112</v>
      </c>
      <c r="B116" s="116" t="s">
        <v>1865</v>
      </c>
      <c r="C116" s="53">
        <v>51.4</v>
      </c>
      <c r="D116" s="53">
        <v>0.77</v>
      </c>
      <c r="E116" s="53">
        <v>9.32</v>
      </c>
      <c r="F116" s="53">
        <v>12.4</v>
      </c>
      <c r="G116" s="53">
        <v>0.21</v>
      </c>
      <c r="H116" s="53">
        <v>12.6</v>
      </c>
      <c r="I116" s="53">
        <v>10.5</v>
      </c>
      <c r="J116" s="53">
        <v>1.45</v>
      </c>
      <c r="K116" s="53">
        <v>0.13</v>
      </c>
      <c r="L116" s="53">
        <v>3.7999999999999999E-2</v>
      </c>
      <c r="M116" s="53">
        <v>0.97</v>
      </c>
      <c r="N116" s="56"/>
      <c r="O116" s="51">
        <v>1141</v>
      </c>
      <c r="P116" s="51">
        <v>55.6</v>
      </c>
      <c r="Q116" s="51">
        <v>319</v>
      </c>
      <c r="R116" s="51"/>
      <c r="S116" s="51">
        <v>131</v>
      </c>
      <c r="T116" s="51">
        <v>21.9</v>
      </c>
      <c r="U116" s="51">
        <v>12</v>
      </c>
      <c r="V116" s="51">
        <v>5.53</v>
      </c>
      <c r="W116" s="51">
        <v>30.4</v>
      </c>
      <c r="X116" s="51">
        <v>154</v>
      </c>
      <c r="Y116" s="51">
        <v>2.13</v>
      </c>
      <c r="Z116" s="51">
        <v>62.9</v>
      </c>
      <c r="AA116" s="51">
        <v>1.86</v>
      </c>
      <c r="AB116" s="51">
        <v>0.96</v>
      </c>
      <c r="AC116" s="51">
        <v>15.3</v>
      </c>
      <c r="AD116" s="51">
        <v>6.55</v>
      </c>
      <c r="AE116" s="51">
        <v>16</v>
      </c>
      <c r="AF116" s="51">
        <v>2.2799999999999998</v>
      </c>
      <c r="AG116" s="51">
        <v>10.6</v>
      </c>
      <c r="AH116" s="51">
        <v>2.93</v>
      </c>
      <c r="AI116" s="51">
        <v>0.96699999999999997</v>
      </c>
      <c r="AJ116" s="51">
        <v>3.29</v>
      </c>
      <c r="AK116" s="51">
        <v>0.52800000000000002</v>
      </c>
      <c r="AL116" s="51">
        <v>3.24</v>
      </c>
      <c r="AM116" s="51">
        <v>0.64500000000000002</v>
      </c>
      <c r="AN116" s="51">
        <v>1.71</v>
      </c>
      <c r="AO116" s="51">
        <v>0.247</v>
      </c>
      <c r="AP116" s="51">
        <v>1.59</v>
      </c>
      <c r="AQ116" s="51">
        <v>0.23300000000000001</v>
      </c>
      <c r="AR116" s="51">
        <v>4.4999999999999998E-2</v>
      </c>
      <c r="AS116" s="51">
        <v>0.22600000000000001</v>
      </c>
      <c r="AT116" s="51">
        <v>0.16</v>
      </c>
      <c r="AU116" s="51"/>
      <c r="AV116" s="51"/>
      <c r="AW116" s="51">
        <v>135</v>
      </c>
      <c r="AX116" s="51">
        <v>82</v>
      </c>
      <c r="AY116" s="51"/>
      <c r="AZ116" s="51"/>
      <c r="BA116" s="51"/>
      <c r="BB116" s="51"/>
      <c r="BC116" s="51"/>
      <c r="BD116" s="51"/>
      <c r="BE116" s="51"/>
      <c r="BF116" s="51"/>
      <c r="BG116" s="292" t="s">
        <v>1861</v>
      </c>
    </row>
    <row r="117" spans="1:59" s="289" customFormat="1" ht="12.75" x14ac:dyDescent="0.2">
      <c r="A117" s="291" t="s">
        <v>2112</v>
      </c>
      <c r="B117" s="116" t="s">
        <v>1866</v>
      </c>
      <c r="C117" s="53">
        <v>53.4</v>
      </c>
      <c r="D117" s="53">
        <v>0.68</v>
      </c>
      <c r="E117" s="53">
        <v>8.1999999999999993</v>
      </c>
      <c r="F117" s="53">
        <v>12.2</v>
      </c>
      <c r="G117" s="53">
        <v>0.2</v>
      </c>
      <c r="H117" s="53">
        <v>12.6</v>
      </c>
      <c r="I117" s="53">
        <v>10.199999999999999</v>
      </c>
      <c r="J117" s="53">
        <v>1.22</v>
      </c>
      <c r="K117" s="53">
        <v>0.14000000000000001</v>
      </c>
      <c r="L117" s="53">
        <v>4.2999999999999997E-2</v>
      </c>
      <c r="M117" s="53">
        <v>0.96</v>
      </c>
      <c r="N117" s="56"/>
      <c r="O117" s="51">
        <v>986</v>
      </c>
      <c r="P117" s="51">
        <v>53</v>
      </c>
      <c r="Q117" s="51">
        <v>283</v>
      </c>
      <c r="R117" s="51"/>
      <c r="S117" s="51">
        <v>90</v>
      </c>
      <c r="T117" s="51">
        <v>35.200000000000003</v>
      </c>
      <c r="U117" s="51">
        <v>11</v>
      </c>
      <c r="V117" s="51">
        <v>4</v>
      </c>
      <c r="W117" s="51">
        <v>27.2</v>
      </c>
      <c r="X117" s="51">
        <v>156</v>
      </c>
      <c r="Y117" s="51">
        <v>1.84</v>
      </c>
      <c r="Z117" s="51">
        <v>55.6</v>
      </c>
      <c r="AA117" s="51">
        <v>1.65</v>
      </c>
      <c r="AB117" s="51">
        <v>0.82799999999999996</v>
      </c>
      <c r="AC117" s="51">
        <v>14</v>
      </c>
      <c r="AD117" s="51">
        <v>5.67</v>
      </c>
      <c r="AE117" s="51">
        <v>13.5</v>
      </c>
      <c r="AF117" s="51">
        <v>2.0299999999999998</v>
      </c>
      <c r="AG117" s="51">
        <v>9.48</v>
      </c>
      <c r="AH117" s="51">
        <v>2.62</v>
      </c>
      <c r="AI117" s="51">
        <v>0.88700000000000001</v>
      </c>
      <c r="AJ117" s="51">
        <v>2.96</v>
      </c>
      <c r="AK117" s="51">
        <v>0.47899999999999998</v>
      </c>
      <c r="AL117" s="51">
        <v>2.93</v>
      </c>
      <c r="AM117" s="51">
        <v>0.58299999999999996</v>
      </c>
      <c r="AN117" s="51">
        <v>1.55</v>
      </c>
      <c r="AO117" s="51">
        <v>0.22800000000000001</v>
      </c>
      <c r="AP117" s="51">
        <v>1.45</v>
      </c>
      <c r="AQ117" s="51">
        <v>0.20899999999999999</v>
      </c>
      <c r="AR117" s="51">
        <v>0.129</v>
      </c>
      <c r="AS117" s="51">
        <v>0.189</v>
      </c>
      <c r="AT117" s="51">
        <v>0.14000000000000001</v>
      </c>
      <c r="AU117" s="51"/>
      <c r="AV117" s="51"/>
      <c r="AW117" s="51">
        <v>92</v>
      </c>
      <c r="AX117" s="51">
        <v>77</v>
      </c>
      <c r="AY117" s="51"/>
      <c r="AZ117" s="51"/>
      <c r="BA117" s="51"/>
      <c r="BB117" s="51"/>
      <c r="BC117" s="51"/>
      <c r="BD117" s="51"/>
      <c r="BE117" s="51"/>
      <c r="BF117" s="51"/>
      <c r="BG117" s="292" t="s">
        <v>1861</v>
      </c>
    </row>
    <row r="118" spans="1:59" s="289" customFormat="1" ht="12.75" x14ac:dyDescent="0.2">
      <c r="A118" s="291" t="s">
        <v>2112</v>
      </c>
      <c r="B118" s="116" t="s">
        <v>1867</v>
      </c>
      <c r="C118" s="53">
        <v>46.4</v>
      </c>
      <c r="D118" s="53">
        <v>1.03</v>
      </c>
      <c r="E118" s="53">
        <v>13.4</v>
      </c>
      <c r="F118" s="53">
        <v>19.45</v>
      </c>
      <c r="G118" s="53">
        <v>0.3</v>
      </c>
      <c r="H118" s="53">
        <v>7.08</v>
      </c>
      <c r="I118" s="53">
        <v>10.29</v>
      </c>
      <c r="J118" s="53">
        <v>2.46</v>
      </c>
      <c r="K118" s="53">
        <v>0.26</v>
      </c>
      <c r="L118" s="53">
        <v>0.09</v>
      </c>
      <c r="M118" s="53"/>
      <c r="N118" s="54"/>
      <c r="O118" s="51">
        <v>162</v>
      </c>
      <c r="P118" s="51"/>
      <c r="Q118" s="51">
        <v>100</v>
      </c>
      <c r="R118" s="51">
        <v>1.71</v>
      </c>
      <c r="S118" s="51">
        <v>113</v>
      </c>
      <c r="T118" s="51">
        <v>6.8</v>
      </c>
      <c r="U118" s="51"/>
      <c r="V118" s="51"/>
      <c r="W118" s="51"/>
      <c r="X118" s="51"/>
      <c r="Y118" s="51">
        <v>2.79</v>
      </c>
      <c r="Z118" s="51">
        <v>76.5</v>
      </c>
      <c r="AA118" s="51">
        <v>2.2599999999999998</v>
      </c>
      <c r="AB118" s="51">
        <v>0.66</v>
      </c>
      <c r="AC118" s="51">
        <v>21</v>
      </c>
      <c r="AD118" s="51">
        <v>5.52</v>
      </c>
      <c r="AE118" s="51">
        <v>14.3</v>
      </c>
      <c r="AF118" s="51">
        <v>2.17</v>
      </c>
      <c r="AG118" s="51">
        <v>11</v>
      </c>
      <c r="AH118" s="51">
        <v>3.46</v>
      </c>
      <c r="AI118" s="51">
        <v>1.19</v>
      </c>
      <c r="AJ118" s="51">
        <v>4.08</v>
      </c>
      <c r="AK118" s="51">
        <v>0.71</v>
      </c>
      <c r="AL118" s="51">
        <v>4.09</v>
      </c>
      <c r="AM118" s="51">
        <v>0.82</v>
      </c>
      <c r="AN118" s="51">
        <v>2.2999999999999998</v>
      </c>
      <c r="AO118" s="51"/>
      <c r="AP118" s="51">
        <v>2.06</v>
      </c>
      <c r="AQ118" s="51">
        <v>0.3</v>
      </c>
      <c r="AR118" s="51"/>
      <c r="AS118" s="51">
        <v>0.15</v>
      </c>
      <c r="AT118" s="51">
        <v>0.18</v>
      </c>
      <c r="AU118" s="51"/>
      <c r="AV118" s="51"/>
      <c r="AW118" s="51"/>
      <c r="AX118" s="51"/>
      <c r="AY118" s="51"/>
      <c r="AZ118" s="51"/>
      <c r="BA118" s="51"/>
      <c r="BB118" s="51"/>
      <c r="BC118" s="51"/>
      <c r="BD118" s="51"/>
      <c r="BE118" s="51"/>
      <c r="BF118" s="51"/>
      <c r="BG118" s="292" t="s">
        <v>2110</v>
      </c>
    </row>
    <row r="119" spans="1:59" s="289" customFormat="1" ht="12.75" x14ac:dyDescent="0.2">
      <c r="A119" s="291" t="s">
        <v>2112</v>
      </c>
      <c r="B119" s="116" t="s">
        <v>1869</v>
      </c>
      <c r="C119" s="53">
        <v>50.45</v>
      </c>
      <c r="D119" s="53">
        <v>0.84</v>
      </c>
      <c r="E119" s="53">
        <v>11.01</v>
      </c>
      <c r="F119" s="53">
        <v>17.170000000000002</v>
      </c>
      <c r="G119" s="53">
        <v>0.25</v>
      </c>
      <c r="H119" s="53">
        <v>7.56</v>
      </c>
      <c r="I119" s="53">
        <v>11.11</v>
      </c>
      <c r="J119" s="53">
        <v>2.1</v>
      </c>
      <c r="K119" s="53">
        <v>0.25</v>
      </c>
      <c r="L119" s="53">
        <v>0.05</v>
      </c>
      <c r="M119" s="53"/>
      <c r="N119" s="54"/>
      <c r="O119" s="51">
        <v>358</v>
      </c>
      <c r="P119" s="51"/>
      <c r="Q119" s="51">
        <v>132</v>
      </c>
      <c r="R119" s="51">
        <v>2.62</v>
      </c>
      <c r="S119" s="51">
        <v>97.1</v>
      </c>
      <c r="T119" s="51">
        <v>6.3</v>
      </c>
      <c r="U119" s="51"/>
      <c r="V119" s="51"/>
      <c r="W119" s="51"/>
      <c r="X119" s="51"/>
      <c r="Y119" s="51">
        <v>2.23</v>
      </c>
      <c r="Z119" s="51">
        <v>59</v>
      </c>
      <c r="AA119" s="51">
        <v>1.75</v>
      </c>
      <c r="AB119" s="51">
        <v>0.5</v>
      </c>
      <c r="AC119" s="51">
        <v>18.100000000000001</v>
      </c>
      <c r="AD119" s="51">
        <v>4.55</v>
      </c>
      <c r="AE119" s="51">
        <v>11.6</v>
      </c>
      <c r="AF119" s="51">
        <v>1.77</v>
      </c>
      <c r="AG119" s="51">
        <v>8.99</v>
      </c>
      <c r="AH119" s="51">
        <v>2.79</v>
      </c>
      <c r="AI119" s="51">
        <v>0.96</v>
      </c>
      <c r="AJ119" s="51">
        <v>3.39</v>
      </c>
      <c r="AK119" s="51">
        <v>0.62</v>
      </c>
      <c r="AL119" s="51">
        <v>3.59</v>
      </c>
      <c r="AM119" s="51">
        <v>0.73</v>
      </c>
      <c r="AN119" s="51">
        <v>2.04</v>
      </c>
      <c r="AO119" s="51"/>
      <c r="AP119" s="51">
        <v>1.76</v>
      </c>
      <c r="AQ119" s="51">
        <v>0.25</v>
      </c>
      <c r="AR119" s="51"/>
      <c r="AS119" s="51">
        <v>0.12</v>
      </c>
      <c r="AT119" s="51">
        <v>0.13</v>
      </c>
      <c r="AU119" s="51"/>
      <c r="AV119" s="51"/>
      <c r="AW119" s="51"/>
      <c r="AX119" s="51"/>
      <c r="AY119" s="51"/>
      <c r="AZ119" s="51"/>
      <c r="BA119" s="51"/>
      <c r="BB119" s="51"/>
      <c r="BC119" s="51"/>
      <c r="BD119" s="51"/>
      <c r="BE119" s="51"/>
      <c r="BF119" s="51"/>
      <c r="BG119" s="292" t="s">
        <v>1868</v>
      </c>
    </row>
    <row r="120" spans="1:59" s="289" customFormat="1" ht="12.75" x14ac:dyDescent="0.2">
      <c r="A120" s="291" t="s">
        <v>2112</v>
      </c>
      <c r="B120" s="116" t="s">
        <v>1870</v>
      </c>
      <c r="C120" s="53">
        <v>52.16</v>
      </c>
      <c r="D120" s="53">
        <v>0.76</v>
      </c>
      <c r="E120" s="53">
        <v>8.51</v>
      </c>
      <c r="F120" s="53">
        <v>12.1</v>
      </c>
      <c r="G120" s="53">
        <v>0.21</v>
      </c>
      <c r="H120" s="53">
        <v>12.05</v>
      </c>
      <c r="I120" s="53">
        <v>10.31</v>
      </c>
      <c r="J120" s="53">
        <v>1.86</v>
      </c>
      <c r="K120" s="53">
        <v>0.46</v>
      </c>
      <c r="L120" s="53">
        <v>0.08</v>
      </c>
      <c r="M120" s="53"/>
      <c r="N120" s="54"/>
      <c r="O120" s="51">
        <v>1266</v>
      </c>
      <c r="P120" s="51"/>
      <c r="Q120" s="51">
        <v>452</v>
      </c>
      <c r="R120" s="51">
        <v>11.9</v>
      </c>
      <c r="S120" s="51">
        <v>181</v>
      </c>
      <c r="T120" s="51">
        <v>110</v>
      </c>
      <c r="U120" s="51"/>
      <c r="V120" s="51"/>
      <c r="W120" s="51"/>
      <c r="X120" s="51">
        <v>137</v>
      </c>
      <c r="Y120" s="51">
        <v>3.6</v>
      </c>
      <c r="Z120" s="51">
        <v>78.7</v>
      </c>
      <c r="AA120" s="51">
        <v>2.2999999999999998</v>
      </c>
      <c r="AB120" s="51">
        <v>1.43</v>
      </c>
      <c r="AC120" s="51">
        <v>13.8</v>
      </c>
      <c r="AD120" s="51">
        <v>11.8</v>
      </c>
      <c r="AE120" s="51">
        <v>26.9</v>
      </c>
      <c r="AF120" s="51">
        <v>3.61</v>
      </c>
      <c r="AG120" s="51">
        <v>15.9</v>
      </c>
      <c r="AH120" s="51">
        <v>3.36</v>
      </c>
      <c r="AI120" s="51">
        <v>0.86</v>
      </c>
      <c r="AJ120" s="51">
        <v>3.08</v>
      </c>
      <c r="AK120" s="51">
        <v>0.45</v>
      </c>
      <c r="AL120" s="51">
        <v>2.73</v>
      </c>
      <c r="AM120" s="51">
        <v>0.52</v>
      </c>
      <c r="AN120" s="51">
        <v>1.42</v>
      </c>
      <c r="AO120" s="51">
        <v>0.2</v>
      </c>
      <c r="AP120" s="51">
        <v>1.1499999999999999</v>
      </c>
      <c r="AQ120" s="51">
        <v>0.18</v>
      </c>
      <c r="AR120" s="51"/>
      <c r="AS120" s="51">
        <v>0.3</v>
      </c>
      <c r="AT120" s="51">
        <v>0.23</v>
      </c>
      <c r="AU120" s="51"/>
      <c r="AV120" s="51"/>
      <c r="AW120" s="51"/>
      <c r="AX120" s="51"/>
      <c r="AY120" s="51"/>
      <c r="AZ120" s="51"/>
      <c r="BA120" s="51"/>
      <c r="BB120" s="51"/>
      <c r="BC120" s="51"/>
      <c r="BD120" s="51"/>
      <c r="BE120" s="51"/>
      <c r="BF120" s="51"/>
      <c r="BG120" s="292" t="s">
        <v>1868</v>
      </c>
    </row>
    <row r="121" spans="1:59" s="289" customFormat="1" ht="12.75" x14ac:dyDescent="0.2">
      <c r="A121" s="291" t="s">
        <v>2112</v>
      </c>
      <c r="B121" s="116" t="s">
        <v>1871</v>
      </c>
      <c r="C121" s="58"/>
      <c r="D121" s="58"/>
      <c r="E121" s="58"/>
      <c r="F121" s="58"/>
      <c r="G121" s="58"/>
      <c r="H121" s="58"/>
      <c r="I121" s="58"/>
      <c r="J121" s="58"/>
      <c r="K121" s="58"/>
      <c r="L121" s="58"/>
      <c r="M121" s="58"/>
      <c r="N121" s="56"/>
      <c r="O121" s="51"/>
      <c r="P121" s="51"/>
      <c r="Q121" s="51"/>
      <c r="R121" s="51">
        <v>2.78</v>
      </c>
      <c r="S121" s="51">
        <v>93.36</v>
      </c>
      <c r="T121" s="51">
        <v>30.82</v>
      </c>
      <c r="U121" s="51"/>
      <c r="V121" s="51">
        <v>3.72</v>
      </c>
      <c r="W121" s="51"/>
      <c r="X121" s="51"/>
      <c r="Y121" s="51">
        <v>2.64</v>
      </c>
      <c r="Z121" s="51">
        <v>6.19</v>
      </c>
      <c r="AA121" s="51">
        <v>0.32</v>
      </c>
      <c r="AB121" s="51">
        <v>0.35</v>
      </c>
      <c r="AC121" s="51">
        <v>17.239999999999998</v>
      </c>
      <c r="AD121" s="51">
        <v>2.92</v>
      </c>
      <c r="AE121" s="51">
        <v>9.5</v>
      </c>
      <c r="AF121" s="51">
        <v>1.22</v>
      </c>
      <c r="AG121" s="51">
        <v>6.47</v>
      </c>
      <c r="AH121" s="51">
        <v>2.0499999999999998</v>
      </c>
      <c r="AI121" s="51">
        <v>0.67</v>
      </c>
      <c r="AJ121" s="51">
        <v>2.79</v>
      </c>
      <c r="AK121" s="51">
        <v>0.5</v>
      </c>
      <c r="AL121" s="51">
        <v>3.4</v>
      </c>
      <c r="AM121" s="51">
        <v>0.72</v>
      </c>
      <c r="AN121" s="51">
        <v>2.08</v>
      </c>
      <c r="AO121" s="51">
        <v>0.3</v>
      </c>
      <c r="AP121" s="51">
        <v>1.98</v>
      </c>
      <c r="AQ121" s="51">
        <v>0.22</v>
      </c>
      <c r="AR121" s="51"/>
      <c r="AS121" s="51">
        <v>7.0000000000000007E-2</v>
      </c>
      <c r="AT121" s="51">
        <v>0.36</v>
      </c>
      <c r="AU121" s="51"/>
      <c r="AV121" s="51"/>
      <c r="AW121" s="51"/>
      <c r="AX121" s="51"/>
      <c r="AY121" s="51"/>
      <c r="AZ121" s="51"/>
      <c r="BA121" s="51"/>
      <c r="BB121" s="51"/>
      <c r="BC121" s="51"/>
      <c r="BD121" s="51"/>
      <c r="BE121" s="51"/>
      <c r="BF121" s="51"/>
      <c r="BG121" s="292" t="s">
        <v>1826</v>
      </c>
    </row>
    <row r="122" spans="1:59" s="289" customFormat="1" ht="12.75" x14ac:dyDescent="0.2">
      <c r="A122" s="291" t="s">
        <v>2112</v>
      </c>
      <c r="B122" s="116" t="s">
        <v>1872</v>
      </c>
      <c r="C122" s="58"/>
      <c r="D122" s="58"/>
      <c r="E122" s="58"/>
      <c r="F122" s="58"/>
      <c r="G122" s="58"/>
      <c r="H122" s="58"/>
      <c r="I122" s="58"/>
      <c r="J122" s="58"/>
      <c r="K122" s="58"/>
      <c r="L122" s="58"/>
      <c r="M122" s="58"/>
      <c r="N122" s="56"/>
      <c r="O122" s="51"/>
      <c r="P122" s="51"/>
      <c r="Q122" s="51"/>
      <c r="R122" s="51">
        <v>1.48</v>
      </c>
      <c r="S122" s="51">
        <v>131.16</v>
      </c>
      <c r="T122" s="51">
        <v>55.92</v>
      </c>
      <c r="U122" s="51"/>
      <c r="V122" s="51">
        <v>6.26</v>
      </c>
      <c r="W122" s="51"/>
      <c r="X122" s="51"/>
      <c r="Y122" s="51">
        <v>1.93</v>
      </c>
      <c r="Z122" s="51">
        <v>4.34</v>
      </c>
      <c r="AA122" s="51">
        <v>0.28999999999999998</v>
      </c>
      <c r="AB122" s="51">
        <v>0.22</v>
      </c>
      <c r="AC122" s="51">
        <v>19.48</v>
      </c>
      <c r="AD122" s="51">
        <v>2.61</v>
      </c>
      <c r="AE122" s="51">
        <v>7.94</v>
      </c>
      <c r="AF122" s="51">
        <v>1.17</v>
      </c>
      <c r="AG122" s="51">
        <v>6.42</v>
      </c>
      <c r="AH122" s="51">
        <v>2.14</v>
      </c>
      <c r="AI122" s="51">
        <v>0.8</v>
      </c>
      <c r="AJ122" s="51">
        <v>2.98</v>
      </c>
      <c r="AK122" s="51">
        <v>0.54</v>
      </c>
      <c r="AL122" s="51">
        <v>3.79</v>
      </c>
      <c r="AM122" s="51">
        <v>0.81</v>
      </c>
      <c r="AN122" s="51">
        <v>2.35</v>
      </c>
      <c r="AO122" s="51">
        <v>0.35</v>
      </c>
      <c r="AP122" s="51">
        <v>2.25</v>
      </c>
      <c r="AQ122" s="51">
        <v>0.26</v>
      </c>
      <c r="AR122" s="51"/>
      <c r="AS122" s="51">
        <v>0.05</v>
      </c>
      <c r="AT122" s="51">
        <v>0.28999999999999998</v>
      </c>
      <c r="AU122" s="51"/>
      <c r="AV122" s="51"/>
      <c r="AW122" s="51"/>
      <c r="AX122" s="51"/>
      <c r="AY122" s="51"/>
      <c r="AZ122" s="51"/>
      <c r="BA122" s="51"/>
      <c r="BB122" s="51"/>
      <c r="BC122" s="51"/>
      <c r="BD122" s="51"/>
      <c r="BE122" s="51"/>
      <c r="BF122" s="51"/>
      <c r="BG122" s="292" t="s">
        <v>1826</v>
      </c>
    </row>
    <row r="123" spans="1:59" s="289" customFormat="1" ht="12.75" x14ac:dyDescent="0.2">
      <c r="A123" s="291" t="s">
        <v>2112</v>
      </c>
      <c r="B123" s="116" t="s">
        <v>1873</v>
      </c>
      <c r="C123" s="58"/>
      <c r="D123" s="58"/>
      <c r="E123" s="58"/>
      <c r="F123" s="58"/>
      <c r="G123" s="58"/>
      <c r="H123" s="58"/>
      <c r="I123" s="58"/>
      <c r="J123" s="58"/>
      <c r="K123" s="58"/>
      <c r="L123" s="58"/>
      <c r="M123" s="58"/>
      <c r="N123" s="56"/>
      <c r="O123" s="51"/>
      <c r="P123" s="51"/>
      <c r="Q123" s="51"/>
      <c r="R123" s="51">
        <v>0.84</v>
      </c>
      <c r="S123" s="51">
        <v>82.5</v>
      </c>
      <c r="T123" s="51">
        <v>20.77</v>
      </c>
      <c r="U123" s="51"/>
      <c r="V123" s="51">
        <v>2.25</v>
      </c>
      <c r="W123" s="51"/>
      <c r="X123" s="51"/>
      <c r="Y123" s="51">
        <v>2.34</v>
      </c>
      <c r="Z123" s="51">
        <v>21.34</v>
      </c>
      <c r="AA123" s="51">
        <v>0.77</v>
      </c>
      <c r="AB123" s="51">
        <v>0.27</v>
      </c>
      <c r="AC123" s="51">
        <v>19.87</v>
      </c>
      <c r="AD123" s="51">
        <v>2.84</v>
      </c>
      <c r="AE123" s="51">
        <v>8.2899999999999991</v>
      </c>
      <c r="AF123" s="51">
        <v>1.23</v>
      </c>
      <c r="AG123" s="51">
        <v>6.71</v>
      </c>
      <c r="AH123" s="51">
        <v>2.23</v>
      </c>
      <c r="AI123" s="51">
        <v>0.76</v>
      </c>
      <c r="AJ123" s="51">
        <v>3.07</v>
      </c>
      <c r="AK123" s="51">
        <v>0.56000000000000005</v>
      </c>
      <c r="AL123" s="51">
        <v>3.9</v>
      </c>
      <c r="AM123" s="51">
        <v>0.84</v>
      </c>
      <c r="AN123" s="51">
        <v>2.4300000000000002</v>
      </c>
      <c r="AO123" s="51">
        <v>0.36</v>
      </c>
      <c r="AP123" s="51">
        <v>2.35</v>
      </c>
      <c r="AQ123" s="51">
        <v>0.28000000000000003</v>
      </c>
      <c r="AR123" s="51"/>
      <c r="AS123" s="51">
        <v>0.05</v>
      </c>
      <c r="AT123" s="51">
        <v>0.3</v>
      </c>
      <c r="AU123" s="51"/>
      <c r="AV123" s="51"/>
      <c r="AW123" s="51"/>
      <c r="AX123" s="51"/>
      <c r="AY123" s="51"/>
      <c r="AZ123" s="51"/>
      <c r="BA123" s="51"/>
      <c r="BB123" s="51"/>
      <c r="BC123" s="51"/>
      <c r="BD123" s="51"/>
      <c r="BE123" s="51"/>
      <c r="BF123" s="51"/>
      <c r="BG123" s="292" t="s">
        <v>2106</v>
      </c>
    </row>
    <row r="124" spans="1:59" s="289" customFormat="1" ht="12.75" x14ac:dyDescent="0.2">
      <c r="A124" s="291" t="s">
        <v>2112</v>
      </c>
      <c r="B124" s="116" t="s">
        <v>1874</v>
      </c>
      <c r="C124" s="58"/>
      <c r="D124" s="58"/>
      <c r="E124" s="58"/>
      <c r="F124" s="58"/>
      <c r="G124" s="58"/>
      <c r="H124" s="58"/>
      <c r="I124" s="58"/>
      <c r="J124" s="58"/>
      <c r="K124" s="58"/>
      <c r="L124" s="58"/>
      <c r="M124" s="58"/>
      <c r="N124" s="56"/>
      <c r="O124" s="51"/>
      <c r="P124" s="51"/>
      <c r="Q124" s="51"/>
      <c r="R124" s="51">
        <v>3.76</v>
      </c>
      <c r="S124" s="51">
        <v>58.6</v>
      </c>
      <c r="T124" s="51">
        <v>16.13</v>
      </c>
      <c r="U124" s="51"/>
      <c r="V124" s="51">
        <v>12.94</v>
      </c>
      <c r="W124" s="51"/>
      <c r="X124" s="51"/>
      <c r="Y124" s="51">
        <v>1.33</v>
      </c>
      <c r="Z124" s="51">
        <v>9.16</v>
      </c>
      <c r="AA124" s="51">
        <v>0.41</v>
      </c>
      <c r="AB124" s="51">
        <v>0.49</v>
      </c>
      <c r="AC124" s="51">
        <v>14.7</v>
      </c>
      <c r="AD124" s="51">
        <v>2.54</v>
      </c>
      <c r="AE124" s="51">
        <v>6.71</v>
      </c>
      <c r="AF124" s="51">
        <v>0.92</v>
      </c>
      <c r="AG124" s="51">
        <v>4.47</v>
      </c>
      <c r="AH124" s="51">
        <v>1.3</v>
      </c>
      <c r="AI124" s="51">
        <v>0.47</v>
      </c>
      <c r="AJ124" s="51">
        <v>1.95</v>
      </c>
      <c r="AK124" s="51">
        <v>0.37</v>
      </c>
      <c r="AL124" s="51">
        <v>2.75</v>
      </c>
      <c r="AM124" s="51">
        <v>0.62</v>
      </c>
      <c r="AN124" s="51">
        <v>1.84</v>
      </c>
      <c r="AO124" s="51">
        <v>0.27</v>
      </c>
      <c r="AP124" s="51">
        <v>1.76</v>
      </c>
      <c r="AQ124" s="51">
        <v>0.21</v>
      </c>
      <c r="AR124" s="51"/>
      <c r="AS124" s="51">
        <v>0.08</v>
      </c>
      <c r="AT124" s="51">
        <v>0.24</v>
      </c>
      <c r="AU124" s="51"/>
      <c r="AV124" s="51"/>
      <c r="AW124" s="51"/>
      <c r="AX124" s="51"/>
      <c r="AY124" s="51"/>
      <c r="AZ124" s="51"/>
      <c r="BA124" s="51"/>
      <c r="BB124" s="51"/>
      <c r="BC124" s="51"/>
      <c r="BD124" s="51"/>
      <c r="BE124" s="51"/>
      <c r="BF124" s="51"/>
      <c r="BG124" s="292" t="s">
        <v>1826</v>
      </c>
    </row>
    <row r="125" spans="1:59" s="289" customFormat="1" ht="12.75" x14ac:dyDescent="0.2">
      <c r="A125" s="291" t="s">
        <v>2112</v>
      </c>
      <c r="B125" s="116" t="s">
        <v>1875</v>
      </c>
      <c r="C125" s="58"/>
      <c r="D125" s="58"/>
      <c r="E125" s="58"/>
      <c r="F125" s="58"/>
      <c r="G125" s="58"/>
      <c r="H125" s="58"/>
      <c r="I125" s="58"/>
      <c r="J125" s="58"/>
      <c r="K125" s="58"/>
      <c r="L125" s="58"/>
      <c r="M125" s="58"/>
      <c r="N125" s="56"/>
      <c r="O125" s="51"/>
      <c r="P125" s="51"/>
      <c r="Q125" s="51"/>
      <c r="R125" s="51">
        <v>11.9</v>
      </c>
      <c r="S125" s="51">
        <v>56.31</v>
      </c>
      <c r="T125" s="51">
        <v>98.45</v>
      </c>
      <c r="U125" s="51"/>
      <c r="V125" s="51">
        <v>4.0599999999999996</v>
      </c>
      <c r="W125" s="51"/>
      <c r="X125" s="51"/>
      <c r="Y125" s="51">
        <v>7.43</v>
      </c>
      <c r="Z125" s="51">
        <v>14.94</v>
      </c>
      <c r="AA125" s="51">
        <v>0.7</v>
      </c>
      <c r="AB125" s="51">
        <v>1.55</v>
      </c>
      <c r="AC125" s="51">
        <v>38.200000000000003</v>
      </c>
      <c r="AD125" s="51">
        <v>9.91</v>
      </c>
      <c r="AE125" s="51">
        <v>23.98</v>
      </c>
      <c r="AF125" s="51">
        <v>3.49</v>
      </c>
      <c r="AG125" s="51">
        <v>17.57</v>
      </c>
      <c r="AH125" s="51">
        <v>5.0999999999999996</v>
      </c>
      <c r="AI125" s="51">
        <v>1.63</v>
      </c>
      <c r="AJ125" s="51">
        <v>6.63</v>
      </c>
      <c r="AK125" s="51">
        <v>1.1200000000000001</v>
      </c>
      <c r="AL125" s="51">
        <v>7.45</v>
      </c>
      <c r="AM125" s="51">
        <v>1.56</v>
      </c>
      <c r="AN125" s="51">
        <v>4.5</v>
      </c>
      <c r="AO125" s="51">
        <v>0.65</v>
      </c>
      <c r="AP125" s="51">
        <v>4.24</v>
      </c>
      <c r="AQ125" s="51">
        <v>0.48</v>
      </c>
      <c r="AR125" s="51"/>
      <c r="AS125" s="51">
        <v>0.3</v>
      </c>
      <c r="AT125" s="51">
        <v>0.6</v>
      </c>
      <c r="AU125" s="51"/>
      <c r="AV125" s="51"/>
      <c r="AW125" s="51"/>
      <c r="AX125" s="51"/>
      <c r="AY125" s="51"/>
      <c r="AZ125" s="51"/>
      <c r="BA125" s="51"/>
      <c r="BB125" s="51"/>
      <c r="BC125" s="51"/>
      <c r="BD125" s="51"/>
      <c r="BE125" s="51"/>
      <c r="BF125" s="51"/>
      <c r="BG125" s="292" t="s">
        <v>1826</v>
      </c>
    </row>
    <row r="126" spans="1:59" s="289" customFormat="1" ht="12.75" x14ac:dyDescent="0.2">
      <c r="A126" s="291" t="s">
        <v>2112</v>
      </c>
      <c r="B126" s="116" t="s">
        <v>1876</v>
      </c>
      <c r="C126" s="58"/>
      <c r="D126" s="58"/>
      <c r="E126" s="58"/>
      <c r="F126" s="58"/>
      <c r="G126" s="58"/>
      <c r="H126" s="58"/>
      <c r="I126" s="58"/>
      <c r="J126" s="58"/>
      <c r="K126" s="58"/>
      <c r="L126" s="58"/>
      <c r="M126" s="58"/>
      <c r="N126" s="56"/>
      <c r="O126" s="51"/>
      <c r="P126" s="51"/>
      <c r="Q126" s="51"/>
      <c r="R126" s="51">
        <v>20.420000000000002</v>
      </c>
      <c r="S126" s="51">
        <v>151.52000000000001</v>
      </c>
      <c r="T126" s="51">
        <v>73.39</v>
      </c>
      <c r="U126" s="51"/>
      <c r="V126" s="51">
        <v>17.309999999999999</v>
      </c>
      <c r="W126" s="51"/>
      <c r="X126" s="51"/>
      <c r="Y126" s="51">
        <v>7.01</v>
      </c>
      <c r="Z126" s="51">
        <v>10.78</v>
      </c>
      <c r="AA126" s="51">
        <v>0.51</v>
      </c>
      <c r="AB126" s="51">
        <v>1.35</v>
      </c>
      <c r="AC126" s="51">
        <v>36.9</v>
      </c>
      <c r="AD126" s="51">
        <v>9.32</v>
      </c>
      <c r="AE126" s="51">
        <v>21.9</v>
      </c>
      <c r="AF126" s="51">
        <v>3.28</v>
      </c>
      <c r="AG126" s="51">
        <v>16.420000000000002</v>
      </c>
      <c r="AH126" s="51">
        <v>4.75</v>
      </c>
      <c r="AI126" s="51">
        <v>1.9</v>
      </c>
      <c r="AJ126" s="51">
        <v>6.12</v>
      </c>
      <c r="AK126" s="51">
        <v>1.03</v>
      </c>
      <c r="AL126" s="51">
        <v>6.85</v>
      </c>
      <c r="AM126" s="51">
        <v>1.43</v>
      </c>
      <c r="AN126" s="51">
        <v>4.09</v>
      </c>
      <c r="AO126" s="51">
        <v>0.57999999999999996</v>
      </c>
      <c r="AP126" s="51">
        <v>3.69</v>
      </c>
      <c r="AQ126" s="51">
        <v>0.41</v>
      </c>
      <c r="AR126" s="51"/>
      <c r="AS126" s="51">
        <v>0.28000000000000003</v>
      </c>
      <c r="AT126" s="51">
        <v>0.49</v>
      </c>
      <c r="AU126" s="51"/>
      <c r="AV126" s="51"/>
      <c r="AW126" s="51"/>
      <c r="AX126" s="51"/>
      <c r="AY126" s="51"/>
      <c r="AZ126" s="51"/>
      <c r="BA126" s="51"/>
      <c r="BB126" s="51"/>
      <c r="BC126" s="51"/>
      <c r="BD126" s="51"/>
      <c r="BE126" s="51"/>
      <c r="BF126" s="51"/>
      <c r="BG126" s="292" t="s">
        <v>1826</v>
      </c>
    </row>
    <row r="127" spans="1:59" s="289" customFormat="1" ht="12.75" x14ac:dyDescent="0.2">
      <c r="A127" s="291" t="s">
        <v>2112</v>
      </c>
      <c r="B127" s="116" t="s">
        <v>1877</v>
      </c>
      <c r="C127" s="58"/>
      <c r="D127" s="58"/>
      <c r="E127" s="58"/>
      <c r="F127" s="58"/>
      <c r="G127" s="58"/>
      <c r="H127" s="58"/>
      <c r="I127" s="58"/>
      <c r="J127" s="58"/>
      <c r="K127" s="58"/>
      <c r="L127" s="58"/>
      <c r="M127" s="58"/>
      <c r="N127" s="56"/>
      <c r="O127" s="51"/>
      <c r="P127" s="51"/>
      <c r="Q127" s="51"/>
      <c r="R127" s="51">
        <v>3.27</v>
      </c>
      <c r="S127" s="51">
        <v>76.98</v>
      </c>
      <c r="T127" s="51">
        <v>62.73</v>
      </c>
      <c r="U127" s="51"/>
      <c r="V127" s="51">
        <v>7.88</v>
      </c>
      <c r="W127" s="51"/>
      <c r="X127" s="51"/>
      <c r="Y127" s="51">
        <v>1.44</v>
      </c>
      <c r="Z127" s="51">
        <v>4.78</v>
      </c>
      <c r="AA127" s="51">
        <v>0.27</v>
      </c>
      <c r="AB127" s="51">
        <v>0.4</v>
      </c>
      <c r="AC127" s="51">
        <v>19.489999999999998</v>
      </c>
      <c r="AD127" s="51">
        <v>3.41</v>
      </c>
      <c r="AE127" s="51">
        <v>8.57</v>
      </c>
      <c r="AF127" s="51">
        <v>1.32</v>
      </c>
      <c r="AG127" s="51">
        <v>7.01</v>
      </c>
      <c r="AH127" s="51">
        <v>2.25</v>
      </c>
      <c r="AI127" s="51">
        <v>0.77</v>
      </c>
      <c r="AJ127" s="51">
        <v>3.08</v>
      </c>
      <c r="AK127" s="51">
        <v>0.56000000000000005</v>
      </c>
      <c r="AL127" s="51">
        <v>3.81</v>
      </c>
      <c r="AM127" s="51">
        <v>0.81</v>
      </c>
      <c r="AN127" s="51">
        <v>2.33</v>
      </c>
      <c r="AO127" s="51">
        <v>0.34</v>
      </c>
      <c r="AP127" s="51">
        <v>2.19</v>
      </c>
      <c r="AQ127" s="51">
        <v>0.24</v>
      </c>
      <c r="AR127" s="51"/>
      <c r="AS127" s="51">
        <v>0.06</v>
      </c>
      <c r="AT127" s="51">
        <v>0.15</v>
      </c>
      <c r="AU127" s="51"/>
      <c r="AV127" s="51"/>
      <c r="AW127" s="51"/>
      <c r="AX127" s="51"/>
      <c r="AY127" s="51"/>
      <c r="AZ127" s="51"/>
      <c r="BA127" s="51"/>
      <c r="BB127" s="51"/>
      <c r="BC127" s="51"/>
      <c r="BD127" s="51"/>
      <c r="BE127" s="51"/>
      <c r="BF127" s="51"/>
      <c r="BG127" s="292" t="s">
        <v>1826</v>
      </c>
    </row>
    <row r="128" spans="1:59" s="289" customFormat="1" ht="12.75" x14ac:dyDescent="0.2">
      <c r="A128" s="291" t="s">
        <v>2112</v>
      </c>
      <c r="B128" s="116" t="s">
        <v>1878</v>
      </c>
      <c r="C128" s="58"/>
      <c r="D128" s="58"/>
      <c r="E128" s="58"/>
      <c r="F128" s="58"/>
      <c r="G128" s="58"/>
      <c r="H128" s="58"/>
      <c r="I128" s="58"/>
      <c r="J128" s="58"/>
      <c r="K128" s="58"/>
      <c r="L128" s="58"/>
      <c r="M128" s="58"/>
      <c r="N128" s="56"/>
      <c r="O128" s="51"/>
      <c r="P128" s="51"/>
      <c r="Q128" s="51"/>
      <c r="R128" s="51">
        <v>3.25</v>
      </c>
      <c r="S128" s="51">
        <v>68.75</v>
      </c>
      <c r="T128" s="51">
        <v>48.2</v>
      </c>
      <c r="U128" s="51"/>
      <c r="V128" s="51">
        <v>2.78</v>
      </c>
      <c r="W128" s="51">
        <v>0.24</v>
      </c>
      <c r="X128" s="51"/>
      <c r="Y128" s="51">
        <v>2.14</v>
      </c>
      <c r="Z128" s="51">
        <v>4.5</v>
      </c>
      <c r="AA128" s="51">
        <v>0.24</v>
      </c>
      <c r="AB128" s="51">
        <v>0.03</v>
      </c>
      <c r="AC128" s="51">
        <v>2.69</v>
      </c>
      <c r="AD128" s="51">
        <v>7.31</v>
      </c>
      <c r="AE128" s="51">
        <v>1.2</v>
      </c>
      <c r="AF128" s="51">
        <v>6.56</v>
      </c>
      <c r="AG128" s="51">
        <v>2.19</v>
      </c>
      <c r="AH128" s="51">
        <v>0.76</v>
      </c>
      <c r="AI128" s="51">
        <v>3.07</v>
      </c>
      <c r="AJ128" s="51">
        <v>0.56000000000000005</v>
      </c>
      <c r="AK128" s="51">
        <v>3.92</v>
      </c>
      <c r="AL128" s="51">
        <v>0.83</v>
      </c>
      <c r="AM128" s="51">
        <v>2.39</v>
      </c>
      <c r="AN128" s="51">
        <v>0.35</v>
      </c>
      <c r="AO128" s="51">
        <v>2.25</v>
      </c>
      <c r="AP128" s="51">
        <v>0.25</v>
      </c>
      <c r="AQ128" s="51"/>
      <c r="AR128" s="51"/>
      <c r="AS128" s="51">
        <v>19.72</v>
      </c>
      <c r="AT128" s="51">
        <v>0.28000000000000003</v>
      </c>
      <c r="AU128" s="51"/>
      <c r="AV128" s="51"/>
      <c r="AW128" s="51"/>
      <c r="AX128" s="51"/>
      <c r="AY128" s="51"/>
      <c r="AZ128" s="51"/>
      <c r="BA128" s="51"/>
      <c r="BB128" s="51"/>
      <c r="BC128" s="51"/>
      <c r="BD128" s="51"/>
      <c r="BE128" s="51"/>
      <c r="BF128" s="51"/>
      <c r="BG128" s="292" t="s">
        <v>1826</v>
      </c>
    </row>
    <row r="129" spans="1:59" s="289" customFormat="1" ht="12.75" x14ac:dyDescent="0.2">
      <c r="A129" s="291" t="s">
        <v>2112</v>
      </c>
      <c r="B129" s="116" t="s">
        <v>1879</v>
      </c>
      <c r="C129" s="58"/>
      <c r="D129" s="58"/>
      <c r="E129" s="58"/>
      <c r="F129" s="58"/>
      <c r="G129" s="58"/>
      <c r="H129" s="58"/>
      <c r="I129" s="58"/>
      <c r="J129" s="58"/>
      <c r="K129" s="58"/>
      <c r="L129" s="58"/>
      <c r="M129" s="58"/>
      <c r="N129" s="56"/>
      <c r="O129" s="51"/>
      <c r="P129" s="51"/>
      <c r="Q129" s="51"/>
      <c r="R129" s="51">
        <v>0.6</v>
      </c>
      <c r="S129" s="51">
        <v>163.66999999999999</v>
      </c>
      <c r="T129" s="51">
        <v>75.58</v>
      </c>
      <c r="U129" s="51"/>
      <c r="V129" s="51">
        <v>9.36</v>
      </c>
      <c r="W129" s="51">
        <v>0.17</v>
      </c>
      <c r="X129" s="51"/>
      <c r="Y129" s="51">
        <v>1.7</v>
      </c>
      <c r="Z129" s="51">
        <v>3.89</v>
      </c>
      <c r="AA129" s="51">
        <v>0.21</v>
      </c>
      <c r="AB129" s="51">
        <v>0.04</v>
      </c>
      <c r="AC129" s="51">
        <v>2.54</v>
      </c>
      <c r="AD129" s="51">
        <v>6.98</v>
      </c>
      <c r="AE129" s="51">
        <v>1.17</v>
      </c>
      <c r="AF129" s="51">
        <v>6.58</v>
      </c>
      <c r="AG129" s="51">
        <v>2.2400000000000002</v>
      </c>
      <c r="AH129" s="51">
        <v>0.81</v>
      </c>
      <c r="AI129" s="51">
        <v>3.15</v>
      </c>
      <c r="AJ129" s="51">
        <v>0.57999999999999996</v>
      </c>
      <c r="AK129" s="51">
        <v>4</v>
      </c>
      <c r="AL129" s="51">
        <v>0.85</v>
      </c>
      <c r="AM129" s="51">
        <v>2.4700000000000002</v>
      </c>
      <c r="AN129" s="51">
        <v>0.36</v>
      </c>
      <c r="AO129" s="51">
        <v>2.34</v>
      </c>
      <c r="AP129" s="51">
        <v>0.26</v>
      </c>
      <c r="AQ129" s="51"/>
      <c r="AR129" s="51"/>
      <c r="AS129" s="51">
        <v>19.04</v>
      </c>
      <c r="AT129" s="51">
        <v>0.27</v>
      </c>
      <c r="AU129" s="51"/>
      <c r="AV129" s="51"/>
      <c r="AW129" s="51"/>
      <c r="AX129" s="51"/>
      <c r="AY129" s="51"/>
      <c r="AZ129" s="51"/>
      <c r="BA129" s="51"/>
      <c r="BB129" s="51"/>
      <c r="BC129" s="51"/>
      <c r="BD129" s="51"/>
      <c r="BE129" s="51"/>
      <c r="BF129" s="51"/>
      <c r="BG129" s="292" t="s">
        <v>1826</v>
      </c>
    </row>
    <row r="130" spans="1:59" s="289" customFormat="1" ht="12.75" x14ac:dyDescent="0.2">
      <c r="A130" s="291" t="s">
        <v>2112</v>
      </c>
      <c r="B130" s="116" t="s">
        <v>1880</v>
      </c>
      <c r="C130" s="58"/>
      <c r="D130" s="58"/>
      <c r="E130" s="58"/>
      <c r="F130" s="58"/>
      <c r="G130" s="58"/>
      <c r="H130" s="58"/>
      <c r="I130" s="58"/>
      <c r="J130" s="58"/>
      <c r="K130" s="58"/>
      <c r="L130" s="58"/>
      <c r="M130" s="58"/>
      <c r="N130" s="56"/>
      <c r="O130" s="51"/>
      <c r="P130" s="51"/>
      <c r="Q130" s="51"/>
      <c r="R130" s="51">
        <v>0.95</v>
      </c>
      <c r="S130" s="51">
        <v>52.02</v>
      </c>
      <c r="T130" s="51">
        <v>24.59</v>
      </c>
      <c r="U130" s="51"/>
      <c r="V130" s="51">
        <v>3.95</v>
      </c>
      <c r="W130" s="51">
        <v>0.44</v>
      </c>
      <c r="X130" s="51"/>
      <c r="Y130" s="51">
        <v>2.87</v>
      </c>
      <c r="Z130" s="51">
        <v>3.59</v>
      </c>
      <c r="AA130" s="51">
        <v>0.31</v>
      </c>
      <c r="AB130" s="51">
        <v>0.06</v>
      </c>
      <c r="AC130" s="51">
        <v>3.8</v>
      </c>
      <c r="AD130" s="51">
        <v>10.31</v>
      </c>
      <c r="AE130" s="51">
        <v>1.66</v>
      </c>
      <c r="AF130" s="51">
        <v>8.9600000000000009</v>
      </c>
      <c r="AG130" s="51">
        <v>2.83</v>
      </c>
      <c r="AH130" s="51">
        <v>1.21</v>
      </c>
      <c r="AI130" s="51">
        <v>3.81</v>
      </c>
      <c r="AJ130" s="51">
        <v>0.68</v>
      </c>
      <c r="AK130" s="51">
        <v>4.6100000000000003</v>
      </c>
      <c r="AL130" s="51">
        <v>0.97</v>
      </c>
      <c r="AM130" s="51">
        <v>2.79</v>
      </c>
      <c r="AN130" s="51">
        <v>0.41</v>
      </c>
      <c r="AO130" s="51">
        <v>2.64</v>
      </c>
      <c r="AP130" s="51">
        <v>0.28999999999999998</v>
      </c>
      <c r="AQ130" s="51"/>
      <c r="AR130" s="51"/>
      <c r="AS130" s="51">
        <v>23.47</v>
      </c>
      <c r="AT130" s="51">
        <v>0.25</v>
      </c>
      <c r="AU130" s="51"/>
      <c r="AV130" s="51"/>
      <c r="AW130" s="51"/>
      <c r="AX130" s="51"/>
      <c r="AY130" s="51"/>
      <c r="AZ130" s="51"/>
      <c r="BA130" s="51"/>
      <c r="BB130" s="51"/>
      <c r="BC130" s="51"/>
      <c r="BD130" s="51"/>
      <c r="BE130" s="51"/>
      <c r="BF130" s="51"/>
      <c r="BG130" s="292" t="s">
        <v>1826</v>
      </c>
    </row>
    <row r="131" spans="1:59" s="289" customFormat="1" ht="12.75" x14ac:dyDescent="0.2">
      <c r="A131" s="291" t="s">
        <v>2112</v>
      </c>
      <c r="B131" s="116" t="s">
        <v>1881</v>
      </c>
      <c r="C131" s="58"/>
      <c r="D131" s="58"/>
      <c r="E131" s="58"/>
      <c r="F131" s="58"/>
      <c r="G131" s="58"/>
      <c r="H131" s="58"/>
      <c r="I131" s="58"/>
      <c r="J131" s="58"/>
      <c r="K131" s="58"/>
      <c r="L131" s="58"/>
      <c r="M131" s="58"/>
      <c r="N131" s="56"/>
      <c r="O131" s="51"/>
      <c r="P131" s="51"/>
      <c r="Q131" s="51"/>
      <c r="R131" s="51">
        <v>1.6</v>
      </c>
      <c r="S131" s="51">
        <v>112.65</v>
      </c>
      <c r="T131" s="51">
        <v>43.22</v>
      </c>
      <c r="U131" s="51"/>
      <c r="V131" s="51">
        <v>14.97</v>
      </c>
      <c r="W131" s="51">
        <v>0.35</v>
      </c>
      <c r="X131" s="51"/>
      <c r="Y131" s="51">
        <v>3.46</v>
      </c>
      <c r="Z131" s="51">
        <v>7.72</v>
      </c>
      <c r="AA131" s="51">
        <v>0.28000000000000003</v>
      </c>
      <c r="AB131" s="51">
        <v>0.05</v>
      </c>
      <c r="AC131" s="51">
        <v>3.38</v>
      </c>
      <c r="AD131" s="51">
        <v>8.9499999999999993</v>
      </c>
      <c r="AE131" s="51">
        <v>1.46</v>
      </c>
      <c r="AF131" s="51">
        <v>7.92</v>
      </c>
      <c r="AG131" s="51">
        <v>2.6</v>
      </c>
      <c r="AH131" s="51">
        <v>0.9</v>
      </c>
      <c r="AI131" s="51">
        <v>3.55</v>
      </c>
      <c r="AJ131" s="51">
        <v>0.64</v>
      </c>
      <c r="AK131" s="51">
        <v>4.38</v>
      </c>
      <c r="AL131" s="51">
        <v>0.93</v>
      </c>
      <c r="AM131" s="51">
        <v>2.67</v>
      </c>
      <c r="AN131" s="51">
        <v>0.39</v>
      </c>
      <c r="AO131" s="51">
        <v>2.5499999999999998</v>
      </c>
      <c r="AP131" s="51">
        <v>0.28999999999999998</v>
      </c>
      <c r="AQ131" s="51"/>
      <c r="AR131" s="51"/>
      <c r="AS131" s="51">
        <v>22.05</v>
      </c>
      <c r="AT131" s="51">
        <v>0.45</v>
      </c>
      <c r="AU131" s="51"/>
      <c r="AV131" s="51"/>
      <c r="AW131" s="51"/>
      <c r="AX131" s="51"/>
      <c r="AY131" s="51"/>
      <c r="AZ131" s="51"/>
      <c r="BA131" s="51"/>
      <c r="BB131" s="51"/>
      <c r="BC131" s="51"/>
      <c r="BD131" s="51"/>
      <c r="BE131" s="51"/>
      <c r="BF131" s="51"/>
      <c r="BG131" s="292" t="s">
        <v>1826</v>
      </c>
    </row>
    <row r="132" spans="1:59" s="289" customFormat="1" ht="12.75" x14ac:dyDescent="0.2">
      <c r="A132" s="291" t="s">
        <v>2112</v>
      </c>
      <c r="B132" s="116" t="s">
        <v>1882</v>
      </c>
      <c r="C132" s="58"/>
      <c r="D132" s="58"/>
      <c r="E132" s="58"/>
      <c r="F132" s="58"/>
      <c r="G132" s="58"/>
      <c r="H132" s="58"/>
      <c r="I132" s="58"/>
      <c r="J132" s="58"/>
      <c r="K132" s="58"/>
      <c r="L132" s="58"/>
      <c r="M132" s="58"/>
      <c r="N132" s="56"/>
      <c r="O132" s="51"/>
      <c r="P132" s="51"/>
      <c r="Q132" s="51"/>
      <c r="R132" s="51">
        <v>3.84</v>
      </c>
      <c r="S132" s="51">
        <v>85.75</v>
      </c>
      <c r="T132" s="51">
        <v>29.09</v>
      </c>
      <c r="U132" s="51"/>
      <c r="V132" s="51">
        <v>2.9</v>
      </c>
      <c r="W132" s="51">
        <v>0.24</v>
      </c>
      <c r="X132" s="51"/>
      <c r="Y132" s="51">
        <v>2.29</v>
      </c>
      <c r="Z132" s="51">
        <v>10.57</v>
      </c>
      <c r="AA132" s="51">
        <v>0.24</v>
      </c>
      <c r="AB132" s="51">
        <v>0.08</v>
      </c>
      <c r="AC132" s="51">
        <v>2.83</v>
      </c>
      <c r="AD132" s="51">
        <v>7.84</v>
      </c>
      <c r="AE132" s="51">
        <v>1.27</v>
      </c>
      <c r="AF132" s="51">
        <v>6.9</v>
      </c>
      <c r="AG132" s="51">
        <v>2.2999999999999998</v>
      </c>
      <c r="AH132" s="51">
        <v>0.8</v>
      </c>
      <c r="AI132" s="51">
        <v>3.15</v>
      </c>
      <c r="AJ132" s="51">
        <v>0.56999999999999995</v>
      </c>
      <c r="AK132" s="51">
        <v>3.93</v>
      </c>
      <c r="AL132" s="51">
        <v>0.84</v>
      </c>
      <c r="AM132" s="51">
        <v>2.4300000000000002</v>
      </c>
      <c r="AN132" s="51">
        <v>0.36</v>
      </c>
      <c r="AO132" s="51">
        <v>2.37</v>
      </c>
      <c r="AP132" s="51">
        <v>0.28000000000000003</v>
      </c>
      <c r="AQ132" s="51"/>
      <c r="AR132" s="51"/>
      <c r="AS132" s="51">
        <v>20.32</v>
      </c>
      <c r="AT132" s="51">
        <v>0.61</v>
      </c>
      <c r="AU132" s="51"/>
      <c r="AV132" s="51"/>
      <c r="AW132" s="51"/>
      <c r="AX132" s="51"/>
      <c r="AY132" s="51"/>
      <c r="AZ132" s="51"/>
      <c r="BA132" s="51"/>
      <c r="BB132" s="51"/>
      <c r="BC132" s="51"/>
      <c r="BD132" s="51"/>
      <c r="BE132" s="51"/>
      <c r="BF132" s="51"/>
      <c r="BG132" s="292" t="s">
        <v>2106</v>
      </c>
    </row>
    <row r="133" spans="1:59" s="289" customFormat="1" ht="12.75" x14ac:dyDescent="0.2">
      <c r="A133" s="291" t="s">
        <v>2280</v>
      </c>
      <c r="B133" s="116" t="s">
        <v>1836</v>
      </c>
      <c r="C133" s="58">
        <f t="shared" ref="C133:M133" si="2">MEDIAN(C71:C132)</f>
        <v>51.2</v>
      </c>
      <c r="D133" s="58">
        <f t="shared" si="2"/>
        <v>0.76</v>
      </c>
      <c r="E133" s="58">
        <f t="shared" si="2"/>
        <v>9.3000000000000007</v>
      </c>
      <c r="F133" s="58">
        <f t="shared" si="2"/>
        <v>13.02</v>
      </c>
      <c r="G133" s="58">
        <f t="shared" si="2"/>
        <v>0.21</v>
      </c>
      <c r="H133" s="58">
        <f t="shared" si="2"/>
        <v>11.5</v>
      </c>
      <c r="I133" s="58">
        <f t="shared" si="2"/>
        <v>10.029999999999999</v>
      </c>
      <c r="J133" s="58">
        <f t="shared" si="2"/>
        <v>1.48</v>
      </c>
      <c r="K133" s="58">
        <f t="shared" si="2"/>
        <v>0.215</v>
      </c>
      <c r="L133" s="58">
        <f t="shared" si="2"/>
        <v>0.05</v>
      </c>
      <c r="M133" s="58">
        <f t="shared" si="2"/>
        <v>1.22</v>
      </c>
      <c r="N133" s="56"/>
      <c r="O133" s="51">
        <f t="shared" ref="O133:Z133" si="3">MEDIAN(O71:O132)</f>
        <v>980.5</v>
      </c>
      <c r="P133" s="51">
        <f t="shared" si="3"/>
        <v>73.5</v>
      </c>
      <c r="Q133" s="51">
        <f t="shared" si="3"/>
        <v>256.5</v>
      </c>
      <c r="R133" s="51">
        <f t="shared" si="3"/>
        <v>1.9</v>
      </c>
      <c r="S133" s="51">
        <f t="shared" si="3"/>
        <v>99.5</v>
      </c>
      <c r="T133" s="51">
        <f t="shared" si="3"/>
        <v>26.895</v>
      </c>
      <c r="U133" s="51">
        <f t="shared" si="3"/>
        <v>13.55</v>
      </c>
      <c r="V133" s="51">
        <f t="shared" si="3"/>
        <v>2.21</v>
      </c>
      <c r="W133" s="51">
        <f t="shared" si="3"/>
        <v>32.4</v>
      </c>
      <c r="X133" s="51">
        <f t="shared" si="3"/>
        <v>172</v>
      </c>
      <c r="Y133" s="51">
        <f t="shared" si="3"/>
        <v>2.1900000000000004</v>
      </c>
      <c r="Z133" s="51">
        <f t="shared" si="3"/>
        <v>55.6</v>
      </c>
      <c r="AA133" s="51">
        <f>MEDIAN(AA128:AA132)</f>
        <v>0.24</v>
      </c>
      <c r="AB133" s="51">
        <f t="shared" ref="AB133:AT133" si="4">MEDIAN(AB71:AB132)</f>
        <v>0.66</v>
      </c>
      <c r="AC133" s="51">
        <f t="shared" si="4"/>
        <v>15.9</v>
      </c>
      <c r="AD133" s="51">
        <f t="shared" si="4"/>
        <v>4.4350000000000005</v>
      </c>
      <c r="AE133" s="51">
        <f t="shared" si="4"/>
        <v>10.210000000000001</v>
      </c>
      <c r="AF133" s="51">
        <f t="shared" si="4"/>
        <v>1.6949999999999998</v>
      </c>
      <c r="AG133" s="51">
        <f t="shared" si="4"/>
        <v>7.4399999999999995</v>
      </c>
      <c r="AH133" s="51">
        <f t="shared" si="4"/>
        <v>2.5149999999999997</v>
      </c>
      <c r="AI133" s="51">
        <f t="shared" si="4"/>
        <v>0.85499999999999998</v>
      </c>
      <c r="AJ133" s="51">
        <f t="shared" si="4"/>
        <v>3.0750000000000002</v>
      </c>
      <c r="AK133" s="51">
        <f t="shared" si="4"/>
        <v>0.53500000000000003</v>
      </c>
      <c r="AL133" s="51">
        <f t="shared" si="4"/>
        <v>3.12</v>
      </c>
      <c r="AM133" s="51">
        <f t="shared" si="4"/>
        <v>0.64749999999999996</v>
      </c>
      <c r="AN133" s="51">
        <f t="shared" si="4"/>
        <v>1.73</v>
      </c>
      <c r="AO133" s="51">
        <f t="shared" si="4"/>
        <v>0.27</v>
      </c>
      <c r="AP133" s="51">
        <f t="shared" si="4"/>
        <v>1.5750000000000002</v>
      </c>
      <c r="AQ133" s="51">
        <f t="shared" si="4"/>
        <v>0.23</v>
      </c>
      <c r="AR133" s="51">
        <f t="shared" si="4"/>
        <v>0.11215</v>
      </c>
      <c r="AS133" s="51">
        <f t="shared" si="4"/>
        <v>0.15</v>
      </c>
      <c r="AT133" s="51">
        <f t="shared" si="4"/>
        <v>0.16500000000000001</v>
      </c>
      <c r="AU133" s="51"/>
      <c r="AV133" s="51"/>
      <c r="AW133" s="51">
        <f>MEDIAN(AW71:AW132)</f>
        <v>98.55</v>
      </c>
      <c r="AX133" s="51">
        <f>MEDIAN(AX71:AX132)</f>
        <v>82.25</v>
      </c>
      <c r="AY133" s="51"/>
      <c r="AZ133" s="51"/>
      <c r="BA133" s="51"/>
      <c r="BB133" s="51"/>
      <c r="BC133" s="51"/>
      <c r="BD133" s="51"/>
      <c r="BE133" s="51"/>
      <c r="BF133" s="51"/>
      <c r="BG133" s="292"/>
    </row>
    <row r="134" spans="1:59" s="289" customFormat="1" ht="12.75" x14ac:dyDescent="0.2">
      <c r="A134" s="290"/>
      <c r="B134" s="120"/>
      <c r="C134" s="48"/>
      <c r="D134" s="48"/>
      <c r="E134" s="48"/>
      <c r="F134" s="48"/>
      <c r="G134" s="48"/>
      <c r="H134" s="48"/>
      <c r="I134" s="48"/>
      <c r="J134" s="48"/>
      <c r="K134" s="48"/>
      <c r="L134" s="48"/>
      <c r="M134" s="48"/>
      <c r="N134" s="49"/>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row>
    <row r="135" spans="1:59" s="289" customFormat="1" ht="12.75" x14ac:dyDescent="0.2">
      <c r="A135" s="293" t="s">
        <v>1884</v>
      </c>
      <c r="B135" s="121" t="s">
        <v>1885</v>
      </c>
      <c r="C135" s="60">
        <v>50.25</v>
      </c>
      <c r="D135" s="60">
        <v>1.01</v>
      </c>
      <c r="E135" s="60">
        <v>14.48</v>
      </c>
      <c r="F135" s="60">
        <v>11.88</v>
      </c>
      <c r="G135" s="60">
        <v>0.22</v>
      </c>
      <c r="H135" s="60">
        <v>7.79</v>
      </c>
      <c r="I135" s="60">
        <v>11.56</v>
      </c>
      <c r="J135" s="60">
        <v>2.2999999999999998</v>
      </c>
      <c r="K135" s="60">
        <v>0.42</v>
      </c>
      <c r="L135" s="60">
        <v>7.0000000000000007E-2</v>
      </c>
      <c r="M135" s="60">
        <v>1.04</v>
      </c>
      <c r="N135" s="61"/>
      <c r="O135" s="59">
        <v>137</v>
      </c>
      <c r="P135" s="59">
        <v>51</v>
      </c>
      <c r="Q135" s="59">
        <v>93</v>
      </c>
      <c r="R135" s="59">
        <v>3</v>
      </c>
      <c r="S135" s="59">
        <v>176</v>
      </c>
      <c r="T135" s="59">
        <v>67</v>
      </c>
      <c r="U135" s="59">
        <v>18</v>
      </c>
      <c r="V135" s="59">
        <v>3</v>
      </c>
      <c r="W135" s="59">
        <v>39.6</v>
      </c>
      <c r="X135" s="59">
        <v>289</v>
      </c>
      <c r="Y135" s="59">
        <v>3.7</v>
      </c>
      <c r="Z135" s="59">
        <v>23</v>
      </c>
      <c r="AA135" s="59">
        <v>0.8</v>
      </c>
      <c r="AB135" s="59">
        <v>0.77</v>
      </c>
      <c r="AC135" s="59">
        <v>16.2</v>
      </c>
      <c r="AD135" s="59">
        <v>4.7</v>
      </c>
      <c r="AE135" s="59">
        <v>11.52</v>
      </c>
      <c r="AF135" s="59">
        <v>1.66</v>
      </c>
      <c r="AG135" s="59">
        <v>7.62</v>
      </c>
      <c r="AH135" s="59">
        <v>2.1800000000000002</v>
      </c>
      <c r="AI135" s="59">
        <v>0.80900000000000005</v>
      </c>
      <c r="AJ135" s="59">
        <v>2.5499999999999998</v>
      </c>
      <c r="AK135" s="59">
        <v>0.46</v>
      </c>
      <c r="AL135" s="59">
        <v>2.95</v>
      </c>
      <c r="AM135" s="59">
        <v>0.63</v>
      </c>
      <c r="AN135" s="59">
        <v>1.72</v>
      </c>
      <c r="AO135" s="59">
        <v>0.24399999999999999</v>
      </c>
      <c r="AP135" s="59">
        <v>1.56</v>
      </c>
      <c r="AQ135" s="59">
        <v>0.22900000000000001</v>
      </c>
      <c r="AR135" s="59"/>
      <c r="AS135" s="59">
        <v>0.18</v>
      </c>
      <c r="AT135" s="59">
        <v>0.28999999999999998</v>
      </c>
      <c r="AU135" s="59"/>
      <c r="AV135" s="59"/>
      <c r="AW135" s="59">
        <v>22</v>
      </c>
      <c r="AX135" s="59">
        <v>91</v>
      </c>
      <c r="AY135" s="59">
        <v>1.6</v>
      </c>
      <c r="AZ135" s="59"/>
      <c r="BA135" s="59"/>
      <c r="BB135" s="59"/>
      <c r="BC135" s="59"/>
      <c r="BD135" s="59"/>
      <c r="BE135" s="59"/>
      <c r="BF135" s="59"/>
      <c r="BG135" s="61" t="s">
        <v>1883</v>
      </c>
    </row>
    <row r="136" spans="1:59" s="289" customFormat="1" ht="12.75" x14ac:dyDescent="0.2">
      <c r="A136" s="293" t="s">
        <v>1884</v>
      </c>
      <c r="B136" s="121" t="s">
        <v>1886</v>
      </c>
      <c r="C136" s="60">
        <v>47.14</v>
      </c>
      <c r="D136" s="60">
        <v>0.98</v>
      </c>
      <c r="E136" s="60">
        <v>14.31</v>
      </c>
      <c r="F136" s="60">
        <v>11.55</v>
      </c>
      <c r="G136" s="60">
        <v>0.16</v>
      </c>
      <c r="H136" s="60">
        <v>9.35</v>
      </c>
      <c r="I136" s="60">
        <v>13.69</v>
      </c>
      <c r="J136" s="60">
        <v>2.04</v>
      </c>
      <c r="K136" s="60">
        <v>0.68</v>
      </c>
      <c r="L136" s="60">
        <v>0.05</v>
      </c>
      <c r="M136" s="60">
        <v>0.52</v>
      </c>
      <c r="N136" s="61"/>
      <c r="O136" s="59">
        <v>351</v>
      </c>
      <c r="P136" s="59">
        <v>53</v>
      </c>
      <c r="Q136" s="59">
        <v>155</v>
      </c>
      <c r="R136" s="59">
        <v>5</v>
      </c>
      <c r="S136" s="59">
        <v>278</v>
      </c>
      <c r="T136" s="59">
        <v>27</v>
      </c>
      <c r="U136" s="59">
        <v>16</v>
      </c>
      <c r="V136" s="59">
        <v>4</v>
      </c>
      <c r="W136" s="59">
        <v>45.4</v>
      </c>
      <c r="X136" s="59">
        <v>270</v>
      </c>
      <c r="Y136" s="59">
        <v>1.5</v>
      </c>
      <c r="Z136" s="59">
        <v>37</v>
      </c>
      <c r="AA136" s="59">
        <v>1.3</v>
      </c>
      <c r="AB136" s="59">
        <v>0.3</v>
      </c>
      <c r="AC136" s="59">
        <v>19.5</v>
      </c>
      <c r="AD136" s="59">
        <v>2.71</v>
      </c>
      <c r="AE136" s="59">
        <v>7.08</v>
      </c>
      <c r="AF136" s="59">
        <v>1.0900000000000001</v>
      </c>
      <c r="AG136" s="59">
        <v>5.77</v>
      </c>
      <c r="AH136" s="59">
        <v>1.99</v>
      </c>
      <c r="AI136" s="59">
        <v>0.71499999999999997</v>
      </c>
      <c r="AJ136" s="59">
        <v>2.64</v>
      </c>
      <c r="AK136" s="59">
        <v>0.49</v>
      </c>
      <c r="AL136" s="59">
        <v>3.26</v>
      </c>
      <c r="AM136" s="59">
        <v>0.71</v>
      </c>
      <c r="AN136" s="59">
        <v>2.02</v>
      </c>
      <c r="AO136" s="59">
        <v>0.311</v>
      </c>
      <c r="AP136" s="59">
        <v>2.06</v>
      </c>
      <c r="AQ136" s="59">
        <v>0.30199999999999999</v>
      </c>
      <c r="AR136" s="59"/>
      <c r="AS136" s="59">
        <v>0.2</v>
      </c>
      <c r="AT136" s="59">
        <v>0.17</v>
      </c>
      <c r="AU136" s="59"/>
      <c r="AV136" s="59"/>
      <c r="AW136" s="59">
        <v>3</v>
      </c>
      <c r="AX136" s="59">
        <v>64</v>
      </c>
      <c r="AY136" s="59">
        <v>1.6</v>
      </c>
      <c r="AZ136" s="59"/>
      <c r="BA136" s="59"/>
      <c r="BB136" s="59"/>
      <c r="BC136" s="59"/>
      <c r="BD136" s="59"/>
      <c r="BE136" s="59"/>
      <c r="BF136" s="59"/>
      <c r="BG136" s="61" t="s">
        <v>1883</v>
      </c>
    </row>
    <row r="137" spans="1:59" s="289" customFormat="1" ht="12.75" x14ac:dyDescent="0.2">
      <c r="A137" s="293" t="s">
        <v>1884</v>
      </c>
      <c r="B137" s="121" t="s">
        <v>1887</v>
      </c>
      <c r="C137" s="60">
        <v>47.47</v>
      </c>
      <c r="D137" s="60">
        <v>0.76</v>
      </c>
      <c r="E137" s="60">
        <v>15.76</v>
      </c>
      <c r="F137" s="60">
        <v>11.36</v>
      </c>
      <c r="G137" s="60">
        <v>0.18</v>
      </c>
      <c r="H137" s="60">
        <v>9.98</v>
      </c>
      <c r="I137" s="60">
        <v>12.49</v>
      </c>
      <c r="J137" s="60">
        <v>1.48</v>
      </c>
      <c r="K137" s="60">
        <v>0.44</v>
      </c>
      <c r="L137" s="60">
        <v>0.03</v>
      </c>
      <c r="M137" s="60">
        <v>0.3</v>
      </c>
      <c r="N137" s="61"/>
      <c r="O137" s="59">
        <v>347</v>
      </c>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61" t="s">
        <v>1883</v>
      </c>
    </row>
    <row r="138" spans="1:59" s="289" customFormat="1" ht="12.75" x14ac:dyDescent="0.2">
      <c r="A138" s="293" t="s">
        <v>1884</v>
      </c>
      <c r="B138" s="121" t="s">
        <v>1888</v>
      </c>
      <c r="C138" s="60">
        <v>50.66</v>
      </c>
      <c r="D138" s="60">
        <v>0.79</v>
      </c>
      <c r="E138" s="60">
        <v>14.23</v>
      </c>
      <c r="F138" s="60">
        <v>11.45</v>
      </c>
      <c r="G138" s="60">
        <v>0.18</v>
      </c>
      <c r="H138" s="60">
        <v>8.3699999999999992</v>
      </c>
      <c r="I138" s="60">
        <v>11.71</v>
      </c>
      <c r="J138" s="60">
        <v>2.4700000000000002</v>
      </c>
      <c r="K138" s="60">
        <v>0.08</v>
      </c>
      <c r="L138" s="60">
        <v>0.05</v>
      </c>
      <c r="M138" s="60">
        <v>0</v>
      </c>
      <c r="N138" s="61"/>
      <c r="O138" s="59">
        <v>240</v>
      </c>
      <c r="P138" s="59">
        <v>52</v>
      </c>
      <c r="Q138" s="59">
        <v>100</v>
      </c>
      <c r="R138" s="59">
        <v>0</v>
      </c>
      <c r="S138" s="59">
        <v>211</v>
      </c>
      <c r="T138" s="59">
        <v>15</v>
      </c>
      <c r="U138" s="59">
        <v>17</v>
      </c>
      <c r="V138" s="59"/>
      <c r="W138" s="59">
        <v>52</v>
      </c>
      <c r="X138" s="59">
        <v>319</v>
      </c>
      <c r="Y138" s="59">
        <v>1.8</v>
      </c>
      <c r="Z138" s="59">
        <v>27</v>
      </c>
      <c r="AA138" s="59">
        <v>1.1000000000000001</v>
      </c>
      <c r="AB138" s="59"/>
      <c r="AC138" s="59">
        <v>18.899999999999999</v>
      </c>
      <c r="AD138" s="59">
        <v>2.0499999999999998</v>
      </c>
      <c r="AE138" s="59">
        <v>6.88</v>
      </c>
      <c r="AF138" s="59">
        <v>1.18</v>
      </c>
      <c r="AG138" s="59">
        <v>6.35</v>
      </c>
      <c r="AH138" s="59">
        <v>2.1</v>
      </c>
      <c r="AI138" s="59">
        <v>0.80600000000000005</v>
      </c>
      <c r="AJ138" s="59">
        <v>2.82</v>
      </c>
      <c r="AK138" s="59">
        <v>0.49</v>
      </c>
      <c r="AL138" s="59">
        <v>3.51</v>
      </c>
      <c r="AM138" s="59">
        <v>0.74</v>
      </c>
      <c r="AN138" s="59">
        <v>2.23</v>
      </c>
      <c r="AO138" s="59">
        <v>0.312</v>
      </c>
      <c r="AP138" s="59">
        <v>2.14</v>
      </c>
      <c r="AQ138" s="59">
        <v>0.33800000000000002</v>
      </c>
      <c r="AR138" s="59"/>
      <c r="AS138" s="59">
        <v>0</v>
      </c>
      <c r="AT138" s="59">
        <v>0.05</v>
      </c>
      <c r="AU138" s="59"/>
      <c r="AV138" s="59"/>
      <c r="AW138" s="59">
        <v>130</v>
      </c>
      <c r="AX138" s="59">
        <v>60</v>
      </c>
      <c r="AY138" s="59">
        <v>2.1</v>
      </c>
      <c r="AZ138" s="59"/>
      <c r="BA138" s="59"/>
      <c r="BB138" s="59"/>
      <c r="BC138" s="59"/>
      <c r="BD138" s="59"/>
      <c r="BE138" s="59"/>
      <c r="BF138" s="59"/>
      <c r="BG138" s="61" t="s">
        <v>1883</v>
      </c>
    </row>
    <row r="139" spans="1:59" s="289" customFormat="1" ht="12.75" x14ac:dyDescent="0.2">
      <c r="A139" s="293" t="s">
        <v>1884</v>
      </c>
      <c r="B139" s="121" t="s">
        <v>1889</v>
      </c>
      <c r="C139" s="60">
        <v>50.77</v>
      </c>
      <c r="D139" s="60">
        <v>0.95</v>
      </c>
      <c r="E139" s="60">
        <v>14.19</v>
      </c>
      <c r="F139" s="60">
        <v>11.48</v>
      </c>
      <c r="G139" s="60">
        <v>0.21</v>
      </c>
      <c r="H139" s="60">
        <v>9.1300000000000008</v>
      </c>
      <c r="I139" s="60">
        <v>11.01</v>
      </c>
      <c r="J139" s="60">
        <v>2.08</v>
      </c>
      <c r="K139" s="60">
        <v>0.1</v>
      </c>
      <c r="L139" s="60">
        <v>0.06</v>
      </c>
      <c r="M139" s="60">
        <v>0</v>
      </c>
      <c r="N139" s="61"/>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61" t="s">
        <v>1883</v>
      </c>
    </row>
    <row r="140" spans="1:59" s="289" customFormat="1" ht="12.75" x14ac:dyDescent="0.2">
      <c r="A140" s="293" t="s">
        <v>1884</v>
      </c>
      <c r="B140" s="121" t="s">
        <v>1890</v>
      </c>
      <c r="C140" s="60">
        <v>50.93</v>
      </c>
      <c r="D140" s="60">
        <v>0.96</v>
      </c>
      <c r="E140" s="60">
        <v>14.99</v>
      </c>
      <c r="F140" s="60">
        <v>11.41</v>
      </c>
      <c r="G140" s="60">
        <v>0.17</v>
      </c>
      <c r="H140" s="60">
        <v>8.35</v>
      </c>
      <c r="I140" s="60">
        <v>10.54</v>
      </c>
      <c r="J140" s="60">
        <v>2.5</v>
      </c>
      <c r="K140" s="60">
        <v>0.08</v>
      </c>
      <c r="L140" s="60">
        <v>0.05</v>
      </c>
      <c r="M140" s="60">
        <v>0</v>
      </c>
      <c r="N140" s="61"/>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61" t="s">
        <v>1883</v>
      </c>
    </row>
    <row r="141" spans="1:59" s="289" customFormat="1" ht="12.75" x14ac:dyDescent="0.2">
      <c r="A141" s="293" t="s">
        <v>1884</v>
      </c>
      <c r="B141" s="121" t="s">
        <v>1891</v>
      </c>
      <c r="C141" s="60">
        <v>50.02</v>
      </c>
      <c r="D141" s="60">
        <v>0.95</v>
      </c>
      <c r="E141" s="60">
        <v>16.2</v>
      </c>
      <c r="F141" s="60">
        <v>10.029999999999999</v>
      </c>
      <c r="G141" s="60">
        <v>0.2</v>
      </c>
      <c r="H141" s="60">
        <v>6.74</v>
      </c>
      <c r="I141" s="60">
        <v>12.65</v>
      </c>
      <c r="J141" s="60">
        <v>2.92</v>
      </c>
      <c r="K141" s="60">
        <v>0.22</v>
      </c>
      <c r="L141" s="60">
        <v>7.0000000000000007E-2</v>
      </c>
      <c r="M141" s="60">
        <v>0.25</v>
      </c>
      <c r="N141" s="61"/>
      <c r="O141" s="59">
        <v>150</v>
      </c>
      <c r="P141" s="59">
        <v>39</v>
      </c>
      <c r="Q141" s="59">
        <v>70</v>
      </c>
      <c r="R141" s="59">
        <v>0</v>
      </c>
      <c r="S141" s="59">
        <v>209</v>
      </c>
      <c r="T141" s="59">
        <v>37</v>
      </c>
      <c r="U141" s="59">
        <v>18</v>
      </c>
      <c r="V141" s="59"/>
      <c r="W141" s="59">
        <v>47</v>
      </c>
      <c r="X141" s="59">
        <v>288</v>
      </c>
      <c r="Y141" s="59">
        <v>2</v>
      </c>
      <c r="Z141" s="59">
        <v>44</v>
      </c>
      <c r="AA141" s="59">
        <v>1.3</v>
      </c>
      <c r="AB141" s="59"/>
      <c r="AC141" s="59">
        <v>20.7</v>
      </c>
      <c r="AD141" s="59">
        <v>2.97</v>
      </c>
      <c r="AE141" s="59">
        <v>9.31</v>
      </c>
      <c r="AF141" s="59">
        <v>1.48</v>
      </c>
      <c r="AG141" s="59">
        <v>7.44</v>
      </c>
      <c r="AH141" s="59">
        <v>2.59</v>
      </c>
      <c r="AI141" s="59">
        <v>0.82899999999999996</v>
      </c>
      <c r="AJ141" s="59">
        <v>3.17</v>
      </c>
      <c r="AK141" s="59">
        <v>0.56999999999999995</v>
      </c>
      <c r="AL141" s="59">
        <v>3.76</v>
      </c>
      <c r="AM141" s="59">
        <v>0.81</v>
      </c>
      <c r="AN141" s="59">
        <v>2.36</v>
      </c>
      <c r="AO141" s="59">
        <v>0.33900000000000002</v>
      </c>
      <c r="AP141" s="59">
        <v>2.17</v>
      </c>
      <c r="AQ141" s="59">
        <v>0.35699999999999998</v>
      </c>
      <c r="AR141" s="59"/>
      <c r="AS141" s="59">
        <v>0.02</v>
      </c>
      <c r="AT141" s="59">
        <v>0.09</v>
      </c>
      <c r="AU141" s="59"/>
      <c r="AV141" s="59"/>
      <c r="AW141" s="59">
        <v>20</v>
      </c>
      <c r="AX141" s="59">
        <v>70</v>
      </c>
      <c r="AY141" s="59">
        <v>1.8</v>
      </c>
      <c r="AZ141" s="59"/>
      <c r="BA141" s="59"/>
      <c r="BB141" s="59"/>
      <c r="BC141" s="59"/>
      <c r="BD141" s="59"/>
      <c r="BE141" s="59"/>
      <c r="BF141" s="59"/>
      <c r="BG141" s="61" t="s">
        <v>1883</v>
      </c>
    </row>
    <row r="142" spans="1:59" s="289" customFormat="1" ht="12.75" x14ac:dyDescent="0.2">
      <c r="A142" s="293" t="s">
        <v>1884</v>
      </c>
      <c r="B142" s="121" t="s">
        <v>1892</v>
      </c>
      <c r="C142" s="60">
        <v>49.38</v>
      </c>
      <c r="D142" s="60">
        <v>1.32</v>
      </c>
      <c r="E142" s="60">
        <v>14.81</v>
      </c>
      <c r="F142" s="60">
        <v>12.72</v>
      </c>
      <c r="G142" s="60">
        <v>0.21</v>
      </c>
      <c r="H142" s="60">
        <v>7.91</v>
      </c>
      <c r="I142" s="60">
        <v>10.43</v>
      </c>
      <c r="J142" s="60">
        <v>2.72</v>
      </c>
      <c r="K142" s="60">
        <v>0.4</v>
      </c>
      <c r="L142" s="60">
        <v>0.08</v>
      </c>
      <c r="M142" s="60">
        <v>0</v>
      </c>
      <c r="N142" s="61"/>
      <c r="O142" s="59">
        <v>210</v>
      </c>
      <c r="P142" s="59">
        <v>51</v>
      </c>
      <c r="Q142" s="59">
        <v>110</v>
      </c>
      <c r="R142" s="59">
        <v>2</v>
      </c>
      <c r="S142" s="59">
        <v>227</v>
      </c>
      <c r="T142" s="59">
        <v>79</v>
      </c>
      <c r="U142" s="59">
        <v>18</v>
      </c>
      <c r="V142" s="59"/>
      <c r="W142" s="59"/>
      <c r="X142" s="59">
        <v>318</v>
      </c>
      <c r="Y142" s="59">
        <v>2.1</v>
      </c>
      <c r="Z142" s="59">
        <v>56</v>
      </c>
      <c r="AA142" s="59">
        <v>1.6</v>
      </c>
      <c r="AB142" s="59">
        <v>0.1</v>
      </c>
      <c r="AC142" s="59">
        <v>24.1</v>
      </c>
      <c r="AD142" s="59">
        <v>3.49</v>
      </c>
      <c r="AE142" s="59">
        <v>9.81</v>
      </c>
      <c r="AF142" s="59">
        <v>1.57</v>
      </c>
      <c r="AG142" s="59">
        <v>7.66</v>
      </c>
      <c r="AH142" s="59">
        <v>2.56</v>
      </c>
      <c r="AI142" s="59">
        <v>0.94099999999999995</v>
      </c>
      <c r="AJ142" s="59">
        <v>3.32</v>
      </c>
      <c r="AK142" s="59">
        <v>0.62</v>
      </c>
      <c r="AL142" s="59">
        <v>4.0199999999999996</v>
      </c>
      <c r="AM142" s="59">
        <v>0.82</v>
      </c>
      <c r="AN142" s="59">
        <v>2.44</v>
      </c>
      <c r="AO142" s="59">
        <v>0.36199999999999999</v>
      </c>
      <c r="AP142" s="59">
        <v>2.39</v>
      </c>
      <c r="AQ142" s="59">
        <v>0.39200000000000002</v>
      </c>
      <c r="AR142" s="59"/>
      <c r="AS142" s="59">
        <v>0.05</v>
      </c>
      <c r="AT142" s="59">
        <v>0.14000000000000001</v>
      </c>
      <c r="AU142" s="59"/>
      <c r="AV142" s="59"/>
      <c r="AW142" s="59">
        <v>20</v>
      </c>
      <c r="AX142" s="59">
        <v>120</v>
      </c>
      <c r="AY142" s="59">
        <v>1.7</v>
      </c>
      <c r="AZ142" s="59"/>
      <c r="BA142" s="59"/>
      <c r="BB142" s="59"/>
      <c r="BC142" s="59"/>
      <c r="BD142" s="59"/>
      <c r="BE142" s="59"/>
      <c r="BF142" s="59"/>
      <c r="BG142" s="61" t="s">
        <v>1883</v>
      </c>
    </row>
    <row r="143" spans="1:59" s="289" customFormat="1" ht="12.75" x14ac:dyDescent="0.2">
      <c r="A143" s="293" t="s">
        <v>1884</v>
      </c>
      <c r="B143" s="121" t="s">
        <v>1893</v>
      </c>
      <c r="C143" s="60">
        <v>49.05</v>
      </c>
      <c r="D143" s="60">
        <v>1.06</v>
      </c>
      <c r="E143" s="60">
        <v>16.12</v>
      </c>
      <c r="F143" s="60">
        <v>11.91</v>
      </c>
      <c r="G143" s="60">
        <v>0.18</v>
      </c>
      <c r="H143" s="60">
        <v>7.24</v>
      </c>
      <c r="I143" s="60">
        <v>11.19</v>
      </c>
      <c r="J143" s="60">
        <v>2.89</v>
      </c>
      <c r="K143" s="60">
        <v>0.24</v>
      </c>
      <c r="L143" s="60">
        <v>7.0000000000000007E-2</v>
      </c>
      <c r="M143" s="60">
        <v>0.11</v>
      </c>
      <c r="N143" s="61"/>
      <c r="O143" s="59">
        <v>208</v>
      </c>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61" t="s">
        <v>1883</v>
      </c>
    </row>
    <row r="144" spans="1:59" s="289" customFormat="1" ht="12.75" x14ac:dyDescent="0.2">
      <c r="A144" s="293" t="s">
        <v>1884</v>
      </c>
      <c r="B144" s="121" t="s">
        <v>1894</v>
      </c>
      <c r="C144" s="60">
        <v>48.23</v>
      </c>
      <c r="D144" s="60">
        <v>1.05</v>
      </c>
      <c r="E144" s="60">
        <v>15.94</v>
      </c>
      <c r="F144" s="60">
        <v>11.72</v>
      </c>
      <c r="G144" s="60">
        <v>0.19</v>
      </c>
      <c r="H144" s="60">
        <v>8.1300000000000008</v>
      </c>
      <c r="I144" s="60">
        <v>12.38</v>
      </c>
      <c r="J144" s="60">
        <v>2.1</v>
      </c>
      <c r="K144" s="60">
        <v>0.12</v>
      </c>
      <c r="L144" s="60">
        <v>0.06</v>
      </c>
      <c r="M144" s="60">
        <v>0.11</v>
      </c>
      <c r="N144" s="61"/>
      <c r="O144" s="59">
        <v>536</v>
      </c>
      <c r="P144" s="59">
        <v>47</v>
      </c>
      <c r="Q144" s="59">
        <v>92</v>
      </c>
      <c r="R144" s="59">
        <v>1</v>
      </c>
      <c r="S144" s="59">
        <v>176</v>
      </c>
      <c r="T144" s="59">
        <v>25</v>
      </c>
      <c r="U144" s="59">
        <v>18</v>
      </c>
      <c r="V144" s="59">
        <v>1</v>
      </c>
      <c r="W144" s="59">
        <v>50.3</v>
      </c>
      <c r="X144" s="59">
        <v>320</v>
      </c>
      <c r="Y144" s="59">
        <v>2.1</v>
      </c>
      <c r="Z144" s="59">
        <v>42</v>
      </c>
      <c r="AA144" s="59">
        <v>1.4</v>
      </c>
      <c r="AB144" s="59">
        <v>0.03</v>
      </c>
      <c r="AC144" s="59">
        <v>21.9</v>
      </c>
      <c r="AD144" s="59">
        <v>2.0699999999999998</v>
      </c>
      <c r="AE144" s="59">
        <v>7.11</v>
      </c>
      <c r="AF144" s="59">
        <v>1.27</v>
      </c>
      <c r="AG144" s="59">
        <v>6.79</v>
      </c>
      <c r="AH144" s="59">
        <v>2.36</v>
      </c>
      <c r="AI144" s="59">
        <v>0.80900000000000005</v>
      </c>
      <c r="AJ144" s="59">
        <v>3.1</v>
      </c>
      <c r="AK144" s="59">
        <v>0.56000000000000005</v>
      </c>
      <c r="AL144" s="59">
        <v>3.9</v>
      </c>
      <c r="AM144" s="59">
        <v>0.84</v>
      </c>
      <c r="AN144" s="59">
        <v>2.33</v>
      </c>
      <c r="AO144" s="59">
        <v>0.35599999999999998</v>
      </c>
      <c r="AP144" s="59">
        <v>2.25</v>
      </c>
      <c r="AQ144" s="59">
        <v>0.33800000000000002</v>
      </c>
      <c r="AR144" s="59"/>
      <c r="AS144" s="59">
        <v>0.01</v>
      </c>
      <c r="AT144" s="59">
        <v>0.12</v>
      </c>
      <c r="AU144" s="59"/>
      <c r="AV144" s="59"/>
      <c r="AW144" s="59">
        <v>49</v>
      </c>
      <c r="AX144" s="59">
        <v>90</v>
      </c>
      <c r="AY144" s="59">
        <v>1.6</v>
      </c>
      <c r="AZ144" s="59"/>
      <c r="BA144" s="59"/>
      <c r="BB144" s="59"/>
      <c r="BC144" s="59"/>
      <c r="BD144" s="59"/>
      <c r="BE144" s="59"/>
      <c r="BF144" s="59"/>
      <c r="BG144" s="61" t="s">
        <v>1883</v>
      </c>
    </row>
    <row r="145" spans="1:59" s="289" customFormat="1" ht="12.75" x14ac:dyDescent="0.2">
      <c r="A145" s="293" t="s">
        <v>1884</v>
      </c>
      <c r="B145" s="121" t="s">
        <v>1895</v>
      </c>
      <c r="C145" s="60">
        <v>50.38</v>
      </c>
      <c r="D145" s="60">
        <v>0.82</v>
      </c>
      <c r="E145" s="60">
        <v>15.87</v>
      </c>
      <c r="F145" s="60">
        <v>10.38</v>
      </c>
      <c r="G145" s="60">
        <v>0.17</v>
      </c>
      <c r="H145" s="60">
        <v>7.6</v>
      </c>
      <c r="I145" s="60">
        <v>11.83</v>
      </c>
      <c r="J145" s="60">
        <v>2.82</v>
      </c>
      <c r="K145" s="60">
        <v>7.0000000000000007E-2</v>
      </c>
      <c r="L145" s="60">
        <v>0.05</v>
      </c>
      <c r="M145" s="60">
        <v>0.23</v>
      </c>
      <c r="N145" s="61"/>
      <c r="O145" s="59">
        <v>110</v>
      </c>
      <c r="P145" s="59">
        <v>48</v>
      </c>
      <c r="Q145" s="59">
        <v>73</v>
      </c>
      <c r="R145" s="59">
        <v>0</v>
      </c>
      <c r="S145" s="59">
        <v>248</v>
      </c>
      <c r="T145" s="59">
        <v>22</v>
      </c>
      <c r="U145" s="59">
        <v>16</v>
      </c>
      <c r="V145" s="59">
        <v>1</v>
      </c>
      <c r="W145" s="59">
        <v>50.6</v>
      </c>
      <c r="X145" s="59">
        <v>297</v>
      </c>
      <c r="Y145" s="59">
        <v>1.8</v>
      </c>
      <c r="Z145" s="59">
        <v>32</v>
      </c>
      <c r="AA145" s="59">
        <v>1.1000000000000001</v>
      </c>
      <c r="AB145" s="59">
        <v>0.05</v>
      </c>
      <c r="AC145" s="59">
        <v>17.7</v>
      </c>
      <c r="AD145" s="59">
        <v>2.0699999999999998</v>
      </c>
      <c r="AE145" s="59">
        <v>6.8</v>
      </c>
      <c r="AF145" s="59">
        <v>1.1200000000000001</v>
      </c>
      <c r="AG145" s="59">
        <v>5.73</v>
      </c>
      <c r="AH145" s="59">
        <v>1.91</v>
      </c>
      <c r="AI145" s="59">
        <v>0.64800000000000002</v>
      </c>
      <c r="AJ145" s="59">
        <v>2.34</v>
      </c>
      <c r="AK145" s="59">
        <v>0.45</v>
      </c>
      <c r="AL145" s="59">
        <v>3.03</v>
      </c>
      <c r="AM145" s="59">
        <v>0.65</v>
      </c>
      <c r="AN145" s="59">
        <v>1.9</v>
      </c>
      <c r="AO145" s="59">
        <v>0.28499999999999998</v>
      </c>
      <c r="AP145" s="59">
        <v>1.89</v>
      </c>
      <c r="AQ145" s="59">
        <v>0.28999999999999998</v>
      </c>
      <c r="AR145" s="59"/>
      <c r="AS145" s="59">
        <v>0</v>
      </c>
      <c r="AT145" s="59">
        <v>0.11</v>
      </c>
      <c r="AU145" s="59"/>
      <c r="AV145" s="59"/>
      <c r="AW145" s="59">
        <v>17</v>
      </c>
      <c r="AX145" s="59">
        <v>68</v>
      </c>
      <c r="AY145" s="59">
        <v>1.5</v>
      </c>
      <c r="AZ145" s="59"/>
      <c r="BA145" s="59"/>
      <c r="BB145" s="59"/>
      <c r="BC145" s="59"/>
      <c r="BD145" s="59"/>
      <c r="BE145" s="59"/>
      <c r="BF145" s="59"/>
      <c r="BG145" s="61" t="s">
        <v>1883</v>
      </c>
    </row>
    <row r="146" spans="1:59" s="289" customFormat="1" ht="12.75" x14ac:dyDescent="0.2">
      <c r="A146" s="293" t="s">
        <v>1884</v>
      </c>
      <c r="B146" s="121" t="s">
        <v>1896</v>
      </c>
      <c r="C146" s="60">
        <v>49.57</v>
      </c>
      <c r="D146" s="60">
        <v>0.75</v>
      </c>
      <c r="E146" s="60">
        <v>15.68</v>
      </c>
      <c r="F146" s="60">
        <v>10.44</v>
      </c>
      <c r="G146" s="60">
        <v>0.17</v>
      </c>
      <c r="H146" s="60">
        <v>8.8800000000000008</v>
      </c>
      <c r="I146" s="60">
        <v>11.83</v>
      </c>
      <c r="J146" s="60">
        <v>2.38</v>
      </c>
      <c r="K146" s="60">
        <v>0.23</v>
      </c>
      <c r="L146" s="60">
        <v>0.05</v>
      </c>
      <c r="M146" s="60">
        <v>0.78</v>
      </c>
      <c r="N146" s="61"/>
      <c r="O146" s="59">
        <v>310</v>
      </c>
      <c r="P146" s="59">
        <v>50</v>
      </c>
      <c r="Q146" s="59">
        <v>180</v>
      </c>
      <c r="R146" s="59">
        <v>0</v>
      </c>
      <c r="S146" s="59">
        <v>107</v>
      </c>
      <c r="T146" s="59">
        <v>28</v>
      </c>
      <c r="U146" s="59">
        <v>17</v>
      </c>
      <c r="V146" s="59"/>
      <c r="W146" s="59">
        <v>34</v>
      </c>
      <c r="X146" s="59">
        <v>235</v>
      </c>
      <c r="Y146" s="59">
        <v>1.8</v>
      </c>
      <c r="Z146" s="59">
        <v>41</v>
      </c>
      <c r="AA146" s="59">
        <v>1.2</v>
      </c>
      <c r="AB146" s="59"/>
      <c r="AC146" s="59">
        <v>17.3</v>
      </c>
      <c r="AD146" s="59">
        <v>3.28</v>
      </c>
      <c r="AE146" s="59">
        <v>9.51</v>
      </c>
      <c r="AF146" s="59">
        <v>1.51</v>
      </c>
      <c r="AG146" s="59">
        <v>6.85</v>
      </c>
      <c r="AH146" s="59">
        <v>2.2200000000000002</v>
      </c>
      <c r="AI146" s="59">
        <v>0.70899999999999996</v>
      </c>
      <c r="AJ146" s="59">
        <v>2.73</v>
      </c>
      <c r="AK146" s="59">
        <v>0.48</v>
      </c>
      <c r="AL146" s="59">
        <v>3.16</v>
      </c>
      <c r="AM146" s="59">
        <v>0.67</v>
      </c>
      <c r="AN146" s="59">
        <v>1.96</v>
      </c>
      <c r="AO146" s="59">
        <v>0.27800000000000002</v>
      </c>
      <c r="AP146" s="59">
        <v>1.87</v>
      </c>
      <c r="AQ146" s="59">
        <v>0.29599999999999999</v>
      </c>
      <c r="AR146" s="59"/>
      <c r="AS146" s="59">
        <v>0.03</v>
      </c>
      <c r="AT146" s="59">
        <v>0.08</v>
      </c>
      <c r="AU146" s="59"/>
      <c r="AV146" s="59"/>
      <c r="AW146" s="59">
        <v>60</v>
      </c>
      <c r="AX146" s="59">
        <v>70</v>
      </c>
      <c r="AY146" s="59">
        <v>1.6</v>
      </c>
      <c r="AZ146" s="59"/>
      <c r="BA146" s="59"/>
      <c r="BB146" s="59"/>
      <c r="BC146" s="59"/>
      <c r="BD146" s="59"/>
      <c r="BE146" s="59"/>
      <c r="BF146" s="59"/>
      <c r="BG146" s="61" t="s">
        <v>1883</v>
      </c>
    </row>
    <row r="147" spans="1:59" s="289" customFormat="1" ht="12.75" x14ac:dyDescent="0.2">
      <c r="A147" s="293" t="s">
        <v>1884</v>
      </c>
      <c r="B147" s="121" t="s">
        <v>1897</v>
      </c>
      <c r="C147" s="60">
        <v>47.78</v>
      </c>
      <c r="D147" s="60">
        <v>1.1000000000000001</v>
      </c>
      <c r="E147" s="60">
        <v>16.059999999999999</v>
      </c>
      <c r="F147" s="60">
        <v>13.12</v>
      </c>
      <c r="G147" s="60">
        <v>0.23</v>
      </c>
      <c r="H147" s="60">
        <v>8.34</v>
      </c>
      <c r="I147" s="60">
        <v>11.23</v>
      </c>
      <c r="J147" s="60">
        <v>1.67</v>
      </c>
      <c r="K147" s="60">
        <v>0.37</v>
      </c>
      <c r="L147" s="60">
        <v>0.09</v>
      </c>
      <c r="M147" s="60">
        <v>0</v>
      </c>
      <c r="N147" s="61"/>
      <c r="O147" s="59">
        <v>200</v>
      </c>
      <c r="P147" s="59">
        <v>53</v>
      </c>
      <c r="Q147" s="59">
        <v>110</v>
      </c>
      <c r="R147" s="59">
        <v>3</v>
      </c>
      <c r="S147" s="59">
        <v>220</v>
      </c>
      <c r="T147" s="59">
        <v>70</v>
      </c>
      <c r="U147" s="59">
        <v>19</v>
      </c>
      <c r="V147" s="59"/>
      <c r="W147" s="59">
        <v>47</v>
      </c>
      <c r="X147" s="59">
        <v>339</v>
      </c>
      <c r="Y147" s="59">
        <v>2.4</v>
      </c>
      <c r="Z147" s="59">
        <v>52</v>
      </c>
      <c r="AA147" s="59">
        <v>1.6</v>
      </c>
      <c r="AB147" s="59">
        <v>0.28000000000000003</v>
      </c>
      <c r="AC147" s="59">
        <v>25.7</v>
      </c>
      <c r="AD147" s="59">
        <v>4.5</v>
      </c>
      <c r="AE147" s="59">
        <v>12.9</v>
      </c>
      <c r="AF147" s="59">
        <v>2.04</v>
      </c>
      <c r="AG147" s="59">
        <v>9.76</v>
      </c>
      <c r="AH147" s="59">
        <v>3.07</v>
      </c>
      <c r="AI147" s="59">
        <v>0.98599999999999999</v>
      </c>
      <c r="AJ147" s="59">
        <v>3.84</v>
      </c>
      <c r="AK147" s="59">
        <v>0.73</v>
      </c>
      <c r="AL147" s="59">
        <v>5.0599999999999996</v>
      </c>
      <c r="AM147" s="59">
        <v>1.07</v>
      </c>
      <c r="AN147" s="59">
        <v>3.11</v>
      </c>
      <c r="AO147" s="59">
        <v>0.45300000000000001</v>
      </c>
      <c r="AP147" s="59">
        <v>3.01</v>
      </c>
      <c r="AQ147" s="59">
        <v>0.47099999999999997</v>
      </c>
      <c r="AR147" s="59"/>
      <c r="AS147" s="59">
        <v>0.03</v>
      </c>
      <c r="AT147" s="59">
        <v>0.1</v>
      </c>
      <c r="AU147" s="59"/>
      <c r="AV147" s="59"/>
      <c r="AW147" s="59">
        <v>0</v>
      </c>
      <c r="AX147" s="59">
        <v>100</v>
      </c>
      <c r="AY147" s="59">
        <v>1.8</v>
      </c>
      <c r="AZ147" s="59"/>
      <c r="BA147" s="59"/>
      <c r="BB147" s="59"/>
      <c r="BC147" s="59"/>
      <c r="BD147" s="59"/>
      <c r="BE147" s="59"/>
      <c r="BF147" s="59"/>
      <c r="BG147" s="61" t="s">
        <v>1883</v>
      </c>
    </row>
    <row r="148" spans="1:59" s="289" customFormat="1" ht="12.75" x14ac:dyDescent="0.2">
      <c r="A148" s="293" t="s">
        <v>1884</v>
      </c>
      <c r="B148" s="121" t="s">
        <v>1898</v>
      </c>
      <c r="C148" s="60">
        <v>47.26</v>
      </c>
      <c r="D148" s="60">
        <v>0.92</v>
      </c>
      <c r="E148" s="60">
        <v>15.58</v>
      </c>
      <c r="F148" s="60">
        <v>12.38</v>
      </c>
      <c r="G148" s="60">
        <v>0.24</v>
      </c>
      <c r="H148" s="60">
        <v>8.6999999999999993</v>
      </c>
      <c r="I148" s="60">
        <v>12.55</v>
      </c>
      <c r="J148" s="60">
        <v>2.13</v>
      </c>
      <c r="K148" s="60">
        <v>0.17</v>
      </c>
      <c r="L148" s="60">
        <v>0.01</v>
      </c>
      <c r="M148" s="60"/>
      <c r="N148" s="61"/>
      <c r="O148" s="59">
        <v>362</v>
      </c>
      <c r="P148" s="59">
        <v>51</v>
      </c>
      <c r="Q148" s="59">
        <v>113</v>
      </c>
      <c r="R148" s="59">
        <v>2</v>
      </c>
      <c r="S148" s="59">
        <v>105</v>
      </c>
      <c r="T148" s="59">
        <v>22</v>
      </c>
      <c r="U148" s="59">
        <v>17</v>
      </c>
      <c r="V148" s="59">
        <v>1</v>
      </c>
      <c r="W148" s="59">
        <v>47.2</v>
      </c>
      <c r="X148" s="59">
        <v>326</v>
      </c>
      <c r="Y148" s="59">
        <v>2.2999999999999998</v>
      </c>
      <c r="Z148" s="59">
        <v>40</v>
      </c>
      <c r="AA148" s="59">
        <v>1.3</v>
      </c>
      <c r="AB148" s="59">
        <v>0.03</v>
      </c>
      <c r="AC148" s="59">
        <v>24.7</v>
      </c>
      <c r="AD148" s="59">
        <v>1.96</v>
      </c>
      <c r="AE148" s="59">
        <v>6.26</v>
      </c>
      <c r="AF148" s="59">
        <v>1.1000000000000001</v>
      </c>
      <c r="AG148" s="59">
        <v>5.87</v>
      </c>
      <c r="AH148" s="59">
        <v>2.2400000000000002</v>
      </c>
      <c r="AI148" s="59">
        <v>0.80900000000000005</v>
      </c>
      <c r="AJ148" s="59">
        <v>3.19</v>
      </c>
      <c r="AK148" s="59">
        <v>0.63</v>
      </c>
      <c r="AL148" s="59">
        <v>4.2699999999999996</v>
      </c>
      <c r="AM148" s="59">
        <v>0.93</v>
      </c>
      <c r="AN148" s="59">
        <v>2.6</v>
      </c>
      <c r="AO148" s="59">
        <v>0.38600000000000001</v>
      </c>
      <c r="AP148" s="59">
        <v>2.5099999999999998</v>
      </c>
      <c r="AQ148" s="59">
        <v>0.36899999999999999</v>
      </c>
      <c r="AR148" s="59"/>
      <c r="AS148" s="59">
        <v>0.01</v>
      </c>
      <c r="AT148" s="59">
        <v>0.15</v>
      </c>
      <c r="AU148" s="59"/>
      <c r="AV148" s="59"/>
      <c r="AW148" s="59">
        <v>18</v>
      </c>
      <c r="AX148" s="59">
        <v>69</v>
      </c>
      <c r="AY148" s="59">
        <v>1.6</v>
      </c>
      <c r="AZ148" s="59"/>
      <c r="BA148" s="59"/>
      <c r="BB148" s="59"/>
      <c r="BC148" s="59"/>
      <c r="BD148" s="59"/>
      <c r="BE148" s="59"/>
      <c r="BF148" s="59"/>
      <c r="BG148" s="61" t="s">
        <v>1883</v>
      </c>
    </row>
    <row r="149" spans="1:59" s="289" customFormat="1" ht="12.75" x14ac:dyDescent="0.2">
      <c r="A149" s="293" t="s">
        <v>1884</v>
      </c>
      <c r="B149" s="121" t="s">
        <v>1899</v>
      </c>
      <c r="C149" s="60">
        <v>48.07</v>
      </c>
      <c r="D149" s="60">
        <v>1.18</v>
      </c>
      <c r="E149" s="60">
        <v>15.05</v>
      </c>
      <c r="F149" s="60">
        <v>13.17</v>
      </c>
      <c r="G149" s="60">
        <v>0.25</v>
      </c>
      <c r="H149" s="60">
        <v>8.35</v>
      </c>
      <c r="I149" s="60">
        <v>11.94</v>
      </c>
      <c r="J149" s="60">
        <v>1.65</v>
      </c>
      <c r="K149" s="60">
        <v>0.24</v>
      </c>
      <c r="L149" s="60">
        <v>0.08</v>
      </c>
      <c r="M149" s="60">
        <v>0.56999999999999995</v>
      </c>
      <c r="N149" s="61"/>
      <c r="O149" s="59">
        <v>290</v>
      </c>
      <c r="P149" s="59">
        <v>54</v>
      </c>
      <c r="Q149" s="59">
        <v>140</v>
      </c>
      <c r="R149" s="59"/>
      <c r="S149" s="59">
        <v>114</v>
      </c>
      <c r="T149" s="59">
        <v>43</v>
      </c>
      <c r="U149" s="59">
        <v>18</v>
      </c>
      <c r="V149" s="59"/>
      <c r="W149" s="59"/>
      <c r="X149" s="59">
        <v>340</v>
      </c>
      <c r="Y149" s="59">
        <v>1.6</v>
      </c>
      <c r="Z149" s="59">
        <v>38</v>
      </c>
      <c r="AA149" s="59">
        <v>1.3</v>
      </c>
      <c r="AB149" s="59">
        <v>0.06</v>
      </c>
      <c r="AC149" s="59">
        <v>24.5</v>
      </c>
      <c r="AD149" s="59">
        <v>3.22</v>
      </c>
      <c r="AE149" s="59">
        <v>9.35</v>
      </c>
      <c r="AF149" s="59">
        <v>1.49</v>
      </c>
      <c r="AG149" s="59">
        <v>7.95</v>
      </c>
      <c r="AH149" s="59">
        <v>2.6</v>
      </c>
      <c r="AI149" s="59">
        <v>0.98299999999999998</v>
      </c>
      <c r="AJ149" s="59">
        <v>3.42</v>
      </c>
      <c r="AK149" s="59">
        <v>0.67</v>
      </c>
      <c r="AL149" s="59">
        <v>4.2699999999999996</v>
      </c>
      <c r="AM149" s="59">
        <v>0.9</v>
      </c>
      <c r="AN149" s="59">
        <v>2.5099999999999998</v>
      </c>
      <c r="AO149" s="59">
        <v>0.38700000000000001</v>
      </c>
      <c r="AP149" s="59">
        <v>2.5299999999999998</v>
      </c>
      <c r="AQ149" s="59">
        <v>0.39200000000000002</v>
      </c>
      <c r="AR149" s="59"/>
      <c r="AS149" s="59">
        <v>0.03</v>
      </c>
      <c r="AT149" s="59">
        <v>0.09</v>
      </c>
      <c r="AU149" s="59"/>
      <c r="AV149" s="59"/>
      <c r="AW149" s="59">
        <v>130</v>
      </c>
      <c r="AX149" s="59">
        <v>90</v>
      </c>
      <c r="AY149" s="59">
        <v>1.6</v>
      </c>
      <c r="AZ149" s="59"/>
      <c r="BA149" s="59"/>
      <c r="BB149" s="59"/>
      <c r="BC149" s="59"/>
      <c r="BD149" s="59"/>
      <c r="BE149" s="59"/>
      <c r="BF149" s="59"/>
      <c r="BG149" s="61" t="s">
        <v>1883</v>
      </c>
    </row>
    <row r="150" spans="1:59" s="289" customFormat="1" ht="12.75" x14ac:dyDescent="0.2">
      <c r="A150" s="293" t="s">
        <v>1884</v>
      </c>
      <c r="B150" s="121" t="s">
        <v>1900</v>
      </c>
      <c r="C150" s="60">
        <v>51.18</v>
      </c>
      <c r="D150" s="60">
        <v>0.8</v>
      </c>
      <c r="E150" s="60">
        <v>14.68</v>
      </c>
      <c r="F150" s="60">
        <v>10.72</v>
      </c>
      <c r="G150" s="60">
        <v>0.18</v>
      </c>
      <c r="H150" s="60">
        <v>8.1999999999999993</v>
      </c>
      <c r="I150" s="60">
        <v>11.18</v>
      </c>
      <c r="J150" s="60">
        <v>2.4700000000000002</v>
      </c>
      <c r="K150" s="60">
        <v>0.48</v>
      </c>
      <c r="L150" s="60">
        <v>0.06</v>
      </c>
      <c r="M150" s="60">
        <v>1.08</v>
      </c>
      <c r="N150" s="61"/>
      <c r="O150" s="59">
        <v>288</v>
      </c>
      <c r="P150" s="59">
        <v>47</v>
      </c>
      <c r="Q150" s="59">
        <v>96</v>
      </c>
      <c r="R150" s="59">
        <v>6</v>
      </c>
      <c r="S150" s="59">
        <v>116</v>
      </c>
      <c r="T150" s="59">
        <v>172</v>
      </c>
      <c r="U150" s="59">
        <v>16</v>
      </c>
      <c r="V150" s="59">
        <v>12</v>
      </c>
      <c r="W150" s="59">
        <v>41.1</v>
      </c>
      <c r="X150" s="59">
        <v>251</v>
      </c>
      <c r="Y150" s="59">
        <v>2.4</v>
      </c>
      <c r="Z150" s="59">
        <v>52</v>
      </c>
      <c r="AA150" s="59">
        <v>1.5</v>
      </c>
      <c r="AB150" s="59">
        <v>0.37</v>
      </c>
      <c r="AC150" s="59">
        <v>18</v>
      </c>
      <c r="AD150" s="59">
        <v>5.94</v>
      </c>
      <c r="AE150" s="59">
        <v>12.14</v>
      </c>
      <c r="AF150" s="59">
        <v>1.6</v>
      </c>
      <c r="AG150" s="59">
        <v>7.26</v>
      </c>
      <c r="AH150" s="59">
        <v>2.12</v>
      </c>
      <c r="AI150" s="59">
        <v>0.76</v>
      </c>
      <c r="AJ150" s="59">
        <v>2.6</v>
      </c>
      <c r="AK150" s="59">
        <v>0.47</v>
      </c>
      <c r="AL150" s="59">
        <v>3.1</v>
      </c>
      <c r="AM150" s="59">
        <v>0.67</v>
      </c>
      <c r="AN150" s="59">
        <v>1.89</v>
      </c>
      <c r="AO150" s="59">
        <v>0.29199999999999998</v>
      </c>
      <c r="AP150" s="59">
        <v>1.84</v>
      </c>
      <c r="AQ150" s="59">
        <v>0.27100000000000002</v>
      </c>
      <c r="AR150" s="59"/>
      <c r="AS150" s="59">
        <v>0.16</v>
      </c>
      <c r="AT150" s="59">
        <v>0.19</v>
      </c>
      <c r="AU150" s="59"/>
      <c r="AV150" s="59"/>
      <c r="AW150" s="59">
        <v>15</v>
      </c>
      <c r="AX150" s="59">
        <v>91</v>
      </c>
      <c r="AY150" s="59">
        <v>1.4</v>
      </c>
      <c r="AZ150" s="59"/>
      <c r="BA150" s="59"/>
      <c r="BB150" s="59"/>
      <c r="BC150" s="59"/>
      <c r="BD150" s="59"/>
      <c r="BE150" s="59"/>
      <c r="BF150" s="59"/>
      <c r="BG150" s="61" t="s">
        <v>1883</v>
      </c>
    </row>
    <row r="151" spans="1:59" s="289" customFormat="1" ht="12.75" x14ac:dyDescent="0.2">
      <c r="A151" s="293" t="s">
        <v>1884</v>
      </c>
      <c r="B151" s="121" t="s">
        <v>1901</v>
      </c>
      <c r="C151" s="60">
        <v>50.01</v>
      </c>
      <c r="D151" s="60">
        <v>1.0900000000000001</v>
      </c>
      <c r="E151" s="60">
        <v>15.19</v>
      </c>
      <c r="F151" s="60">
        <v>11.37</v>
      </c>
      <c r="G151" s="60">
        <v>0.2</v>
      </c>
      <c r="H151" s="60">
        <v>7</v>
      </c>
      <c r="I151" s="60">
        <v>11.54</v>
      </c>
      <c r="J151" s="60">
        <v>2.74</v>
      </c>
      <c r="K151" s="60">
        <v>0.75</v>
      </c>
      <c r="L151" s="60">
        <v>0.08</v>
      </c>
      <c r="M151" s="60">
        <v>1.41</v>
      </c>
      <c r="N151" s="61"/>
      <c r="O151" s="59">
        <v>234</v>
      </c>
      <c r="P151" s="59">
        <v>47</v>
      </c>
      <c r="Q151" s="59">
        <v>114</v>
      </c>
      <c r="R151" s="59">
        <v>11</v>
      </c>
      <c r="S151" s="59">
        <v>112</v>
      </c>
      <c r="T151" s="59">
        <v>146</v>
      </c>
      <c r="U151" s="59">
        <v>17</v>
      </c>
      <c r="V151" s="59">
        <v>12</v>
      </c>
      <c r="W151" s="59">
        <v>45.6</v>
      </c>
      <c r="X151" s="59">
        <v>300</v>
      </c>
      <c r="Y151" s="59">
        <v>3.1</v>
      </c>
      <c r="Z151" s="59">
        <v>45</v>
      </c>
      <c r="AA151" s="59">
        <v>1.5</v>
      </c>
      <c r="AB151" s="59">
        <v>0.19</v>
      </c>
      <c r="AC151" s="59">
        <v>24</v>
      </c>
      <c r="AD151" s="59">
        <v>4.6399999999999997</v>
      </c>
      <c r="AE151" s="59">
        <v>11.88</v>
      </c>
      <c r="AF151" s="59">
        <v>1.8</v>
      </c>
      <c r="AG151" s="59">
        <v>8.7100000000000009</v>
      </c>
      <c r="AH151" s="59">
        <v>2.65</v>
      </c>
      <c r="AI151" s="59">
        <v>0.88100000000000001</v>
      </c>
      <c r="AJ151" s="59">
        <v>3.42</v>
      </c>
      <c r="AK151" s="59">
        <v>0.62</v>
      </c>
      <c r="AL151" s="59">
        <v>4.03</v>
      </c>
      <c r="AM151" s="59">
        <v>0.88</v>
      </c>
      <c r="AN151" s="59">
        <v>2.52</v>
      </c>
      <c r="AO151" s="59">
        <v>0.38100000000000001</v>
      </c>
      <c r="AP151" s="59">
        <v>2.4900000000000002</v>
      </c>
      <c r="AQ151" s="59">
        <v>0.36</v>
      </c>
      <c r="AR151" s="59"/>
      <c r="AS151" s="59">
        <v>0.08</v>
      </c>
      <c r="AT151" s="59">
        <v>0.21</v>
      </c>
      <c r="AU151" s="59"/>
      <c r="AV151" s="59"/>
      <c r="AW151" s="59">
        <v>69</v>
      </c>
      <c r="AX151" s="59">
        <v>104</v>
      </c>
      <c r="AY151" s="59">
        <v>1.6</v>
      </c>
      <c r="AZ151" s="59"/>
      <c r="BA151" s="59"/>
      <c r="BB151" s="59"/>
      <c r="BC151" s="59"/>
      <c r="BD151" s="59"/>
      <c r="BE151" s="59"/>
      <c r="BF151" s="59"/>
      <c r="BG151" s="61" t="s">
        <v>1883</v>
      </c>
    </row>
    <row r="152" spans="1:59" s="289" customFormat="1" ht="12.75" x14ac:dyDescent="0.2">
      <c r="A152" s="293" t="s">
        <v>1884</v>
      </c>
      <c r="B152" s="121" t="s">
        <v>1902</v>
      </c>
      <c r="C152" s="60">
        <v>50.79</v>
      </c>
      <c r="D152" s="60">
        <v>0.8</v>
      </c>
      <c r="E152" s="60">
        <v>15.06</v>
      </c>
      <c r="F152" s="60">
        <v>10.37</v>
      </c>
      <c r="G152" s="60">
        <v>0.21</v>
      </c>
      <c r="H152" s="60">
        <v>7.76</v>
      </c>
      <c r="I152" s="60">
        <v>11.91</v>
      </c>
      <c r="J152" s="60">
        <v>2.5499999999999998</v>
      </c>
      <c r="K152" s="60">
        <v>0.43</v>
      </c>
      <c r="L152" s="60">
        <v>0.06</v>
      </c>
      <c r="M152" s="60">
        <v>1.06</v>
      </c>
      <c r="N152" s="61"/>
      <c r="O152" s="59">
        <v>311</v>
      </c>
      <c r="P152" s="59">
        <v>49</v>
      </c>
      <c r="Q152" s="59">
        <v>107</v>
      </c>
      <c r="R152" s="59">
        <v>5</v>
      </c>
      <c r="S152" s="59">
        <v>142</v>
      </c>
      <c r="T152" s="59">
        <v>79</v>
      </c>
      <c r="U152" s="59">
        <v>16</v>
      </c>
      <c r="V152" s="59">
        <v>9</v>
      </c>
      <c r="W152" s="59">
        <v>41.4</v>
      </c>
      <c r="X152" s="59">
        <v>253</v>
      </c>
      <c r="Y152" s="59">
        <v>2.4</v>
      </c>
      <c r="Z152" s="59">
        <v>49</v>
      </c>
      <c r="AA152" s="59">
        <v>1.5</v>
      </c>
      <c r="AB152" s="59">
        <v>0.52</v>
      </c>
      <c r="AC152" s="59">
        <v>18.5</v>
      </c>
      <c r="AD152" s="59">
        <v>4.9400000000000004</v>
      </c>
      <c r="AE152" s="59">
        <v>11.34</v>
      </c>
      <c r="AF152" s="59">
        <v>1.55</v>
      </c>
      <c r="AG152" s="59">
        <v>7.21</v>
      </c>
      <c r="AH152" s="59">
        <v>2</v>
      </c>
      <c r="AI152" s="59">
        <v>0.74099999999999999</v>
      </c>
      <c r="AJ152" s="59">
        <v>2.68</v>
      </c>
      <c r="AK152" s="59">
        <v>0.47</v>
      </c>
      <c r="AL152" s="59">
        <v>3.13</v>
      </c>
      <c r="AM152" s="59">
        <v>0.69</v>
      </c>
      <c r="AN152" s="59">
        <v>1.95</v>
      </c>
      <c r="AO152" s="59">
        <v>0.29399999999999998</v>
      </c>
      <c r="AP152" s="59">
        <v>1.82</v>
      </c>
      <c r="AQ152" s="59">
        <v>0.27200000000000002</v>
      </c>
      <c r="AR152" s="59"/>
      <c r="AS152" s="59">
        <v>0.2</v>
      </c>
      <c r="AT152" s="59">
        <v>0.19</v>
      </c>
      <c r="AU152" s="59"/>
      <c r="AV152" s="59"/>
      <c r="AW152" s="59">
        <v>77</v>
      </c>
      <c r="AX152" s="59">
        <v>93</v>
      </c>
      <c r="AY152" s="59">
        <v>1.4</v>
      </c>
      <c r="AZ152" s="59"/>
      <c r="BA152" s="59"/>
      <c r="BB152" s="59"/>
      <c r="BC152" s="59"/>
      <c r="BD152" s="59"/>
      <c r="BE152" s="59"/>
      <c r="BF152" s="59"/>
      <c r="BG152" s="61" t="s">
        <v>1883</v>
      </c>
    </row>
    <row r="153" spans="1:59" s="289" customFormat="1" ht="12.75" x14ac:dyDescent="0.2">
      <c r="A153" s="293" t="s">
        <v>1884</v>
      </c>
      <c r="B153" s="121" t="s">
        <v>1903</v>
      </c>
      <c r="C153" s="60">
        <v>47.49</v>
      </c>
      <c r="D153" s="60">
        <v>0.97</v>
      </c>
      <c r="E153" s="60">
        <v>14.83</v>
      </c>
      <c r="F153" s="60">
        <v>13.97</v>
      </c>
      <c r="G153" s="60">
        <v>0.24</v>
      </c>
      <c r="H153" s="60">
        <v>8.4</v>
      </c>
      <c r="I153" s="60">
        <v>11.94</v>
      </c>
      <c r="J153" s="60">
        <v>1.4</v>
      </c>
      <c r="K153" s="60">
        <v>0.66</v>
      </c>
      <c r="L153" s="60">
        <v>0.06</v>
      </c>
      <c r="M153" s="60">
        <v>0.61</v>
      </c>
      <c r="N153" s="61"/>
      <c r="O153" s="59">
        <v>0</v>
      </c>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61" t="s">
        <v>1883</v>
      </c>
    </row>
    <row r="154" spans="1:59" s="289" customFormat="1" ht="12.75" x14ac:dyDescent="0.2">
      <c r="A154" s="293" t="s">
        <v>1884</v>
      </c>
      <c r="B154" s="121" t="s">
        <v>1904</v>
      </c>
      <c r="C154" s="60">
        <v>49.73</v>
      </c>
      <c r="D154" s="60">
        <v>0.62</v>
      </c>
      <c r="E154" s="60">
        <v>16.190000000000001</v>
      </c>
      <c r="F154" s="60">
        <v>9.2899999999999991</v>
      </c>
      <c r="G154" s="60">
        <v>0.19</v>
      </c>
      <c r="H154" s="60">
        <v>8.51</v>
      </c>
      <c r="I154" s="60">
        <v>13.43</v>
      </c>
      <c r="J154" s="60">
        <v>1.58</v>
      </c>
      <c r="K154" s="60">
        <v>0.38</v>
      </c>
      <c r="L154" s="60">
        <v>7.0000000000000007E-2</v>
      </c>
      <c r="M154" s="60">
        <v>1.61</v>
      </c>
      <c r="N154" s="61"/>
      <c r="O154" s="59">
        <v>550</v>
      </c>
      <c r="P154" s="59">
        <v>41</v>
      </c>
      <c r="Q154" s="59">
        <v>130</v>
      </c>
      <c r="R154" s="59">
        <v>5</v>
      </c>
      <c r="S154" s="59">
        <v>75</v>
      </c>
      <c r="T154" s="59">
        <v>66</v>
      </c>
      <c r="U154" s="59">
        <v>16</v>
      </c>
      <c r="V154" s="59">
        <v>12</v>
      </c>
      <c r="W154" s="59">
        <v>45</v>
      </c>
      <c r="X154" s="59">
        <v>248</v>
      </c>
      <c r="Y154" s="59">
        <v>1.5</v>
      </c>
      <c r="Z154" s="59">
        <v>27</v>
      </c>
      <c r="AA154" s="59">
        <v>0.8</v>
      </c>
      <c r="AB154" s="59">
        <v>7.0000000000000007E-2</v>
      </c>
      <c r="AC154" s="59">
        <v>13.8</v>
      </c>
      <c r="AD154" s="59">
        <v>2.96</v>
      </c>
      <c r="AE154" s="59">
        <v>7.45</v>
      </c>
      <c r="AF154" s="59">
        <v>1.1100000000000001</v>
      </c>
      <c r="AG154" s="59">
        <v>5.14</v>
      </c>
      <c r="AH154" s="59">
        <v>1.58</v>
      </c>
      <c r="AI154" s="59">
        <v>0.57499999999999996</v>
      </c>
      <c r="AJ154" s="59">
        <v>2.08</v>
      </c>
      <c r="AK154" s="59">
        <v>0.38</v>
      </c>
      <c r="AL154" s="59">
        <v>2.57</v>
      </c>
      <c r="AM154" s="59">
        <v>0.54</v>
      </c>
      <c r="AN154" s="59">
        <v>1.62</v>
      </c>
      <c r="AO154" s="59">
        <v>0.23599999999999999</v>
      </c>
      <c r="AP154" s="59">
        <v>1.48</v>
      </c>
      <c r="AQ154" s="59">
        <v>0.23100000000000001</v>
      </c>
      <c r="AR154" s="59"/>
      <c r="AS154" s="59">
        <v>0.08</v>
      </c>
      <c r="AT154" s="59">
        <v>7.0000000000000007E-2</v>
      </c>
      <c r="AU154" s="59"/>
      <c r="AV154" s="59"/>
      <c r="AW154" s="59">
        <v>10</v>
      </c>
      <c r="AX154" s="59">
        <v>140</v>
      </c>
      <c r="AY154" s="59">
        <v>2.4</v>
      </c>
      <c r="AZ154" s="59"/>
      <c r="BA154" s="59"/>
      <c r="BB154" s="59"/>
      <c r="BC154" s="59"/>
      <c r="BD154" s="59"/>
      <c r="BE154" s="59"/>
      <c r="BF154" s="59"/>
      <c r="BG154" s="61" t="s">
        <v>1883</v>
      </c>
    </row>
    <row r="155" spans="1:59" s="289" customFormat="1" ht="12.75" x14ac:dyDescent="0.2">
      <c r="A155" s="293" t="s">
        <v>1884</v>
      </c>
      <c r="B155" s="121" t="s">
        <v>1905</v>
      </c>
      <c r="C155" s="60">
        <v>51.38</v>
      </c>
      <c r="D155" s="60">
        <v>0.77</v>
      </c>
      <c r="E155" s="60">
        <v>15.76</v>
      </c>
      <c r="F155" s="60">
        <v>10.37</v>
      </c>
      <c r="G155" s="60">
        <v>0.17</v>
      </c>
      <c r="H155" s="60">
        <v>8.31</v>
      </c>
      <c r="I155" s="60">
        <v>10.52</v>
      </c>
      <c r="J155" s="60">
        <v>2.37</v>
      </c>
      <c r="K155" s="60">
        <v>0.25</v>
      </c>
      <c r="L155" s="60">
        <v>0.06</v>
      </c>
      <c r="M155" s="60">
        <v>1.39</v>
      </c>
      <c r="N155" s="61"/>
      <c r="O155" s="59">
        <v>306</v>
      </c>
      <c r="P155" s="59">
        <v>47</v>
      </c>
      <c r="Q155" s="59">
        <v>119</v>
      </c>
      <c r="R155" s="59">
        <v>8</v>
      </c>
      <c r="S155" s="59">
        <v>83</v>
      </c>
      <c r="T155" s="59">
        <v>31</v>
      </c>
      <c r="U155" s="59">
        <v>16</v>
      </c>
      <c r="V155" s="59">
        <v>7</v>
      </c>
      <c r="W155" s="59">
        <v>38.5</v>
      </c>
      <c r="X155" s="59">
        <v>237</v>
      </c>
      <c r="Y155" s="59">
        <v>2.2999999999999998</v>
      </c>
      <c r="Z155" s="59">
        <v>55</v>
      </c>
      <c r="AA155" s="59">
        <v>1.6</v>
      </c>
      <c r="AB155" s="59">
        <v>1.04</v>
      </c>
      <c r="AC155" s="59">
        <v>17.3</v>
      </c>
      <c r="AD155" s="59">
        <v>4.8</v>
      </c>
      <c r="AE155" s="59">
        <v>10.88</v>
      </c>
      <c r="AF155" s="59">
        <v>1.51</v>
      </c>
      <c r="AG155" s="59">
        <v>6.85</v>
      </c>
      <c r="AH155" s="59">
        <v>1.91</v>
      </c>
      <c r="AI155" s="59">
        <v>0.71299999999999997</v>
      </c>
      <c r="AJ155" s="59">
        <v>2.54</v>
      </c>
      <c r="AK155" s="59">
        <v>0.44</v>
      </c>
      <c r="AL155" s="59">
        <v>2.95</v>
      </c>
      <c r="AM155" s="59">
        <v>0.64</v>
      </c>
      <c r="AN155" s="59">
        <v>1.8</v>
      </c>
      <c r="AO155" s="59">
        <v>0.26200000000000001</v>
      </c>
      <c r="AP155" s="59">
        <v>1.77</v>
      </c>
      <c r="AQ155" s="59">
        <v>0.26300000000000001</v>
      </c>
      <c r="AR155" s="59"/>
      <c r="AS155" s="59">
        <v>0.28999999999999998</v>
      </c>
      <c r="AT155" s="59">
        <v>0.19</v>
      </c>
      <c r="AU155" s="59"/>
      <c r="AV155" s="59"/>
      <c r="AW155" s="59">
        <v>98</v>
      </c>
      <c r="AX155" s="59">
        <v>84</v>
      </c>
      <c r="AY155" s="59">
        <v>1.5</v>
      </c>
      <c r="AZ155" s="59"/>
      <c r="BA155" s="59"/>
      <c r="BB155" s="59"/>
      <c r="BC155" s="59"/>
      <c r="BD155" s="59"/>
      <c r="BE155" s="59"/>
      <c r="BF155" s="59"/>
      <c r="BG155" s="61" t="s">
        <v>1883</v>
      </c>
    </row>
    <row r="156" spans="1:59" s="289" customFormat="1" ht="12.75" x14ac:dyDescent="0.2">
      <c r="A156" s="293" t="s">
        <v>1884</v>
      </c>
      <c r="B156" s="121" t="s">
        <v>1906</v>
      </c>
      <c r="C156" s="60">
        <v>52.3</v>
      </c>
      <c r="D156" s="60">
        <v>0.8</v>
      </c>
      <c r="E156" s="60">
        <v>14.47</v>
      </c>
      <c r="F156" s="60">
        <v>10.5</v>
      </c>
      <c r="G156" s="60">
        <v>0.18</v>
      </c>
      <c r="H156" s="60">
        <v>7.89</v>
      </c>
      <c r="I156" s="60">
        <v>11.06</v>
      </c>
      <c r="J156" s="60">
        <v>2.2400000000000002</v>
      </c>
      <c r="K156" s="60">
        <v>0.5</v>
      </c>
      <c r="L156" s="60">
        <v>0.05</v>
      </c>
      <c r="M156" s="60">
        <v>1.44</v>
      </c>
      <c r="N156" s="61"/>
      <c r="O156" s="59">
        <v>310</v>
      </c>
      <c r="P156" s="59">
        <v>44</v>
      </c>
      <c r="Q156" s="59">
        <v>90</v>
      </c>
      <c r="R156" s="59">
        <v>6</v>
      </c>
      <c r="S156" s="59">
        <v>123</v>
      </c>
      <c r="T156" s="59">
        <v>82</v>
      </c>
      <c r="U156" s="59">
        <v>16</v>
      </c>
      <c r="V156" s="59">
        <v>9</v>
      </c>
      <c r="W156" s="59">
        <v>43</v>
      </c>
      <c r="X156" s="59">
        <v>280</v>
      </c>
      <c r="Y156" s="59">
        <v>2.4</v>
      </c>
      <c r="Z156" s="59">
        <v>51</v>
      </c>
      <c r="AA156" s="59">
        <v>1.3</v>
      </c>
      <c r="AB156" s="59">
        <v>0.97</v>
      </c>
      <c r="AC156" s="59">
        <v>17.3</v>
      </c>
      <c r="AD156" s="59">
        <v>5.57</v>
      </c>
      <c r="AE156" s="59">
        <v>12</v>
      </c>
      <c r="AF156" s="59">
        <v>1.59</v>
      </c>
      <c r="AG156" s="59">
        <v>7.31</v>
      </c>
      <c r="AH156" s="59">
        <v>2.0299999999999998</v>
      </c>
      <c r="AI156" s="59">
        <v>0.69099999999999995</v>
      </c>
      <c r="AJ156" s="59">
        <v>2.63</v>
      </c>
      <c r="AK156" s="59">
        <v>0.47</v>
      </c>
      <c r="AL156" s="59">
        <v>3.03</v>
      </c>
      <c r="AM156" s="59">
        <v>0.64</v>
      </c>
      <c r="AN156" s="59">
        <v>1.85</v>
      </c>
      <c r="AO156" s="59">
        <v>0.27800000000000002</v>
      </c>
      <c r="AP156" s="59">
        <v>1.84</v>
      </c>
      <c r="AQ156" s="59">
        <v>0.28399999999999997</v>
      </c>
      <c r="AR156" s="59"/>
      <c r="AS156" s="59">
        <v>0.31</v>
      </c>
      <c r="AT156" s="59">
        <v>0.18</v>
      </c>
      <c r="AU156" s="59"/>
      <c r="AV156" s="59"/>
      <c r="AW156" s="59">
        <v>50</v>
      </c>
      <c r="AX156" s="59">
        <v>90</v>
      </c>
      <c r="AY156" s="59">
        <v>2.2999999999999998</v>
      </c>
      <c r="AZ156" s="59"/>
      <c r="BA156" s="59"/>
      <c r="BB156" s="59"/>
      <c r="BC156" s="59"/>
      <c r="BD156" s="59"/>
      <c r="BE156" s="59"/>
      <c r="BF156" s="59"/>
      <c r="BG156" s="61" t="s">
        <v>1883</v>
      </c>
    </row>
    <row r="157" spans="1:59" s="289" customFormat="1" ht="12.75" x14ac:dyDescent="0.2">
      <c r="A157" s="293" t="s">
        <v>1884</v>
      </c>
      <c r="B157" s="121" t="s">
        <v>1907</v>
      </c>
      <c r="C157" s="60">
        <v>49.2</v>
      </c>
      <c r="D157" s="60">
        <v>0.72</v>
      </c>
      <c r="E157" s="60">
        <v>14.53</v>
      </c>
      <c r="F157" s="60">
        <v>9.91</v>
      </c>
      <c r="G157" s="60">
        <v>0.27</v>
      </c>
      <c r="H157" s="60">
        <v>6.81</v>
      </c>
      <c r="I157" s="60">
        <v>16.399999999999999</v>
      </c>
      <c r="J157" s="60">
        <v>1.67</v>
      </c>
      <c r="K157" s="60">
        <v>0.38</v>
      </c>
      <c r="L157" s="60">
        <v>7.0000000000000007E-2</v>
      </c>
      <c r="M157" s="60">
        <v>0.51</v>
      </c>
      <c r="N157" s="61"/>
      <c r="O157" s="59">
        <v>269</v>
      </c>
      <c r="P157" s="59">
        <v>44</v>
      </c>
      <c r="Q157" s="59">
        <v>72</v>
      </c>
      <c r="R157" s="59">
        <v>7</v>
      </c>
      <c r="S157" s="59">
        <v>131</v>
      </c>
      <c r="T157" s="59">
        <v>393</v>
      </c>
      <c r="U157" s="59">
        <v>16</v>
      </c>
      <c r="V157" s="59">
        <v>30</v>
      </c>
      <c r="W157" s="59">
        <v>36.200000000000003</v>
      </c>
      <c r="X157" s="59">
        <v>219</v>
      </c>
      <c r="Y157" s="59">
        <v>2</v>
      </c>
      <c r="Z157" s="59">
        <v>41</v>
      </c>
      <c r="AA157" s="59">
        <v>1.3</v>
      </c>
      <c r="AB157" s="59">
        <v>0.34</v>
      </c>
      <c r="AC157" s="59">
        <v>17.399999999999999</v>
      </c>
      <c r="AD157" s="59">
        <v>4.51</v>
      </c>
      <c r="AE157" s="59">
        <v>10.06</v>
      </c>
      <c r="AF157" s="59">
        <v>1.4</v>
      </c>
      <c r="AG157" s="59">
        <v>6.42</v>
      </c>
      <c r="AH157" s="59">
        <v>1.96</v>
      </c>
      <c r="AI157" s="59">
        <v>0.67600000000000005</v>
      </c>
      <c r="AJ157" s="59">
        <v>2.4300000000000002</v>
      </c>
      <c r="AK157" s="59">
        <v>0.44</v>
      </c>
      <c r="AL157" s="59">
        <v>2.95</v>
      </c>
      <c r="AM157" s="59">
        <v>0.64</v>
      </c>
      <c r="AN157" s="59">
        <v>1.74</v>
      </c>
      <c r="AO157" s="59">
        <v>0.27600000000000002</v>
      </c>
      <c r="AP157" s="59">
        <v>1.77</v>
      </c>
      <c r="AQ157" s="59">
        <v>0.26600000000000001</v>
      </c>
      <c r="AR157" s="59"/>
      <c r="AS157" s="59">
        <v>0.1</v>
      </c>
      <c r="AT157" s="59">
        <v>0.17</v>
      </c>
      <c r="AU157" s="59"/>
      <c r="AV157" s="59"/>
      <c r="AW157" s="59">
        <v>6</v>
      </c>
      <c r="AX157" s="59">
        <v>126</v>
      </c>
      <c r="AY157" s="59">
        <v>1.3</v>
      </c>
      <c r="AZ157" s="59"/>
      <c r="BA157" s="59"/>
      <c r="BB157" s="59"/>
      <c r="BC157" s="59"/>
      <c r="BD157" s="59"/>
      <c r="BE157" s="59"/>
      <c r="BF157" s="59"/>
      <c r="BG157" s="61" t="s">
        <v>1883</v>
      </c>
    </row>
    <row r="158" spans="1:59" s="289" customFormat="1" ht="12.75" x14ac:dyDescent="0.2">
      <c r="A158" s="293" t="s">
        <v>1884</v>
      </c>
      <c r="B158" s="121" t="s">
        <v>1908</v>
      </c>
      <c r="C158" s="60">
        <v>53.42</v>
      </c>
      <c r="D158" s="60">
        <v>0.77</v>
      </c>
      <c r="E158" s="60">
        <v>14.01</v>
      </c>
      <c r="F158" s="60">
        <v>10.42</v>
      </c>
      <c r="G158" s="60">
        <v>0.17</v>
      </c>
      <c r="H158" s="60">
        <v>8.52</v>
      </c>
      <c r="I158" s="60">
        <v>9.6199999999999992</v>
      </c>
      <c r="J158" s="60">
        <v>2.16</v>
      </c>
      <c r="K158" s="60">
        <v>0.83</v>
      </c>
      <c r="L158" s="60">
        <v>7.0000000000000007E-2</v>
      </c>
      <c r="M158" s="60">
        <v>2.4</v>
      </c>
      <c r="N158" s="61"/>
      <c r="O158" s="59">
        <v>260</v>
      </c>
      <c r="P158" s="59">
        <v>43</v>
      </c>
      <c r="Q158" s="59">
        <v>80</v>
      </c>
      <c r="R158" s="59">
        <v>26</v>
      </c>
      <c r="S158" s="59">
        <v>103</v>
      </c>
      <c r="T158" s="59">
        <v>215</v>
      </c>
      <c r="U158" s="59">
        <v>16</v>
      </c>
      <c r="V158" s="59">
        <v>5</v>
      </c>
      <c r="W158" s="59">
        <v>41</v>
      </c>
      <c r="X158" s="59">
        <v>264</v>
      </c>
      <c r="Y158" s="59">
        <v>2.2999999999999998</v>
      </c>
      <c r="Z158" s="59">
        <v>56</v>
      </c>
      <c r="AA158" s="59">
        <v>1.5</v>
      </c>
      <c r="AB158" s="59">
        <v>0.49</v>
      </c>
      <c r="AC158" s="59">
        <v>15.6</v>
      </c>
      <c r="AD158" s="59">
        <v>5.24</v>
      </c>
      <c r="AE158" s="59">
        <v>11.4</v>
      </c>
      <c r="AF158" s="59">
        <v>1.6</v>
      </c>
      <c r="AG158" s="59">
        <v>7.34</v>
      </c>
      <c r="AH158" s="59">
        <v>1.99</v>
      </c>
      <c r="AI158" s="59">
        <v>0.73699999999999999</v>
      </c>
      <c r="AJ158" s="59">
        <v>2.6</v>
      </c>
      <c r="AK158" s="59">
        <v>0.45</v>
      </c>
      <c r="AL158" s="59">
        <v>2.99</v>
      </c>
      <c r="AM158" s="59">
        <v>0.63</v>
      </c>
      <c r="AN158" s="59">
        <v>1.81</v>
      </c>
      <c r="AO158" s="59">
        <v>0.27</v>
      </c>
      <c r="AP158" s="59">
        <v>1.71</v>
      </c>
      <c r="AQ158" s="59">
        <v>0.27900000000000003</v>
      </c>
      <c r="AR158" s="59"/>
      <c r="AS158" s="59">
        <v>0.2</v>
      </c>
      <c r="AT158" s="59">
        <v>0.16</v>
      </c>
      <c r="AU158" s="59"/>
      <c r="AV158" s="59"/>
      <c r="AW158" s="59">
        <v>20</v>
      </c>
      <c r="AX158" s="59">
        <v>90</v>
      </c>
      <c r="AY158" s="59">
        <v>2.4</v>
      </c>
      <c r="AZ158" s="59"/>
      <c r="BA158" s="59"/>
      <c r="BB158" s="59"/>
      <c r="BC158" s="59"/>
      <c r="BD158" s="59"/>
      <c r="BE158" s="59"/>
      <c r="BF158" s="59"/>
      <c r="BG158" s="61" t="s">
        <v>1883</v>
      </c>
    </row>
    <row r="159" spans="1:59" s="289" customFormat="1" ht="12.75" x14ac:dyDescent="0.2">
      <c r="A159" s="293" t="s">
        <v>1884</v>
      </c>
      <c r="B159" s="121" t="s">
        <v>1909</v>
      </c>
      <c r="C159" s="60">
        <v>51.26</v>
      </c>
      <c r="D159" s="60">
        <v>0.77</v>
      </c>
      <c r="E159" s="60">
        <v>14.45</v>
      </c>
      <c r="F159" s="60">
        <v>10.35</v>
      </c>
      <c r="G159" s="60">
        <v>0.21</v>
      </c>
      <c r="H159" s="60">
        <v>6.38</v>
      </c>
      <c r="I159" s="60">
        <v>13.59</v>
      </c>
      <c r="J159" s="60">
        <v>2.54</v>
      </c>
      <c r="K159" s="60">
        <v>0.4</v>
      </c>
      <c r="L159" s="60">
        <v>0.05</v>
      </c>
      <c r="M159" s="60">
        <v>0.46</v>
      </c>
      <c r="N159" s="61"/>
      <c r="O159" s="59">
        <v>290</v>
      </c>
      <c r="P159" s="59">
        <v>44</v>
      </c>
      <c r="Q159" s="59">
        <v>100</v>
      </c>
      <c r="R159" s="59">
        <v>5</v>
      </c>
      <c r="S159" s="59">
        <v>121</v>
      </c>
      <c r="T159" s="59">
        <v>159</v>
      </c>
      <c r="U159" s="59">
        <v>17</v>
      </c>
      <c r="V159" s="59">
        <v>11</v>
      </c>
      <c r="W159" s="59">
        <v>40</v>
      </c>
      <c r="X159" s="59">
        <v>266</v>
      </c>
      <c r="Y159" s="59">
        <v>2.2999999999999998</v>
      </c>
      <c r="Z159" s="59">
        <v>43</v>
      </c>
      <c r="AA159" s="59">
        <v>1.4</v>
      </c>
      <c r="AB159" s="59">
        <v>0.84</v>
      </c>
      <c r="AC159" s="59">
        <v>16.5</v>
      </c>
      <c r="AD159" s="59">
        <v>5.33</v>
      </c>
      <c r="AE159" s="59">
        <v>11.7</v>
      </c>
      <c r="AF159" s="59">
        <v>1.6</v>
      </c>
      <c r="AG159" s="59">
        <v>7.3</v>
      </c>
      <c r="AH159" s="59">
        <v>2.11</v>
      </c>
      <c r="AI159" s="59">
        <v>0.8</v>
      </c>
      <c r="AJ159" s="59">
        <v>2.68</v>
      </c>
      <c r="AK159" s="59">
        <v>0.47</v>
      </c>
      <c r="AL159" s="59">
        <v>3.06</v>
      </c>
      <c r="AM159" s="59">
        <v>0.65</v>
      </c>
      <c r="AN159" s="59">
        <v>1.9</v>
      </c>
      <c r="AO159" s="59">
        <v>0.27100000000000002</v>
      </c>
      <c r="AP159" s="59">
        <v>1.79</v>
      </c>
      <c r="AQ159" s="59">
        <v>0.29399999999999998</v>
      </c>
      <c r="AR159" s="59"/>
      <c r="AS159" s="59">
        <v>0.3</v>
      </c>
      <c r="AT159" s="59">
        <v>0.13</v>
      </c>
      <c r="AU159" s="59"/>
      <c r="AV159" s="59"/>
      <c r="AW159" s="59">
        <v>40</v>
      </c>
      <c r="AX159" s="59">
        <v>100</v>
      </c>
      <c r="AY159" s="59">
        <v>1.9</v>
      </c>
      <c r="AZ159" s="59"/>
      <c r="BA159" s="59"/>
      <c r="BB159" s="59"/>
      <c r="BC159" s="59"/>
      <c r="BD159" s="59"/>
      <c r="BE159" s="59"/>
      <c r="BF159" s="59"/>
      <c r="BG159" s="61" t="s">
        <v>1883</v>
      </c>
    </row>
    <row r="160" spans="1:59" s="289" customFormat="1" ht="12.75" x14ac:dyDescent="0.2">
      <c r="A160" s="293" t="s">
        <v>1884</v>
      </c>
      <c r="B160" s="121" t="s">
        <v>1910</v>
      </c>
      <c r="C160" s="60">
        <v>51.4</v>
      </c>
      <c r="D160" s="60">
        <v>0.78</v>
      </c>
      <c r="E160" s="60">
        <v>14.22</v>
      </c>
      <c r="F160" s="60">
        <v>10.9</v>
      </c>
      <c r="G160" s="60">
        <v>0.19</v>
      </c>
      <c r="H160" s="60">
        <v>7.85</v>
      </c>
      <c r="I160" s="60">
        <v>11.42</v>
      </c>
      <c r="J160" s="60">
        <v>2.52</v>
      </c>
      <c r="K160" s="60">
        <v>0.65</v>
      </c>
      <c r="L160" s="60">
        <v>0.06</v>
      </c>
      <c r="M160" s="60">
        <v>0.97</v>
      </c>
      <c r="N160" s="61"/>
      <c r="O160" s="59">
        <v>290</v>
      </c>
      <c r="P160" s="59">
        <v>45</v>
      </c>
      <c r="Q160" s="59">
        <v>90</v>
      </c>
      <c r="R160" s="59">
        <v>12</v>
      </c>
      <c r="S160" s="59">
        <v>120</v>
      </c>
      <c r="T160" s="59">
        <v>124</v>
      </c>
      <c r="U160" s="59">
        <v>16</v>
      </c>
      <c r="V160" s="59"/>
      <c r="W160" s="59">
        <v>43</v>
      </c>
      <c r="X160" s="59">
        <v>277</v>
      </c>
      <c r="Y160" s="59">
        <v>2.1</v>
      </c>
      <c r="Z160" s="59">
        <v>45</v>
      </c>
      <c r="AA160" s="59">
        <v>1.3</v>
      </c>
      <c r="AB160" s="59">
        <v>0.12</v>
      </c>
      <c r="AC160" s="59">
        <v>17.2</v>
      </c>
      <c r="AD160" s="59">
        <v>4.79</v>
      </c>
      <c r="AE160" s="59">
        <v>11.3</v>
      </c>
      <c r="AF160" s="59">
        <v>1.63</v>
      </c>
      <c r="AG160" s="59">
        <v>7.38</v>
      </c>
      <c r="AH160" s="59">
        <v>2.02</v>
      </c>
      <c r="AI160" s="59">
        <v>0.72899999999999998</v>
      </c>
      <c r="AJ160" s="59">
        <v>2.75</v>
      </c>
      <c r="AK160" s="59">
        <v>0.48</v>
      </c>
      <c r="AL160" s="59">
        <v>3.15</v>
      </c>
      <c r="AM160" s="59">
        <v>0.68</v>
      </c>
      <c r="AN160" s="59">
        <v>2.0099999999999998</v>
      </c>
      <c r="AO160" s="59">
        <v>0.29799999999999999</v>
      </c>
      <c r="AP160" s="59">
        <v>1.87</v>
      </c>
      <c r="AQ160" s="59">
        <v>0.29799999999999999</v>
      </c>
      <c r="AR160" s="59"/>
      <c r="AS160" s="59">
        <v>0.09</v>
      </c>
      <c r="AT160" s="59">
        <v>0.11</v>
      </c>
      <c r="AU160" s="59"/>
      <c r="AV160" s="59"/>
      <c r="AW160" s="59">
        <v>20</v>
      </c>
      <c r="AX160" s="59">
        <v>90</v>
      </c>
      <c r="AY160" s="59">
        <v>1.9</v>
      </c>
      <c r="AZ160" s="59"/>
      <c r="BA160" s="59"/>
      <c r="BB160" s="59"/>
      <c r="BC160" s="59"/>
      <c r="BD160" s="59"/>
      <c r="BE160" s="59"/>
      <c r="BF160" s="59"/>
      <c r="BG160" s="61" t="s">
        <v>1883</v>
      </c>
    </row>
    <row r="161" spans="1:59" s="289" customFormat="1" ht="12.75" x14ac:dyDescent="0.2">
      <c r="A161" s="293" t="s">
        <v>1884</v>
      </c>
      <c r="B161" s="121" t="s">
        <v>1911</v>
      </c>
      <c r="C161" s="60">
        <v>50.58</v>
      </c>
      <c r="D161" s="60">
        <v>1</v>
      </c>
      <c r="E161" s="60">
        <v>15.22</v>
      </c>
      <c r="F161" s="60">
        <v>11.51</v>
      </c>
      <c r="G161" s="60">
        <v>0.22</v>
      </c>
      <c r="H161" s="60">
        <v>6.89</v>
      </c>
      <c r="I161" s="60">
        <v>11.48</v>
      </c>
      <c r="J161" s="60">
        <v>2.2799999999999998</v>
      </c>
      <c r="K161" s="60">
        <v>0.73</v>
      </c>
      <c r="L161" s="60">
        <v>7.0000000000000007E-2</v>
      </c>
      <c r="M161" s="60">
        <v>0.76</v>
      </c>
      <c r="N161" s="61"/>
      <c r="O161" s="59">
        <v>225</v>
      </c>
      <c r="P161" s="59">
        <v>44</v>
      </c>
      <c r="Q161" s="59">
        <v>67</v>
      </c>
      <c r="R161" s="59">
        <v>12</v>
      </c>
      <c r="S161" s="59">
        <v>91</v>
      </c>
      <c r="T161" s="59">
        <v>76</v>
      </c>
      <c r="U161" s="59">
        <v>17</v>
      </c>
      <c r="V161" s="59">
        <v>9</v>
      </c>
      <c r="W161" s="59">
        <v>49.2</v>
      </c>
      <c r="X161" s="59">
        <v>300</v>
      </c>
      <c r="Y161" s="59">
        <v>2.4</v>
      </c>
      <c r="Z161" s="59">
        <v>39</v>
      </c>
      <c r="AA161" s="59">
        <v>1.2</v>
      </c>
      <c r="AB161" s="59">
        <v>0.36</v>
      </c>
      <c r="AC161" s="59">
        <v>20.6</v>
      </c>
      <c r="AD161" s="59">
        <v>3.61</v>
      </c>
      <c r="AE161" s="59">
        <v>9.08</v>
      </c>
      <c r="AF161" s="59">
        <v>1.38</v>
      </c>
      <c r="AG161" s="59">
        <v>6.59</v>
      </c>
      <c r="AH161" s="59">
        <v>2.11</v>
      </c>
      <c r="AI161" s="59">
        <v>0.75800000000000001</v>
      </c>
      <c r="AJ161" s="59">
        <v>2.71</v>
      </c>
      <c r="AK161" s="59">
        <v>0.52</v>
      </c>
      <c r="AL161" s="59">
        <v>3.51</v>
      </c>
      <c r="AM161" s="59">
        <v>0.76</v>
      </c>
      <c r="AN161" s="59">
        <v>2.21</v>
      </c>
      <c r="AO161" s="59">
        <v>0.32700000000000001</v>
      </c>
      <c r="AP161" s="59">
        <v>2.13</v>
      </c>
      <c r="AQ161" s="59">
        <v>0.31900000000000001</v>
      </c>
      <c r="AR161" s="59"/>
      <c r="AS161" s="59">
        <v>0.28000000000000003</v>
      </c>
      <c r="AT161" s="59">
        <v>0.17</v>
      </c>
      <c r="AU161" s="59"/>
      <c r="AV161" s="59"/>
      <c r="AW161" s="59">
        <v>44</v>
      </c>
      <c r="AX161" s="59">
        <v>113</v>
      </c>
      <c r="AY161" s="59">
        <v>1.5</v>
      </c>
      <c r="AZ161" s="59"/>
      <c r="BA161" s="59"/>
      <c r="BB161" s="59"/>
      <c r="BC161" s="59"/>
      <c r="BD161" s="59"/>
      <c r="BE161" s="59"/>
      <c r="BF161" s="59"/>
      <c r="BG161" s="61" t="s">
        <v>1883</v>
      </c>
    </row>
    <row r="162" spans="1:59" s="289" customFormat="1" ht="12.75" x14ac:dyDescent="0.2">
      <c r="A162" s="293" t="s">
        <v>1884</v>
      </c>
      <c r="B162" s="121" t="s">
        <v>1912</v>
      </c>
      <c r="C162" s="60">
        <v>48.27</v>
      </c>
      <c r="D162" s="60">
        <v>0.55000000000000004</v>
      </c>
      <c r="E162" s="60">
        <v>15.18</v>
      </c>
      <c r="F162" s="60">
        <v>10.65</v>
      </c>
      <c r="G162" s="60">
        <v>0.19</v>
      </c>
      <c r="H162" s="60">
        <v>11.42</v>
      </c>
      <c r="I162" s="60">
        <v>11.6</v>
      </c>
      <c r="J162" s="60">
        <v>1.63</v>
      </c>
      <c r="K162" s="60">
        <v>0.41</v>
      </c>
      <c r="L162" s="60">
        <v>0.03</v>
      </c>
      <c r="M162" s="60">
        <v>1.43</v>
      </c>
      <c r="N162" s="61"/>
      <c r="O162" s="59">
        <v>430</v>
      </c>
      <c r="P162" s="59">
        <v>61</v>
      </c>
      <c r="Q162" s="59">
        <v>210</v>
      </c>
      <c r="R162" s="59">
        <v>5</v>
      </c>
      <c r="S162" s="59">
        <v>85</v>
      </c>
      <c r="T162" s="59">
        <v>49</v>
      </c>
      <c r="U162" s="59">
        <v>13</v>
      </c>
      <c r="V162" s="59"/>
      <c r="W162" s="59"/>
      <c r="X162" s="59">
        <v>214</v>
      </c>
      <c r="Y162" s="59">
        <v>1.2</v>
      </c>
      <c r="Z162" s="59">
        <v>22</v>
      </c>
      <c r="AA162" s="59">
        <v>0.7</v>
      </c>
      <c r="AB162" s="59">
        <v>0.23</v>
      </c>
      <c r="AC162" s="59">
        <v>12.1</v>
      </c>
      <c r="AD162" s="59">
        <v>2.2400000000000002</v>
      </c>
      <c r="AE162" s="59">
        <v>5.51</v>
      </c>
      <c r="AF162" s="59">
        <v>0.81</v>
      </c>
      <c r="AG162" s="59">
        <v>4.1399999999999997</v>
      </c>
      <c r="AH162" s="59">
        <v>1.29</v>
      </c>
      <c r="AI162" s="59">
        <v>0.54600000000000004</v>
      </c>
      <c r="AJ162" s="59">
        <v>1.89</v>
      </c>
      <c r="AK162" s="59">
        <v>0.36</v>
      </c>
      <c r="AL162" s="59">
        <v>2.39</v>
      </c>
      <c r="AM162" s="59">
        <v>0.49</v>
      </c>
      <c r="AN162" s="59">
        <v>1.36</v>
      </c>
      <c r="AO162" s="59">
        <v>0.20499999999999999</v>
      </c>
      <c r="AP162" s="59">
        <v>1.4</v>
      </c>
      <c r="AQ162" s="59">
        <v>0.22700000000000001</v>
      </c>
      <c r="AR162" s="59"/>
      <c r="AS162" s="59">
        <v>0.1</v>
      </c>
      <c r="AT162" s="59">
        <v>0.12</v>
      </c>
      <c r="AU162" s="59"/>
      <c r="AV162" s="59"/>
      <c r="AW162" s="59">
        <v>140</v>
      </c>
      <c r="AX162" s="59">
        <v>80</v>
      </c>
      <c r="AY162" s="59">
        <v>1</v>
      </c>
      <c r="AZ162" s="59"/>
      <c r="BA162" s="59"/>
      <c r="BB162" s="59"/>
      <c r="BC162" s="59"/>
      <c r="BD162" s="59"/>
      <c r="BE162" s="59"/>
      <c r="BF162" s="59"/>
      <c r="BG162" s="61" t="s">
        <v>1883</v>
      </c>
    </row>
    <row r="163" spans="1:59" s="289" customFormat="1" ht="12.75" x14ac:dyDescent="0.2">
      <c r="A163" s="293" t="s">
        <v>1884</v>
      </c>
      <c r="B163" s="121" t="s">
        <v>1913</v>
      </c>
      <c r="C163" s="60">
        <v>49.01</v>
      </c>
      <c r="D163" s="60">
        <v>0.62</v>
      </c>
      <c r="E163" s="60">
        <v>17.38</v>
      </c>
      <c r="F163" s="60">
        <v>8.99</v>
      </c>
      <c r="G163" s="60">
        <v>0.16</v>
      </c>
      <c r="H163" s="60">
        <v>8.9600000000000009</v>
      </c>
      <c r="I163" s="60">
        <v>12.46</v>
      </c>
      <c r="J163" s="60">
        <v>1.94</v>
      </c>
      <c r="K163" s="60">
        <v>0.41</v>
      </c>
      <c r="L163" s="60">
        <v>0.03</v>
      </c>
      <c r="M163" s="60">
        <v>1.21</v>
      </c>
      <c r="N163" s="61"/>
      <c r="O163" s="59">
        <v>348</v>
      </c>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61" t="s">
        <v>1883</v>
      </c>
    </row>
    <row r="164" spans="1:59" s="289" customFormat="1" ht="12.75" x14ac:dyDescent="0.2">
      <c r="A164" s="293" t="s">
        <v>1884</v>
      </c>
      <c r="B164" s="121" t="s">
        <v>1914</v>
      </c>
      <c r="C164" s="60">
        <v>47.98</v>
      </c>
      <c r="D164" s="60">
        <v>0.62</v>
      </c>
      <c r="E164" s="60">
        <v>14.4</v>
      </c>
      <c r="F164" s="60">
        <v>11.3</v>
      </c>
      <c r="G164" s="60">
        <v>0.21</v>
      </c>
      <c r="H164" s="60">
        <v>11.68</v>
      </c>
      <c r="I164" s="60">
        <v>11.77</v>
      </c>
      <c r="J164" s="60">
        <v>1.44</v>
      </c>
      <c r="K164" s="60">
        <v>0.48</v>
      </c>
      <c r="L164" s="60">
        <v>0.03</v>
      </c>
      <c r="M164" s="60">
        <v>1.35</v>
      </c>
      <c r="N164" s="61"/>
      <c r="O164" s="59">
        <v>693</v>
      </c>
      <c r="P164" s="59">
        <v>65</v>
      </c>
      <c r="Q164" s="59">
        <v>227</v>
      </c>
      <c r="R164" s="59">
        <v>9</v>
      </c>
      <c r="S164" s="59">
        <v>94</v>
      </c>
      <c r="T164" s="59">
        <v>41</v>
      </c>
      <c r="U164" s="59">
        <v>14</v>
      </c>
      <c r="V164" s="59">
        <v>9</v>
      </c>
      <c r="W164" s="59">
        <v>42.2</v>
      </c>
      <c r="X164" s="59">
        <v>212</v>
      </c>
      <c r="Y164" s="59">
        <v>1.2</v>
      </c>
      <c r="Z164" s="59">
        <v>30</v>
      </c>
      <c r="AA164" s="59">
        <v>0.9</v>
      </c>
      <c r="AB164" s="59">
        <v>0.21</v>
      </c>
      <c r="AC164" s="59">
        <v>14.4</v>
      </c>
      <c r="AD164" s="59">
        <v>2.21</v>
      </c>
      <c r="AE164" s="59">
        <v>5.61</v>
      </c>
      <c r="AF164" s="59">
        <v>0.86</v>
      </c>
      <c r="AG164" s="59">
        <v>4.33</v>
      </c>
      <c r="AH164" s="59">
        <v>1.45</v>
      </c>
      <c r="AI164" s="59">
        <v>0.55300000000000005</v>
      </c>
      <c r="AJ164" s="59">
        <v>1.91</v>
      </c>
      <c r="AK164" s="59">
        <v>0.36</v>
      </c>
      <c r="AL164" s="59">
        <v>2.42</v>
      </c>
      <c r="AM164" s="59">
        <v>0.52</v>
      </c>
      <c r="AN164" s="59">
        <v>1.51</v>
      </c>
      <c r="AO164" s="59">
        <v>0.221</v>
      </c>
      <c r="AP164" s="59">
        <v>1.45</v>
      </c>
      <c r="AQ164" s="59">
        <v>0.21099999999999999</v>
      </c>
      <c r="AR164" s="59"/>
      <c r="AS164" s="59">
        <v>0.11</v>
      </c>
      <c r="AT164" s="59">
        <v>0.09</v>
      </c>
      <c r="AU164" s="59"/>
      <c r="AV164" s="59"/>
      <c r="AW164" s="59">
        <v>40</v>
      </c>
      <c r="AX164" s="59">
        <v>98</v>
      </c>
      <c r="AY164" s="59">
        <v>1.4</v>
      </c>
      <c r="AZ164" s="59"/>
      <c r="BA164" s="59"/>
      <c r="BB164" s="59"/>
      <c r="BC164" s="59"/>
      <c r="BD164" s="59"/>
      <c r="BE164" s="59"/>
      <c r="BF164" s="59"/>
      <c r="BG164" s="61" t="s">
        <v>1883</v>
      </c>
    </row>
    <row r="165" spans="1:59" s="289" customFormat="1" ht="12.75" x14ac:dyDescent="0.2">
      <c r="A165" s="293" t="s">
        <v>1884</v>
      </c>
      <c r="B165" s="121" t="s">
        <v>1915</v>
      </c>
      <c r="C165" s="60">
        <v>48.71</v>
      </c>
      <c r="D165" s="60">
        <v>0.77</v>
      </c>
      <c r="E165" s="60">
        <v>14.29</v>
      </c>
      <c r="F165" s="60">
        <v>12.08</v>
      </c>
      <c r="G165" s="60">
        <v>0.21</v>
      </c>
      <c r="H165" s="60">
        <v>10.43</v>
      </c>
      <c r="I165" s="60">
        <v>11.09</v>
      </c>
      <c r="J165" s="60">
        <v>1.89</v>
      </c>
      <c r="K165" s="60">
        <v>0.44</v>
      </c>
      <c r="L165" s="60">
        <v>0.06</v>
      </c>
      <c r="M165" s="60">
        <v>1.1599999999999999</v>
      </c>
      <c r="N165" s="61"/>
      <c r="O165" s="59">
        <v>210</v>
      </c>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61" t="s">
        <v>1883</v>
      </c>
    </row>
    <row r="166" spans="1:59" s="289" customFormat="1" ht="12.75" x14ac:dyDescent="0.2">
      <c r="A166" s="293" t="s">
        <v>1884</v>
      </c>
      <c r="B166" s="121" t="s">
        <v>1916</v>
      </c>
      <c r="C166" s="60">
        <v>49.14</v>
      </c>
      <c r="D166" s="60">
        <v>0.7</v>
      </c>
      <c r="E166" s="60">
        <v>15.89</v>
      </c>
      <c r="F166" s="60">
        <v>9.26</v>
      </c>
      <c r="G166" s="60">
        <v>0.21</v>
      </c>
      <c r="H166" s="60">
        <v>10.14</v>
      </c>
      <c r="I166" s="60">
        <v>12.75</v>
      </c>
      <c r="J166" s="60">
        <v>1.57</v>
      </c>
      <c r="K166" s="60">
        <v>0.26</v>
      </c>
      <c r="L166" s="60">
        <v>0.05</v>
      </c>
      <c r="M166" s="60">
        <v>1.0900000000000001</v>
      </c>
      <c r="N166" s="61"/>
      <c r="O166" s="59">
        <v>170</v>
      </c>
      <c r="P166" s="59">
        <v>44</v>
      </c>
      <c r="Q166" s="59">
        <v>90</v>
      </c>
      <c r="R166" s="59">
        <v>7</v>
      </c>
      <c r="S166" s="59">
        <v>96</v>
      </c>
      <c r="T166" s="59">
        <v>22</v>
      </c>
      <c r="U166" s="59">
        <v>16</v>
      </c>
      <c r="V166" s="59">
        <v>5</v>
      </c>
      <c r="W166" s="59"/>
      <c r="X166" s="59">
        <v>260</v>
      </c>
      <c r="Y166" s="59">
        <v>1.7</v>
      </c>
      <c r="Z166" s="59">
        <v>32</v>
      </c>
      <c r="AA166" s="59">
        <v>1.1000000000000001</v>
      </c>
      <c r="AB166" s="59"/>
      <c r="AC166" s="59">
        <v>18.2</v>
      </c>
      <c r="AD166" s="59">
        <v>1.8</v>
      </c>
      <c r="AE166" s="59">
        <v>5.75</v>
      </c>
      <c r="AF166" s="59">
        <v>0.9</v>
      </c>
      <c r="AG166" s="59">
        <v>4.8899999999999997</v>
      </c>
      <c r="AH166" s="59">
        <v>1.85</v>
      </c>
      <c r="AI166" s="59">
        <v>0.56399999999999995</v>
      </c>
      <c r="AJ166" s="59">
        <v>2.46</v>
      </c>
      <c r="AK166" s="59">
        <v>0.44</v>
      </c>
      <c r="AL166" s="59">
        <v>2.94</v>
      </c>
      <c r="AM166" s="59">
        <v>0.6</v>
      </c>
      <c r="AN166" s="59">
        <v>1.72</v>
      </c>
      <c r="AO166" s="59">
        <v>0.25900000000000001</v>
      </c>
      <c r="AP166" s="59">
        <v>1.8</v>
      </c>
      <c r="AQ166" s="59">
        <v>0.28000000000000003</v>
      </c>
      <c r="AR166" s="59"/>
      <c r="AS166" s="59">
        <v>0.02</v>
      </c>
      <c r="AT166" s="59">
        <v>0.24</v>
      </c>
      <c r="AU166" s="59"/>
      <c r="AV166" s="59"/>
      <c r="AW166" s="59">
        <v>80</v>
      </c>
      <c r="AX166" s="59">
        <v>80</v>
      </c>
      <c r="AY166" s="59">
        <v>2.1</v>
      </c>
      <c r="AZ166" s="59"/>
      <c r="BA166" s="59"/>
      <c r="BB166" s="59"/>
      <c r="BC166" s="59"/>
      <c r="BD166" s="59"/>
      <c r="BE166" s="59"/>
      <c r="BF166" s="59"/>
      <c r="BG166" s="61" t="s">
        <v>1883</v>
      </c>
    </row>
    <row r="167" spans="1:59" s="289" customFormat="1" ht="12.75" x14ac:dyDescent="0.2">
      <c r="A167" s="293" t="s">
        <v>1884</v>
      </c>
      <c r="B167" s="121" t="s">
        <v>1917</v>
      </c>
      <c r="C167" s="60">
        <v>48.11</v>
      </c>
      <c r="D167" s="60">
        <v>0.56000000000000005</v>
      </c>
      <c r="E167" s="60">
        <v>14.77</v>
      </c>
      <c r="F167" s="60">
        <v>11.62</v>
      </c>
      <c r="G167" s="60">
        <v>0.21</v>
      </c>
      <c r="H167" s="60">
        <v>10.73</v>
      </c>
      <c r="I167" s="60">
        <v>11.66</v>
      </c>
      <c r="J167" s="60">
        <v>1.84</v>
      </c>
      <c r="K167" s="60">
        <v>0.38</v>
      </c>
      <c r="L167" s="60">
        <v>0.03</v>
      </c>
      <c r="M167" s="60">
        <v>0.76</v>
      </c>
      <c r="N167" s="61"/>
      <c r="O167" s="59">
        <v>533</v>
      </c>
      <c r="P167" s="59">
        <v>65</v>
      </c>
      <c r="Q167" s="59">
        <v>368</v>
      </c>
      <c r="R167" s="59">
        <v>4</v>
      </c>
      <c r="S167" s="59">
        <v>136</v>
      </c>
      <c r="T167" s="59">
        <v>48</v>
      </c>
      <c r="U167" s="59">
        <v>14</v>
      </c>
      <c r="V167" s="59">
        <v>3</v>
      </c>
      <c r="W167" s="59">
        <v>30.9</v>
      </c>
      <c r="X167" s="59">
        <v>166</v>
      </c>
      <c r="Y167" s="59">
        <v>1.3</v>
      </c>
      <c r="Z167" s="59">
        <v>28</v>
      </c>
      <c r="AA167" s="59">
        <v>0.9</v>
      </c>
      <c r="AB167" s="59">
        <v>0.27</v>
      </c>
      <c r="AC167" s="59">
        <v>10.9</v>
      </c>
      <c r="AD167" s="59">
        <v>2.19</v>
      </c>
      <c r="AE167" s="59">
        <v>5.69</v>
      </c>
      <c r="AF167" s="59">
        <v>0.89</v>
      </c>
      <c r="AG167" s="59">
        <v>4.58</v>
      </c>
      <c r="AH167" s="59">
        <v>1.45</v>
      </c>
      <c r="AI167" s="59">
        <v>0.57099999999999995</v>
      </c>
      <c r="AJ167" s="59">
        <v>1.8</v>
      </c>
      <c r="AK167" s="59">
        <v>0.31</v>
      </c>
      <c r="AL167" s="59">
        <v>1.99</v>
      </c>
      <c r="AM167" s="59">
        <v>0.41</v>
      </c>
      <c r="AN167" s="59">
        <v>1.1599999999999999</v>
      </c>
      <c r="AO167" s="59">
        <v>0.16700000000000001</v>
      </c>
      <c r="AP167" s="59">
        <v>1.0900000000000001</v>
      </c>
      <c r="AQ167" s="59">
        <v>0.158</v>
      </c>
      <c r="AR167" s="59"/>
      <c r="AS167" s="59">
        <v>7.0000000000000007E-2</v>
      </c>
      <c r="AT167" s="59">
        <v>0.11</v>
      </c>
      <c r="AU167" s="59"/>
      <c r="AV167" s="59"/>
      <c r="AW167" s="59">
        <v>1</v>
      </c>
      <c r="AX167" s="59">
        <v>97</v>
      </c>
      <c r="AY167" s="59">
        <v>1.5</v>
      </c>
      <c r="AZ167" s="59"/>
      <c r="BA167" s="59"/>
      <c r="BB167" s="59"/>
      <c r="BC167" s="59"/>
      <c r="BD167" s="59"/>
      <c r="BE167" s="59"/>
      <c r="BF167" s="59"/>
      <c r="BG167" s="61" t="s">
        <v>1883</v>
      </c>
    </row>
    <row r="168" spans="1:59" s="289" customFormat="1" ht="12.75" x14ac:dyDescent="0.2">
      <c r="A168" s="293" t="s">
        <v>1884</v>
      </c>
      <c r="B168" s="121" t="s">
        <v>1918</v>
      </c>
      <c r="C168" s="60">
        <v>49.7</v>
      </c>
      <c r="D168" s="60">
        <v>0.74</v>
      </c>
      <c r="E168" s="60">
        <v>15.36</v>
      </c>
      <c r="F168" s="60">
        <v>11.2</v>
      </c>
      <c r="G168" s="60">
        <v>0.2</v>
      </c>
      <c r="H168" s="60">
        <v>8.3699999999999992</v>
      </c>
      <c r="I168" s="60">
        <v>11.3</v>
      </c>
      <c r="J168" s="60">
        <v>2.64</v>
      </c>
      <c r="K168" s="60">
        <v>0.43</v>
      </c>
      <c r="L168" s="60">
        <v>0.04</v>
      </c>
      <c r="M168" s="60">
        <v>0.73</v>
      </c>
      <c r="N168" s="61"/>
      <c r="O168" s="59">
        <v>240</v>
      </c>
      <c r="P168" s="59">
        <v>52</v>
      </c>
      <c r="Q168" s="59">
        <v>180</v>
      </c>
      <c r="R168" s="59">
        <v>6</v>
      </c>
      <c r="S168" s="59">
        <v>130</v>
      </c>
      <c r="T168" s="59">
        <v>130</v>
      </c>
      <c r="U168" s="59">
        <v>13</v>
      </c>
      <c r="V168" s="59">
        <v>17</v>
      </c>
      <c r="W168" s="59"/>
      <c r="X168" s="59">
        <v>216</v>
      </c>
      <c r="Y168" s="59">
        <v>1.4</v>
      </c>
      <c r="Z168" s="59">
        <v>21</v>
      </c>
      <c r="AA168" s="59">
        <v>0.7</v>
      </c>
      <c r="AB168" s="59">
        <v>0.15</v>
      </c>
      <c r="AC168" s="59">
        <v>12.6</v>
      </c>
      <c r="AD168" s="59">
        <v>2.99</v>
      </c>
      <c r="AE168" s="59">
        <v>7.58</v>
      </c>
      <c r="AF168" s="59">
        <v>1.1100000000000001</v>
      </c>
      <c r="AG168" s="59">
        <v>5.37</v>
      </c>
      <c r="AH168" s="59">
        <v>1.81</v>
      </c>
      <c r="AI168" s="59">
        <v>0.752</v>
      </c>
      <c r="AJ168" s="59">
        <v>2.11</v>
      </c>
      <c r="AK168" s="59">
        <v>0.4</v>
      </c>
      <c r="AL168" s="59">
        <v>2.5</v>
      </c>
      <c r="AM168" s="59">
        <v>0.48</v>
      </c>
      <c r="AN168" s="59">
        <v>1.31</v>
      </c>
      <c r="AO168" s="59">
        <v>0.183</v>
      </c>
      <c r="AP168" s="59">
        <v>1.2</v>
      </c>
      <c r="AQ168" s="59">
        <v>0.19900000000000001</v>
      </c>
      <c r="AR168" s="59"/>
      <c r="AS168" s="59">
        <v>0.05</v>
      </c>
      <c r="AT168" s="59">
        <v>0.11</v>
      </c>
      <c r="AU168" s="59"/>
      <c r="AV168" s="59"/>
      <c r="AW168" s="59">
        <v>110</v>
      </c>
      <c r="AX168" s="59">
        <v>90</v>
      </c>
      <c r="AY168" s="59">
        <v>1.3</v>
      </c>
      <c r="AZ168" s="59"/>
      <c r="BA168" s="59"/>
      <c r="BB168" s="59"/>
      <c r="BC168" s="59"/>
      <c r="BD168" s="59"/>
      <c r="BE168" s="59"/>
      <c r="BF168" s="59"/>
      <c r="BG168" s="61" t="s">
        <v>1883</v>
      </c>
    </row>
    <row r="169" spans="1:59" s="289" customFormat="1" ht="12.75" x14ac:dyDescent="0.2">
      <c r="A169" s="293" t="s">
        <v>1884</v>
      </c>
      <c r="B169" s="121" t="s">
        <v>1919</v>
      </c>
      <c r="C169" s="60">
        <v>49.39</v>
      </c>
      <c r="D169" s="60">
        <v>0.54</v>
      </c>
      <c r="E169" s="60">
        <v>16.149999999999999</v>
      </c>
      <c r="F169" s="60">
        <v>8.94</v>
      </c>
      <c r="G169" s="60">
        <v>0.21</v>
      </c>
      <c r="H169" s="60">
        <v>8.1199999999999992</v>
      </c>
      <c r="I169" s="60">
        <v>14.64</v>
      </c>
      <c r="J169" s="60">
        <v>1.69</v>
      </c>
      <c r="K169" s="60">
        <v>0.3</v>
      </c>
      <c r="L169" s="60">
        <v>0.03</v>
      </c>
      <c r="M169" s="60">
        <v>0.53</v>
      </c>
      <c r="N169" s="61"/>
      <c r="O169" s="59">
        <v>46</v>
      </c>
      <c r="P169" s="59">
        <v>44</v>
      </c>
      <c r="Q169" s="59">
        <v>159</v>
      </c>
      <c r="R169" s="59">
        <v>2</v>
      </c>
      <c r="S169" s="59">
        <v>167</v>
      </c>
      <c r="T169" s="59">
        <v>80</v>
      </c>
      <c r="U169" s="59">
        <v>14</v>
      </c>
      <c r="V169" s="59">
        <v>4</v>
      </c>
      <c r="W169" s="59">
        <v>40.200000000000003</v>
      </c>
      <c r="X169" s="59">
        <v>200</v>
      </c>
      <c r="Y169" s="59">
        <v>1.1000000000000001</v>
      </c>
      <c r="Z169" s="59">
        <v>22</v>
      </c>
      <c r="AA169" s="59">
        <v>0.7</v>
      </c>
      <c r="AB169" s="59">
        <v>0.02</v>
      </c>
      <c r="AC169" s="59">
        <v>11.1</v>
      </c>
      <c r="AD169" s="59">
        <v>1.81</v>
      </c>
      <c r="AE169" s="59">
        <v>5.01</v>
      </c>
      <c r="AF169" s="59">
        <v>0.82</v>
      </c>
      <c r="AG169" s="59">
        <v>4.32</v>
      </c>
      <c r="AH169" s="59">
        <v>1.45</v>
      </c>
      <c r="AI169" s="59">
        <v>0.54</v>
      </c>
      <c r="AJ169" s="59">
        <v>1.78</v>
      </c>
      <c r="AK169" s="59">
        <v>0.31</v>
      </c>
      <c r="AL169" s="59">
        <v>2.02</v>
      </c>
      <c r="AM169" s="59">
        <v>0.43</v>
      </c>
      <c r="AN169" s="59">
        <v>1.19</v>
      </c>
      <c r="AO169" s="59">
        <v>0.17799999999999999</v>
      </c>
      <c r="AP169" s="59">
        <v>1.0900000000000001</v>
      </c>
      <c r="AQ169" s="59">
        <v>0.16</v>
      </c>
      <c r="AR169" s="59"/>
      <c r="AS169" s="59">
        <v>0.01</v>
      </c>
      <c r="AT169" s="59">
        <v>0.11</v>
      </c>
      <c r="AU169" s="59"/>
      <c r="AV169" s="59"/>
      <c r="AW169" s="59">
        <v>6</v>
      </c>
      <c r="AX169" s="59">
        <v>71</v>
      </c>
      <c r="AY169" s="59">
        <v>1.2</v>
      </c>
      <c r="AZ169" s="59"/>
      <c r="BA169" s="59"/>
      <c r="BB169" s="59"/>
      <c r="BC169" s="59"/>
      <c r="BD169" s="59"/>
      <c r="BE169" s="59"/>
      <c r="BF169" s="59"/>
      <c r="BG169" s="61" t="s">
        <v>1883</v>
      </c>
    </row>
    <row r="170" spans="1:59" s="289" customFormat="1" ht="12.75" x14ac:dyDescent="0.2">
      <c r="A170" s="293" t="s">
        <v>1884</v>
      </c>
      <c r="B170" s="121" t="s">
        <v>1920</v>
      </c>
      <c r="C170" s="60">
        <v>49.19</v>
      </c>
      <c r="D170" s="60">
        <v>0.76</v>
      </c>
      <c r="E170" s="60">
        <v>12.43</v>
      </c>
      <c r="F170" s="60">
        <v>11.77</v>
      </c>
      <c r="G170" s="60">
        <v>0.22</v>
      </c>
      <c r="H170" s="60">
        <v>11.12</v>
      </c>
      <c r="I170" s="60">
        <v>12.2</v>
      </c>
      <c r="J170" s="60">
        <v>1.65</v>
      </c>
      <c r="K170" s="60">
        <v>0.5</v>
      </c>
      <c r="L170" s="60">
        <v>0.05</v>
      </c>
      <c r="M170" s="60">
        <v>1.32</v>
      </c>
      <c r="N170" s="61"/>
      <c r="O170" s="59">
        <v>700</v>
      </c>
      <c r="P170" s="59">
        <v>68</v>
      </c>
      <c r="Q170" s="59">
        <v>360</v>
      </c>
      <c r="R170" s="59">
        <v>7</v>
      </c>
      <c r="S170" s="59">
        <v>113</v>
      </c>
      <c r="T170" s="59">
        <v>81</v>
      </c>
      <c r="U170" s="59">
        <v>13</v>
      </c>
      <c r="V170" s="59"/>
      <c r="W170" s="59"/>
      <c r="X170" s="59">
        <v>226</v>
      </c>
      <c r="Y170" s="59">
        <v>1.8</v>
      </c>
      <c r="Z170" s="59">
        <v>34</v>
      </c>
      <c r="AA170" s="59">
        <v>1</v>
      </c>
      <c r="AB170" s="59">
        <v>0.22</v>
      </c>
      <c r="AC170" s="59">
        <v>14.4</v>
      </c>
      <c r="AD170" s="59">
        <v>3.32</v>
      </c>
      <c r="AE170" s="59">
        <v>8.5</v>
      </c>
      <c r="AF170" s="59">
        <v>1.17</v>
      </c>
      <c r="AG170" s="59">
        <v>6</v>
      </c>
      <c r="AH170" s="59">
        <v>1.89</v>
      </c>
      <c r="AI170" s="59">
        <v>0.69399999999999995</v>
      </c>
      <c r="AJ170" s="59">
        <v>2.38</v>
      </c>
      <c r="AK170" s="59">
        <v>0.4</v>
      </c>
      <c r="AL170" s="59">
        <v>2.4500000000000002</v>
      </c>
      <c r="AM170" s="59">
        <v>0.48</v>
      </c>
      <c r="AN170" s="59">
        <v>1.4</v>
      </c>
      <c r="AO170" s="59">
        <v>0.217</v>
      </c>
      <c r="AP170" s="59">
        <v>1.38</v>
      </c>
      <c r="AQ170" s="59">
        <v>0.20300000000000001</v>
      </c>
      <c r="AR170" s="59"/>
      <c r="AS170" s="59">
        <v>0.11</v>
      </c>
      <c r="AT170" s="59">
        <v>0.28999999999999998</v>
      </c>
      <c r="AU170" s="59"/>
      <c r="AV170" s="59"/>
      <c r="AW170" s="59">
        <v>90</v>
      </c>
      <c r="AX170" s="59">
        <v>110</v>
      </c>
      <c r="AY170" s="59">
        <v>2</v>
      </c>
      <c r="AZ170" s="59"/>
      <c r="BA170" s="59"/>
      <c r="BB170" s="59"/>
      <c r="BC170" s="59"/>
      <c r="BD170" s="59"/>
      <c r="BE170" s="59"/>
      <c r="BF170" s="59"/>
      <c r="BG170" s="61" t="s">
        <v>1883</v>
      </c>
    </row>
    <row r="171" spans="1:59" s="289" customFormat="1" ht="12.75" x14ac:dyDescent="0.2">
      <c r="A171" s="293" t="s">
        <v>1884</v>
      </c>
      <c r="B171" s="121" t="s">
        <v>1921</v>
      </c>
      <c r="C171" s="60">
        <v>49.98</v>
      </c>
      <c r="D171" s="60">
        <v>0.89</v>
      </c>
      <c r="E171" s="60">
        <v>14.67</v>
      </c>
      <c r="F171" s="60">
        <v>11.82</v>
      </c>
      <c r="G171" s="60">
        <v>0.24</v>
      </c>
      <c r="H171" s="60">
        <v>6.94</v>
      </c>
      <c r="I171" s="60">
        <v>11.86</v>
      </c>
      <c r="J171" s="60">
        <v>2.62</v>
      </c>
      <c r="K171" s="60">
        <v>0.92</v>
      </c>
      <c r="L171" s="60">
        <v>0.06</v>
      </c>
      <c r="M171" s="60">
        <v>0.92</v>
      </c>
      <c r="N171" s="61"/>
      <c r="O171" s="59">
        <v>200</v>
      </c>
      <c r="P171" s="59">
        <v>53</v>
      </c>
      <c r="Q171" s="59">
        <v>50</v>
      </c>
      <c r="R171" s="59">
        <v>19</v>
      </c>
      <c r="S171" s="59">
        <v>142</v>
      </c>
      <c r="T171" s="59">
        <v>192</v>
      </c>
      <c r="U171" s="59">
        <v>15</v>
      </c>
      <c r="V171" s="59"/>
      <c r="W171" s="59">
        <v>48</v>
      </c>
      <c r="X171" s="59">
        <v>308</v>
      </c>
      <c r="Y171" s="59">
        <v>2.5</v>
      </c>
      <c r="Z171" s="59">
        <v>61</v>
      </c>
      <c r="AA171" s="59">
        <v>1.3</v>
      </c>
      <c r="AB171" s="59">
        <v>0.35</v>
      </c>
      <c r="AC171" s="59">
        <v>19.8</v>
      </c>
      <c r="AD171" s="59">
        <v>5.69</v>
      </c>
      <c r="AE171" s="59">
        <v>13.2</v>
      </c>
      <c r="AF171" s="59">
        <v>1.85</v>
      </c>
      <c r="AG171" s="59">
        <v>8.27</v>
      </c>
      <c r="AH171" s="59">
        <v>2.2999999999999998</v>
      </c>
      <c r="AI171" s="59">
        <v>0.90400000000000003</v>
      </c>
      <c r="AJ171" s="59">
        <v>2.95</v>
      </c>
      <c r="AK171" s="59">
        <v>0.54</v>
      </c>
      <c r="AL171" s="59">
        <v>3.57</v>
      </c>
      <c r="AM171" s="59">
        <v>0.73</v>
      </c>
      <c r="AN171" s="59">
        <v>2.17</v>
      </c>
      <c r="AO171" s="59">
        <v>0.311</v>
      </c>
      <c r="AP171" s="59">
        <v>2.0499999999999998</v>
      </c>
      <c r="AQ171" s="59">
        <v>0.33700000000000002</v>
      </c>
      <c r="AR171" s="59"/>
      <c r="AS171" s="59">
        <v>0.08</v>
      </c>
      <c r="AT171" s="59">
        <v>0.16</v>
      </c>
      <c r="AU171" s="59"/>
      <c r="AV171" s="59"/>
      <c r="AW171" s="59">
        <v>40</v>
      </c>
      <c r="AX171" s="59">
        <v>140</v>
      </c>
      <c r="AY171" s="59">
        <v>1.2</v>
      </c>
      <c r="AZ171" s="59"/>
      <c r="BA171" s="59"/>
      <c r="BB171" s="59"/>
      <c r="BC171" s="59"/>
      <c r="BD171" s="59"/>
      <c r="BE171" s="59"/>
      <c r="BF171" s="59"/>
      <c r="BG171" s="61" t="s">
        <v>1883</v>
      </c>
    </row>
    <row r="172" spans="1:59" s="289" customFormat="1" ht="12.75" x14ac:dyDescent="0.2">
      <c r="A172" s="293" t="s">
        <v>1884</v>
      </c>
      <c r="B172" s="121" t="s">
        <v>1922</v>
      </c>
      <c r="C172" s="60">
        <v>51.28</v>
      </c>
      <c r="D172" s="60">
        <v>0.89</v>
      </c>
      <c r="E172" s="60">
        <v>14.91</v>
      </c>
      <c r="F172" s="60">
        <v>11.57</v>
      </c>
      <c r="G172" s="60">
        <v>0.19</v>
      </c>
      <c r="H172" s="60">
        <v>5.97</v>
      </c>
      <c r="I172" s="60">
        <v>11.54</v>
      </c>
      <c r="J172" s="60">
        <v>3.06</v>
      </c>
      <c r="K172" s="60">
        <v>0.53</v>
      </c>
      <c r="L172" s="60">
        <v>0.06</v>
      </c>
      <c r="M172" s="60">
        <v>1.19</v>
      </c>
      <c r="N172" s="61"/>
      <c r="O172" s="59">
        <v>190</v>
      </c>
      <c r="P172" s="59">
        <v>56</v>
      </c>
      <c r="Q172" s="59">
        <v>60</v>
      </c>
      <c r="R172" s="59">
        <v>11</v>
      </c>
      <c r="S172" s="59">
        <v>146</v>
      </c>
      <c r="T172" s="59">
        <v>85</v>
      </c>
      <c r="U172" s="59">
        <v>15</v>
      </c>
      <c r="V172" s="59">
        <v>10</v>
      </c>
      <c r="W172" s="59">
        <v>47</v>
      </c>
      <c r="X172" s="59">
        <v>296</v>
      </c>
      <c r="Y172" s="59">
        <v>2.2999999999999998</v>
      </c>
      <c r="Z172" s="59">
        <v>62</v>
      </c>
      <c r="AA172" s="59">
        <v>1.4</v>
      </c>
      <c r="AB172" s="59">
        <v>0.56999999999999995</v>
      </c>
      <c r="AC172" s="59">
        <v>19.600000000000001</v>
      </c>
      <c r="AD172" s="59">
        <v>5.9</v>
      </c>
      <c r="AE172" s="59">
        <v>13.6</v>
      </c>
      <c r="AF172" s="59">
        <v>1.97</v>
      </c>
      <c r="AG172" s="59">
        <v>8.34</v>
      </c>
      <c r="AH172" s="59">
        <v>2.68</v>
      </c>
      <c r="AI172" s="59">
        <v>0.92300000000000004</v>
      </c>
      <c r="AJ172" s="59">
        <v>3.32</v>
      </c>
      <c r="AK172" s="59">
        <v>0.57999999999999996</v>
      </c>
      <c r="AL172" s="59">
        <v>3.72</v>
      </c>
      <c r="AM172" s="59">
        <v>0.74</v>
      </c>
      <c r="AN172" s="59">
        <v>2.14</v>
      </c>
      <c r="AO172" s="59">
        <v>0.32700000000000001</v>
      </c>
      <c r="AP172" s="59">
        <v>2.19</v>
      </c>
      <c r="AQ172" s="59">
        <v>0.32800000000000001</v>
      </c>
      <c r="AR172" s="59"/>
      <c r="AS172" s="59">
        <v>0.14000000000000001</v>
      </c>
      <c r="AT172" s="59">
        <v>0.18</v>
      </c>
      <c r="AU172" s="59"/>
      <c r="AV172" s="59"/>
      <c r="AW172" s="59">
        <v>120</v>
      </c>
      <c r="AX172" s="59">
        <v>90</v>
      </c>
      <c r="AY172" s="59">
        <v>1</v>
      </c>
      <c r="AZ172" s="59"/>
      <c r="BA172" s="59"/>
      <c r="BB172" s="59"/>
      <c r="BC172" s="59"/>
      <c r="BD172" s="59"/>
      <c r="BE172" s="59"/>
      <c r="BF172" s="59"/>
      <c r="BG172" s="61" t="s">
        <v>1883</v>
      </c>
    </row>
    <row r="173" spans="1:59" s="289" customFormat="1" ht="12.75" x14ac:dyDescent="0.2">
      <c r="A173" s="293" t="s">
        <v>1884</v>
      </c>
      <c r="B173" s="121" t="s">
        <v>1923</v>
      </c>
      <c r="C173" s="60">
        <v>50.08</v>
      </c>
      <c r="D173" s="60">
        <v>1.22</v>
      </c>
      <c r="E173" s="60">
        <v>14.87</v>
      </c>
      <c r="F173" s="60">
        <v>12.65</v>
      </c>
      <c r="G173" s="60">
        <v>0.23</v>
      </c>
      <c r="H173" s="60">
        <v>6.33</v>
      </c>
      <c r="I173" s="60">
        <v>10.88</v>
      </c>
      <c r="J173" s="60">
        <v>2.77</v>
      </c>
      <c r="K173" s="60">
        <v>0.88</v>
      </c>
      <c r="L173" s="60">
        <v>0.09</v>
      </c>
      <c r="M173" s="60">
        <v>0.45</v>
      </c>
      <c r="N173" s="61"/>
      <c r="O173" s="59">
        <v>110</v>
      </c>
      <c r="P173" s="59">
        <v>44</v>
      </c>
      <c r="Q173" s="59">
        <v>70</v>
      </c>
      <c r="R173" s="59">
        <v>14</v>
      </c>
      <c r="S173" s="59">
        <v>88</v>
      </c>
      <c r="T173" s="59">
        <v>77</v>
      </c>
      <c r="U173" s="59">
        <v>18</v>
      </c>
      <c r="V173" s="59">
        <v>6</v>
      </c>
      <c r="W173" s="59"/>
      <c r="X173" s="59">
        <v>319</v>
      </c>
      <c r="Y173" s="59">
        <v>3.1</v>
      </c>
      <c r="Z173" s="59">
        <v>85</v>
      </c>
      <c r="AA173" s="59">
        <v>2.2000000000000002</v>
      </c>
      <c r="AB173" s="59">
        <v>1.08</v>
      </c>
      <c r="AC173" s="59">
        <v>27.7</v>
      </c>
      <c r="AD173" s="59">
        <v>7.22</v>
      </c>
      <c r="AE173" s="59">
        <v>17.100000000000001</v>
      </c>
      <c r="AF173" s="59">
        <v>2.38</v>
      </c>
      <c r="AG173" s="59">
        <v>11</v>
      </c>
      <c r="AH173" s="59">
        <v>3.16</v>
      </c>
      <c r="AI173" s="59">
        <v>1.01</v>
      </c>
      <c r="AJ173" s="59">
        <v>3.76</v>
      </c>
      <c r="AK173" s="59">
        <v>0.75</v>
      </c>
      <c r="AL173" s="59">
        <v>4.74</v>
      </c>
      <c r="AM173" s="59">
        <v>0.93</v>
      </c>
      <c r="AN173" s="59">
        <v>2.83</v>
      </c>
      <c r="AO173" s="59">
        <v>0.41699999999999998</v>
      </c>
      <c r="AP173" s="59">
        <v>2.72</v>
      </c>
      <c r="AQ173" s="59">
        <v>0.42199999999999999</v>
      </c>
      <c r="AR173" s="59"/>
      <c r="AS173" s="59">
        <v>0.33</v>
      </c>
      <c r="AT173" s="59">
        <v>0.19</v>
      </c>
      <c r="AU173" s="59"/>
      <c r="AV173" s="59"/>
      <c r="AW173" s="59">
        <v>60</v>
      </c>
      <c r="AX173" s="59">
        <v>120</v>
      </c>
      <c r="AY173" s="59">
        <v>1.5</v>
      </c>
      <c r="AZ173" s="59"/>
      <c r="BA173" s="59"/>
      <c r="BB173" s="59"/>
      <c r="BC173" s="59"/>
      <c r="BD173" s="59"/>
      <c r="BE173" s="59"/>
      <c r="BF173" s="59"/>
      <c r="BG173" s="61" t="s">
        <v>1883</v>
      </c>
    </row>
    <row r="174" spans="1:59" s="289" customFormat="1" ht="12.75" x14ac:dyDescent="0.2">
      <c r="A174" s="293" t="s">
        <v>1884</v>
      </c>
      <c r="B174" s="121" t="s">
        <v>1924</v>
      </c>
      <c r="C174" s="60">
        <v>51.47</v>
      </c>
      <c r="D174" s="60">
        <v>0.82</v>
      </c>
      <c r="E174" s="60">
        <v>16.73</v>
      </c>
      <c r="F174" s="60">
        <v>9.1199999999999992</v>
      </c>
      <c r="G174" s="60">
        <v>0.18</v>
      </c>
      <c r="H174" s="60">
        <v>6.72</v>
      </c>
      <c r="I174" s="60">
        <v>11.03</v>
      </c>
      <c r="J174" s="60">
        <v>3.21</v>
      </c>
      <c r="K174" s="60">
        <v>0.62</v>
      </c>
      <c r="L174" s="60">
        <v>0.1</v>
      </c>
      <c r="M174" s="60">
        <v>0.62</v>
      </c>
      <c r="N174" s="61"/>
      <c r="O174" s="59">
        <v>265</v>
      </c>
      <c r="P174" s="59">
        <v>47</v>
      </c>
      <c r="Q174" s="59">
        <v>117</v>
      </c>
      <c r="R174" s="59">
        <v>13</v>
      </c>
      <c r="S174" s="59">
        <v>195</v>
      </c>
      <c r="T174" s="59">
        <v>95</v>
      </c>
      <c r="U174" s="59">
        <v>17</v>
      </c>
      <c r="V174" s="59">
        <v>5</v>
      </c>
      <c r="W174" s="59">
        <v>28.4</v>
      </c>
      <c r="X174" s="59">
        <v>204</v>
      </c>
      <c r="Y174" s="59">
        <v>3.3</v>
      </c>
      <c r="Z174" s="59">
        <v>66</v>
      </c>
      <c r="AA174" s="59">
        <v>1.9</v>
      </c>
      <c r="AB174" s="59">
        <v>1.84</v>
      </c>
      <c r="AC174" s="59">
        <v>18.7</v>
      </c>
      <c r="AD174" s="59">
        <v>10.16</v>
      </c>
      <c r="AE174" s="59">
        <v>21.27</v>
      </c>
      <c r="AF174" s="59">
        <v>2.69</v>
      </c>
      <c r="AG174" s="59">
        <v>11.19</v>
      </c>
      <c r="AH174" s="59">
        <v>2.6</v>
      </c>
      <c r="AI174" s="59">
        <v>0.871</v>
      </c>
      <c r="AJ174" s="59">
        <v>3.1</v>
      </c>
      <c r="AK174" s="59">
        <v>0.51</v>
      </c>
      <c r="AL174" s="59">
        <v>3.27</v>
      </c>
      <c r="AM174" s="59">
        <v>0.7</v>
      </c>
      <c r="AN174" s="59">
        <v>1.96</v>
      </c>
      <c r="AO174" s="59">
        <v>0.28399999999999997</v>
      </c>
      <c r="AP174" s="59">
        <v>1.87</v>
      </c>
      <c r="AQ174" s="59">
        <v>0.27400000000000002</v>
      </c>
      <c r="AR174" s="59"/>
      <c r="AS174" s="59">
        <v>0.3</v>
      </c>
      <c r="AT174" s="59">
        <v>0.23</v>
      </c>
      <c r="AU174" s="59"/>
      <c r="AV174" s="59"/>
      <c r="AW174" s="59">
        <v>21</v>
      </c>
      <c r="AX174" s="59">
        <v>80</v>
      </c>
      <c r="AY174" s="59">
        <v>1.3</v>
      </c>
      <c r="AZ174" s="59"/>
      <c r="BA174" s="59"/>
      <c r="BB174" s="59"/>
      <c r="BC174" s="59"/>
      <c r="BD174" s="59"/>
      <c r="BE174" s="59"/>
      <c r="BF174" s="59"/>
      <c r="BG174" s="61" t="s">
        <v>1883</v>
      </c>
    </row>
    <row r="175" spans="1:59" s="289" customFormat="1" ht="12.75" x14ac:dyDescent="0.2">
      <c r="A175" s="293" t="s">
        <v>1884</v>
      </c>
      <c r="B175" s="121" t="s">
        <v>1925</v>
      </c>
      <c r="C175" s="60">
        <v>49.69</v>
      </c>
      <c r="D175" s="60">
        <v>0.98</v>
      </c>
      <c r="E175" s="60">
        <v>13.71</v>
      </c>
      <c r="F175" s="60">
        <v>13.02</v>
      </c>
      <c r="G175" s="60">
        <v>0.19</v>
      </c>
      <c r="H175" s="60">
        <v>8.8800000000000008</v>
      </c>
      <c r="I175" s="60">
        <v>11.13</v>
      </c>
      <c r="J175" s="60">
        <v>2.2400000000000002</v>
      </c>
      <c r="K175" s="60">
        <v>0.11</v>
      </c>
      <c r="L175" s="60">
        <v>0.06</v>
      </c>
      <c r="M175" s="60">
        <v>0</v>
      </c>
      <c r="N175" s="61"/>
      <c r="O175" s="59">
        <v>167</v>
      </c>
      <c r="P175" s="59">
        <v>55</v>
      </c>
      <c r="Q175" s="59">
        <v>75</v>
      </c>
      <c r="R175" s="59">
        <v>0</v>
      </c>
      <c r="S175" s="59">
        <v>169</v>
      </c>
      <c r="T175" s="59">
        <v>17</v>
      </c>
      <c r="U175" s="59">
        <v>17</v>
      </c>
      <c r="V175" s="59">
        <v>1</v>
      </c>
      <c r="W175" s="59">
        <v>60</v>
      </c>
      <c r="X175" s="59">
        <v>360</v>
      </c>
      <c r="Y175" s="59">
        <v>2.2000000000000002</v>
      </c>
      <c r="Z175" s="59">
        <v>25</v>
      </c>
      <c r="AA175" s="59">
        <v>1</v>
      </c>
      <c r="AB175" s="59">
        <v>0.04</v>
      </c>
      <c r="AC175" s="59">
        <v>22</v>
      </c>
      <c r="AD175" s="59">
        <v>2.39</v>
      </c>
      <c r="AE175" s="59">
        <v>9.33</v>
      </c>
      <c r="AF175" s="59">
        <v>1.76</v>
      </c>
      <c r="AG175" s="59">
        <v>9.48</v>
      </c>
      <c r="AH175" s="59">
        <v>3</v>
      </c>
      <c r="AI175" s="59">
        <v>0.76300000000000001</v>
      </c>
      <c r="AJ175" s="59">
        <v>3.34</v>
      </c>
      <c r="AK175" s="59">
        <v>0.6</v>
      </c>
      <c r="AL175" s="59">
        <v>3.9</v>
      </c>
      <c r="AM175" s="59">
        <v>0.84</v>
      </c>
      <c r="AN175" s="59">
        <v>2.35</v>
      </c>
      <c r="AO175" s="59">
        <v>0.34</v>
      </c>
      <c r="AP175" s="59">
        <v>2.2200000000000002</v>
      </c>
      <c r="AQ175" s="59">
        <v>0.32300000000000001</v>
      </c>
      <c r="AR175" s="59"/>
      <c r="AS175" s="59">
        <v>0.01</v>
      </c>
      <c r="AT175" s="59">
        <v>0.11</v>
      </c>
      <c r="AU175" s="59"/>
      <c r="AV175" s="59"/>
      <c r="AW175" s="59">
        <v>71</v>
      </c>
      <c r="AX175" s="59">
        <v>82</v>
      </c>
      <c r="AY175" s="59">
        <v>1.5</v>
      </c>
      <c r="AZ175" s="59"/>
      <c r="BA175" s="59"/>
      <c r="BB175" s="59"/>
      <c r="BC175" s="59"/>
      <c r="BD175" s="59"/>
      <c r="BE175" s="59"/>
      <c r="BF175" s="59"/>
      <c r="BG175" s="61" t="s">
        <v>1883</v>
      </c>
    </row>
    <row r="176" spans="1:59" s="289" customFormat="1" ht="12.75" x14ac:dyDescent="0.2">
      <c r="A176" s="293" t="s">
        <v>1884</v>
      </c>
      <c r="B176" s="121" t="s">
        <v>1926</v>
      </c>
      <c r="C176" s="60">
        <v>50.97</v>
      </c>
      <c r="D176" s="60">
        <v>0.87</v>
      </c>
      <c r="E176" s="60">
        <v>15.09</v>
      </c>
      <c r="F176" s="60">
        <v>10.72</v>
      </c>
      <c r="G176" s="60">
        <v>0.18</v>
      </c>
      <c r="H176" s="60">
        <v>7.94</v>
      </c>
      <c r="I176" s="60">
        <v>11.68</v>
      </c>
      <c r="J176" s="60">
        <v>2.42</v>
      </c>
      <c r="K176" s="60">
        <v>0.1</v>
      </c>
      <c r="L176" s="60">
        <v>0.05</v>
      </c>
      <c r="M176" s="60">
        <v>0</v>
      </c>
      <c r="N176" s="61"/>
      <c r="O176" s="59">
        <v>121</v>
      </c>
      <c r="P176" s="59">
        <v>49</v>
      </c>
      <c r="Q176" s="59">
        <v>65</v>
      </c>
      <c r="R176" s="59">
        <v>1</v>
      </c>
      <c r="S176" s="59">
        <v>241</v>
      </c>
      <c r="T176" s="59">
        <v>17</v>
      </c>
      <c r="U176" s="59">
        <v>16</v>
      </c>
      <c r="V176" s="59">
        <v>2</v>
      </c>
      <c r="W176" s="59">
        <v>53.6</v>
      </c>
      <c r="X176" s="59">
        <v>322</v>
      </c>
      <c r="Y176" s="59">
        <v>1.8</v>
      </c>
      <c r="Z176" s="59">
        <v>32</v>
      </c>
      <c r="AA176" s="59">
        <v>1.1000000000000001</v>
      </c>
      <c r="AB176" s="59">
        <v>0.09</v>
      </c>
      <c r="AC176" s="59">
        <v>19.600000000000001</v>
      </c>
      <c r="AD176" s="59">
        <v>1.82</v>
      </c>
      <c r="AE176" s="59">
        <v>6.5</v>
      </c>
      <c r="AF176" s="59">
        <v>1.18</v>
      </c>
      <c r="AG176" s="59">
        <v>6.37</v>
      </c>
      <c r="AH176" s="59">
        <v>2.12</v>
      </c>
      <c r="AI176" s="59">
        <v>0.75900000000000001</v>
      </c>
      <c r="AJ176" s="59">
        <v>2.65</v>
      </c>
      <c r="AK176" s="59">
        <v>0.49</v>
      </c>
      <c r="AL176" s="59">
        <v>3.3</v>
      </c>
      <c r="AM176" s="59">
        <v>0.72</v>
      </c>
      <c r="AN176" s="59">
        <v>2.08</v>
      </c>
      <c r="AO176" s="59">
        <v>0.313</v>
      </c>
      <c r="AP176" s="59">
        <v>2.0099999999999998</v>
      </c>
      <c r="AQ176" s="59">
        <v>0.307</v>
      </c>
      <c r="AR176" s="59"/>
      <c r="AS176" s="59">
        <v>0.01</v>
      </c>
      <c r="AT176" s="59">
        <v>0.09</v>
      </c>
      <c r="AU176" s="59"/>
      <c r="AV176" s="59"/>
      <c r="AW176" s="59">
        <v>22</v>
      </c>
      <c r="AX176" s="59">
        <v>67</v>
      </c>
      <c r="AY176" s="59">
        <v>1.3</v>
      </c>
      <c r="AZ176" s="59"/>
      <c r="BA176" s="59"/>
      <c r="BB176" s="59"/>
      <c r="BC176" s="59"/>
      <c r="BD176" s="59"/>
      <c r="BE176" s="59"/>
      <c r="BF176" s="59"/>
      <c r="BG176" s="61" t="s">
        <v>1883</v>
      </c>
    </row>
    <row r="177" spans="1:59" s="289" customFormat="1" ht="12.75" x14ac:dyDescent="0.2">
      <c r="A177" s="293" t="s">
        <v>1884</v>
      </c>
      <c r="B177" s="121" t="s">
        <v>1927</v>
      </c>
      <c r="C177" s="60">
        <v>50.47</v>
      </c>
      <c r="D177" s="60">
        <v>0.89</v>
      </c>
      <c r="E177" s="60">
        <v>14.31</v>
      </c>
      <c r="F177" s="60">
        <v>10.77</v>
      </c>
      <c r="G177" s="60">
        <v>0.15</v>
      </c>
      <c r="H177" s="60">
        <v>7.99</v>
      </c>
      <c r="I177" s="60">
        <v>12.44</v>
      </c>
      <c r="J177" s="60">
        <v>2.79</v>
      </c>
      <c r="K177" s="60">
        <v>0.08</v>
      </c>
      <c r="L177" s="60">
        <v>0.11</v>
      </c>
      <c r="M177" s="60">
        <v>0.1</v>
      </c>
      <c r="N177" s="61"/>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61" t="s">
        <v>1883</v>
      </c>
    </row>
    <row r="178" spans="1:59" s="289" customFormat="1" ht="12.75" x14ac:dyDescent="0.2">
      <c r="A178" s="293" t="s">
        <v>1884</v>
      </c>
      <c r="B178" s="121" t="s">
        <v>1928</v>
      </c>
      <c r="C178" s="60">
        <v>50.24</v>
      </c>
      <c r="D178" s="60">
        <v>0.87</v>
      </c>
      <c r="E178" s="60">
        <v>15.47</v>
      </c>
      <c r="F178" s="60">
        <v>10.78</v>
      </c>
      <c r="G178" s="60">
        <v>0.15</v>
      </c>
      <c r="H178" s="60">
        <v>7.71</v>
      </c>
      <c r="I178" s="60">
        <v>11.56</v>
      </c>
      <c r="J178" s="60">
        <v>3.07</v>
      </c>
      <c r="K178" s="60">
        <v>0.09</v>
      </c>
      <c r="L178" s="60">
        <v>0.06</v>
      </c>
      <c r="M178" s="60">
        <v>0.28999999999999998</v>
      </c>
      <c r="N178" s="61"/>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61" t="s">
        <v>1883</v>
      </c>
    </row>
    <row r="179" spans="1:59" s="289" customFormat="1" ht="12.75" x14ac:dyDescent="0.2">
      <c r="A179" s="293" t="s">
        <v>2281</v>
      </c>
      <c r="B179" s="121" t="s">
        <v>1836</v>
      </c>
      <c r="C179" s="60">
        <f t="shared" ref="C179:M179" si="5">MEDIAN(C135:C178)</f>
        <v>49.854999999999997</v>
      </c>
      <c r="D179" s="60">
        <f t="shared" si="5"/>
        <v>0.82</v>
      </c>
      <c r="E179" s="60">
        <f t="shared" si="5"/>
        <v>15.02</v>
      </c>
      <c r="F179" s="60">
        <f t="shared" si="5"/>
        <v>11.33</v>
      </c>
      <c r="G179" s="60">
        <f t="shared" si="5"/>
        <v>0.19500000000000001</v>
      </c>
      <c r="H179" s="60">
        <f t="shared" si="5"/>
        <v>8.254999999999999</v>
      </c>
      <c r="I179" s="60">
        <f t="shared" si="5"/>
        <v>11.67</v>
      </c>
      <c r="J179" s="60">
        <f t="shared" si="5"/>
        <v>2.29</v>
      </c>
      <c r="K179" s="60">
        <f t="shared" si="5"/>
        <v>0.4</v>
      </c>
      <c r="L179" s="60">
        <f t="shared" si="5"/>
        <v>0.06</v>
      </c>
      <c r="M179" s="60">
        <f t="shared" si="5"/>
        <v>0.62</v>
      </c>
      <c r="N179" s="61"/>
      <c r="O179" s="59">
        <f t="shared" ref="O179:AQ179" si="6">MEDIAN(O135:O178)</f>
        <v>262.5</v>
      </c>
      <c r="P179" s="59">
        <f t="shared" si="6"/>
        <v>49</v>
      </c>
      <c r="Q179" s="59">
        <f t="shared" si="6"/>
        <v>100</v>
      </c>
      <c r="R179" s="59">
        <f t="shared" si="6"/>
        <v>5</v>
      </c>
      <c r="S179" s="59">
        <f t="shared" si="6"/>
        <v>130</v>
      </c>
      <c r="T179" s="59">
        <f t="shared" si="6"/>
        <v>70</v>
      </c>
      <c r="U179" s="59">
        <f t="shared" si="6"/>
        <v>16</v>
      </c>
      <c r="V179" s="59">
        <f t="shared" si="6"/>
        <v>6</v>
      </c>
      <c r="W179" s="59">
        <f t="shared" si="6"/>
        <v>44</v>
      </c>
      <c r="X179" s="59">
        <f t="shared" si="6"/>
        <v>277</v>
      </c>
      <c r="Y179" s="59">
        <f t="shared" si="6"/>
        <v>2.1</v>
      </c>
      <c r="Z179" s="59">
        <f t="shared" si="6"/>
        <v>41</v>
      </c>
      <c r="AA179" s="59">
        <f t="shared" si="6"/>
        <v>1.3</v>
      </c>
      <c r="AB179" s="59">
        <f t="shared" si="6"/>
        <v>0.27</v>
      </c>
      <c r="AC179" s="59">
        <f t="shared" si="6"/>
        <v>18.2</v>
      </c>
      <c r="AD179" s="59">
        <f t="shared" si="6"/>
        <v>3.32</v>
      </c>
      <c r="AE179" s="59">
        <f t="shared" si="6"/>
        <v>9.35</v>
      </c>
      <c r="AF179" s="59">
        <f t="shared" si="6"/>
        <v>1.49</v>
      </c>
      <c r="AG179" s="59">
        <f t="shared" si="6"/>
        <v>6.85</v>
      </c>
      <c r="AH179" s="59">
        <f t="shared" si="6"/>
        <v>2.11</v>
      </c>
      <c r="AI179" s="59">
        <f t="shared" si="6"/>
        <v>0.75800000000000001</v>
      </c>
      <c r="AJ179" s="59">
        <f t="shared" si="6"/>
        <v>2.68</v>
      </c>
      <c r="AK179" s="59">
        <f t="shared" si="6"/>
        <v>0.48</v>
      </c>
      <c r="AL179" s="59">
        <f t="shared" si="6"/>
        <v>3.15</v>
      </c>
      <c r="AM179" s="59">
        <f t="shared" si="6"/>
        <v>0.68</v>
      </c>
      <c r="AN179" s="59">
        <f t="shared" si="6"/>
        <v>1.96</v>
      </c>
      <c r="AO179" s="59">
        <f t="shared" si="6"/>
        <v>0.29199999999999998</v>
      </c>
      <c r="AP179" s="59">
        <f t="shared" si="6"/>
        <v>1.87</v>
      </c>
      <c r="AQ179" s="59">
        <f t="shared" si="6"/>
        <v>0.29399999999999998</v>
      </c>
      <c r="AR179" s="59"/>
      <c r="AS179" s="59">
        <f>MEDIAN(AS135:AS178)</f>
        <v>0.08</v>
      </c>
      <c r="AT179" s="59">
        <f>MEDIAN(AT135:AT178)</f>
        <v>0.14000000000000001</v>
      </c>
      <c r="AU179" s="59"/>
      <c r="AV179" s="59"/>
      <c r="AW179" s="59">
        <f>MEDIAN(AW135:AW178)</f>
        <v>40</v>
      </c>
      <c r="AX179" s="59">
        <f>MEDIAN(AX135:AX178)</f>
        <v>90</v>
      </c>
      <c r="AY179" s="59">
        <f>MEDIAN(AY135:AY178)</f>
        <v>1.6</v>
      </c>
      <c r="AZ179" s="59"/>
      <c r="BA179" s="59"/>
      <c r="BB179" s="59"/>
      <c r="BC179" s="59"/>
      <c r="BD179" s="59"/>
      <c r="BE179" s="59"/>
      <c r="BF179" s="59"/>
      <c r="BG179" s="61"/>
    </row>
    <row r="180" spans="1:59" s="289" customFormat="1" ht="12.75" x14ac:dyDescent="0.2">
      <c r="A180" s="294"/>
      <c r="B180" s="122"/>
      <c r="C180" s="62"/>
      <c r="D180" s="62"/>
      <c r="E180" s="62"/>
      <c r="F180" s="62"/>
      <c r="G180" s="62"/>
      <c r="H180" s="62"/>
      <c r="I180" s="62"/>
      <c r="J180" s="62"/>
      <c r="K180" s="62"/>
      <c r="L180" s="62"/>
      <c r="M180" s="62"/>
      <c r="N180" s="49"/>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row>
    <row r="181" spans="1:59" s="289" customFormat="1" ht="12.75" x14ac:dyDescent="0.2">
      <c r="A181" s="295" t="s">
        <v>1929</v>
      </c>
      <c r="B181" s="123" t="s">
        <v>1930</v>
      </c>
      <c r="C181" s="63">
        <v>48.22</v>
      </c>
      <c r="D181" s="63">
        <v>0.4</v>
      </c>
      <c r="E181" s="63">
        <v>20.88</v>
      </c>
      <c r="F181" s="63">
        <v>6.86</v>
      </c>
      <c r="G181" s="63">
        <v>0.11</v>
      </c>
      <c r="H181" s="63">
        <v>9.17</v>
      </c>
      <c r="I181" s="63">
        <v>12.82</v>
      </c>
      <c r="J181" s="63">
        <v>1.17</v>
      </c>
      <c r="K181" s="63">
        <v>0.23</v>
      </c>
      <c r="L181" s="63">
        <v>0.04</v>
      </c>
      <c r="M181" s="63">
        <v>0.34</v>
      </c>
      <c r="N181" s="64"/>
      <c r="O181" s="65">
        <v>553</v>
      </c>
      <c r="P181" s="65">
        <v>47</v>
      </c>
      <c r="Q181" s="65">
        <v>223</v>
      </c>
      <c r="R181" s="65">
        <v>2</v>
      </c>
      <c r="S181" s="65">
        <v>136</v>
      </c>
      <c r="T181" s="65">
        <v>43</v>
      </c>
      <c r="U181" s="65">
        <v>15</v>
      </c>
      <c r="V181" s="65">
        <v>4</v>
      </c>
      <c r="W181" s="65">
        <v>21.5</v>
      </c>
      <c r="X181" s="65">
        <v>133</v>
      </c>
      <c r="Y181" s="65">
        <v>0.9</v>
      </c>
      <c r="Z181" s="65">
        <v>19</v>
      </c>
      <c r="AA181" s="65">
        <v>0.6</v>
      </c>
      <c r="AB181" s="65">
        <v>0.19</v>
      </c>
      <c r="AC181" s="65">
        <v>7.4</v>
      </c>
      <c r="AD181" s="65">
        <v>2.8</v>
      </c>
      <c r="AE181" s="65">
        <v>6.44</v>
      </c>
      <c r="AF181" s="65">
        <v>0.86</v>
      </c>
      <c r="AG181" s="65">
        <v>3.7</v>
      </c>
      <c r="AH181" s="65">
        <v>0.99</v>
      </c>
      <c r="AI181" s="65">
        <v>0.44400000000000001</v>
      </c>
      <c r="AJ181" s="65">
        <v>1.1299999999999999</v>
      </c>
      <c r="AK181" s="65">
        <v>0.2</v>
      </c>
      <c r="AL181" s="65">
        <v>1.32</v>
      </c>
      <c r="AM181" s="65">
        <v>0.28000000000000003</v>
      </c>
      <c r="AN181" s="65">
        <v>0.79</v>
      </c>
      <c r="AO181" s="65">
        <v>0.11700000000000001</v>
      </c>
      <c r="AP181" s="65">
        <v>0.76</v>
      </c>
      <c r="AQ181" s="65">
        <v>0.114</v>
      </c>
      <c r="AR181" s="65"/>
      <c r="AS181" s="65">
        <v>0.05</v>
      </c>
      <c r="AT181" s="65">
        <v>0.11</v>
      </c>
      <c r="AU181" s="65"/>
      <c r="AV181" s="65"/>
      <c r="AW181" s="65">
        <v>25</v>
      </c>
      <c r="AX181" s="65">
        <v>138</v>
      </c>
      <c r="AY181" s="65">
        <v>1</v>
      </c>
      <c r="AZ181" s="65"/>
      <c r="BA181" s="65"/>
      <c r="BB181" s="65"/>
      <c r="BC181" s="65"/>
      <c r="BD181" s="65"/>
      <c r="BE181" s="65"/>
      <c r="BF181" s="65"/>
      <c r="BG181" s="296" t="s">
        <v>1931</v>
      </c>
    </row>
    <row r="182" spans="1:59" s="289" customFormat="1" ht="12.75" x14ac:dyDescent="0.2">
      <c r="A182" s="295" t="s">
        <v>1929</v>
      </c>
      <c r="B182" s="123" t="s">
        <v>1932</v>
      </c>
      <c r="C182" s="63">
        <v>47.96</v>
      </c>
      <c r="D182" s="63">
        <v>0.38</v>
      </c>
      <c r="E182" s="63">
        <v>16.149999999999999</v>
      </c>
      <c r="F182" s="63">
        <v>7.61</v>
      </c>
      <c r="G182" s="63">
        <v>0.13</v>
      </c>
      <c r="H182" s="63">
        <v>12.06</v>
      </c>
      <c r="I182" s="63">
        <v>13.93</v>
      </c>
      <c r="J182" s="63">
        <v>1.59</v>
      </c>
      <c r="K182" s="63">
        <v>0.16</v>
      </c>
      <c r="L182" s="63">
        <v>0.02</v>
      </c>
      <c r="M182" s="63">
        <v>0.75</v>
      </c>
      <c r="N182" s="64"/>
      <c r="O182" s="65">
        <v>1090</v>
      </c>
      <c r="P182" s="65">
        <v>47</v>
      </c>
      <c r="Q182" s="65">
        <v>220</v>
      </c>
      <c r="R182" s="65">
        <v>1</v>
      </c>
      <c r="S182" s="65">
        <v>91</v>
      </c>
      <c r="T182" s="65">
        <v>11</v>
      </c>
      <c r="U182" s="65">
        <v>13</v>
      </c>
      <c r="V182" s="65"/>
      <c r="W182" s="65">
        <v>41</v>
      </c>
      <c r="X182" s="65">
        <v>193</v>
      </c>
      <c r="Y182" s="65">
        <v>0.8</v>
      </c>
      <c r="Z182" s="65">
        <v>17</v>
      </c>
      <c r="AA182" s="65">
        <v>0.6</v>
      </c>
      <c r="AB182" s="65"/>
      <c r="AC182" s="65">
        <v>7.2</v>
      </c>
      <c r="AD182" s="65">
        <v>1.85</v>
      </c>
      <c r="AE182" s="65">
        <v>5.52</v>
      </c>
      <c r="AF182" s="65">
        <v>0.78</v>
      </c>
      <c r="AG182" s="65">
        <v>3.65</v>
      </c>
      <c r="AH182" s="65">
        <v>1.0900000000000001</v>
      </c>
      <c r="AI182" s="65">
        <v>0.42899999999999999</v>
      </c>
      <c r="AJ182" s="65">
        <v>1.18</v>
      </c>
      <c r="AK182" s="65">
        <v>0.21</v>
      </c>
      <c r="AL182" s="65">
        <v>1.35</v>
      </c>
      <c r="AM182" s="65">
        <v>0.28999999999999998</v>
      </c>
      <c r="AN182" s="65">
        <v>0.82</v>
      </c>
      <c r="AO182" s="65">
        <v>0.124</v>
      </c>
      <c r="AP182" s="65">
        <v>0.79</v>
      </c>
      <c r="AQ182" s="65">
        <v>0.11799999999999999</v>
      </c>
      <c r="AR182" s="65"/>
      <c r="AS182" s="65">
        <v>0.01</v>
      </c>
      <c r="AT182" s="65">
        <v>0.02</v>
      </c>
      <c r="AU182" s="65"/>
      <c r="AV182" s="65"/>
      <c r="AW182" s="65">
        <v>20</v>
      </c>
      <c r="AX182" s="65">
        <v>70</v>
      </c>
      <c r="AY182" s="65">
        <v>1.6</v>
      </c>
      <c r="AZ182" s="65"/>
      <c r="BA182" s="65"/>
      <c r="BB182" s="65"/>
      <c r="BC182" s="65"/>
      <c r="BD182" s="65"/>
      <c r="BE182" s="65"/>
      <c r="BF182" s="65"/>
      <c r="BG182" s="296" t="s">
        <v>1931</v>
      </c>
    </row>
    <row r="183" spans="1:59" s="289" customFormat="1" ht="12.75" x14ac:dyDescent="0.2">
      <c r="A183" s="295" t="s">
        <v>1929</v>
      </c>
      <c r="B183" s="123" t="s">
        <v>1933</v>
      </c>
      <c r="C183" s="63">
        <v>48.54</v>
      </c>
      <c r="D183" s="63">
        <v>0.33</v>
      </c>
      <c r="E183" s="63">
        <v>16.91</v>
      </c>
      <c r="F183" s="63">
        <v>8.86</v>
      </c>
      <c r="G183" s="63">
        <v>0.17</v>
      </c>
      <c r="H183" s="63">
        <v>12.5</v>
      </c>
      <c r="I183" s="63">
        <v>11.06</v>
      </c>
      <c r="J183" s="63">
        <v>1.27</v>
      </c>
      <c r="K183" s="63">
        <v>0.25</v>
      </c>
      <c r="L183" s="63">
        <v>0.02</v>
      </c>
      <c r="M183" s="63">
        <v>0.45</v>
      </c>
      <c r="N183" s="64"/>
      <c r="O183" s="65">
        <v>623</v>
      </c>
      <c r="P183" s="65"/>
      <c r="Q183" s="65"/>
      <c r="R183" s="65"/>
      <c r="S183" s="65"/>
      <c r="T183" s="65">
        <v>1300</v>
      </c>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296" t="s">
        <v>1931</v>
      </c>
    </row>
    <row r="184" spans="1:59" s="289" customFormat="1" ht="12.75" x14ac:dyDescent="0.2">
      <c r="A184" s="295" t="s">
        <v>1929</v>
      </c>
      <c r="B184" s="123" t="s">
        <v>1934</v>
      </c>
      <c r="C184" s="63">
        <v>47.51</v>
      </c>
      <c r="D184" s="63">
        <v>0.39</v>
      </c>
      <c r="E184" s="63">
        <v>14.9</v>
      </c>
      <c r="F184" s="63">
        <v>8.89</v>
      </c>
      <c r="G184" s="63">
        <v>0.19</v>
      </c>
      <c r="H184" s="63">
        <v>13.04</v>
      </c>
      <c r="I184" s="63">
        <v>13.76</v>
      </c>
      <c r="J184" s="63">
        <v>0.99</v>
      </c>
      <c r="K184" s="63">
        <v>0.33</v>
      </c>
      <c r="L184" s="63">
        <v>0</v>
      </c>
      <c r="M184" s="63">
        <v>1.1299999999999999</v>
      </c>
      <c r="N184" s="64"/>
      <c r="O184" s="65">
        <v>1120</v>
      </c>
      <c r="P184" s="65">
        <v>53</v>
      </c>
      <c r="Q184" s="65">
        <v>250</v>
      </c>
      <c r="R184" s="65">
        <v>4</v>
      </c>
      <c r="S184" s="65">
        <v>70</v>
      </c>
      <c r="T184" s="65">
        <v>32</v>
      </c>
      <c r="U184" s="65">
        <v>12</v>
      </c>
      <c r="V184" s="65"/>
      <c r="W184" s="65">
        <v>48</v>
      </c>
      <c r="X184" s="65">
        <v>196</v>
      </c>
      <c r="Y184" s="65">
        <v>0.5</v>
      </c>
      <c r="Z184" s="65">
        <v>12</v>
      </c>
      <c r="AA184" s="65">
        <v>0.5</v>
      </c>
      <c r="AB184" s="65"/>
      <c r="AC184" s="65">
        <v>10.8</v>
      </c>
      <c r="AD184" s="65">
        <v>1.22</v>
      </c>
      <c r="AE184" s="65">
        <v>4.2699999999999996</v>
      </c>
      <c r="AF184" s="65">
        <v>0.63</v>
      </c>
      <c r="AG184" s="65">
        <v>3.31</v>
      </c>
      <c r="AH184" s="65">
        <v>0.98</v>
      </c>
      <c r="AI184" s="65">
        <v>0.38700000000000001</v>
      </c>
      <c r="AJ184" s="65">
        <v>1.37</v>
      </c>
      <c r="AK184" s="65">
        <v>0.26</v>
      </c>
      <c r="AL184" s="65">
        <v>1.74</v>
      </c>
      <c r="AM184" s="65">
        <v>0.38</v>
      </c>
      <c r="AN184" s="65">
        <v>1.1599999999999999</v>
      </c>
      <c r="AO184" s="65">
        <v>0.17100000000000001</v>
      </c>
      <c r="AP184" s="65">
        <v>1.1000000000000001</v>
      </c>
      <c r="AQ184" s="65">
        <v>0.17</v>
      </c>
      <c r="AR184" s="65"/>
      <c r="AS184" s="65"/>
      <c r="AT184" s="65"/>
      <c r="AU184" s="65"/>
      <c r="AV184" s="65"/>
      <c r="AW184" s="65">
        <v>20</v>
      </c>
      <c r="AX184" s="65">
        <v>80</v>
      </c>
      <c r="AY184" s="65">
        <v>1.6</v>
      </c>
      <c r="AZ184" s="65"/>
      <c r="BA184" s="65"/>
      <c r="BB184" s="65"/>
      <c r="BC184" s="65"/>
      <c r="BD184" s="65"/>
      <c r="BE184" s="65"/>
      <c r="BF184" s="65"/>
      <c r="BG184" s="296" t="s">
        <v>1931</v>
      </c>
    </row>
    <row r="185" spans="1:59" s="289" customFormat="1" ht="12.75" x14ac:dyDescent="0.2">
      <c r="A185" s="295" t="s">
        <v>1929</v>
      </c>
      <c r="B185" s="123" t="s">
        <v>1935</v>
      </c>
      <c r="C185" s="63">
        <v>48.82</v>
      </c>
      <c r="D185" s="63">
        <v>0.36</v>
      </c>
      <c r="E185" s="63">
        <v>15.9</v>
      </c>
      <c r="F185" s="63">
        <v>7.56</v>
      </c>
      <c r="G185" s="63">
        <v>0.14000000000000001</v>
      </c>
      <c r="H185" s="63">
        <v>11.08</v>
      </c>
      <c r="I185" s="63">
        <v>14.82</v>
      </c>
      <c r="J185" s="63">
        <v>1.1000000000000001</v>
      </c>
      <c r="K185" s="63">
        <v>0.2</v>
      </c>
      <c r="L185" s="63">
        <v>0.02</v>
      </c>
      <c r="M185" s="63">
        <v>0.84</v>
      </c>
      <c r="N185" s="64"/>
      <c r="O185" s="65">
        <v>890</v>
      </c>
      <c r="P185" s="65">
        <v>44</v>
      </c>
      <c r="Q185" s="65">
        <v>200</v>
      </c>
      <c r="R185" s="65">
        <v>3</v>
      </c>
      <c r="S185" s="65">
        <v>88</v>
      </c>
      <c r="T185" s="65">
        <v>16</v>
      </c>
      <c r="U185" s="65">
        <v>12</v>
      </c>
      <c r="V185" s="65"/>
      <c r="W185" s="65">
        <v>40</v>
      </c>
      <c r="X185" s="65">
        <v>184</v>
      </c>
      <c r="Y185" s="65">
        <v>0.6</v>
      </c>
      <c r="Z185" s="65">
        <v>11</v>
      </c>
      <c r="AA185" s="65">
        <v>0.5</v>
      </c>
      <c r="AB185" s="65"/>
      <c r="AC185" s="65">
        <v>7.7</v>
      </c>
      <c r="AD185" s="65">
        <v>0.97</v>
      </c>
      <c r="AE185" s="65">
        <v>3.17</v>
      </c>
      <c r="AF185" s="65">
        <v>0.51</v>
      </c>
      <c r="AG185" s="65">
        <v>2.59</v>
      </c>
      <c r="AH185" s="65">
        <v>0.83</v>
      </c>
      <c r="AI185" s="65">
        <v>0.35399999999999998</v>
      </c>
      <c r="AJ185" s="65">
        <v>1.1200000000000001</v>
      </c>
      <c r="AK185" s="65">
        <v>0.21</v>
      </c>
      <c r="AL185" s="65">
        <v>1.41</v>
      </c>
      <c r="AM185" s="65">
        <v>0.31</v>
      </c>
      <c r="AN185" s="65">
        <v>0.89</v>
      </c>
      <c r="AO185" s="65">
        <v>0.13300000000000001</v>
      </c>
      <c r="AP185" s="65">
        <v>0.82</v>
      </c>
      <c r="AQ185" s="65">
        <v>0.13200000000000001</v>
      </c>
      <c r="AR185" s="65"/>
      <c r="AS185" s="65"/>
      <c r="AT185" s="65"/>
      <c r="AU185" s="65"/>
      <c r="AV185" s="65"/>
      <c r="AW185" s="65">
        <v>50</v>
      </c>
      <c r="AX185" s="65">
        <v>50</v>
      </c>
      <c r="AY185" s="65">
        <v>1.6</v>
      </c>
      <c r="AZ185" s="65"/>
      <c r="BA185" s="65"/>
      <c r="BB185" s="65"/>
      <c r="BC185" s="65"/>
      <c r="BD185" s="65"/>
      <c r="BE185" s="65"/>
      <c r="BF185" s="65"/>
      <c r="BG185" s="296" t="s">
        <v>1931</v>
      </c>
    </row>
    <row r="186" spans="1:59" s="289" customFormat="1" ht="12.75" x14ac:dyDescent="0.2">
      <c r="A186" s="295" t="s">
        <v>1929</v>
      </c>
      <c r="B186" s="123" t="s">
        <v>1936</v>
      </c>
      <c r="C186" s="63">
        <v>48.68</v>
      </c>
      <c r="D186" s="63">
        <v>0.37</v>
      </c>
      <c r="E186" s="63">
        <v>17.75</v>
      </c>
      <c r="F186" s="63">
        <v>7.3</v>
      </c>
      <c r="G186" s="63">
        <v>0.14000000000000001</v>
      </c>
      <c r="H186" s="63">
        <v>9.58</v>
      </c>
      <c r="I186" s="63">
        <v>14.51</v>
      </c>
      <c r="J186" s="63">
        <v>1.47</v>
      </c>
      <c r="K186" s="63">
        <v>0.19</v>
      </c>
      <c r="L186" s="63">
        <v>0.01</v>
      </c>
      <c r="M186" s="63">
        <v>0.56999999999999995</v>
      </c>
      <c r="N186" s="64"/>
      <c r="O186" s="65">
        <v>840</v>
      </c>
      <c r="P186" s="65">
        <v>41</v>
      </c>
      <c r="Q186" s="65">
        <v>170</v>
      </c>
      <c r="R186" s="65">
        <v>1</v>
      </c>
      <c r="S186" s="65">
        <v>90</v>
      </c>
      <c r="T186" s="65">
        <v>17</v>
      </c>
      <c r="U186" s="65">
        <v>18</v>
      </c>
      <c r="V186" s="65"/>
      <c r="W186" s="65">
        <v>39</v>
      </c>
      <c r="X186" s="65">
        <v>189</v>
      </c>
      <c r="Y186" s="65">
        <v>3.9</v>
      </c>
      <c r="Z186" s="65">
        <v>11</v>
      </c>
      <c r="AA186" s="65">
        <v>0.5</v>
      </c>
      <c r="AB186" s="65"/>
      <c r="AC186" s="65">
        <v>10.6</v>
      </c>
      <c r="AD186" s="65">
        <v>1.66</v>
      </c>
      <c r="AE186" s="65">
        <v>4.3499999999999996</v>
      </c>
      <c r="AF186" s="65">
        <v>0.65</v>
      </c>
      <c r="AG186" s="65">
        <v>3.03</v>
      </c>
      <c r="AH186" s="65">
        <v>1.0900000000000001</v>
      </c>
      <c r="AI186" s="65">
        <v>0.36599999999999999</v>
      </c>
      <c r="AJ186" s="65">
        <v>1.53</v>
      </c>
      <c r="AK186" s="65">
        <v>0.28999999999999998</v>
      </c>
      <c r="AL186" s="65">
        <v>1.91</v>
      </c>
      <c r="AM186" s="65">
        <v>0.41</v>
      </c>
      <c r="AN186" s="65">
        <v>1.21</v>
      </c>
      <c r="AO186" s="65">
        <v>0.183</v>
      </c>
      <c r="AP186" s="65">
        <v>1.17</v>
      </c>
      <c r="AQ186" s="65">
        <v>0.182</v>
      </c>
      <c r="AR186" s="65"/>
      <c r="AS186" s="65">
        <v>0.02</v>
      </c>
      <c r="AT186" s="65">
        <v>0.68</v>
      </c>
      <c r="AU186" s="65"/>
      <c r="AV186" s="65"/>
      <c r="AW186" s="65">
        <v>50</v>
      </c>
      <c r="AX186" s="65">
        <v>50</v>
      </c>
      <c r="AY186" s="65">
        <v>2.2999999999999998</v>
      </c>
      <c r="AZ186" s="65"/>
      <c r="BA186" s="65"/>
      <c r="BB186" s="65"/>
      <c r="BC186" s="65"/>
      <c r="BD186" s="65"/>
      <c r="BE186" s="65"/>
      <c r="BF186" s="65"/>
      <c r="BG186" s="296" t="s">
        <v>1931</v>
      </c>
    </row>
    <row r="187" spans="1:59" s="289" customFormat="1" ht="12.75" x14ac:dyDescent="0.2">
      <c r="A187" s="295" t="s">
        <v>1929</v>
      </c>
      <c r="B187" s="123" t="s">
        <v>1937</v>
      </c>
      <c r="C187" s="63">
        <v>48.64</v>
      </c>
      <c r="D187" s="63">
        <v>0.38</v>
      </c>
      <c r="E187" s="63">
        <v>16.63</v>
      </c>
      <c r="F187" s="63">
        <v>8.19</v>
      </c>
      <c r="G187" s="63">
        <v>0.18</v>
      </c>
      <c r="H187" s="63">
        <v>10.02</v>
      </c>
      <c r="I187" s="63">
        <v>14.28</v>
      </c>
      <c r="J187" s="63">
        <v>1.34</v>
      </c>
      <c r="K187" s="63">
        <v>0.33</v>
      </c>
      <c r="L187" s="63">
        <v>0.02</v>
      </c>
      <c r="M187" s="63">
        <v>0.45</v>
      </c>
      <c r="N187" s="64"/>
      <c r="O187" s="65">
        <v>740</v>
      </c>
      <c r="P187" s="65">
        <v>44</v>
      </c>
      <c r="Q187" s="65">
        <v>170</v>
      </c>
      <c r="R187" s="65">
        <v>8</v>
      </c>
      <c r="S187" s="65">
        <v>150</v>
      </c>
      <c r="T187" s="65">
        <v>91</v>
      </c>
      <c r="U187" s="65">
        <v>13</v>
      </c>
      <c r="V187" s="65"/>
      <c r="W187" s="65">
        <v>41</v>
      </c>
      <c r="X187" s="65">
        <v>191</v>
      </c>
      <c r="Y187" s="65">
        <v>0.8</v>
      </c>
      <c r="Z187" s="65">
        <v>15</v>
      </c>
      <c r="AA187" s="65">
        <v>0.5</v>
      </c>
      <c r="AB187" s="65"/>
      <c r="AC187" s="65">
        <v>9.1</v>
      </c>
      <c r="AD187" s="65">
        <v>2.66</v>
      </c>
      <c r="AE187" s="65">
        <v>5.94</v>
      </c>
      <c r="AF187" s="65">
        <v>0.79</v>
      </c>
      <c r="AG187" s="65">
        <v>3.25</v>
      </c>
      <c r="AH187" s="65">
        <v>0.97</v>
      </c>
      <c r="AI187" s="65">
        <v>0.41599999999999998</v>
      </c>
      <c r="AJ187" s="65">
        <v>1.33</v>
      </c>
      <c r="AK187" s="65">
        <v>0.24</v>
      </c>
      <c r="AL187" s="65">
        <v>1.64</v>
      </c>
      <c r="AM187" s="65">
        <v>0.36</v>
      </c>
      <c r="AN187" s="65">
        <v>1.07</v>
      </c>
      <c r="AO187" s="65">
        <v>0.16300000000000001</v>
      </c>
      <c r="AP187" s="65">
        <v>1.03</v>
      </c>
      <c r="AQ187" s="65">
        <v>0.161</v>
      </c>
      <c r="AR187" s="65"/>
      <c r="AS187" s="65">
        <v>0.01</v>
      </c>
      <c r="AT187" s="65">
        <v>0.01</v>
      </c>
      <c r="AU187" s="65"/>
      <c r="AV187" s="65"/>
      <c r="AW187" s="65">
        <v>30</v>
      </c>
      <c r="AX187" s="65">
        <v>90</v>
      </c>
      <c r="AY187" s="65">
        <v>1.8</v>
      </c>
      <c r="AZ187" s="65"/>
      <c r="BA187" s="65"/>
      <c r="BB187" s="65"/>
      <c r="BC187" s="65"/>
      <c r="BD187" s="65"/>
      <c r="BE187" s="65"/>
      <c r="BF187" s="65"/>
      <c r="BG187" s="296" t="s">
        <v>1931</v>
      </c>
    </row>
    <row r="188" spans="1:59" s="289" customFormat="1" ht="12.75" x14ac:dyDescent="0.2">
      <c r="A188" s="295" t="s">
        <v>1929</v>
      </c>
      <c r="B188" s="123" t="s">
        <v>1938</v>
      </c>
      <c r="C188" s="63">
        <v>47.06</v>
      </c>
      <c r="D188" s="63">
        <v>0.33</v>
      </c>
      <c r="E188" s="63">
        <v>16.260000000000002</v>
      </c>
      <c r="F188" s="63">
        <v>9.16</v>
      </c>
      <c r="G188" s="63">
        <v>0.19</v>
      </c>
      <c r="H188" s="63">
        <v>14.71</v>
      </c>
      <c r="I188" s="63">
        <v>10.61</v>
      </c>
      <c r="J188" s="63">
        <v>1.07</v>
      </c>
      <c r="K188" s="63">
        <v>0.48</v>
      </c>
      <c r="L188" s="63">
        <v>0.02</v>
      </c>
      <c r="M188" s="63">
        <v>1.82</v>
      </c>
      <c r="N188" s="64"/>
      <c r="O188" s="65">
        <v>820</v>
      </c>
      <c r="P188" s="65">
        <v>69</v>
      </c>
      <c r="Q188" s="65">
        <v>440</v>
      </c>
      <c r="R188" s="65">
        <v>7</v>
      </c>
      <c r="S188" s="65">
        <v>82</v>
      </c>
      <c r="T188" s="65">
        <v>43</v>
      </c>
      <c r="U188" s="65">
        <v>11</v>
      </c>
      <c r="V188" s="65"/>
      <c r="W188" s="65"/>
      <c r="X188" s="65">
        <v>143</v>
      </c>
      <c r="Y188" s="65">
        <v>1.1000000000000001</v>
      </c>
      <c r="Z188" s="65">
        <v>13</v>
      </c>
      <c r="AA188" s="65">
        <v>0.4</v>
      </c>
      <c r="AB188" s="65">
        <v>0.06</v>
      </c>
      <c r="AC188" s="65">
        <v>7.2</v>
      </c>
      <c r="AD188" s="65">
        <v>1.65</v>
      </c>
      <c r="AE188" s="65">
        <v>4.04</v>
      </c>
      <c r="AF188" s="65">
        <v>0.55000000000000004</v>
      </c>
      <c r="AG188" s="65">
        <v>2.69</v>
      </c>
      <c r="AH188" s="65">
        <v>0.84</v>
      </c>
      <c r="AI188" s="65">
        <v>0.38100000000000001</v>
      </c>
      <c r="AJ188" s="65">
        <v>0.99</v>
      </c>
      <c r="AK188" s="65">
        <v>0.18</v>
      </c>
      <c r="AL188" s="65">
        <v>1.22</v>
      </c>
      <c r="AM188" s="65">
        <v>0.26</v>
      </c>
      <c r="AN188" s="65">
        <v>0.81</v>
      </c>
      <c r="AO188" s="65">
        <v>0.121</v>
      </c>
      <c r="AP188" s="65">
        <v>0.78</v>
      </c>
      <c r="AQ188" s="65">
        <v>0.11600000000000001</v>
      </c>
      <c r="AR188" s="65"/>
      <c r="AS188" s="65">
        <v>0.04</v>
      </c>
      <c r="AT188" s="65">
        <v>0.13</v>
      </c>
      <c r="AU188" s="65"/>
      <c r="AV188" s="65"/>
      <c r="AW188" s="65">
        <v>100</v>
      </c>
      <c r="AX188" s="65">
        <v>90</v>
      </c>
      <c r="AY188" s="65">
        <v>0.9</v>
      </c>
      <c r="AZ188" s="65"/>
      <c r="BA188" s="65"/>
      <c r="BB188" s="65"/>
      <c r="BC188" s="65"/>
      <c r="BD188" s="65"/>
      <c r="BE188" s="65"/>
      <c r="BF188" s="65"/>
      <c r="BG188" s="296" t="s">
        <v>1931</v>
      </c>
    </row>
    <row r="189" spans="1:59" s="289" customFormat="1" ht="12.75" x14ac:dyDescent="0.2">
      <c r="A189" s="295" t="s">
        <v>1929</v>
      </c>
      <c r="B189" s="123" t="s">
        <v>1939</v>
      </c>
      <c r="C189" s="63">
        <v>48</v>
      </c>
      <c r="D189" s="63">
        <v>0.42</v>
      </c>
      <c r="E189" s="63">
        <v>16.97</v>
      </c>
      <c r="F189" s="63">
        <v>8.9700000000000006</v>
      </c>
      <c r="G189" s="63">
        <v>0.16</v>
      </c>
      <c r="H189" s="63">
        <v>13.96</v>
      </c>
      <c r="I189" s="63">
        <v>10.199999999999999</v>
      </c>
      <c r="J189" s="63">
        <v>0.83</v>
      </c>
      <c r="K189" s="63">
        <v>0.36</v>
      </c>
      <c r="L189" s="63">
        <v>0.02</v>
      </c>
      <c r="M189" s="63">
        <v>0.36</v>
      </c>
      <c r="N189" s="64"/>
      <c r="O189" s="65">
        <v>759</v>
      </c>
      <c r="P189" s="65">
        <v>65</v>
      </c>
      <c r="Q189" s="65">
        <v>371</v>
      </c>
      <c r="R189" s="65">
        <v>10</v>
      </c>
      <c r="S189" s="65">
        <v>89</v>
      </c>
      <c r="T189" s="65">
        <v>78</v>
      </c>
      <c r="U189" s="65">
        <v>13</v>
      </c>
      <c r="V189" s="65">
        <v>2</v>
      </c>
      <c r="W189" s="65">
        <v>24.2</v>
      </c>
      <c r="X189" s="65">
        <v>149</v>
      </c>
      <c r="Y189" s="65">
        <v>1.2</v>
      </c>
      <c r="Z189" s="65">
        <v>20</v>
      </c>
      <c r="AA189" s="65">
        <v>0.7</v>
      </c>
      <c r="AB189" s="65">
        <v>0.12</v>
      </c>
      <c r="AC189" s="65">
        <v>10.1</v>
      </c>
      <c r="AD189" s="65">
        <v>2.48</v>
      </c>
      <c r="AE189" s="65">
        <v>6.99</v>
      </c>
      <c r="AF189" s="65">
        <v>1.03</v>
      </c>
      <c r="AG189" s="65">
        <v>4.66</v>
      </c>
      <c r="AH189" s="65">
        <v>1.28</v>
      </c>
      <c r="AI189" s="65">
        <v>0.41099999999999998</v>
      </c>
      <c r="AJ189" s="65">
        <v>1.51</v>
      </c>
      <c r="AK189" s="65">
        <v>0.27</v>
      </c>
      <c r="AL189" s="65">
        <v>1.8</v>
      </c>
      <c r="AM189" s="65">
        <v>0.37</v>
      </c>
      <c r="AN189" s="65">
        <v>1.1200000000000001</v>
      </c>
      <c r="AO189" s="65">
        <v>0.16200000000000001</v>
      </c>
      <c r="AP189" s="65">
        <v>1.0900000000000001</v>
      </c>
      <c r="AQ189" s="65">
        <v>0.159</v>
      </c>
      <c r="AR189" s="65"/>
      <c r="AS189" s="65">
        <v>0.05</v>
      </c>
      <c r="AT189" s="65">
        <v>0.16</v>
      </c>
      <c r="AU189" s="65"/>
      <c r="AV189" s="65"/>
      <c r="AW189" s="65">
        <v>35</v>
      </c>
      <c r="AX189" s="65">
        <v>137</v>
      </c>
      <c r="AY189" s="65">
        <v>1.3</v>
      </c>
      <c r="AZ189" s="65"/>
      <c r="BA189" s="65"/>
      <c r="BB189" s="65"/>
      <c r="BC189" s="65"/>
      <c r="BD189" s="65"/>
      <c r="BE189" s="65"/>
      <c r="BF189" s="65"/>
      <c r="BG189" s="296" t="s">
        <v>1931</v>
      </c>
    </row>
    <row r="190" spans="1:59" s="289" customFormat="1" ht="12.75" x14ac:dyDescent="0.2">
      <c r="A190" s="295" t="s">
        <v>1929</v>
      </c>
      <c r="B190" s="123" t="s">
        <v>1940</v>
      </c>
      <c r="C190" s="63">
        <v>46.84</v>
      </c>
      <c r="D190" s="63">
        <v>0.34</v>
      </c>
      <c r="E190" s="63">
        <v>17.11</v>
      </c>
      <c r="F190" s="63">
        <v>9.2200000000000006</v>
      </c>
      <c r="G190" s="63">
        <v>0.17</v>
      </c>
      <c r="H190" s="63">
        <v>13.97</v>
      </c>
      <c r="I190" s="63">
        <v>10.86</v>
      </c>
      <c r="J190" s="63">
        <v>1.06</v>
      </c>
      <c r="K190" s="63">
        <v>0.4</v>
      </c>
      <c r="L190" s="63">
        <v>0.02</v>
      </c>
      <c r="M190" s="63">
        <v>0.51</v>
      </c>
      <c r="N190" s="64"/>
      <c r="O190" s="65">
        <v>810</v>
      </c>
      <c r="P190" s="65">
        <v>67</v>
      </c>
      <c r="Q190" s="65">
        <v>410</v>
      </c>
      <c r="R190" s="65">
        <v>4</v>
      </c>
      <c r="S190" s="65">
        <v>84</v>
      </c>
      <c r="T190" s="65">
        <v>42</v>
      </c>
      <c r="U190" s="65">
        <v>12</v>
      </c>
      <c r="V190" s="65"/>
      <c r="W190" s="65">
        <v>26</v>
      </c>
      <c r="X190" s="65">
        <v>136</v>
      </c>
      <c r="Y190" s="65">
        <v>1</v>
      </c>
      <c r="Z190" s="65">
        <v>18</v>
      </c>
      <c r="AA190" s="65">
        <v>0.5</v>
      </c>
      <c r="AB190" s="65">
        <v>0.21</v>
      </c>
      <c r="AC190" s="65">
        <v>7.1</v>
      </c>
      <c r="AD190" s="65">
        <v>3.37</v>
      </c>
      <c r="AE190" s="65">
        <v>9.64</v>
      </c>
      <c r="AF190" s="65">
        <v>1.28</v>
      </c>
      <c r="AG190" s="65">
        <v>5.17</v>
      </c>
      <c r="AH190" s="65">
        <v>1.1599999999999999</v>
      </c>
      <c r="AI190" s="65">
        <v>0.40600000000000003</v>
      </c>
      <c r="AJ190" s="65">
        <v>1.21</v>
      </c>
      <c r="AK190" s="65">
        <v>0.21</v>
      </c>
      <c r="AL190" s="65">
        <v>1.33</v>
      </c>
      <c r="AM190" s="65">
        <v>0.27</v>
      </c>
      <c r="AN190" s="65">
        <v>0.73</v>
      </c>
      <c r="AO190" s="65">
        <v>0.112</v>
      </c>
      <c r="AP190" s="65">
        <v>0.7</v>
      </c>
      <c r="AQ190" s="65">
        <v>0.105</v>
      </c>
      <c r="AR190" s="65"/>
      <c r="AS190" s="65">
        <v>0.05</v>
      </c>
      <c r="AT190" s="65">
        <v>7.0000000000000007E-2</v>
      </c>
      <c r="AU190" s="65"/>
      <c r="AV190" s="65"/>
      <c r="AW190" s="65">
        <v>30</v>
      </c>
      <c r="AX190" s="65">
        <v>100</v>
      </c>
      <c r="AY190" s="65">
        <v>1</v>
      </c>
      <c r="AZ190" s="65"/>
      <c r="BA190" s="65"/>
      <c r="BB190" s="65"/>
      <c r="BC190" s="65"/>
      <c r="BD190" s="65"/>
      <c r="BE190" s="65"/>
      <c r="BF190" s="65"/>
      <c r="BG190" s="296" t="s">
        <v>1931</v>
      </c>
    </row>
    <row r="191" spans="1:59" s="289" customFormat="1" ht="12.75" x14ac:dyDescent="0.2">
      <c r="A191" s="295" t="s">
        <v>1929</v>
      </c>
      <c r="B191" s="123" t="s">
        <v>1941</v>
      </c>
      <c r="C191" s="63">
        <v>48.17</v>
      </c>
      <c r="D191" s="63">
        <v>0.39</v>
      </c>
      <c r="E191" s="63">
        <v>15.17</v>
      </c>
      <c r="F191" s="63">
        <v>9.43</v>
      </c>
      <c r="G191" s="63">
        <v>0.19</v>
      </c>
      <c r="H191" s="63">
        <v>14.89</v>
      </c>
      <c r="I191" s="63">
        <v>9.92</v>
      </c>
      <c r="J191" s="63">
        <v>1.27</v>
      </c>
      <c r="K191" s="63">
        <v>0.4</v>
      </c>
      <c r="L191" s="63">
        <v>0.02</v>
      </c>
      <c r="M191" s="63">
        <v>2.15</v>
      </c>
      <c r="N191" s="64"/>
      <c r="O191" s="65">
        <v>890</v>
      </c>
      <c r="P191" s="65">
        <v>66</v>
      </c>
      <c r="Q191" s="65">
        <v>440</v>
      </c>
      <c r="R191" s="65">
        <v>7</v>
      </c>
      <c r="S191" s="65">
        <v>91</v>
      </c>
      <c r="T191" s="65">
        <v>48</v>
      </c>
      <c r="U191" s="65">
        <v>11</v>
      </c>
      <c r="V191" s="65"/>
      <c r="W191" s="65"/>
      <c r="X191" s="65">
        <v>143</v>
      </c>
      <c r="Y191" s="65">
        <v>1.2</v>
      </c>
      <c r="Z191" s="65">
        <v>16</v>
      </c>
      <c r="AA191" s="65">
        <v>0.6</v>
      </c>
      <c r="AB191" s="65">
        <v>0.09</v>
      </c>
      <c r="AC191" s="65">
        <v>8</v>
      </c>
      <c r="AD191" s="65">
        <v>2.99</v>
      </c>
      <c r="AE191" s="65">
        <v>7.13</v>
      </c>
      <c r="AF191" s="65">
        <v>0.92</v>
      </c>
      <c r="AG191" s="65">
        <v>3.83</v>
      </c>
      <c r="AH191" s="65">
        <v>1.17</v>
      </c>
      <c r="AI191" s="65">
        <v>0.39300000000000002</v>
      </c>
      <c r="AJ191" s="65">
        <v>1.18</v>
      </c>
      <c r="AK191" s="65">
        <v>0.22</v>
      </c>
      <c r="AL191" s="65">
        <v>1.47</v>
      </c>
      <c r="AM191" s="65">
        <v>0.3</v>
      </c>
      <c r="AN191" s="65">
        <v>0.83</v>
      </c>
      <c r="AO191" s="65">
        <v>0.125</v>
      </c>
      <c r="AP191" s="65">
        <v>0.83</v>
      </c>
      <c r="AQ191" s="65">
        <v>0.128</v>
      </c>
      <c r="AR191" s="65"/>
      <c r="AS191" s="65">
        <v>0.02</v>
      </c>
      <c r="AT191" s="65">
        <v>0.12</v>
      </c>
      <c r="AU191" s="65"/>
      <c r="AV191" s="65"/>
      <c r="AW191" s="65">
        <v>120</v>
      </c>
      <c r="AX191" s="65">
        <v>90</v>
      </c>
      <c r="AY191" s="65">
        <v>1.1000000000000001</v>
      </c>
      <c r="AZ191" s="65"/>
      <c r="BA191" s="65"/>
      <c r="BB191" s="65"/>
      <c r="BC191" s="65"/>
      <c r="BD191" s="65"/>
      <c r="BE191" s="65"/>
      <c r="BF191" s="65"/>
      <c r="BG191" s="296" t="s">
        <v>1931</v>
      </c>
    </row>
    <row r="192" spans="1:59" s="289" customFormat="1" ht="12.75" x14ac:dyDescent="0.2">
      <c r="A192" s="295" t="s">
        <v>1929</v>
      </c>
      <c r="B192" s="123" t="s">
        <v>1942</v>
      </c>
      <c r="C192" s="63">
        <v>49.11</v>
      </c>
      <c r="D192" s="63">
        <v>0.34</v>
      </c>
      <c r="E192" s="63">
        <v>16.690000000000001</v>
      </c>
      <c r="F192" s="63">
        <v>8.08</v>
      </c>
      <c r="G192" s="63">
        <v>0.15</v>
      </c>
      <c r="H192" s="63">
        <v>10.43</v>
      </c>
      <c r="I192" s="63">
        <v>13.65</v>
      </c>
      <c r="J192" s="63">
        <v>1.26</v>
      </c>
      <c r="K192" s="63">
        <v>0.2</v>
      </c>
      <c r="L192" s="63">
        <v>0.02</v>
      </c>
      <c r="M192" s="63">
        <v>1.1000000000000001</v>
      </c>
      <c r="N192" s="64"/>
      <c r="O192" s="65">
        <v>460</v>
      </c>
      <c r="P192" s="65">
        <v>53</v>
      </c>
      <c r="Q192" s="65">
        <v>270</v>
      </c>
      <c r="R192" s="65">
        <v>5</v>
      </c>
      <c r="S192" s="65">
        <v>86</v>
      </c>
      <c r="T192" s="65">
        <v>11</v>
      </c>
      <c r="U192" s="65">
        <v>12</v>
      </c>
      <c r="V192" s="65">
        <v>33</v>
      </c>
      <c r="W192" s="65"/>
      <c r="X192" s="65">
        <v>119</v>
      </c>
      <c r="Y192" s="65">
        <v>0.9</v>
      </c>
      <c r="Z192" s="65">
        <v>14</v>
      </c>
      <c r="AA192" s="65">
        <v>0.4</v>
      </c>
      <c r="AB192" s="65"/>
      <c r="AC192" s="65">
        <v>8.4</v>
      </c>
      <c r="AD192" s="65">
        <v>1.08</v>
      </c>
      <c r="AE192" s="65">
        <v>3.05</v>
      </c>
      <c r="AF192" s="65">
        <v>0.49</v>
      </c>
      <c r="AG192" s="65">
        <v>2.62</v>
      </c>
      <c r="AH192" s="65">
        <v>0.84</v>
      </c>
      <c r="AI192" s="65">
        <v>0.38100000000000001</v>
      </c>
      <c r="AJ192" s="65">
        <v>1.2</v>
      </c>
      <c r="AK192" s="65">
        <v>0.23</v>
      </c>
      <c r="AL192" s="65">
        <v>1.51</v>
      </c>
      <c r="AM192" s="65">
        <v>0.31</v>
      </c>
      <c r="AN192" s="65">
        <v>0.91</v>
      </c>
      <c r="AO192" s="65">
        <v>0.13500000000000001</v>
      </c>
      <c r="AP192" s="65">
        <v>0.91</v>
      </c>
      <c r="AQ192" s="65">
        <v>0.14199999999999999</v>
      </c>
      <c r="AR192" s="65"/>
      <c r="AS192" s="65"/>
      <c r="AT192" s="65">
        <v>0.09</v>
      </c>
      <c r="AU192" s="65"/>
      <c r="AV192" s="65"/>
      <c r="AW192" s="65">
        <v>270</v>
      </c>
      <c r="AX192" s="65">
        <v>80</v>
      </c>
      <c r="AY192" s="65">
        <v>1.3</v>
      </c>
      <c r="AZ192" s="65"/>
      <c r="BA192" s="65"/>
      <c r="BB192" s="65"/>
      <c r="BC192" s="65"/>
      <c r="BD192" s="65"/>
      <c r="BE192" s="65"/>
      <c r="BF192" s="65"/>
      <c r="BG192" s="296" t="s">
        <v>1931</v>
      </c>
    </row>
    <row r="193" spans="1:59" s="289" customFormat="1" ht="12.75" x14ac:dyDescent="0.2">
      <c r="A193" s="295" t="s">
        <v>1929</v>
      </c>
      <c r="B193" s="123" t="s">
        <v>1943</v>
      </c>
      <c r="C193" s="63">
        <v>47.88</v>
      </c>
      <c r="D193" s="63">
        <v>0.39</v>
      </c>
      <c r="E193" s="63">
        <v>17.16</v>
      </c>
      <c r="F193" s="63">
        <v>8.83</v>
      </c>
      <c r="G193" s="63">
        <v>0.15</v>
      </c>
      <c r="H193" s="63">
        <v>10.99</v>
      </c>
      <c r="I193" s="63">
        <v>12.64</v>
      </c>
      <c r="J193" s="63">
        <v>1.53</v>
      </c>
      <c r="K193" s="63">
        <v>0.34</v>
      </c>
      <c r="L193" s="63">
        <v>0.02</v>
      </c>
      <c r="M193" s="63">
        <v>1.1599999999999999</v>
      </c>
      <c r="N193" s="64"/>
      <c r="O193" s="65">
        <v>550</v>
      </c>
      <c r="P193" s="65">
        <v>56</v>
      </c>
      <c r="Q193" s="65">
        <v>280</v>
      </c>
      <c r="R193" s="65">
        <v>4</v>
      </c>
      <c r="S193" s="65">
        <v>96</v>
      </c>
      <c r="T193" s="65">
        <v>37</v>
      </c>
      <c r="U193" s="65">
        <v>13</v>
      </c>
      <c r="V193" s="65"/>
      <c r="W193" s="65"/>
      <c r="X193" s="65">
        <v>136</v>
      </c>
      <c r="Y193" s="65">
        <v>1</v>
      </c>
      <c r="Z193" s="65">
        <v>15</v>
      </c>
      <c r="AA193" s="65">
        <v>0.5</v>
      </c>
      <c r="AB193" s="65"/>
      <c r="AC193" s="65">
        <v>8.8000000000000007</v>
      </c>
      <c r="AD193" s="65">
        <v>1.53</v>
      </c>
      <c r="AE193" s="65">
        <v>4.08</v>
      </c>
      <c r="AF193" s="65">
        <v>0.61</v>
      </c>
      <c r="AG193" s="65">
        <v>2.78</v>
      </c>
      <c r="AH193" s="65">
        <v>0.98</v>
      </c>
      <c r="AI193" s="65">
        <v>0.45900000000000002</v>
      </c>
      <c r="AJ193" s="65">
        <v>1.37</v>
      </c>
      <c r="AK193" s="65">
        <v>0.25</v>
      </c>
      <c r="AL193" s="65">
        <v>1.6</v>
      </c>
      <c r="AM193" s="65">
        <v>0.32</v>
      </c>
      <c r="AN193" s="65">
        <v>0.93</v>
      </c>
      <c r="AO193" s="65">
        <v>0.14000000000000001</v>
      </c>
      <c r="AP193" s="65">
        <v>0.95</v>
      </c>
      <c r="AQ193" s="65">
        <v>0.153</v>
      </c>
      <c r="AR193" s="65"/>
      <c r="AS193" s="65"/>
      <c r="AT193" s="65">
        <v>0.09</v>
      </c>
      <c r="AU193" s="65"/>
      <c r="AV193" s="65"/>
      <c r="AW193" s="65">
        <v>0</v>
      </c>
      <c r="AX193" s="65">
        <v>70</v>
      </c>
      <c r="AY193" s="65">
        <v>1</v>
      </c>
      <c r="AZ193" s="65"/>
      <c r="BA193" s="65"/>
      <c r="BB193" s="65"/>
      <c r="BC193" s="65"/>
      <c r="BD193" s="65"/>
      <c r="BE193" s="65"/>
      <c r="BF193" s="65"/>
      <c r="BG193" s="296" t="s">
        <v>1931</v>
      </c>
    </row>
    <row r="194" spans="1:59" s="289" customFormat="1" ht="12.75" x14ac:dyDescent="0.2">
      <c r="A194" s="295" t="s">
        <v>2281</v>
      </c>
      <c r="B194" s="123" t="s">
        <v>1836</v>
      </c>
      <c r="C194" s="110">
        <f t="shared" ref="C194:M194" si="7">MEDIAN(C181:C193)</f>
        <v>48.17</v>
      </c>
      <c r="D194" s="110">
        <f t="shared" si="7"/>
        <v>0.38</v>
      </c>
      <c r="E194" s="110">
        <f t="shared" si="7"/>
        <v>16.690000000000001</v>
      </c>
      <c r="F194" s="110">
        <f t="shared" si="7"/>
        <v>8.83</v>
      </c>
      <c r="G194" s="110">
        <f t="shared" si="7"/>
        <v>0.16</v>
      </c>
      <c r="H194" s="110">
        <f t="shared" si="7"/>
        <v>12.06</v>
      </c>
      <c r="I194" s="110">
        <f t="shared" si="7"/>
        <v>12.82</v>
      </c>
      <c r="J194" s="110">
        <f t="shared" si="7"/>
        <v>1.26</v>
      </c>
      <c r="K194" s="110">
        <f t="shared" si="7"/>
        <v>0.33</v>
      </c>
      <c r="L194" s="110">
        <f t="shared" si="7"/>
        <v>0.02</v>
      </c>
      <c r="M194" s="110">
        <f t="shared" si="7"/>
        <v>0.75</v>
      </c>
      <c r="N194" s="64"/>
      <c r="O194" s="65">
        <f t="shared" ref="O194:AQ194" si="8">MEDIAN(O181:O193)</f>
        <v>810</v>
      </c>
      <c r="P194" s="65">
        <f t="shared" si="8"/>
        <v>53</v>
      </c>
      <c r="Q194" s="65">
        <f t="shared" si="8"/>
        <v>260</v>
      </c>
      <c r="R194" s="65">
        <f t="shared" si="8"/>
        <v>4</v>
      </c>
      <c r="S194" s="65">
        <f t="shared" si="8"/>
        <v>89.5</v>
      </c>
      <c r="T194" s="65">
        <f t="shared" si="8"/>
        <v>42</v>
      </c>
      <c r="U194" s="65">
        <f t="shared" si="8"/>
        <v>12.5</v>
      </c>
      <c r="V194" s="65">
        <f t="shared" si="8"/>
        <v>4</v>
      </c>
      <c r="W194" s="65">
        <f t="shared" si="8"/>
        <v>39.5</v>
      </c>
      <c r="X194" s="65">
        <f t="shared" si="8"/>
        <v>146</v>
      </c>
      <c r="Y194" s="65">
        <f t="shared" si="8"/>
        <v>0.95</v>
      </c>
      <c r="Z194" s="65">
        <f t="shared" si="8"/>
        <v>15</v>
      </c>
      <c r="AA194" s="65">
        <f t="shared" si="8"/>
        <v>0.5</v>
      </c>
      <c r="AB194" s="65">
        <f t="shared" si="8"/>
        <v>0.12</v>
      </c>
      <c r="AC194" s="65">
        <f t="shared" si="8"/>
        <v>8.1999999999999993</v>
      </c>
      <c r="AD194" s="65">
        <f t="shared" si="8"/>
        <v>1.7549999999999999</v>
      </c>
      <c r="AE194" s="65">
        <f t="shared" si="8"/>
        <v>4.9349999999999996</v>
      </c>
      <c r="AF194" s="65">
        <f t="shared" si="8"/>
        <v>0.71500000000000008</v>
      </c>
      <c r="AG194" s="65">
        <f t="shared" si="8"/>
        <v>3.2800000000000002</v>
      </c>
      <c r="AH194" s="65">
        <f t="shared" si="8"/>
        <v>0.98499999999999999</v>
      </c>
      <c r="AI194" s="65">
        <f t="shared" si="8"/>
        <v>0.39950000000000002</v>
      </c>
      <c r="AJ194" s="65">
        <f t="shared" si="8"/>
        <v>1.2050000000000001</v>
      </c>
      <c r="AK194" s="65">
        <f t="shared" si="8"/>
        <v>0.22500000000000001</v>
      </c>
      <c r="AL194" s="65">
        <f t="shared" si="8"/>
        <v>1.49</v>
      </c>
      <c r="AM194" s="65">
        <f t="shared" si="8"/>
        <v>0.31</v>
      </c>
      <c r="AN194" s="65">
        <f t="shared" si="8"/>
        <v>0.9</v>
      </c>
      <c r="AO194" s="65">
        <f t="shared" si="8"/>
        <v>0.13400000000000001</v>
      </c>
      <c r="AP194" s="65">
        <f t="shared" si="8"/>
        <v>0.87</v>
      </c>
      <c r="AQ194" s="65">
        <f t="shared" si="8"/>
        <v>0.13700000000000001</v>
      </c>
      <c r="AR194" s="65"/>
      <c r="AS194" s="65">
        <f>MEDIAN(AS181:AS193)</f>
        <v>0.03</v>
      </c>
      <c r="AT194" s="65">
        <f>MEDIAN(AT181:AT193)</f>
        <v>0.1</v>
      </c>
      <c r="AU194" s="65"/>
      <c r="AV194" s="65"/>
      <c r="AW194" s="65">
        <f>MEDIAN(AW181:AW193)</f>
        <v>32.5</v>
      </c>
      <c r="AX194" s="65">
        <f>MEDIAN(AX181:AX193)</f>
        <v>85</v>
      </c>
      <c r="AY194" s="65">
        <f>MEDIAN(AY181:AY193)</f>
        <v>1.3</v>
      </c>
      <c r="AZ194" s="65"/>
      <c r="BA194" s="65"/>
      <c r="BB194" s="65"/>
      <c r="BC194" s="65"/>
      <c r="BD194" s="65"/>
      <c r="BE194" s="65"/>
      <c r="BF194" s="65"/>
      <c r="BG194" s="296"/>
    </row>
    <row r="195" spans="1:59" s="289" customFormat="1" ht="12.75" x14ac:dyDescent="0.2">
      <c r="A195" s="294"/>
      <c r="B195" s="120"/>
      <c r="C195" s="48"/>
      <c r="D195" s="48"/>
      <c r="E195" s="48"/>
      <c r="F195" s="48"/>
      <c r="G195" s="48"/>
      <c r="H195" s="48"/>
      <c r="I195" s="48"/>
      <c r="J195" s="48"/>
      <c r="K195" s="48"/>
      <c r="L195" s="48"/>
      <c r="M195" s="48"/>
      <c r="N195" s="49"/>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c r="BE195" s="50"/>
      <c r="BF195" s="50"/>
    </row>
    <row r="196" spans="1:59" s="289" customFormat="1" ht="12.75" x14ac:dyDescent="0.2">
      <c r="A196" s="297" t="s">
        <v>1944</v>
      </c>
      <c r="B196" s="124" t="s">
        <v>1945</v>
      </c>
      <c r="C196" s="67">
        <v>49.55</v>
      </c>
      <c r="D196" s="67">
        <v>1.125</v>
      </c>
      <c r="E196" s="67">
        <v>15.21</v>
      </c>
      <c r="F196" s="67">
        <v>12.057454</v>
      </c>
      <c r="G196" s="67">
        <v>0.23599999999999999</v>
      </c>
      <c r="H196" s="67">
        <v>8.08</v>
      </c>
      <c r="I196" s="67">
        <v>8.65</v>
      </c>
      <c r="J196" s="67">
        <v>0.32</v>
      </c>
      <c r="K196" s="67">
        <v>0.89</v>
      </c>
      <c r="L196" s="67">
        <v>8.1000000000000003E-2</v>
      </c>
      <c r="M196" s="67">
        <v>2.62</v>
      </c>
      <c r="N196" s="68"/>
      <c r="O196" s="66">
        <v>238.44634520000002</v>
      </c>
      <c r="P196" s="66"/>
      <c r="Q196" s="66">
        <v>103.21559999999999</v>
      </c>
      <c r="R196" s="66">
        <v>38.56</v>
      </c>
      <c r="S196" s="66">
        <v>97.25</v>
      </c>
      <c r="T196" s="66"/>
      <c r="U196" s="66"/>
      <c r="V196" s="66"/>
      <c r="W196" s="66">
        <v>39</v>
      </c>
      <c r="X196" s="66">
        <v>290.13040000000001</v>
      </c>
      <c r="Y196" s="66">
        <v>2.81</v>
      </c>
      <c r="Z196" s="66">
        <v>55.42</v>
      </c>
      <c r="AA196" s="66"/>
      <c r="AB196" s="66"/>
      <c r="AC196" s="66">
        <v>21.48</v>
      </c>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t="s">
        <v>1946</v>
      </c>
    </row>
    <row r="197" spans="1:59" s="289" customFormat="1" ht="12.75" x14ac:dyDescent="0.2">
      <c r="A197" s="297" t="s">
        <v>1944</v>
      </c>
      <c r="B197" s="124" t="s">
        <v>1947</v>
      </c>
      <c r="C197" s="67">
        <v>52.38</v>
      </c>
      <c r="D197" s="67">
        <v>0.76100000000000001</v>
      </c>
      <c r="E197" s="67">
        <v>14.16</v>
      </c>
      <c r="F197" s="67">
        <v>10.581765600000001</v>
      </c>
      <c r="G197" s="67">
        <v>9.2999999999999999E-2</v>
      </c>
      <c r="H197" s="67">
        <v>10.68</v>
      </c>
      <c r="I197" s="67">
        <v>3.9</v>
      </c>
      <c r="J197" s="67">
        <v>1.92</v>
      </c>
      <c r="K197" s="67">
        <v>0.88</v>
      </c>
      <c r="L197" s="67">
        <v>7.5999999999999998E-2</v>
      </c>
      <c r="M197" s="67">
        <v>3.91</v>
      </c>
      <c r="N197" s="68"/>
      <c r="O197" s="66">
        <v>177.94304430000003</v>
      </c>
      <c r="P197" s="66">
        <v>42</v>
      </c>
      <c r="Q197" s="66">
        <v>88.046400000000006</v>
      </c>
      <c r="R197" s="66">
        <v>28.34</v>
      </c>
      <c r="S197" s="66">
        <v>48.71</v>
      </c>
      <c r="T197" s="66">
        <v>221</v>
      </c>
      <c r="U197" s="66">
        <v>20</v>
      </c>
      <c r="V197" s="66"/>
      <c r="W197" s="66">
        <v>35</v>
      </c>
      <c r="X197" s="66">
        <v>259.55759999999998</v>
      </c>
      <c r="Y197" s="66">
        <v>2.5299999999999998</v>
      </c>
      <c r="Z197" s="66">
        <v>54.3</v>
      </c>
      <c r="AA197" s="66">
        <v>1.6</v>
      </c>
      <c r="AB197" s="66">
        <v>0.73</v>
      </c>
      <c r="AC197" s="66">
        <v>16.399999999999999</v>
      </c>
      <c r="AD197" s="66">
        <v>4.7699999999999996</v>
      </c>
      <c r="AE197" s="66">
        <v>11.3</v>
      </c>
      <c r="AF197" s="66">
        <v>1.48</v>
      </c>
      <c r="AG197" s="66">
        <v>6.86</v>
      </c>
      <c r="AH197" s="66">
        <v>1.86</v>
      </c>
      <c r="AI197" s="66">
        <v>0.505</v>
      </c>
      <c r="AJ197" s="66">
        <v>2.12</v>
      </c>
      <c r="AK197" s="66">
        <v>0.46</v>
      </c>
      <c r="AL197" s="66">
        <v>3.15</v>
      </c>
      <c r="AM197" s="66">
        <v>0.66</v>
      </c>
      <c r="AN197" s="66">
        <v>2.0699999999999998</v>
      </c>
      <c r="AO197" s="66">
        <v>0.33</v>
      </c>
      <c r="AP197" s="66">
        <v>2.14</v>
      </c>
      <c r="AQ197" s="66">
        <v>0.32500000000000001</v>
      </c>
      <c r="AR197" s="66">
        <v>3.1</v>
      </c>
      <c r="AS197" s="66"/>
      <c r="AT197" s="66">
        <v>0.19</v>
      </c>
      <c r="AU197" s="66"/>
      <c r="AV197" s="66"/>
      <c r="AW197" s="66"/>
      <c r="AX197" s="66">
        <v>150</v>
      </c>
      <c r="AY197" s="66">
        <v>1.4</v>
      </c>
      <c r="AZ197" s="66"/>
      <c r="BA197" s="66"/>
      <c r="BB197" s="66"/>
      <c r="BC197" s="66"/>
      <c r="BD197" s="66"/>
      <c r="BE197" s="66"/>
      <c r="BF197" s="66"/>
      <c r="BG197" s="66" t="s">
        <v>1946</v>
      </c>
    </row>
    <row r="198" spans="1:59" s="289" customFormat="1" ht="12.75" x14ac:dyDescent="0.2">
      <c r="A198" s="297" t="s">
        <v>1944</v>
      </c>
      <c r="B198" s="124" t="s">
        <v>1948</v>
      </c>
      <c r="C198" s="67">
        <v>51.45</v>
      </c>
      <c r="D198" s="67">
        <v>0.89600000000000002</v>
      </c>
      <c r="E198" s="67">
        <v>14.42</v>
      </c>
      <c r="F198" s="67">
        <v>10.581765600000001</v>
      </c>
      <c r="G198" s="67">
        <v>0.215</v>
      </c>
      <c r="H198" s="67">
        <v>8.69</v>
      </c>
      <c r="I198" s="67">
        <v>8.2799999999999994</v>
      </c>
      <c r="J198" s="67">
        <v>1.9</v>
      </c>
      <c r="K198" s="67">
        <v>1.0900000000000001</v>
      </c>
      <c r="L198" s="67">
        <v>7.9000000000000001E-2</v>
      </c>
      <c r="M198" s="67">
        <v>1.83</v>
      </c>
      <c r="N198" s="68"/>
      <c r="O198" s="66">
        <v>142.65586125000002</v>
      </c>
      <c r="P198" s="66">
        <v>37</v>
      </c>
      <c r="Q198" s="66">
        <v>45.154800000000002</v>
      </c>
      <c r="R198" s="66">
        <v>30.81</v>
      </c>
      <c r="S198" s="66">
        <v>75.09</v>
      </c>
      <c r="T198" s="66">
        <v>79</v>
      </c>
      <c r="U198" s="66">
        <v>15</v>
      </c>
      <c r="V198" s="66"/>
      <c r="W198" s="66">
        <v>39</v>
      </c>
      <c r="X198" s="66">
        <v>280.18349999999998</v>
      </c>
      <c r="Y198" s="66">
        <v>3.16</v>
      </c>
      <c r="Z198" s="66">
        <v>55.5</v>
      </c>
      <c r="AA198" s="66">
        <v>1.5</v>
      </c>
      <c r="AB198" s="66">
        <v>0.81</v>
      </c>
      <c r="AC198" s="66">
        <v>17.440000000000001</v>
      </c>
      <c r="AD198" s="66">
        <v>4.04</v>
      </c>
      <c r="AE198" s="66">
        <v>9.8000000000000007</v>
      </c>
      <c r="AF198" s="66">
        <v>1.45</v>
      </c>
      <c r="AG198" s="66">
        <v>6.98</v>
      </c>
      <c r="AH198" s="66">
        <v>2.1</v>
      </c>
      <c r="AI198" s="66">
        <v>0.70399999999999996</v>
      </c>
      <c r="AJ198" s="66">
        <v>2.68</v>
      </c>
      <c r="AK198" s="66">
        <v>0.49</v>
      </c>
      <c r="AL198" s="66">
        <v>3.2</v>
      </c>
      <c r="AM198" s="66">
        <v>0.68</v>
      </c>
      <c r="AN198" s="66">
        <v>2.04</v>
      </c>
      <c r="AO198" s="66">
        <v>0.30399999999999999</v>
      </c>
      <c r="AP198" s="66">
        <v>1.96</v>
      </c>
      <c r="AQ198" s="66">
        <v>0.309</v>
      </c>
      <c r="AR198" s="66">
        <v>2.2999999999999998</v>
      </c>
      <c r="AS198" s="66"/>
      <c r="AT198" s="66">
        <v>0.19</v>
      </c>
      <c r="AU198" s="66"/>
      <c r="AV198" s="66"/>
      <c r="AW198" s="66"/>
      <c r="AX198" s="66">
        <v>110</v>
      </c>
      <c r="AY198" s="66">
        <v>1.4</v>
      </c>
      <c r="AZ198" s="66"/>
      <c r="BA198" s="66"/>
      <c r="BB198" s="66"/>
      <c r="BC198" s="66"/>
      <c r="BD198" s="66"/>
      <c r="BE198" s="66"/>
      <c r="BF198" s="66"/>
      <c r="BG198" s="66" t="s">
        <v>1946</v>
      </c>
    </row>
    <row r="199" spans="1:59" s="289" customFormat="1" ht="12.75" x14ac:dyDescent="0.2">
      <c r="A199" s="297" t="s">
        <v>1944</v>
      </c>
      <c r="B199" s="124" t="s">
        <v>1949</v>
      </c>
      <c r="C199" s="67">
        <v>48.98</v>
      </c>
      <c r="D199" s="67">
        <v>1.093</v>
      </c>
      <c r="E199" s="67">
        <v>14.71</v>
      </c>
      <c r="F199" s="67">
        <v>14.513935299999998</v>
      </c>
      <c r="G199" s="67">
        <v>0.23899999999999999</v>
      </c>
      <c r="H199" s="67">
        <v>8.2899999999999991</v>
      </c>
      <c r="I199" s="67">
        <v>4.57</v>
      </c>
      <c r="J199" s="67">
        <v>1.0900000000000001</v>
      </c>
      <c r="K199" s="67">
        <v>3.07</v>
      </c>
      <c r="L199" s="67">
        <v>0.16400000000000001</v>
      </c>
      <c r="M199" s="67">
        <v>1.46</v>
      </c>
      <c r="N199" s="68"/>
      <c r="O199" s="66">
        <v>276.31246649999997</v>
      </c>
      <c r="P199" s="66">
        <v>48</v>
      </c>
      <c r="Q199" s="66">
        <v>106.08</v>
      </c>
      <c r="R199" s="66">
        <v>64.58</v>
      </c>
      <c r="S199" s="66">
        <v>51.61</v>
      </c>
      <c r="T199" s="66">
        <v>1730</v>
      </c>
      <c r="U199" s="66">
        <v>24</v>
      </c>
      <c r="V199" s="66"/>
      <c r="W199" s="66">
        <v>37</v>
      </c>
      <c r="X199" s="66">
        <v>277.54199999999997</v>
      </c>
      <c r="Y199" s="66">
        <v>3.12</v>
      </c>
      <c r="Z199" s="66">
        <v>88.73</v>
      </c>
      <c r="AA199" s="66">
        <v>2.6</v>
      </c>
      <c r="AB199" s="66">
        <v>1.1299999999999999</v>
      </c>
      <c r="AC199" s="66">
        <v>40.5</v>
      </c>
      <c r="AD199" s="66">
        <v>3.56</v>
      </c>
      <c r="AE199" s="66">
        <v>14.8</v>
      </c>
      <c r="AF199" s="66">
        <v>2.85</v>
      </c>
      <c r="AG199" s="66">
        <v>15.8</v>
      </c>
      <c r="AH199" s="66">
        <v>5.28</v>
      </c>
      <c r="AI199" s="66">
        <v>2.19</v>
      </c>
      <c r="AJ199" s="66">
        <v>6.35</v>
      </c>
      <c r="AK199" s="66">
        <v>1.25</v>
      </c>
      <c r="AL199" s="66">
        <v>7.99</v>
      </c>
      <c r="AM199" s="66">
        <v>1.58</v>
      </c>
      <c r="AN199" s="66">
        <v>4.6900000000000004</v>
      </c>
      <c r="AO199" s="66">
        <v>0.7</v>
      </c>
      <c r="AP199" s="66">
        <v>4.4800000000000004</v>
      </c>
      <c r="AQ199" s="66">
        <v>0.67</v>
      </c>
      <c r="AR199" s="66">
        <v>2.9</v>
      </c>
      <c r="AS199" s="66"/>
      <c r="AT199" s="66">
        <v>0.23</v>
      </c>
      <c r="AU199" s="66"/>
      <c r="AV199" s="66"/>
      <c r="AW199" s="66"/>
      <c r="AX199" s="66">
        <v>120</v>
      </c>
      <c r="AY199" s="66">
        <v>1.7</v>
      </c>
      <c r="AZ199" s="66"/>
      <c r="BA199" s="66"/>
      <c r="BB199" s="66"/>
      <c r="BC199" s="66"/>
      <c r="BD199" s="66"/>
      <c r="BE199" s="66"/>
      <c r="BF199" s="66"/>
      <c r="BG199" s="66" t="s">
        <v>1946</v>
      </c>
    </row>
    <row r="200" spans="1:59" s="289" customFormat="1" ht="12.75" x14ac:dyDescent="0.2">
      <c r="A200" s="297" t="s">
        <v>1944</v>
      </c>
      <c r="B200" s="124" t="s">
        <v>1950</v>
      </c>
      <c r="C200" s="67">
        <v>46.21</v>
      </c>
      <c r="D200" s="67">
        <v>0.878</v>
      </c>
      <c r="E200" s="67">
        <v>16.23</v>
      </c>
      <c r="F200" s="67">
        <v>11.5895528</v>
      </c>
      <c r="G200" s="67">
        <v>0.219</v>
      </c>
      <c r="H200" s="67">
        <v>14.04</v>
      </c>
      <c r="I200" s="67">
        <v>3.7837499999999999</v>
      </c>
      <c r="J200" s="67">
        <v>1.02</v>
      </c>
      <c r="K200" s="67">
        <v>2.86</v>
      </c>
      <c r="L200" s="67">
        <v>6.8000000000000005E-2</v>
      </c>
      <c r="M200" s="67">
        <v>2.4300000000000002</v>
      </c>
      <c r="N200" s="68"/>
      <c r="O200" s="66">
        <v>384.69547690000002</v>
      </c>
      <c r="P200" s="66"/>
      <c r="Q200" s="66">
        <v>128.34479999999999</v>
      </c>
      <c r="R200" s="66">
        <v>103.58</v>
      </c>
      <c r="S200" s="66">
        <v>49.97</v>
      </c>
      <c r="T200" s="66"/>
      <c r="U200" s="66"/>
      <c r="V200" s="66"/>
      <c r="W200" s="66">
        <v>37</v>
      </c>
      <c r="X200" s="66">
        <v>236.7114</v>
      </c>
      <c r="Y200" s="66">
        <v>2.0299999999999998</v>
      </c>
      <c r="Z200" s="66">
        <v>44.08</v>
      </c>
      <c r="AA200" s="66"/>
      <c r="AB200" s="66"/>
      <c r="AC200" s="66">
        <v>18.600000000000001</v>
      </c>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t="s">
        <v>1946</v>
      </c>
    </row>
    <row r="201" spans="1:59" s="289" customFormat="1" ht="12.75" x14ac:dyDescent="0.2">
      <c r="A201" s="297" t="s">
        <v>1944</v>
      </c>
      <c r="B201" s="124" t="s">
        <v>1951</v>
      </c>
      <c r="C201" s="67">
        <v>53.14</v>
      </c>
      <c r="D201" s="67">
        <v>0.81399999999999995</v>
      </c>
      <c r="E201" s="67">
        <v>15.75</v>
      </c>
      <c r="F201" s="67">
        <v>10.2938264</v>
      </c>
      <c r="G201" s="67">
        <v>0.255</v>
      </c>
      <c r="H201" s="67">
        <v>10.28</v>
      </c>
      <c r="I201" s="67">
        <v>5.54</v>
      </c>
      <c r="J201" s="67">
        <v>3.02</v>
      </c>
      <c r="K201" s="67">
        <v>0.1</v>
      </c>
      <c r="L201" s="67">
        <v>7.3999999999999996E-2</v>
      </c>
      <c r="M201" s="67">
        <v>0.39</v>
      </c>
      <c r="N201" s="68"/>
      <c r="O201" s="66">
        <v>375.50545199999999</v>
      </c>
      <c r="P201" s="66"/>
      <c r="Q201" s="66">
        <v>132.97300000000001</v>
      </c>
      <c r="R201" s="66">
        <v>4.0199999999999996</v>
      </c>
      <c r="S201" s="66">
        <v>83.82</v>
      </c>
      <c r="T201" s="66"/>
      <c r="U201" s="66"/>
      <c r="V201" s="66"/>
      <c r="W201" s="66">
        <v>36</v>
      </c>
      <c r="X201" s="66">
        <v>174.99700000000001</v>
      </c>
      <c r="Y201" s="66">
        <v>1.94</v>
      </c>
      <c r="Z201" s="66">
        <v>43.96</v>
      </c>
      <c r="AA201" s="66"/>
      <c r="AB201" s="66"/>
      <c r="AC201" s="66">
        <v>15.02</v>
      </c>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t="s">
        <v>1946</v>
      </c>
    </row>
    <row r="202" spans="1:59" s="289" customFormat="1" ht="12.75" x14ac:dyDescent="0.2">
      <c r="A202" s="297" t="s">
        <v>1944</v>
      </c>
      <c r="B202" s="124" t="s">
        <v>1952</v>
      </c>
      <c r="C202" s="67">
        <v>49.36</v>
      </c>
      <c r="D202" s="67">
        <v>1.0409999999999999</v>
      </c>
      <c r="E202" s="67">
        <v>15.27</v>
      </c>
      <c r="F202" s="67">
        <v>14.4239543</v>
      </c>
      <c r="G202" s="67">
        <v>0.17599999999999999</v>
      </c>
      <c r="H202" s="67">
        <v>7.39</v>
      </c>
      <c r="I202" s="67">
        <v>8.36</v>
      </c>
      <c r="J202" s="67">
        <v>0.17</v>
      </c>
      <c r="K202" s="67">
        <v>0.57999999999999996</v>
      </c>
      <c r="L202" s="67">
        <v>7.9000000000000001E-2</v>
      </c>
      <c r="M202" s="67">
        <v>2.3199999999999998</v>
      </c>
      <c r="N202" s="68"/>
      <c r="O202" s="66">
        <v>252.73252725000003</v>
      </c>
      <c r="P202" s="66"/>
      <c r="Q202" s="66">
        <v>127.967</v>
      </c>
      <c r="R202" s="66">
        <v>22.41</v>
      </c>
      <c r="S202" s="66">
        <v>75.150000000000006</v>
      </c>
      <c r="T202" s="66"/>
      <c r="U202" s="66"/>
      <c r="V202" s="66"/>
      <c r="W202" s="66">
        <v>34</v>
      </c>
      <c r="X202" s="66">
        <v>269.67</v>
      </c>
      <c r="Y202" s="66">
        <v>2.44</v>
      </c>
      <c r="Z202" s="66">
        <v>50.08</v>
      </c>
      <c r="AA202" s="66"/>
      <c r="AB202" s="66"/>
      <c r="AC202" s="66">
        <v>17.28</v>
      </c>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t="s">
        <v>1946</v>
      </c>
    </row>
    <row r="203" spans="1:59" s="289" customFormat="1" ht="12.75" x14ac:dyDescent="0.2">
      <c r="A203" s="297" t="s">
        <v>1944</v>
      </c>
      <c r="B203" s="124" t="s">
        <v>1953</v>
      </c>
      <c r="C203" s="67">
        <v>51.76</v>
      </c>
      <c r="D203" s="67">
        <v>0.94899999999999995</v>
      </c>
      <c r="E203" s="67">
        <v>15.05</v>
      </c>
      <c r="F203" s="67">
        <v>10.9686839</v>
      </c>
      <c r="G203" s="67">
        <v>0.24399999999999999</v>
      </c>
      <c r="H203" s="67">
        <v>10.84</v>
      </c>
      <c r="I203" s="67">
        <v>3.83</v>
      </c>
      <c r="J203" s="67">
        <v>2.34</v>
      </c>
      <c r="K203" s="67">
        <v>1.58</v>
      </c>
      <c r="L203" s="67">
        <v>0.08</v>
      </c>
      <c r="M203" s="67">
        <v>1.65</v>
      </c>
      <c r="N203" s="68"/>
      <c r="O203" s="66">
        <v>275.43019455000001</v>
      </c>
      <c r="P203" s="66"/>
      <c r="Q203" s="66">
        <v>115.83629999999999</v>
      </c>
      <c r="R203" s="66">
        <v>62.48</v>
      </c>
      <c r="S203" s="66">
        <v>104.45</v>
      </c>
      <c r="T203" s="66"/>
      <c r="U203" s="66"/>
      <c r="V203" s="66"/>
      <c r="W203" s="66">
        <v>33</v>
      </c>
      <c r="X203" s="66">
        <v>183.67019999999999</v>
      </c>
      <c r="Y203" s="66">
        <v>2.52</v>
      </c>
      <c r="Z203" s="66">
        <v>54.92</v>
      </c>
      <c r="AA203" s="66"/>
      <c r="AB203" s="66"/>
      <c r="AC203" s="66">
        <v>19.41</v>
      </c>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t="s">
        <v>1946</v>
      </c>
    </row>
    <row r="204" spans="1:59" s="289" customFormat="1" ht="12.75" x14ac:dyDescent="0.2">
      <c r="A204" s="297" t="s">
        <v>1944</v>
      </c>
      <c r="B204" s="124" t="s">
        <v>1954</v>
      </c>
      <c r="C204" s="67">
        <v>51.88</v>
      </c>
      <c r="D204" s="67">
        <v>0.93600000000000005</v>
      </c>
      <c r="E204" s="67">
        <v>15.88</v>
      </c>
      <c r="F204" s="67">
        <v>10.1588549</v>
      </c>
      <c r="G204" s="67">
        <v>0.22600000000000001</v>
      </c>
      <c r="H204" s="67">
        <v>8.73</v>
      </c>
      <c r="I204" s="67">
        <v>4.68</v>
      </c>
      <c r="J204" s="67">
        <v>2.82</v>
      </c>
      <c r="K204" s="67">
        <v>1.75</v>
      </c>
      <c r="L204" s="67">
        <v>9.7000000000000003E-2</v>
      </c>
      <c r="M204" s="67">
        <v>1.55</v>
      </c>
      <c r="N204" s="68"/>
      <c r="O204" s="66">
        <v>343.05900124999999</v>
      </c>
      <c r="P204" s="66"/>
      <c r="Q204" s="66">
        <v>127.8608</v>
      </c>
      <c r="R204" s="66">
        <v>62.92</v>
      </c>
      <c r="S204" s="66">
        <v>125.95</v>
      </c>
      <c r="T204" s="66"/>
      <c r="U204" s="66"/>
      <c r="V204" s="66"/>
      <c r="W204" s="66">
        <v>29</v>
      </c>
      <c r="X204" s="66">
        <v>199.52799999999999</v>
      </c>
      <c r="Y204" s="66">
        <v>2.38</v>
      </c>
      <c r="Z204" s="66">
        <v>49.79</v>
      </c>
      <c r="AA204" s="66"/>
      <c r="AB204" s="66"/>
      <c r="AC204" s="66">
        <v>18.71</v>
      </c>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t="s">
        <v>1946</v>
      </c>
    </row>
    <row r="205" spans="1:59" s="289" customFormat="1" ht="12.75" x14ac:dyDescent="0.2">
      <c r="A205" s="297" t="s">
        <v>1944</v>
      </c>
      <c r="B205" s="124" t="s">
        <v>1955</v>
      </c>
      <c r="C205" s="67">
        <v>46.94</v>
      </c>
      <c r="D205" s="67">
        <v>0.872</v>
      </c>
      <c r="E205" s="67">
        <v>15.24</v>
      </c>
      <c r="F205" s="67">
        <v>12.1384369</v>
      </c>
      <c r="G205" s="67">
        <v>0.223</v>
      </c>
      <c r="H205" s="67">
        <v>13.86</v>
      </c>
      <c r="I205" s="67">
        <v>3.24</v>
      </c>
      <c r="J205" s="67">
        <v>1.88</v>
      </c>
      <c r="K205" s="67">
        <v>1.57</v>
      </c>
      <c r="L205" s="67">
        <v>6.6000000000000003E-2</v>
      </c>
      <c r="M205" s="67">
        <v>2.84</v>
      </c>
      <c r="N205" s="68"/>
      <c r="O205" s="66">
        <v>391.21617412500001</v>
      </c>
      <c r="P205" s="66"/>
      <c r="Q205" s="66">
        <v>179.99549999999999</v>
      </c>
      <c r="R205" s="66">
        <v>46.48</v>
      </c>
      <c r="S205" s="66">
        <v>58.51</v>
      </c>
      <c r="T205" s="66"/>
      <c r="U205" s="66"/>
      <c r="V205" s="66"/>
      <c r="W205" s="66">
        <v>32</v>
      </c>
      <c r="X205" s="66">
        <v>256.37549999999999</v>
      </c>
      <c r="Y205" s="66">
        <v>2.23</v>
      </c>
      <c r="Z205" s="66">
        <v>44.56</v>
      </c>
      <c r="AA205" s="66"/>
      <c r="AB205" s="66"/>
      <c r="AC205" s="66">
        <v>16.329999999999998</v>
      </c>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t="s">
        <v>1946</v>
      </c>
    </row>
    <row r="206" spans="1:59" s="289" customFormat="1" ht="12.75" x14ac:dyDescent="0.2">
      <c r="A206" s="297" t="s">
        <v>1944</v>
      </c>
      <c r="B206" s="124" t="s">
        <v>1956</v>
      </c>
      <c r="C206" s="67">
        <v>52.14</v>
      </c>
      <c r="D206" s="67">
        <v>0.90900000000000003</v>
      </c>
      <c r="E206" s="67">
        <v>16.760000000000002</v>
      </c>
      <c r="F206" s="67">
        <v>9.492995500000001</v>
      </c>
      <c r="G206" s="67">
        <v>0.248</v>
      </c>
      <c r="H206" s="67">
        <v>8.61</v>
      </c>
      <c r="I206" s="67">
        <v>4.96</v>
      </c>
      <c r="J206" s="67">
        <v>3.02</v>
      </c>
      <c r="K206" s="67">
        <v>1.28</v>
      </c>
      <c r="L206" s="67">
        <v>7.2999999999999995E-2</v>
      </c>
      <c r="M206" s="67">
        <v>1.55</v>
      </c>
      <c r="N206" s="68"/>
      <c r="O206" s="66">
        <v>402.01117582500001</v>
      </c>
      <c r="P206" s="66">
        <v>35</v>
      </c>
      <c r="Q206" s="66">
        <v>109.42919999999999</v>
      </c>
      <c r="R206" s="66">
        <v>40.32</v>
      </c>
      <c r="S206" s="66">
        <v>119.69</v>
      </c>
      <c r="T206" s="66">
        <v>208</v>
      </c>
      <c r="U206" s="66">
        <v>14</v>
      </c>
      <c r="V206" s="66"/>
      <c r="W206" s="66">
        <v>30</v>
      </c>
      <c r="X206" s="66">
        <v>150.4143</v>
      </c>
      <c r="Y206" s="66">
        <v>2.04</v>
      </c>
      <c r="Z206" s="66">
        <v>48.8</v>
      </c>
      <c r="AA206" s="66">
        <v>1.3</v>
      </c>
      <c r="AB206" s="66">
        <v>0.18</v>
      </c>
      <c r="AC206" s="66">
        <v>14.88</v>
      </c>
      <c r="AD206" s="66">
        <v>3.31</v>
      </c>
      <c r="AE206" s="66">
        <v>6.59</v>
      </c>
      <c r="AF206" s="66">
        <v>0.89</v>
      </c>
      <c r="AG206" s="66">
        <v>4.75</v>
      </c>
      <c r="AH206" s="66">
        <v>1.54</v>
      </c>
      <c r="AI206" s="66">
        <v>1</v>
      </c>
      <c r="AJ206" s="66">
        <v>2.2200000000000002</v>
      </c>
      <c r="AK206" s="66">
        <v>0.41</v>
      </c>
      <c r="AL206" s="66">
        <v>2.68</v>
      </c>
      <c r="AM206" s="66">
        <v>0.57999999999999996</v>
      </c>
      <c r="AN206" s="66">
        <v>1.82</v>
      </c>
      <c r="AO206" s="66">
        <v>0.28100000000000003</v>
      </c>
      <c r="AP206" s="66">
        <v>1.8</v>
      </c>
      <c r="AQ206" s="66">
        <v>0.25700000000000001</v>
      </c>
      <c r="AR206" s="66">
        <v>1.1000000000000001</v>
      </c>
      <c r="AS206" s="66"/>
      <c r="AT206" s="66">
        <v>0.18</v>
      </c>
      <c r="AU206" s="66"/>
      <c r="AV206" s="66"/>
      <c r="AW206" s="66"/>
      <c r="AX206" s="66">
        <v>90</v>
      </c>
      <c r="AY206" s="66">
        <v>1.1000000000000001</v>
      </c>
      <c r="AZ206" s="66"/>
      <c r="BA206" s="66"/>
      <c r="BB206" s="66"/>
      <c r="BC206" s="66"/>
      <c r="BD206" s="66"/>
      <c r="BE206" s="66"/>
      <c r="BF206" s="66"/>
      <c r="BG206" s="66" t="s">
        <v>1946</v>
      </c>
    </row>
    <row r="207" spans="1:59" s="289" customFormat="1" ht="12.75" x14ac:dyDescent="0.2">
      <c r="A207" s="297" t="s">
        <v>1944</v>
      </c>
      <c r="B207" s="124" t="s">
        <v>1957</v>
      </c>
      <c r="C207" s="67">
        <v>54.24</v>
      </c>
      <c r="D207" s="67">
        <v>0.625</v>
      </c>
      <c r="E207" s="67">
        <v>14.46</v>
      </c>
      <c r="F207" s="67">
        <v>10.3568131</v>
      </c>
      <c r="G207" s="67">
        <v>0.16500000000000001</v>
      </c>
      <c r="H207" s="67">
        <v>9.4499999999999993</v>
      </c>
      <c r="I207" s="67">
        <v>4.38</v>
      </c>
      <c r="J207" s="67">
        <v>2.57</v>
      </c>
      <c r="K207" s="67">
        <v>0.97</v>
      </c>
      <c r="L207" s="67">
        <v>6.5000000000000002E-2</v>
      </c>
      <c r="M207" s="67">
        <v>1.84</v>
      </c>
      <c r="N207" s="68"/>
      <c r="O207" s="66">
        <v>268.30386765000003</v>
      </c>
      <c r="P207" s="66"/>
      <c r="Q207" s="66">
        <v>103.63079999999999</v>
      </c>
      <c r="R207" s="66">
        <v>25.56</v>
      </c>
      <c r="S207" s="66">
        <v>64.39</v>
      </c>
      <c r="T207" s="66"/>
      <c r="U207" s="66"/>
      <c r="V207" s="66"/>
      <c r="W207" s="66">
        <v>25</v>
      </c>
      <c r="X207" s="66">
        <v>178.2612</v>
      </c>
      <c r="Y207" s="66">
        <v>1.76</v>
      </c>
      <c r="Z207" s="66">
        <v>38.159999999999997</v>
      </c>
      <c r="AA207" s="66"/>
      <c r="AB207" s="66"/>
      <c r="AC207" s="66">
        <v>16.05</v>
      </c>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t="s">
        <v>1946</v>
      </c>
    </row>
    <row r="208" spans="1:59" s="289" customFormat="1" ht="12.75" x14ac:dyDescent="0.2">
      <c r="A208" s="297" t="s">
        <v>1944</v>
      </c>
      <c r="B208" s="124" t="s">
        <v>1958</v>
      </c>
      <c r="C208" s="67">
        <v>48.42</v>
      </c>
      <c r="D208" s="67">
        <v>1.2629999999999999</v>
      </c>
      <c r="E208" s="67">
        <v>14.65</v>
      </c>
      <c r="F208" s="67">
        <v>12.5163571</v>
      </c>
      <c r="G208" s="67">
        <v>0.251</v>
      </c>
      <c r="H208" s="67">
        <v>10.98</v>
      </c>
      <c r="I208" s="67">
        <v>6.18</v>
      </c>
      <c r="J208" s="67">
        <v>0.45</v>
      </c>
      <c r="K208" s="67">
        <v>2.19</v>
      </c>
      <c r="L208" s="67">
        <v>8.8999999999999996E-2</v>
      </c>
      <c r="M208" s="67">
        <v>1.89</v>
      </c>
      <c r="N208" s="68"/>
      <c r="O208" s="66">
        <v>271.98116400000004</v>
      </c>
      <c r="P208" s="66">
        <v>22</v>
      </c>
      <c r="Q208" s="66">
        <v>135.876</v>
      </c>
      <c r="R208" s="66">
        <v>56.91</v>
      </c>
      <c r="S208" s="66">
        <v>96.45</v>
      </c>
      <c r="T208" s="66">
        <v>248</v>
      </c>
      <c r="U208" s="66">
        <v>11</v>
      </c>
      <c r="V208" s="66"/>
      <c r="W208" s="66">
        <v>38</v>
      </c>
      <c r="X208" s="66">
        <v>233.11859999999999</v>
      </c>
      <c r="Y208" s="66">
        <v>2.82</v>
      </c>
      <c r="Z208" s="66">
        <v>66.89</v>
      </c>
      <c r="AA208" s="66">
        <v>1.6</v>
      </c>
      <c r="AB208" s="66">
        <v>0.36</v>
      </c>
      <c r="AC208" s="66">
        <v>22.01</v>
      </c>
      <c r="AD208" s="66">
        <v>4.4000000000000004</v>
      </c>
      <c r="AE208" s="66">
        <v>8.7200000000000006</v>
      </c>
      <c r="AF208" s="66">
        <v>1.19</v>
      </c>
      <c r="AG208" s="66">
        <v>6.16</v>
      </c>
      <c r="AH208" s="66">
        <v>1.92</v>
      </c>
      <c r="AI208" s="66">
        <v>1.01</v>
      </c>
      <c r="AJ208" s="66">
        <v>2.99</v>
      </c>
      <c r="AK208" s="66">
        <v>0.55000000000000004</v>
      </c>
      <c r="AL208" s="66">
        <v>3.72</v>
      </c>
      <c r="AM208" s="66">
        <v>0.82</v>
      </c>
      <c r="AN208" s="66">
        <v>2.56</v>
      </c>
      <c r="AO208" s="66">
        <v>0.38700000000000001</v>
      </c>
      <c r="AP208" s="66">
        <v>2.4700000000000002</v>
      </c>
      <c r="AQ208" s="66">
        <v>0.36799999999999999</v>
      </c>
      <c r="AR208" s="66">
        <v>0.8</v>
      </c>
      <c r="AS208" s="66"/>
      <c r="AT208" s="66">
        <v>0.21</v>
      </c>
      <c r="AU208" s="66"/>
      <c r="AV208" s="66"/>
      <c r="AW208" s="66"/>
      <c r="AX208" s="66" t="s">
        <v>1959</v>
      </c>
      <c r="AY208" s="66" t="s">
        <v>1959</v>
      </c>
      <c r="AZ208" s="66"/>
      <c r="BA208" s="66"/>
      <c r="BB208" s="66"/>
      <c r="BC208" s="66"/>
      <c r="BD208" s="66"/>
      <c r="BE208" s="66"/>
      <c r="BF208" s="66"/>
      <c r="BG208" s="66" t="s">
        <v>1946</v>
      </c>
    </row>
    <row r="209" spans="1:59" s="289" customFormat="1" ht="12.75" x14ac:dyDescent="0.2">
      <c r="A209" s="297" t="s">
        <v>2220</v>
      </c>
      <c r="B209" s="124" t="s">
        <v>1960</v>
      </c>
      <c r="C209" s="67">
        <v>52.84</v>
      </c>
      <c r="D209" s="67">
        <v>0.61399999999999999</v>
      </c>
      <c r="E209" s="67">
        <v>12.23</v>
      </c>
      <c r="F209" s="67">
        <v>10.104866300000001</v>
      </c>
      <c r="G209" s="67">
        <v>0.115</v>
      </c>
      <c r="H209" s="67">
        <v>9.41</v>
      </c>
      <c r="I209" s="67">
        <v>4.67</v>
      </c>
      <c r="J209" s="67">
        <v>0.85</v>
      </c>
      <c r="K209" s="67">
        <v>3.16</v>
      </c>
      <c r="L209" s="67">
        <v>4.3999999999999997E-2</v>
      </c>
      <c r="M209" s="67">
        <v>5.03</v>
      </c>
      <c r="N209" s="68"/>
      <c r="O209" s="66">
        <v>279.92749610000004</v>
      </c>
      <c r="P209" s="66"/>
      <c r="Q209" s="66">
        <v>112.5372</v>
      </c>
      <c r="R209" s="66">
        <v>43.52</v>
      </c>
      <c r="S209" s="66">
        <v>23.12</v>
      </c>
      <c r="T209" s="66"/>
      <c r="U209" s="66"/>
      <c r="V209" s="66"/>
      <c r="W209" s="66">
        <v>24</v>
      </c>
      <c r="X209" s="66">
        <v>278.39699999999999</v>
      </c>
      <c r="Y209" s="66">
        <v>1.48</v>
      </c>
      <c r="Z209" s="66">
        <v>32.47</v>
      </c>
      <c r="AA209" s="66"/>
      <c r="AB209" s="66"/>
      <c r="AC209" s="66">
        <v>16.66</v>
      </c>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t="s">
        <v>1946</v>
      </c>
    </row>
    <row r="210" spans="1:59" s="289" customFormat="1" ht="12.75" x14ac:dyDescent="0.2">
      <c r="A210" s="297" t="s">
        <v>1944</v>
      </c>
      <c r="B210" s="124" t="s">
        <v>1961</v>
      </c>
      <c r="C210" s="67">
        <v>52.93</v>
      </c>
      <c r="D210" s="67">
        <v>0.80400000000000005</v>
      </c>
      <c r="E210" s="67">
        <v>14.06</v>
      </c>
      <c r="F210" s="67">
        <v>10.869704799999999</v>
      </c>
      <c r="G210" s="67">
        <v>0.29799999999999999</v>
      </c>
      <c r="H210" s="67">
        <v>6.62</v>
      </c>
      <c r="I210" s="67">
        <v>8.82</v>
      </c>
      <c r="J210" s="67">
        <v>0.55000000000000004</v>
      </c>
      <c r="K210" s="67">
        <v>2.11</v>
      </c>
      <c r="L210" s="67">
        <v>7.9000000000000001E-2</v>
      </c>
      <c r="M210" s="67">
        <v>2.2599999999999998</v>
      </c>
      <c r="N210" s="68"/>
      <c r="O210" s="66">
        <v>423.15593775000002</v>
      </c>
      <c r="P210" s="66"/>
      <c r="Q210" s="66">
        <v>165.23599999999999</v>
      </c>
      <c r="R210" s="66">
        <v>53.59</v>
      </c>
      <c r="S210" s="66">
        <v>84.23</v>
      </c>
      <c r="T210" s="66"/>
      <c r="U210" s="66"/>
      <c r="V210" s="66"/>
      <c r="W210" s="66">
        <v>29</v>
      </c>
      <c r="X210" s="66">
        <v>214.221</v>
      </c>
      <c r="Y210" s="66">
        <v>3.57</v>
      </c>
      <c r="Z210" s="66">
        <v>61.29</v>
      </c>
      <c r="AA210" s="66"/>
      <c r="AB210" s="66"/>
      <c r="AC210" s="66">
        <v>18.28</v>
      </c>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t="s">
        <v>1946</v>
      </c>
    </row>
    <row r="211" spans="1:59" s="289" customFormat="1" ht="12.75" x14ac:dyDescent="0.2">
      <c r="A211" s="297" t="s">
        <v>1944</v>
      </c>
      <c r="B211" s="124" t="s">
        <v>1962</v>
      </c>
      <c r="C211" s="67">
        <v>50.27</v>
      </c>
      <c r="D211" s="67">
        <v>1.032</v>
      </c>
      <c r="E211" s="67">
        <v>18.07</v>
      </c>
      <c r="F211" s="67">
        <v>12.948265900000001</v>
      </c>
      <c r="G211" s="67">
        <v>0.13800000000000001</v>
      </c>
      <c r="H211" s="67">
        <v>6.88</v>
      </c>
      <c r="I211" s="67">
        <v>1.06</v>
      </c>
      <c r="J211" s="67">
        <v>0.6</v>
      </c>
      <c r="K211" s="67">
        <v>3.6</v>
      </c>
      <c r="L211" s="67">
        <v>4.2000000000000003E-2</v>
      </c>
      <c r="M211" s="67">
        <v>4.0199999999999996</v>
      </c>
      <c r="N211" s="68"/>
      <c r="O211" s="66">
        <v>464.665621875</v>
      </c>
      <c r="P211" s="66"/>
      <c r="Q211" s="66">
        <v>154.22499999999999</v>
      </c>
      <c r="R211" s="66">
        <v>122.41</v>
      </c>
      <c r="S211" s="66">
        <v>10.83</v>
      </c>
      <c r="T211" s="66"/>
      <c r="U211" s="66"/>
      <c r="V211" s="66"/>
      <c r="W211" s="66">
        <v>38</v>
      </c>
      <c r="X211" s="66">
        <v>292.62950000000001</v>
      </c>
      <c r="Y211" s="66">
        <v>2.48</v>
      </c>
      <c r="Z211" s="66">
        <v>48.55</v>
      </c>
      <c r="AA211" s="66"/>
      <c r="AB211" s="66"/>
      <c r="AC211" s="66">
        <v>13.86</v>
      </c>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t="s">
        <v>1946</v>
      </c>
    </row>
    <row r="212" spans="1:59" s="289" customFormat="1" ht="12.75" x14ac:dyDescent="0.2">
      <c r="A212" s="297" t="s">
        <v>1944</v>
      </c>
      <c r="B212" s="124" t="s">
        <v>1963</v>
      </c>
      <c r="C212" s="67">
        <v>47.56</v>
      </c>
      <c r="D212" s="67">
        <v>1.016</v>
      </c>
      <c r="E212" s="67">
        <v>15.34</v>
      </c>
      <c r="F212" s="67">
        <v>15.413745299999999</v>
      </c>
      <c r="G212" s="67">
        <v>0.22900000000000001</v>
      </c>
      <c r="H212" s="67">
        <v>8.6999999999999993</v>
      </c>
      <c r="I212" s="67">
        <v>7.07</v>
      </c>
      <c r="J212" s="67">
        <v>0.6</v>
      </c>
      <c r="K212" s="67">
        <v>0.62</v>
      </c>
      <c r="L212" s="67">
        <v>8.5000000000000006E-2</v>
      </c>
      <c r="M212" s="67">
        <v>2.0499999999999998</v>
      </c>
      <c r="N212" s="68"/>
      <c r="O212" s="66">
        <v>217.9248666</v>
      </c>
      <c r="P212" s="66"/>
      <c r="Q212" s="66">
        <v>104.13639999999999</v>
      </c>
      <c r="R212" s="66">
        <v>23.81</v>
      </c>
      <c r="S212" s="66">
        <v>69.87</v>
      </c>
      <c r="T212" s="66"/>
      <c r="U212" s="66"/>
      <c r="V212" s="66"/>
      <c r="W212" s="66">
        <v>33</v>
      </c>
      <c r="X212" s="66">
        <v>257.60590000000002</v>
      </c>
      <c r="Y212" s="66">
        <v>2.29</v>
      </c>
      <c r="Z212" s="66">
        <v>59.84</v>
      </c>
      <c r="AA212" s="66"/>
      <c r="AB212" s="66"/>
      <c r="AC212" s="66">
        <v>17.46</v>
      </c>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t="s">
        <v>1946</v>
      </c>
    </row>
    <row r="213" spans="1:59" s="289" customFormat="1" ht="12.75" x14ac:dyDescent="0.2">
      <c r="A213" s="297" t="s">
        <v>1944</v>
      </c>
      <c r="B213" s="124" t="s">
        <v>1964</v>
      </c>
      <c r="C213" s="67">
        <v>47.51</v>
      </c>
      <c r="D213" s="67">
        <v>0.92100000000000004</v>
      </c>
      <c r="E213" s="67">
        <v>14.7</v>
      </c>
      <c r="F213" s="67">
        <v>15.917638900000002</v>
      </c>
      <c r="G213" s="67">
        <v>0.23100000000000001</v>
      </c>
      <c r="H213" s="67">
        <v>9.1199999999999992</v>
      </c>
      <c r="I213" s="67">
        <v>7.29</v>
      </c>
      <c r="J213" s="67">
        <v>0.55000000000000004</v>
      </c>
      <c r="K213" s="67">
        <v>0.45</v>
      </c>
      <c r="L213" s="67">
        <v>0.106</v>
      </c>
      <c r="M213" s="67">
        <v>1.77</v>
      </c>
      <c r="N213" s="68"/>
      <c r="O213" s="66">
        <v>197.08863300000002</v>
      </c>
      <c r="P213" s="66"/>
      <c r="Q213" s="66">
        <v>71.526399999999995</v>
      </c>
      <c r="R213" s="66">
        <v>17.850000000000001</v>
      </c>
      <c r="S213" s="66">
        <v>74.900000000000006</v>
      </c>
      <c r="T213" s="66"/>
      <c r="U213" s="66"/>
      <c r="V213" s="66"/>
      <c r="W213" s="66">
        <v>32</v>
      </c>
      <c r="X213" s="66">
        <v>234.696</v>
      </c>
      <c r="Y213" s="66">
        <v>1.9</v>
      </c>
      <c r="Z213" s="66">
        <v>50.51</v>
      </c>
      <c r="AA213" s="66"/>
      <c r="AB213" s="66"/>
      <c r="AC213" s="66">
        <v>17.12</v>
      </c>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t="s">
        <v>1946</v>
      </c>
    </row>
    <row r="214" spans="1:59" s="289" customFormat="1" ht="12.75" x14ac:dyDescent="0.2">
      <c r="A214" s="297" t="s">
        <v>1944</v>
      </c>
      <c r="B214" s="124" t="s">
        <v>1965</v>
      </c>
      <c r="C214" s="67">
        <v>53.82</v>
      </c>
      <c r="D214" s="67">
        <v>1.208</v>
      </c>
      <c r="E214" s="67">
        <v>14.73</v>
      </c>
      <c r="F214" s="67">
        <v>12.5793438</v>
      </c>
      <c r="G214" s="67">
        <v>0.125</v>
      </c>
      <c r="H214" s="67">
        <v>6.81</v>
      </c>
      <c r="I214" s="67">
        <v>4.49</v>
      </c>
      <c r="J214" s="67">
        <v>0.6</v>
      </c>
      <c r="K214" s="67">
        <v>1.43</v>
      </c>
      <c r="L214" s="67">
        <v>0.115</v>
      </c>
      <c r="M214" s="67">
        <v>2.98</v>
      </c>
      <c r="N214" s="68"/>
      <c r="O214" s="66">
        <v>143.917686675</v>
      </c>
      <c r="P214" s="66"/>
      <c r="Q214" s="66">
        <v>72.0154</v>
      </c>
      <c r="R214" s="66">
        <v>45.35</v>
      </c>
      <c r="S214" s="66">
        <v>73.03</v>
      </c>
      <c r="T214" s="66"/>
      <c r="U214" s="66"/>
      <c r="V214" s="66"/>
      <c r="W214" s="66">
        <v>37</v>
      </c>
      <c r="X214" s="66">
        <v>238.91460000000001</v>
      </c>
      <c r="Y214" s="66">
        <v>3.29</v>
      </c>
      <c r="Z214" s="66">
        <v>73.260000000000005</v>
      </c>
      <c r="AA214" s="66"/>
      <c r="AB214" s="66"/>
      <c r="AC214" s="66">
        <v>15.81</v>
      </c>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t="s">
        <v>1946</v>
      </c>
    </row>
    <row r="215" spans="1:59" s="289" customFormat="1" ht="12.75" x14ac:dyDescent="0.2">
      <c r="A215" s="297" t="s">
        <v>1944</v>
      </c>
      <c r="B215" s="124" t="s">
        <v>1966</v>
      </c>
      <c r="C215" s="67">
        <v>45.82</v>
      </c>
      <c r="D215" s="67">
        <v>0.73299999999999998</v>
      </c>
      <c r="E215" s="67">
        <v>15.26</v>
      </c>
      <c r="F215" s="67">
        <v>12.1114426</v>
      </c>
      <c r="G215" s="67">
        <v>0.184</v>
      </c>
      <c r="H215" s="67">
        <v>15.62</v>
      </c>
      <c r="I215" s="67">
        <v>1.03</v>
      </c>
      <c r="J215" s="67">
        <v>1.05</v>
      </c>
      <c r="K215" s="67">
        <v>2.79</v>
      </c>
      <c r="L215" s="67">
        <v>7.5999999999999998E-2</v>
      </c>
      <c r="M215" s="67">
        <v>4.47</v>
      </c>
      <c r="N215" s="68"/>
      <c r="O215" s="66">
        <v>322.9323349</v>
      </c>
      <c r="P215" s="66"/>
      <c r="Q215" s="66">
        <v>166.94319999999999</v>
      </c>
      <c r="R215" s="66">
        <v>80.040000000000006</v>
      </c>
      <c r="S215" s="66">
        <v>62.56</v>
      </c>
      <c r="T215" s="66"/>
      <c r="U215" s="66"/>
      <c r="V215" s="66"/>
      <c r="W215" s="66">
        <v>27</v>
      </c>
      <c r="X215" s="66">
        <v>223.71180000000001</v>
      </c>
      <c r="Y215" s="66">
        <v>2.1</v>
      </c>
      <c r="Z215" s="66">
        <v>38.479999999999997</v>
      </c>
      <c r="AA215" s="66"/>
      <c r="AB215" s="66"/>
      <c r="AC215" s="66">
        <v>18.96</v>
      </c>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t="s">
        <v>1946</v>
      </c>
    </row>
    <row r="216" spans="1:59" s="289" customFormat="1" ht="12.75" x14ac:dyDescent="0.2">
      <c r="A216" s="297" t="s">
        <v>1944</v>
      </c>
      <c r="B216" s="124" t="s">
        <v>1967</v>
      </c>
      <c r="C216" s="67">
        <v>47.44</v>
      </c>
      <c r="D216" s="67">
        <v>0.66700000000000004</v>
      </c>
      <c r="E216" s="67">
        <v>14.22</v>
      </c>
      <c r="F216" s="67">
        <v>12.363389400000001</v>
      </c>
      <c r="G216" s="67">
        <v>0.19600000000000001</v>
      </c>
      <c r="H216" s="67">
        <v>15.46</v>
      </c>
      <c r="I216" s="67">
        <v>2.0499999999999998</v>
      </c>
      <c r="J216" s="67">
        <v>1.23</v>
      </c>
      <c r="K216" s="67">
        <v>1.56</v>
      </c>
      <c r="L216" s="67">
        <v>6.9000000000000006E-2</v>
      </c>
      <c r="M216" s="67">
        <v>3.81</v>
      </c>
      <c r="N216" s="68"/>
      <c r="O216" s="66">
        <v>330.66100707500004</v>
      </c>
      <c r="P216" s="66"/>
      <c r="Q216" s="66">
        <v>168.89179999999999</v>
      </c>
      <c r="R216" s="66">
        <v>46.22</v>
      </c>
      <c r="S216" s="66">
        <v>42.82</v>
      </c>
      <c r="T216" s="66"/>
      <c r="U216" s="66"/>
      <c r="V216" s="66"/>
      <c r="W216" s="66">
        <v>34</v>
      </c>
      <c r="X216" s="66">
        <v>241.87219999999999</v>
      </c>
      <c r="Y216" s="66">
        <v>1.67</v>
      </c>
      <c r="Z216" s="66">
        <v>35.21</v>
      </c>
      <c r="AA216" s="66"/>
      <c r="AB216" s="66"/>
      <c r="AC216" s="66">
        <v>22.84</v>
      </c>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t="s">
        <v>1946</v>
      </c>
    </row>
    <row r="217" spans="1:59" s="289" customFormat="1" ht="12.75" x14ac:dyDescent="0.2">
      <c r="A217" s="297" t="s">
        <v>1944</v>
      </c>
      <c r="B217" s="124" t="s">
        <v>1968</v>
      </c>
      <c r="C217" s="67">
        <v>50.54</v>
      </c>
      <c r="D217" s="67">
        <v>0.55800000000000005</v>
      </c>
      <c r="E217" s="67">
        <v>11.19</v>
      </c>
      <c r="F217" s="67">
        <v>12.4983609</v>
      </c>
      <c r="G217" s="67">
        <v>0.28000000000000003</v>
      </c>
      <c r="H217" s="67">
        <v>15.41</v>
      </c>
      <c r="I217" s="67">
        <v>4.62</v>
      </c>
      <c r="J217" s="67">
        <v>0.17</v>
      </c>
      <c r="K217" s="67">
        <v>0.56999999999999995</v>
      </c>
      <c r="L217" s="67">
        <v>1.9E-2</v>
      </c>
      <c r="M217" s="67">
        <v>3.34</v>
      </c>
      <c r="N217" s="68"/>
      <c r="O217" s="66">
        <v>1533.3063338250001</v>
      </c>
      <c r="P217" s="66"/>
      <c r="Q217" s="66">
        <v>311.08859999999999</v>
      </c>
      <c r="R217" s="66">
        <v>14.85</v>
      </c>
      <c r="S217" s="66">
        <v>40.46</v>
      </c>
      <c r="T217" s="66"/>
      <c r="U217" s="66"/>
      <c r="V217" s="66"/>
      <c r="W217" s="66">
        <v>36</v>
      </c>
      <c r="X217" s="66">
        <v>189.81</v>
      </c>
      <c r="Y217" s="66">
        <v>1.41</v>
      </c>
      <c r="Z217" s="66">
        <v>27.82</v>
      </c>
      <c r="AA217" s="66"/>
      <c r="AB217" s="66"/>
      <c r="AC217" s="66">
        <v>10.41</v>
      </c>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t="s">
        <v>1946</v>
      </c>
    </row>
    <row r="218" spans="1:59" s="289" customFormat="1" ht="12.75" x14ac:dyDescent="0.2">
      <c r="A218" s="297" t="s">
        <v>1944</v>
      </c>
      <c r="B218" s="124" t="s">
        <v>1969</v>
      </c>
      <c r="C218" s="67">
        <v>45.36</v>
      </c>
      <c r="D218" s="67">
        <v>0.96</v>
      </c>
      <c r="E218" s="67">
        <v>14.02</v>
      </c>
      <c r="F218" s="67">
        <v>13.470155700000001</v>
      </c>
      <c r="G218" s="67">
        <v>0.17599999999999999</v>
      </c>
      <c r="H218" s="67">
        <v>15.64</v>
      </c>
      <c r="I218" s="67">
        <v>1.55</v>
      </c>
      <c r="J218" s="67">
        <v>0.48</v>
      </c>
      <c r="K218" s="67">
        <v>3.15</v>
      </c>
      <c r="L218" s="67">
        <v>6.8000000000000005E-2</v>
      </c>
      <c r="M218" s="67">
        <v>3.98</v>
      </c>
      <c r="N218" s="68"/>
      <c r="O218" s="66">
        <v>300.04964640000003</v>
      </c>
      <c r="P218" s="66"/>
      <c r="Q218" s="66">
        <v>148.75139999999999</v>
      </c>
      <c r="R218" s="66">
        <v>91.71</v>
      </c>
      <c r="S218" s="66">
        <v>43.67</v>
      </c>
      <c r="T218" s="66"/>
      <c r="U218" s="66"/>
      <c r="V218" s="66"/>
      <c r="W218" s="66">
        <v>35</v>
      </c>
      <c r="X218" s="66">
        <v>275.9547</v>
      </c>
      <c r="Y218" s="66">
        <v>2.67</v>
      </c>
      <c r="Z218" s="66">
        <v>53.18</v>
      </c>
      <c r="AA218" s="66"/>
      <c r="AB218" s="66"/>
      <c r="AC218" s="66">
        <v>20.9</v>
      </c>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t="s">
        <v>1946</v>
      </c>
    </row>
    <row r="219" spans="1:59" s="289" customFormat="1" ht="12.75" x14ac:dyDescent="0.2">
      <c r="A219" s="297" t="s">
        <v>1944</v>
      </c>
      <c r="B219" s="125" t="s">
        <v>1970</v>
      </c>
      <c r="C219" s="69">
        <v>50.97</v>
      </c>
      <c r="D219" s="69">
        <v>1.46</v>
      </c>
      <c r="E219" s="69">
        <v>18.739999999999998</v>
      </c>
      <c r="F219" s="69">
        <v>10.33</v>
      </c>
      <c r="G219" s="69">
        <v>0.1</v>
      </c>
      <c r="H219" s="69">
        <v>5.34</v>
      </c>
      <c r="I219" s="69">
        <v>2.89</v>
      </c>
      <c r="J219" s="69">
        <v>0.94</v>
      </c>
      <c r="K219" s="69">
        <v>5.21</v>
      </c>
      <c r="L219" s="69">
        <v>0.08</v>
      </c>
      <c r="M219" s="69">
        <v>3.12</v>
      </c>
      <c r="N219" s="70"/>
      <c r="O219" s="66">
        <v>289</v>
      </c>
      <c r="P219" s="66">
        <v>54</v>
      </c>
      <c r="Q219" s="66">
        <v>145</v>
      </c>
      <c r="R219" s="66">
        <v>125</v>
      </c>
      <c r="S219" s="66">
        <v>108</v>
      </c>
      <c r="T219" s="66">
        <v>745</v>
      </c>
      <c r="U219" s="66"/>
      <c r="V219" s="66">
        <v>5.3</v>
      </c>
      <c r="W219" s="66">
        <v>34.4</v>
      </c>
      <c r="X219" s="66">
        <v>361</v>
      </c>
      <c r="Y219" s="66">
        <v>4</v>
      </c>
      <c r="Z219" s="66">
        <v>81.099999999999994</v>
      </c>
      <c r="AA219" s="66">
        <v>2.5</v>
      </c>
      <c r="AB219" s="66">
        <v>0.65600000000000003</v>
      </c>
      <c r="AC219" s="66">
        <v>20.100000000000001</v>
      </c>
      <c r="AD219" s="66">
        <v>5.7</v>
      </c>
      <c r="AE219" s="66">
        <v>14</v>
      </c>
      <c r="AF219" s="66">
        <v>2.1</v>
      </c>
      <c r="AG219" s="66">
        <v>10.3</v>
      </c>
      <c r="AH219" s="66">
        <v>3</v>
      </c>
      <c r="AI219" s="66">
        <v>1.5</v>
      </c>
      <c r="AJ219" s="66">
        <v>3.1</v>
      </c>
      <c r="AK219" s="66">
        <v>0.6</v>
      </c>
      <c r="AL219" s="66">
        <v>4.0999999999999996</v>
      </c>
      <c r="AM219" s="66">
        <v>1</v>
      </c>
      <c r="AN219" s="66">
        <v>2.7</v>
      </c>
      <c r="AO219" s="66">
        <v>0.4</v>
      </c>
      <c r="AP219" s="66">
        <v>2.4</v>
      </c>
      <c r="AQ219" s="66">
        <v>0.4</v>
      </c>
      <c r="AR219" s="66">
        <v>6.3</v>
      </c>
      <c r="AS219" s="66">
        <v>0.19</v>
      </c>
      <c r="AT219" s="66">
        <v>0.25</v>
      </c>
      <c r="AU219" s="66"/>
      <c r="AV219" s="66"/>
      <c r="AW219" s="66"/>
      <c r="AX219" s="66"/>
      <c r="AY219" s="66"/>
      <c r="AZ219" s="66"/>
      <c r="BA219" s="66"/>
      <c r="BB219" s="66"/>
      <c r="BC219" s="66"/>
      <c r="BD219" s="66"/>
      <c r="BE219" s="66"/>
      <c r="BF219" s="66"/>
      <c r="BG219" s="66" t="s">
        <v>1971</v>
      </c>
    </row>
    <row r="220" spans="1:59" s="289" customFormat="1" ht="12.75" x14ac:dyDescent="0.2">
      <c r="A220" s="297" t="s">
        <v>1944</v>
      </c>
      <c r="B220" s="125" t="s">
        <v>1972</v>
      </c>
      <c r="C220" s="69">
        <v>53.74</v>
      </c>
      <c r="D220" s="69">
        <v>0.71</v>
      </c>
      <c r="E220" s="69">
        <v>14.83</v>
      </c>
      <c r="F220" s="69">
        <v>12.12</v>
      </c>
      <c r="G220" s="69">
        <v>0.13</v>
      </c>
      <c r="H220" s="69">
        <v>12.48</v>
      </c>
      <c r="I220" s="69">
        <v>0.82</v>
      </c>
      <c r="J220" s="69">
        <v>0.28999999999999998</v>
      </c>
      <c r="K220" s="69">
        <v>0.87</v>
      </c>
      <c r="L220" s="69">
        <v>0.05</v>
      </c>
      <c r="M220" s="69">
        <v>3.45</v>
      </c>
      <c r="N220" s="70"/>
      <c r="O220" s="66">
        <v>160</v>
      </c>
      <c r="P220" s="66">
        <v>42</v>
      </c>
      <c r="Q220" s="66">
        <v>89</v>
      </c>
      <c r="R220" s="66">
        <v>29.2</v>
      </c>
      <c r="S220" s="66">
        <v>18</v>
      </c>
      <c r="T220" s="66">
        <v>78.900000000000006</v>
      </c>
      <c r="U220" s="66"/>
      <c r="V220" s="66">
        <v>1.4</v>
      </c>
      <c r="W220" s="66">
        <v>61.1</v>
      </c>
      <c r="X220" s="66">
        <v>309</v>
      </c>
      <c r="Y220" s="66">
        <v>1.9</v>
      </c>
      <c r="Z220" s="66">
        <v>41.7</v>
      </c>
      <c r="AA220" s="66">
        <v>1.3</v>
      </c>
      <c r="AB220" s="66">
        <v>0.78800000000000003</v>
      </c>
      <c r="AC220" s="66">
        <v>13.6</v>
      </c>
      <c r="AD220" s="66">
        <v>4.0999999999999996</v>
      </c>
      <c r="AE220" s="66">
        <v>9</v>
      </c>
      <c r="AF220" s="66">
        <v>1.3</v>
      </c>
      <c r="AG220" s="66">
        <v>5.7</v>
      </c>
      <c r="AH220" s="66">
        <v>1.7</v>
      </c>
      <c r="AI220" s="66">
        <v>0.2</v>
      </c>
      <c r="AJ220" s="66">
        <v>2.1</v>
      </c>
      <c r="AK220" s="66">
        <v>0.4</v>
      </c>
      <c r="AL220" s="66">
        <v>2.8</v>
      </c>
      <c r="AM220" s="66">
        <v>0.6</v>
      </c>
      <c r="AN220" s="66">
        <v>1.9</v>
      </c>
      <c r="AO220" s="66">
        <v>0.3</v>
      </c>
      <c r="AP220" s="66">
        <v>1.9</v>
      </c>
      <c r="AQ220" s="66">
        <v>0.3</v>
      </c>
      <c r="AR220" s="66">
        <v>5.0999999999999996</v>
      </c>
      <c r="AS220" s="66">
        <v>0.16800000000000001</v>
      </c>
      <c r="AT220" s="66">
        <v>0.12</v>
      </c>
      <c r="AU220" s="66"/>
      <c r="AV220" s="66"/>
      <c r="AW220" s="66"/>
      <c r="AX220" s="66"/>
      <c r="AY220" s="66"/>
      <c r="AZ220" s="66"/>
      <c r="BA220" s="66"/>
      <c r="BB220" s="66"/>
      <c r="BC220" s="66"/>
      <c r="BD220" s="66"/>
      <c r="BE220" s="66"/>
      <c r="BF220" s="66"/>
      <c r="BG220" s="66" t="s">
        <v>1971</v>
      </c>
    </row>
    <row r="221" spans="1:59" s="289" customFormat="1" ht="12.75" x14ac:dyDescent="0.2">
      <c r="A221" s="297" t="s">
        <v>1944</v>
      </c>
      <c r="B221" s="125" t="s">
        <v>1973</v>
      </c>
      <c r="C221" s="69">
        <v>44.06</v>
      </c>
      <c r="D221" s="69">
        <v>1.45</v>
      </c>
      <c r="E221" s="69">
        <v>15.73</v>
      </c>
      <c r="F221" s="69">
        <v>21.63</v>
      </c>
      <c r="G221" s="69">
        <v>0.18</v>
      </c>
      <c r="H221" s="69">
        <v>10.79</v>
      </c>
      <c r="I221" s="69">
        <v>1.54</v>
      </c>
      <c r="J221" s="69">
        <v>0.23</v>
      </c>
      <c r="K221" s="69">
        <v>0.34</v>
      </c>
      <c r="L221" s="69">
        <v>0.12</v>
      </c>
      <c r="M221" s="69">
        <v>2.37</v>
      </c>
      <c r="N221" s="70"/>
      <c r="O221" s="66">
        <v>209</v>
      </c>
      <c r="P221" s="66">
        <v>85</v>
      </c>
      <c r="Q221" s="66">
        <v>160</v>
      </c>
      <c r="R221" s="66">
        <v>10.5</v>
      </c>
      <c r="S221" s="66">
        <v>18</v>
      </c>
      <c r="T221" s="66">
        <v>161</v>
      </c>
      <c r="U221" s="66"/>
      <c r="V221" s="66">
        <v>2.6</v>
      </c>
      <c r="W221" s="66">
        <v>43.5</v>
      </c>
      <c r="X221" s="66">
        <v>357</v>
      </c>
      <c r="Y221" s="66">
        <v>4.3</v>
      </c>
      <c r="Z221" s="66">
        <v>95</v>
      </c>
      <c r="AA221" s="66">
        <v>2.8</v>
      </c>
      <c r="AB221" s="66">
        <v>0.73399999999999999</v>
      </c>
      <c r="AC221" s="66">
        <v>28.5</v>
      </c>
      <c r="AD221" s="66">
        <v>4.5999999999999996</v>
      </c>
      <c r="AE221" s="66">
        <v>12.2</v>
      </c>
      <c r="AF221" s="66">
        <v>1.9</v>
      </c>
      <c r="AG221" s="66">
        <v>9.6</v>
      </c>
      <c r="AH221" s="66">
        <v>3.1</v>
      </c>
      <c r="AI221" s="66">
        <v>1</v>
      </c>
      <c r="AJ221" s="66">
        <v>4.5999999999999996</v>
      </c>
      <c r="AK221" s="66">
        <v>0.9</v>
      </c>
      <c r="AL221" s="66">
        <v>6.2</v>
      </c>
      <c r="AM221" s="66">
        <v>1.3</v>
      </c>
      <c r="AN221" s="66">
        <v>3.8</v>
      </c>
      <c r="AO221" s="66">
        <v>0.6</v>
      </c>
      <c r="AP221" s="66">
        <v>3.6</v>
      </c>
      <c r="AQ221" s="66">
        <v>0.6</v>
      </c>
      <c r="AR221" s="66">
        <v>1.6</v>
      </c>
      <c r="AS221" s="66">
        <v>0.13400000000000001</v>
      </c>
      <c r="AT221" s="66">
        <v>0.27</v>
      </c>
      <c r="AU221" s="66"/>
      <c r="AV221" s="66"/>
      <c r="AW221" s="66"/>
      <c r="AX221" s="66"/>
      <c r="AY221" s="66"/>
      <c r="AZ221" s="66"/>
      <c r="BA221" s="66"/>
      <c r="BB221" s="66"/>
      <c r="BC221" s="66"/>
      <c r="BD221" s="66"/>
      <c r="BE221" s="66"/>
      <c r="BF221" s="66"/>
      <c r="BG221" s="66" t="s">
        <v>1971</v>
      </c>
    </row>
    <row r="222" spans="1:59" s="289" customFormat="1" ht="12.75" x14ac:dyDescent="0.2">
      <c r="A222" s="297" t="s">
        <v>1944</v>
      </c>
      <c r="B222" s="125" t="s">
        <v>1974</v>
      </c>
      <c r="C222" s="69">
        <v>52.09</v>
      </c>
      <c r="D222" s="69">
        <v>0.76</v>
      </c>
      <c r="E222" s="69">
        <v>14.64</v>
      </c>
      <c r="F222" s="69">
        <v>11.38</v>
      </c>
      <c r="G222" s="69">
        <v>0.23</v>
      </c>
      <c r="H222" s="69">
        <v>12</v>
      </c>
      <c r="I222" s="69">
        <v>4.7</v>
      </c>
      <c r="J222" s="69">
        <v>2.44</v>
      </c>
      <c r="K222" s="69">
        <v>0.23</v>
      </c>
      <c r="L222" s="69">
        <v>0.08</v>
      </c>
      <c r="M222" s="69">
        <v>0.83</v>
      </c>
      <c r="N222" s="70"/>
      <c r="O222" s="66">
        <v>256</v>
      </c>
      <c r="P222" s="66">
        <v>45</v>
      </c>
      <c r="Q222" s="66">
        <v>126</v>
      </c>
      <c r="R222" s="66">
        <v>6.5</v>
      </c>
      <c r="S222" s="66">
        <v>61</v>
      </c>
      <c r="T222" s="66">
        <v>47.1</v>
      </c>
      <c r="U222" s="66"/>
      <c r="V222" s="66">
        <v>1.9</v>
      </c>
      <c r="W222" s="66">
        <v>33.1</v>
      </c>
      <c r="X222" s="66">
        <v>174</v>
      </c>
      <c r="Y222" s="66">
        <v>2.4</v>
      </c>
      <c r="Z222" s="66">
        <v>45.4</v>
      </c>
      <c r="AA222" s="66">
        <v>1.4</v>
      </c>
      <c r="AB222" s="66">
        <v>1.23</v>
      </c>
      <c r="AC222" s="66">
        <v>12.4</v>
      </c>
      <c r="AD222" s="66">
        <v>4</v>
      </c>
      <c r="AE222" s="66">
        <v>8.6</v>
      </c>
      <c r="AF222" s="66">
        <v>1.3</v>
      </c>
      <c r="AG222" s="66">
        <v>6.1</v>
      </c>
      <c r="AH222" s="66">
        <v>2</v>
      </c>
      <c r="AI222" s="66">
        <v>1</v>
      </c>
      <c r="AJ222" s="66">
        <v>2.4</v>
      </c>
      <c r="AK222" s="66">
        <v>0.4</v>
      </c>
      <c r="AL222" s="66">
        <v>2.6</v>
      </c>
      <c r="AM222" s="66">
        <v>0.6</v>
      </c>
      <c r="AN222" s="66">
        <v>1.6</v>
      </c>
      <c r="AO222" s="66">
        <v>0.2</v>
      </c>
      <c r="AP222" s="66">
        <v>1.6</v>
      </c>
      <c r="AQ222" s="66">
        <v>0.3</v>
      </c>
      <c r="AR222" s="66">
        <v>1.2</v>
      </c>
      <c r="AS222" s="66">
        <v>0.14099999999999999</v>
      </c>
      <c r="AT222" s="66">
        <v>0.19</v>
      </c>
      <c r="AU222" s="66"/>
      <c r="AV222" s="66"/>
      <c r="AW222" s="66"/>
      <c r="AX222" s="66"/>
      <c r="AY222" s="66"/>
      <c r="AZ222" s="66"/>
      <c r="BA222" s="66"/>
      <c r="BB222" s="66"/>
      <c r="BC222" s="66"/>
      <c r="BD222" s="66"/>
      <c r="BE222" s="66"/>
      <c r="BF222" s="66"/>
      <c r="BG222" s="66" t="s">
        <v>1971</v>
      </c>
    </row>
    <row r="223" spans="1:59" s="289" customFormat="1" ht="12.75" x14ac:dyDescent="0.2">
      <c r="A223" s="297" t="s">
        <v>1944</v>
      </c>
      <c r="B223" s="125" t="s">
        <v>1975</v>
      </c>
      <c r="C223" s="69">
        <v>47.41</v>
      </c>
      <c r="D223" s="69">
        <v>1.35</v>
      </c>
      <c r="E223" s="69">
        <v>17.170000000000002</v>
      </c>
      <c r="F223" s="69">
        <v>12.08</v>
      </c>
      <c r="G223" s="69">
        <v>0.2</v>
      </c>
      <c r="H223" s="69">
        <v>8.02</v>
      </c>
      <c r="I223" s="69">
        <v>8.2100000000000009</v>
      </c>
      <c r="J223" s="69">
        <v>0.98</v>
      </c>
      <c r="K223" s="69">
        <v>1.56</v>
      </c>
      <c r="L223" s="69">
        <v>0.14000000000000001</v>
      </c>
      <c r="M223" s="69">
        <v>2.11</v>
      </c>
      <c r="N223" s="70"/>
      <c r="O223" s="66">
        <v>273</v>
      </c>
      <c r="P223" s="66">
        <v>48</v>
      </c>
      <c r="Q223" s="66">
        <v>155</v>
      </c>
      <c r="R223" s="66">
        <v>60.1</v>
      </c>
      <c r="S223" s="66">
        <v>77</v>
      </c>
      <c r="T223" s="66">
        <v>218</v>
      </c>
      <c r="U223" s="66"/>
      <c r="V223" s="66">
        <v>1.81</v>
      </c>
      <c r="W223" s="66">
        <v>55.2</v>
      </c>
      <c r="X223" s="66">
        <v>312</v>
      </c>
      <c r="Y223" s="66">
        <v>3.4</v>
      </c>
      <c r="Z223" s="66">
        <v>74</v>
      </c>
      <c r="AA223" s="66">
        <v>2.2999999999999998</v>
      </c>
      <c r="AB223" s="66">
        <v>0.50900000000000001</v>
      </c>
      <c r="AC223" s="66">
        <v>24.8</v>
      </c>
      <c r="AD223" s="66">
        <v>4.5</v>
      </c>
      <c r="AE223" s="66">
        <v>11</v>
      </c>
      <c r="AF223" s="66">
        <v>1.7</v>
      </c>
      <c r="AG223" s="66">
        <v>8.8000000000000007</v>
      </c>
      <c r="AH223" s="66">
        <v>3.1</v>
      </c>
      <c r="AI223" s="66">
        <v>1</v>
      </c>
      <c r="AJ223" s="66">
        <v>4.3</v>
      </c>
      <c r="AK223" s="66">
        <v>0.8</v>
      </c>
      <c r="AL223" s="66">
        <v>5.2</v>
      </c>
      <c r="AM223" s="66">
        <v>1.1000000000000001</v>
      </c>
      <c r="AN223" s="66">
        <v>3</v>
      </c>
      <c r="AO223" s="66">
        <v>0.4</v>
      </c>
      <c r="AP223" s="66">
        <v>2.8</v>
      </c>
      <c r="AQ223" s="66">
        <v>0.4</v>
      </c>
      <c r="AR223" s="66">
        <v>0.7</v>
      </c>
      <c r="AS223" s="66">
        <v>0.20100000000000001</v>
      </c>
      <c r="AT223" s="66">
        <v>0.22</v>
      </c>
      <c r="AU223" s="66"/>
      <c r="AV223" s="66"/>
      <c r="AW223" s="66"/>
      <c r="AX223" s="66"/>
      <c r="AY223" s="66"/>
      <c r="AZ223" s="66"/>
      <c r="BA223" s="66"/>
      <c r="BB223" s="66"/>
      <c r="BC223" s="66"/>
      <c r="BD223" s="66"/>
      <c r="BE223" s="66"/>
      <c r="BF223" s="66"/>
      <c r="BG223" s="66" t="s">
        <v>1971</v>
      </c>
    </row>
    <row r="224" spans="1:59" s="289" customFormat="1" ht="12.75" x14ac:dyDescent="0.2">
      <c r="A224" s="297" t="s">
        <v>1944</v>
      </c>
      <c r="B224" s="125" t="s">
        <v>1976</v>
      </c>
      <c r="C224" s="69">
        <v>46.16</v>
      </c>
      <c r="D224" s="69">
        <v>1.56</v>
      </c>
      <c r="E224" s="69">
        <v>16.34</v>
      </c>
      <c r="F224" s="69">
        <v>16.34</v>
      </c>
      <c r="G224" s="69">
        <v>0.2</v>
      </c>
      <c r="H224" s="69">
        <v>8.1</v>
      </c>
      <c r="I224" s="69">
        <v>5.37</v>
      </c>
      <c r="J224" s="69">
        <v>0.39</v>
      </c>
      <c r="K224" s="69">
        <v>1.59</v>
      </c>
      <c r="L224" s="69">
        <v>0.14000000000000001</v>
      </c>
      <c r="M224" s="69">
        <v>2.4900000000000002</v>
      </c>
      <c r="N224" s="70"/>
      <c r="O224" s="66">
        <v>84</v>
      </c>
      <c r="P224" s="66">
        <v>50</v>
      </c>
      <c r="Q224" s="66">
        <v>106</v>
      </c>
      <c r="R224" s="66">
        <v>68.099999999999994</v>
      </c>
      <c r="S224" s="66">
        <v>57</v>
      </c>
      <c r="T224" s="66">
        <v>115</v>
      </c>
      <c r="U224" s="66"/>
      <c r="V224" s="66">
        <v>1.4</v>
      </c>
      <c r="W224" s="66">
        <v>47.3</v>
      </c>
      <c r="X224" s="66">
        <v>365</v>
      </c>
      <c r="Y224" s="66">
        <v>4.2</v>
      </c>
      <c r="Z224" s="66">
        <v>89.6</v>
      </c>
      <c r="AA224" s="66">
        <v>2.8</v>
      </c>
      <c r="AB224" s="66">
        <v>0.82199999999999995</v>
      </c>
      <c r="AC224" s="66">
        <v>27.5</v>
      </c>
      <c r="AD224" s="66">
        <v>6.2</v>
      </c>
      <c r="AE224" s="66">
        <v>15.7</v>
      </c>
      <c r="AF224" s="66">
        <v>2.4</v>
      </c>
      <c r="AG224" s="66">
        <v>12.2</v>
      </c>
      <c r="AH224" s="66">
        <v>3.9</v>
      </c>
      <c r="AI224" s="66">
        <v>1.6</v>
      </c>
      <c r="AJ224" s="66">
        <v>5</v>
      </c>
      <c r="AK224" s="66">
        <v>0.9</v>
      </c>
      <c r="AL224" s="66">
        <v>6</v>
      </c>
      <c r="AM224" s="66">
        <v>1.3</v>
      </c>
      <c r="AN224" s="66">
        <v>3.5</v>
      </c>
      <c r="AO224" s="66">
        <v>0.5</v>
      </c>
      <c r="AP224" s="66">
        <v>3.2</v>
      </c>
      <c r="AQ224" s="66">
        <v>0.5</v>
      </c>
      <c r="AR224" s="66">
        <v>5.8</v>
      </c>
      <c r="AS224" s="66">
        <v>0.372</v>
      </c>
      <c r="AT224" s="66">
        <v>0.27</v>
      </c>
      <c r="AU224" s="66"/>
      <c r="AV224" s="66"/>
      <c r="AW224" s="66"/>
      <c r="AX224" s="66"/>
      <c r="AY224" s="66"/>
      <c r="AZ224" s="66"/>
      <c r="BA224" s="66"/>
      <c r="BB224" s="66"/>
      <c r="BC224" s="66"/>
      <c r="BD224" s="66"/>
      <c r="BE224" s="66"/>
      <c r="BF224" s="66"/>
      <c r="BG224" s="66" t="s">
        <v>1971</v>
      </c>
    </row>
    <row r="225" spans="1:59" s="289" customFormat="1" ht="12.75" x14ac:dyDescent="0.2">
      <c r="A225" s="297" t="s">
        <v>2282</v>
      </c>
      <c r="B225" s="125" t="s">
        <v>1836</v>
      </c>
      <c r="C225" s="67">
        <f t="shared" ref="C225:M225" si="9">MEDIAN(C196:C224)</f>
        <v>50.27</v>
      </c>
      <c r="D225" s="67">
        <f t="shared" si="9"/>
        <v>0.92100000000000004</v>
      </c>
      <c r="E225" s="67">
        <f t="shared" si="9"/>
        <v>15.05</v>
      </c>
      <c r="F225" s="67">
        <f t="shared" si="9"/>
        <v>12.1114426</v>
      </c>
      <c r="G225" s="67">
        <f t="shared" si="9"/>
        <v>0.215</v>
      </c>
      <c r="H225" s="67">
        <f t="shared" si="9"/>
        <v>9.41</v>
      </c>
      <c r="I225" s="67">
        <f t="shared" si="9"/>
        <v>4.62</v>
      </c>
      <c r="J225" s="67">
        <f t="shared" si="9"/>
        <v>0.94</v>
      </c>
      <c r="K225" s="67">
        <f t="shared" si="9"/>
        <v>1.56</v>
      </c>
      <c r="L225" s="67">
        <f t="shared" si="9"/>
        <v>7.9000000000000001E-2</v>
      </c>
      <c r="M225" s="67">
        <f t="shared" si="9"/>
        <v>2.37</v>
      </c>
      <c r="N225" s="68"/>
      <c r="O225" s="66">
        <f t="shared" ref="O225:AT225" si="10">MEDIAN(O196:O224)</f>
        <v>275.43019455000001</v>
      </c>
      <c r="P225" s="66">
        <f t="shared" si="10"/>
        <v>45</v>
      </c>
      <c r="Q225" s="66">
        <f t="shared" si="10"/>
        <v>127.8608</v>
      </c>
      <c r="R225" s="66">
        <f t="shared" si="10"/>
        <v>45.35</v>
      </c>
      <c r="S225" s="66">
        <f t="shared" si="10"/>
        <v>64.39</v>
      </c>
      <c r="T225" s="66">
        <f t="shared" si="10"/>
        <v>208</v>
      </c>
      <c r="U225" s="66">
        <f t="shared" si="10"/>
        <v>15</v>
      </c>
      <c r="V225" s="66">
        <f t="shared" si="10"/>
        <v>1.855</v>
      </c>
      <c r="W225" s="66">
        <f t="shared" si="10"/>
        <v>35</v>
      </c>
      <c r="X225" s="66">
        <f t="shared" si="10"/>
        <v>256.37549999999999</v>
      </c>
      <c r="Y225" s="66">
        <f t="shared" si="10"/>
        <v>2.44</v>
      </c>
      <c r="Z225" s="66">
        <f t="shared" si="10"/>
        <v>50.51</v>
      </c>
      <c r="AA225" s="66">
        <f t="shared" si="10"/>
        <v>1.6</v>
      </c>
      <c r="AB225" s="66">
        <f t="shared" si="10"/>
        <v>0.73399999999999999</v>
      </c>
      <c r="AC225" s="66">
        <f t="shared" si="10"/>
        <v>17.46</v>
      </c>
      <c r="AD225" s="66">
        <f t="shared" si="10"/>
        <v>4.4000000000000004</v>
      </c>
      <c r="AE225" s="66">
        <f t="shared" si="10"/>
        <v>11</v>
      </c>
      <c r="AF225" s="66">
        <f t="shared" si="10"/>
        <v>1.48</v>
      </c>
      <c r="AG225" s="66">
        <f t="shared" si="10"/>
        <v>6.98</v>
      </c>
      <c r="AH225" s="66">
        <f t="shared" si="10"/>
        <v>2.1</v>
      </c>
      <c r="AI225" s="66">
        <f t="shared" si="10"/>
        <v>1</v>
      </c>
      <c r="AJ225" s="66">
        <f t="shared" si="10"/>
        <v>2.99</v>
      </c>
      <c r="AK225" s="66">
        <f t="shared" si="10"/>
        <v>0.55000000000000004</v>
      </c>
      <c r="AL225" s="66">
        <f t="shared" si="10"/>
        <v>3.72</v>
      </c>
      <c r="AM225" s="66">
        <f t="shared" si="10"/>
        <v>0.82</v>
      </c>
      <c r="AN225" s="66">
        <f t="shared" si="10"/>
        <v>2.56</v>
      </c>
      <c r="AO225" s="66">
        <f t="shared" si="10"/>
        <v>0.38700000000000001</v>
      </c>
      <c r="AP225" s="66">
        <f t="shared" si="10"/>
        <v>2.4</v>
      </c>
      <c r="AQ225" s="66">
        <f t="shared" si="10"/>
        <v>0.36799999999999999</v>
      </c>
      <c r="AR225" s="66">
        <f t="shared" si="10"/>
        <v>2.2999999999999998</v>
      </c>
      <c r="AS225" s="66">
        <f t="shared" si="10"/>
        <v>0.17899999999999999</v>
      </c>
      <c r="AT225" s="66">
        <f t="shared" si="10"/>
        <v>0.21</v>
      </c>
      <c r="AU225" s="66"/>
      <c r="AV225" s="66"/>
      <c r="AW225" s="66"/>
      <c r="AX225" s="66">
        <f>MEDIAN(AX196:AX224)</f>
        <v>115</v>
      </c>
      <c r="AY225" s="66">
        <f>MEDIAN(AY196:AY224)</f>
        <v>1.4</v>
      </c>
      <c r="AZ225" s="66"/>
      <c r="BA225" s="66"/>
      <c r="BB225" s="66"/>
      <c r="BC225" s="66"/>
      <c r="BD225" s="66"/>
      <c r="BE225" s="66"/>
      <c r="BF225" s="66"/>
      <c r="BG225" s="298"/>
    </row>
    <row r="226" spans="1:59" s="289" customFormat="1" ht="12.75" x14ac:dyDescent="0.2">
      <c r="A226" s="294"/>
      <c r="B226" s="126"/>
      <c r="C226" s="71"/>
      <c r="D226" s="71"/>
      <c r="E226" s="71"/>
      <c r="F226" s="71"/>
      <c r="G226" s="71"/>
      <c r="H226" s="71"/>
      <c r="I226" s="71"/>
      <c r="J226" s="71"/>
      <c r="K226" s="71"/>
      <c r="L226" s="71"/>
      <c r="M226" s="71"/>
      <c r="N226" s="72"/>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c r="BF226" s="50"/>
    </row>
    <row r="227" spans="1:59" s="289" customFormat="1" ht="12.75" x14ac:dyDescent="0.2">
      <c r="A227" s="299" t="s">
        <v>1977</v>
      </c>
      <c r="B227" s="127" t="s">
        <v>1978</v>
      </c>
      <c r="C227" s="73">
        <v>53.96</v>
      </c>
      <c r="D227" s="73">
        <v>0.41899999999999998</v>
      </c>
      <c r="E227" s="73">
        <v>18.48</v>
      </c>
      <c r="F227" s="73">
        <v>7.2704648000000001</v>
      </c>
      <c r="G227" s="73">
        <v>0.157</v>
      </c>
      <c r="H227" s="73">
        <v>6.9</v>
      </c>
      <c r="I227" s="73">
        <v>7.24</v>
      </c>
      <c r="J227" s="73">
        <v>1.35</v>
      </c>
      <c r="K227" s="73">
        <v>1.85</v>
      </c>
      <c r="L227" s="73">
        <v>6.3E-2</v>
      </c>
      <c r="M227" s="73">
        <v>1.54</v>
      </c>
      <c r="N227" s="74"/>
      <c r="O227" s="75">
        <v>136.74086212500001</v>
      </c>
      <c r="P227" s="75"/>
      <c r="Q227" s="75">
        <v>97.632000000000005</v>
      </c>
      <c r="R227" s="75">
        <v>55.7</v>
      </c>
      <c r="S227" s="75">
        <v>63.2</v>
      </c>
      <c r="T227" s="75"/>
      <c r="U227" s="75"/>
      <c r="V227" s="75"/>
      <c r="W227" s="75">
        <v>44</v>
      </c>
      <c r="X227" s="75">
        <v>152.3466</v>
      </c>
      <c r="Y227" s="75">
        <v>2.23</v>
      </c>
      <c r="Z227" s="75">
        <v>37.5</v>
      </c>
      <c r="AA227" s="75"/>
      <c r="AB227" s="75"/>
      <c r="AC227" s="75">
        <v>13.86</v>
      </c>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c r="BA227" s="75"/>
      <c r="BB227" s="75"/>
      <c r="BC227" s="75"/>
      <c r="BD227" s="75"/>
      <c r="BE227" s="75"/>
      <c r="BF227" s="75"/>
      <c r="BG227" s="75" t="s">
        <v>1946</v>
      </c>
    </row>
    <row r="228" spans="1:59" s="289" customFormat="1" ht="12.75" x14ac:dyDescent="0.2">
      <c r="A228" s="299" t="s">
        <v>1977</v>
      </c>
      <c r="B228" s="127" t="s">
        <v>1979</v>
      </c>
      <c r="C228" s="73">
        <v>49.88</v>
      </c>
      <c r="D228" s="73">
        <v>0.377</v>
      </c>
      <c r="E228" s="73">
        <v>16.68</v>
      </c>
      <c r="F228" s="73">
        <v>9.9159062000000002</v>
      </c>
      <c r="G228" s="73">
        <v>0.25</v>
      </c>
      <c r="H228" s="73">
        <v>9.25</v>
      </c>
      <c r="I228" s="73">
        <v>8.69</v>
      </c>
      <c r="J228" s="73">
        <v>1.02</v>
      </c>
      <c r="K228" s="73">
        <v>0.72</v>
      </c>
      <c r="L228" s="73">
        <v>3.5000000000000003E-2</v>
      </c>
      <c r="M228" s="73">
        <v>2.35</v>
      </c>
      <c r="N228" s="74"/>
      <c r="O228" s="75">
        <v>267.11895192499998</v>
      </c>
      <c r="P228" s="75"/>
      <c r="Q228" s="75">
        <v>138.13210000000001</v>
      </c>
      <c r="R228" s="75">
        <v>18.37</v>
      </c>
      <c r="S228" s="75">
        <v>81.010000000000005</v>
      </c>
      <c r="T228" s="75"/>
      <c r="U228" s="75"/>
      <c r="V228" s="75"/>
      <c r="W228" s="75">
        <v>44</v>
      </c>
      <c r="X228" s="75">
        <v>223.6953</v>
      </c>
      <c r="Y228" s="75">
        <v>0.87</v>
      </c>
      <c r="Z228" s="75">
        <v>22.72</v>
      </c>
      <c r="AA228" s="75"/>
      <c r="AB228" s="75"/>
      <c r="AC228" s="75">
        <v>13.86</v>
      </c>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t="s">
        <v>1946</v>
      </c>
    </row>
    <row r="229" spans="1:59" s="289" customFormat="1" ht="12.75" x14ac:dyDescent="0.2">
      <c r="A229" s="299" t="s">
        <v>1977</v>
      </c>
      <c r="B229" s="127" t="s">
        <v>1980</v>
      </c>
      <c r="C229" s="73">
        <v>49.86</v>
      </c>
      <c r="D229" s="73">
        <v>0.371</v>
      </c>
      <c r="E229" s="73">
        <v>16.7</v>
      </c>
      <c r="F229" s="73">
        <v>9.5379860000000001</v>
      </c>
      <c r="G229" s="73">
        <v>0.189</v>
      </c>
      <c r="H229" s="73">
        <v>10.3</v>
      </c>
      <c r="I229" s="73">
        <v>8.23</v>
      </c>
      <c r="J229" s="73">
        <v>1.25</v>
      </c>
      <c r="K229" s="73">
        <v>0.81</v>
      </c>
      <c r="L229" s="73">
        <v>2.4E-2</v>
      </c>
      <c r="M229" s="73">
        <v>1.65</v>
      </c>
      <c r="N229" s="74"/>
      <c r="O229" s="75">
        <v>286.34801912500001</v>
      </c>
      <c r="P229" s="75"/>
      <c r="Q229" s="75">
        <v>132.45750000000001</v>
      </c>
      <c r="R229" s="75">
        <v>26.97</v>
      </c>
      <c r="S229" s="75">
        <v>53.32</v>
      </c>
      <c r="T229" s="75"/>
      <c r="U229" s="75"/>
      <c r="V229" s="75"/>
      <c r="W229" s="75">
        <v>47</v>
      </c>
      <c r="X229" s="75">
        <v>223.90899999999999</v>
      </c>
      <c r="Y229" s="75">
        <v>1.38</v>
      </c>
      <c r="Z229" s="75">
        <v>23.22</v>
      </c>
      <c r="AA229" s="75"/>
      <c r="AB229" s="75"/>
      <c r="AC229" s="75">
        <v>13.56</v>
      </c>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t="s">
        <v>1946</v>
      </c>
    </row>
    <row r="230" spans="1:59" s="289" customFormat="1" ht="12.75" x14ac:dyDescent="0.2">
      <c r="A230" s="299" t="s">
        <v>1977</v>
      </c>
      <c r="B230" s="127" t="s">
        <v>1981</v>
      </c>
      <c r="C230" s="73">
        <v>49.6</v>
      </c>
      <c r="D230" s="73">
        <v>0.39600000000000002</v>
      </c>
      <c r="E230" s="73">
        <v>16.989999999999998</v>
      </c>
      <c r="F230" s="73">
        <v>9.8079289999999997</v>
      </c>
      <c r="G230" s="73">
        <v>0.17100000000000001</v>
      </c>
      <c r="H230" s="73">
        <v>9.48</v>
      </c>
      <c r="I230" s="73">
        <v>8.09</v>
      </c>
      <c r="J230" s="73">
        <v>2.0699999999999998</v>
      </c>
      <c r="K230" s="73">
        <v>0.68</v>
      </c>
      <c r="L230" s="73">
        <v>4.1000000000000002E-2</v>
      </c>
      <c r="M230" s="73">
        <v>1.8</v>
      </c>
      <c r="N230" s="74"/>
      <c r="O230" s="75">
        <v>163.34963400000001</v>
      </c>
      <c r="P230" s="75"/>
      <c r="Q230" s="75">
        <v>125.45399999999999</v>
      </c>
      <c r="R230" s="75">
        <v>20.170000000000002</v>
      </c>
      <c r="S230" s="75">
        <v>64.19</v>
      </c>
      <c r="T230" s="75"/>
      <c r="U230" s="75"/>
      <c r="V230" s="75"/>
      <c r="W230" s="75">
        <v>44</v>
      </c>
      <c r="X230" s="75">
        <v>210.0035</v>
      </c>
      <c r="Y230" s="75">
        <v>1.71</v>
      </c>
      <c r="Z230" s="75">
        <v>30.08</v>
      </c>
      <c r="AA230" s="75"/>
      <c r="AB230" s="75"/>
      <c r="AC230" s="75">
        <v>12.78</v>
      </c>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c r="BA230" s="75"/>
      <c r="BB230" s="75"/>
      <c r="BC230" s="75"/>
      <c r="BD230" s="75"/>
      <c r="BE230" s="75"/>
      <c r="BF230" s="75"/>
      <c r="BG230" s="75" t="s">
        <v>1946</v>
      </c>
    </row>
    <row r="231" spans="1:59" s="289" customFormat="1" ht="12.75" x14ac:dyDescent="0.2">
      <c r="A231" s="299" t="s">
        <v>1977</v>
      </c>
      <c r="B231" s="127" t="s">
        <v>1982</v>
      </c>
      <c r="C231" s="73">
        <v>50.09</v>
      </c>
      <c r="D231" s="73">
        <v>0.36899999999999999</v>
      </c>
      <c r="E231" s="73">
        <v>17.41</v>
      </c>
      <c r="F231" s="73">
        <v>8.9801038000000002</v>
      </c>
      <c r="G231" s="73">
        <v>0.19800000000000001</v>
      </c>
      <c r="H231" s="73">
        <v>10.029999999999999</v>
      </c>
      <c r="I231" s="73">
        <v>4.0999999999999996</v>
      </c>
      <c r="J231" s="73">
        <v>2.08</v>
      </c>
      <c r="K231" s="73">
        <v>3.15</v>
      </c>
      <c r="L231" s="73">
        <v>3.6999999999999998E-2</v>
      </c>
      <c r="M231" s="73">
        <v>3.06</v>
      </c>
      <c r="N231" s="74"/>
      <c r="O231" s="75">
        <v>170.57887210000001</v>
      </c>
      <c r="P231" s="75"/>
      <c r="Q231" s="75">
        <v>134.03399999999999</v>
      </c>
      <c r="R231" s="75">
        <v>111.54</v>
      </c>
      <c r="S231" s="75">
        <v>225.57</v>
      </c>
      <c r="T231" s="75"/>
      <c r="U231" s="75"/>
      <c r="V231" s="75"/>
      <c r="W231" s="75">
        <v>40</v>
      </c>
      <c r="X231" s="75">
        <v>208.2296</v>
      </c>
      <c r="Y231" s="75">
        <v>2.21</v>
      </c>
      <c r="Z231" s="75">
        <v>29.52</v>
      </c>
      <c r="AA231" s="75"/>
      <c r="AB231" s="75"/>
      <c r="AC231" s="75">
        <v>10.32</v>
      </c>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c r="BA231" s="75"/>
      <c r="BB231" s="75"/>
      <c r="BC231" s="75"/>
      <c r="BD231" s="75"/>
      <c r="BE231" s="75"/>
      <c r="BF231" s="75"/>
      <c r="BG231" s="75" t="s">
        <v>1946</v>
      </c>
    </row>
    <row r="232" spans="1:59" s="289" customFormat="1" ht="12.75" x14ac:dyDescent="0.2">
      <c r="A232" s="299" t="s">
        <v>1977</v>
      </c>
      <c r="B232" s="127" t="s">
        <v>1983</v>
      </c>
      <c r="C232" s="73">
        <v>50.29</v>
      </c>
      <c r="D232" s="73">
        <v>0.34</v>
      </c>
      <c r="E232" s="73">
        <v>16.39</v>
      </c>
      <c r="F232" s="73">
        <v>8.8721265999999996</v>
      </c>
      <c r="G232" s="73">
        <v>0.18</v>
      </c>
      <c r="H232" s="73">
        <v>11.43</v>
      </c>
      <c r="I232" s="73">
        <v>5.17</v>
      </c>
      <c r="J232" s="73">
        <v>2.06</v>
      </c>
      <c r="K232" s="73">
        <v>1.93</v>
      </c>
      <c r="L232" s="73">
        <v>3.3000000000000002E-2</v>
      </c>
      <c r="M232" s="73">
        <v>2.91</v>
      </c>
      <c r="N232" s="74"/>
      <c r="O232" s="75">
        <v>407.99535262500001</v>
      </c>
      <c r="P232" s="75">
        <v>45</v>
      </c>
      <c r="Q232" s="75">
        <v>184.0155</v>
      </c>
      <c r="R232" s="75">
        <v>63.77</v>
      </c>
      <c r="S232" s="75">
        <v>125.93</v>
      </c>
      <c r="T232" s="75">
        <v>153</v>
      </c>
      <c r="U232" s="75">
        <v>13</v>
      </c>
      <c r="V232" s="75"/>
      <c r="W232" s="75">
        <v>45</v>
      </c>
      <c r="X232" s="75">
        <v>205.422</v>
      </c>
      <c r="Y232" s="75">
        <v>1.2</v>
      </c>
      <c r="Z232" s="75">
        <v>21.79</v>
      </c>
      <c r="AA232" s="75">
        <v>0.8</v>
      </c>
      <c r="AB232" s="75">
        <v>0.46</v>
      </c>
      <c r="AC232" s="75">
        <v>11.79</v>
      </c>
      <c r="AD232" s="75">
        <v>2.8</v>
      </c>
      <c r="AE232" s="75">
        <v>5.7</v>
      </c>
      <c r="AF232" s="75">
        <v>0.7</v>
      </c>
      <c r="AG232" s="75">
        <v>2.94</v>
      </c>
      <c r="AH232" s="75">
        <v>0.78</v>
      </c>
      <c r="AI232" s="75">
        <v>0.4</v>
      </c>
      <c r="AJ232" s="75">
        <v>1.2</v>
      </c>
      <c r="AK232" s="75">
        <v>0.24</v>
      </c>
      <c r="AL232" s="75">
        <v>1.77</v>
      </c>
      <c r="AM232" s="75">
        <v>0.43</v>
      </c>
      <c r="AN232" s="75">
        <v>1.43</v>
      </c>
      <c r="AO232" s="75">
        <v>0.22600000000000001</v>
      </c>
      <c r="AP232" s="75">
        <v>1.54</v>
      </c>
      <c r="AQ232" s="75">
        <v>0.25900000000000001</v>
      </c>
      <c r="AR232" s="75">
        <v>3.2</v>
      </c>
      <c r="AS232" s="75"/>
      <c r="AT232" s="75">
        <v>0.05</v>
      </c>
      <c r="AU232" s="75"/>
      <c r="AV232" s="75"/>
      <c r="AW232" s="75"/>
      <c r="AX232" s="75">
        <v>80</v>
      </c>
      <c r="AY232" s="75">
        <v>1.3</v>
      </c>
      <c r="AZ232" s="75"/>
      <c r="BA232" s="75"/>
      <c r="BB232" s="75"/>
      <c r="BC232" s="75"/>
      <c r="BD232" s="75"/>
      <c r="BE232" s="75"/>
      <c r="BF232" s="75"/>
      <c r="BG232" s="75" t="s">
        <v>1946</v>
      </c>
    </row>
    <row r="233" spans="1:59" s="289" customFormat="1" ht="12.75" x14ac:dyDescent="0.2">
      <c r="A233" s="299" t="s">
        <v>1977</v>
      </c>
      <c r="B233" s="127" t="s">
        <v>1984</v>
      </c>
      <c r="C233" s="73">
        <v>50.37</v>
      </c>
      <c r="D233" s="73">
        <v>0.378</v>
      </c>
      <c r="E233" s="73">
        <v>17.39</v>
      </c>
      <c r="F233" s="73">
        <v>9.2950373000000006</v>
      </c>
      <c r="G233" s="73">
        <v>0.20599999999999999</v>
      </c>
      <c r="H233" s="73">
        <v>9.35</v>
      </c>
      <c r="I233" s="73">
        <v>7.49</v>
      </c>
      <c r="J233" s="73">
        <v>1.1499999999999999</v>
      </c>
      <c r="K233" s="73">
        <v>1.76</v>
      </c>
      <c r="L233" s="73">
        <v>3.3000000000000002E-2</v>
      </c>
      <c r="M233" s="73">
        <v>2.02</v>
      </c>
      <c r="N233" s="74"/>
      <c r="O233" s="75">
        <v>193.35262800000001</v>
      </c>
      <c r="P233" s="75">
        <v>45</v>
      </c>
      <c r="Q233" s="75">
        <v>125.86</v>
      </c>
      <c r="R233" s="75">
        <v>43.53</v>
      </c>
      <c r="S233" s="75">
        <v>53.44</v>
      </c>
      <c r="T233" s="75">
        <v>174</v>
      </c>
      <c r="U233" s="75">
        <v>15</v>
      </c>
      <c r="V233" s="75"/>
      <c r="W233" s="75">
        <v>47</v>
      </c>
      <c r="X233" s="75">
        <v>222.38650000000001</v>
      </c>
      <c r="Y233" s="75">
        <v>1.1399999999999999</v>
      </c>
      <c r="Z233" s="75">
        <v>23.84</v>
      </c>
      <c r="AA233" s="75">
        <v>0.9</v>
      </c>
      <c r="AB233" s="75">
        <v>0.36</v>
      </c>
      <c r="AC233" s="75">
        <v>12.63</v>
      </c>
      <c r="AD233" s="75">
        <v>2.29</v>
      </c>
      <c r="AE233" s="75">
        <v>4.8499999999999996</v>
      </c>
      <c r="AF233" s="75">
        <v>0.62</v>
      </c>
      <c r="AG233" s="75">
        <v>3.06</v>
      </c>
      <c r="AH233" s="75">
        <v>0.94</v>
      </c>
      <c r="AI233" s="75">
        <v>0.35699999999999998</v>
      </c>
      <c r="AJ233" s="75">
        <v>1.24</v>
      </c>
      <c r="AK233" s="75">
        <v>0.3</v>
      </c>
      <c r="AL233" s="75">
        <v>2.2000000000000002</v>
      </c>
      <c r="AM233" s="75">
        <v>0.5</v>
      </c>
      <c r="AN233" s="75">
        <v>1.62</v>
      </c>
      <c r="AO233" s="75">
        <v>0.25900000000000001</v>
      </c>
      <c r="AP233" s="75">
        <v>1.8</v>
      </c>
      <c r="AQ233" s="75">
        <v>0.28699999999999998</v>
      </c>
      <c r="AR233" s="75">
        <v>1.5</v>
      </c>
      <c r="AS233" s="75"/>
      <c r="AT233" s="75">
        <v>7.0000000000000007E-2</v>
      </c>
      <c r="AU233" s="75"/>
      <c r="AV233" s="75"/>
      <c r="AW233" s="75"/>
      <c r="AX233" s="75">
        <v>80</v>
      </c>
      <c r="AY233" s="75">
        <v>1.2</v>
      </c>
      <c r="AZ233" s="75"/>
      <c r="BA233" s="75"/>
      <c r="BB233" s="75"/>
      <c r="BC233" s="75"/>
      <c r="BD233" s="75"/>
      <c r="BE233" s="75"/>
      <c r="BF233" s="75"/>
      <c r="BG233" s="75" t="s">
        <v>1946</v>
      </c>
    </row>
    <row r="234" spans="1:59" s="289" customFormat="1" ht="12.75" x14ac:dyDescent="0.2">
      <c r="A234" s="299" t="s">
        <v>1977</v>
      </c>
      <c r="B234" s="127" t="s">
        <v>1985</v>
      </c>
      <c r="C234" s="73">
        <v>55.39</v>
      </c>
      <c r="D234" s="73">
        <v>0.38100000000000001</v>
      </c>
      <c r="E234" s="73">
        <v>18.64</v>
      </c>
      <c r="F234" s="73">
        <v>7.4864192000000003</v>
      </c>
      <c r="G234" s="73">
        <v>0.156</v>
      </c>
      <c r="H234" s="73">
        <v>4.92</v>
      </c>
      <c r="I234" s="73">
        <v>4.9400000000000004</v>
      </c>
      <c r="J234" s="73">
        <v>1.86</v>
      </c>
      <c r="K234" s="73">
        <v>1.72</v>
      </c>
      <c r="L234" s="73">
        <v>4.3999999999999997E-2</v>
      </c>
      <c r="M234" s="73">
        <v>3.63</v>
      </c>
      <c r="N234" s="74"/>
      <c r="O234" s="75">
        <v>202.26710542500001</v>
      </c>
      <c r="P234" s="75"/>
      <c r="Q234" s="75">
        <v>97.502399999999994</v>
      </c>
      <c r="R234" s="75">
        <v>53.01</v>
      </c>
      <c r="S234" s="75">
        <v>54.02</v>
      </c>
      <c r="T234" s="75"/>
      <c r="U234" s="75"/>
      <c r="V234" s="75"/>
      <c r="W234" s="75">
        <v>37</v>
      </c>
      <c r="X234" s="75">
        <v>193.10669999999999</v>
      </c>
      <c r="Y234" s="75">
        <v>1.08</v>
      </c>
      <c r="Z234" s="75">
        <v>29.48</v>
      </c>
      <c r="AA234" s="75"/>
      <c r="AB234" s="75"/>
      <c r="AC234" s="75">
        <v>12.93</v>
      </c>
      <c r="AD234" s="75"/>
      <c r="AE234" s="75"/>
      <c r="AF234" s="75"/>
      <c r="AG234" s="75"/>
      <c r="AH234" s="75"/>
      <c r="AI234" s="75"/>
      <c r="AJ234" s="75"/>
      <c r="AK234" s="75"/>
      <c r="AL234" s="75"/>
      <c r="AM234" s="75"/>
      <c r="AN234" s="75"/>
      <c r="AO234" s="75"/>
      <c r="AP234" s="75"/>
      <c r="AQ234" s="75"/>
      <c r="AR234" s="75"/>
      <c r="AS234" s="75"/>
      <c r="AT234" s="75"/>
      <c r="AU234" s="75"/>
      <c r="AV234" s="75"/>
      <c r="AW234" s="75"/>
      <c r="AX234" s="75"/>
      <c r="AY234" s="75"/>
      <c r="AZ234" s="75"/>
      <c r="BA234" s="75"/>
      <c r="BB234" s="75"/>
      <c r="BC234" s="75"/>
      <c r="BD234" s="75"/>
      <c r="BE234" s="75"/>
      <c r="BF234" s="75"/>
      <c r="BG234" s="75" t="s">
        <v>1946</v>
      </c>
    </row>
    <row r="235" spans="1:59" s="289" customFormat="1" ht="12.75" x14ac:dyDescent="0.2">
      <c r="A235" s="299" t="s">
        <v>1977</v>
      </c>
      <c r="B235" s="127" t="s">
        <v>1986</v>
      </c>
      <c r="C235" s="73">
        <v>49.95</v>
      </c>
      <c r="D235" s="73">
        <v>0.36699999999999999</v>
      </c>
      <c r="E235" s="73">
        <v>16.84</v>
      </c>
      <c r="F235" s="73">
        <v>9.9249042999999997</v>
      </c>
      <c r="G235" s="73">
        <v>0.217</v>
      </c>
      <c r="H235" s="73">
        <v>9.82</v>
      </c>
      <c r="I235" s="73">
        <v>8.93</v>
      </c>
      <c r="J235" s="73">
        <v>1.32</v>
      </c>
      <c r="K235" s="73">
        <v>0.51</v>
      </c>
      <c r="L235" s="73">
        <v>2.5000000000000001E-2</v>
      </c>
      <c r="M235" s="73">
        <v>1.75</v>
      </c>
      <c r="N235" s="74"/>
      <c r="O235" s="75">
        <v>195.5091103</v>
      </c>
      <c r="P235" s="75">
        <v>49</v>
      </c>
      <c r="Q235" s="75">
        <v>142.9657</v>
      </c>
      <c r="R235" s="75">
        <v>13.75</v>
      </c>
      <c r="S235" s="75">
        <v>59.41</v>
      </c>
      <c r="T235" s="75">
        <v>86</v>
      </c>
      <c r="U235" s="75">
        <v>14</v>
      </c>
      <c r="V235" s="75"/>
      <c r="W235" s="75">
        <v>46</v>
      </c>
      <c r="X235" s="75">
        <v>231.10919999999999</v>
      </c>
      <c r="Y235" s="75">
        <v>1.07</v>
      </c>
      <c r="Z235" s="75">
        <v>24.63</v>
      </c>
      <c r="AA235" s="75">
        <v>0.8</v>
      </c>
      <c r="AB235" s="75">
        <v>0.28000000000000003</v>
      </c>
      <c r="AC235" s="75">
        <v>11.66</v>
      </c>
      <c r="AD235" s="75">
        <v>2.2000000000000002</v>
      </c>
      <c r="AE235" s="75">
        <v>4.78</v>
      </c>
      <c r="AF235" s="75">
        <v>0.59</v>
      </c>
      <c r="AG235" s="75">
        <v>2.84</v>
      </c>
      <c r="AH235" s="75">
        <v>0.81</v>
      </c>
      <c r="AI235" s="75">
        <v>0.36099999999999999</v>
      </c>
      <c r="AJ235" s="75">
        <v>1.18</v>
      </c>
      <c r="AK235" s="75">
        <v>0.28000000000000003</v>
      </c>
      <c r="AL235" s="75">
        <v>2</v>
      </c>
      <c r="AM235" s="75">
        <v>0.45</v>
      </c>
      <c r="AN235" s="75">
        <v>1.49</v>
      </c>
      <c r="AO235" s="75">
        <v>0.248</v>
      </c>
      <c r="AP235" s="75">
        <v>1.68</v>
      </c>
      <c r="AQ235" s="75">
        <v>0.27200000000000002</v>
      </c>
      <c r="AR235" s="75">
        <v>0.5</v>
      </c>
      <c r="AS235" s="75"/>
      <c r="AT235" s="75">
        <v>0.06</v>
      </c>
      <c r="AU235" s="75"/>
      <c r="AV235" s="75"/>
      <c r="AW235" s="75"/>
      <c r="AX235" s="75">
        <v>80</v>
      </c>
      <c r="AY235" s="75">
        <v>1.2</v>
      </c>
      <c r="AZ235" s="75"/>
      <c r="BA235" s="75"/>
      <c r="BB235" s="75"/>
      <c r="BC235" s="75"/>
      <c r="BD235" s="75"/>
      <c r="BE235" s="75"/>
      <c r="BF235" s="75"/>
      <c r="BG235" s="75" t="s">
        <v>1946</v>
      </c>
    </row>
    <row r="236" spans="1:59" s="289" customFormat="1" ht="12.75" x14ac:dyDescent="0.2">
      <c r="A236" s="299" t="s">
        <v>1977</v>
      </c>
      <c r="B236" s="127" t="s">
        <v>1987</v>
      </c>
      <c r="C236" s="73">
        <v>53.95</v>
      </c>
      <c r="D236" s="73">
        <v>0.29399999999999998</v>
      </c>
      <c r="E236" s="73">
        <v>14.56</v>
      </c>
      <c r="F236" s="73">
        <v>9.7539403999999994</v>
      </c>
      <c r="G236" s="73">
        <v>0.218</v>
      </c>
      <c r="H236" s="73">
        <v>11.35</v>
      </c>
      <c r="I236" s="73">
        <v>6.58</v>
      </c>
      <c r="J236" s="73">
        <v>0.83</v>
      </c>
      <c r="K236" s="73">
        <v>0.6</v>
      </c>
      <c r="L236" s="73">
        <v>6.2E-2</v>
      </c>
      <c r="M236" s="73">
        <v>1.82</v>
      </c>
      <c r="N236" s="74"/>
      <c r="O236" s="75">
        <v>157.91162555</v>
      </c>
      <c r="P236" s="75">
        <v>45</v>
      </c>
      <c r="Q236" s="75">
        <v>125.5194</v>
      </c>
      <c r="R236" s="75">
        <v>13.94</v>
      </c>
      <c r="S236" s="75">
        <v>29.51</v>
      </c>
      <c r="T236" s="75">
        <v>52</v>
      </c>
      <c r="U236" s="75">
        <v>12</v>
      </c>
      <c r="V236" s="75"/>
      <c r="W236" s="75">
        <v>48</v>
      </c>
      <c r="X236" s="75">
        <v>191.7912</v>
      </c>
      <c r="Y236" s="75">
        <v>0.68</v>
      </c>
      <c r="Z236" s="75">
        <v>18.88</v>
      </c>
      <c r="AA236" s="75">
        <v>0.5</v>
      </c>
      <c r="AB236" s="75">
        <v>0.33</v>
      </c>
      <c r="AC236" s="75">
        <v>14.59</v>
      </c>
      <c r="AD236" s="75">
        <v>1.89</v>
      </c>
      <c r="AE236" s="75">
        <v>4.0199999999999996</v>
      </c>
      <c r="AF236" s="75">
        <v>0.56000000000000005</v>
      </c>
      <c r="AG236" s="75">
        <v>2.84</v>
      </c>
      <c r="AH236" s="75">
        <v>0.87</v>
      </c>
      <c r="AI236" s="75">
        <v>0.32400000000000001</v>
      </c>
      <c r="AJ236" s="75">
        <v>1.42</v>
      </c>
      <c r="AK236" s="75">
        <v>0.31</v>
      </c>
      <c r="AL236" s="75">
        <v>2.2000000000000002</v>
      </c>
      <c r="AM236" s="75">
        <v>0.5</v>
      </c>
      <c r="AN236" s="75">
        <v>1.63</v>
      </c>
      <c r="AO236" s="75">
        <v>0.255</v>
      </c>
      <c r="AP236" s="75">
        <v>1.7</v>
      </c>
      <c r="AQ236" s="75">
        <v>0.28599999999999998</v>
      </c>
      <c r="AR236" s="75">
        <v>1.2</v>
      </c>
      <c r="AS236" s="75"/>
      <c r="AT236" s="75">
        <v>0.05</v>
      </c>
      <c r="AU236" s="75"/>
      <c r="AV236" s="75"/>
      <c r="AW236" s="75"/>
      <c r="AX236" s="75">
        <v>100</v>
      </c>
      <c r="AY236" s="75">
        <v>1.1000000000000001</v>
      </c>
      <c r="AZ236" s="75"/>
      <c r="BA236" s="75"/>
      <c r="BB236" s="75"/>
      <c r="BC236" s="75"/>
      <c r="BD236" s="75"/>
      <c r="BE236" s="75"/>
      <c r="BF236" s="75"/>
      <c r="BG236" s="75" t="s">
        <v>1946</v>
      </c>
    </row>
    <row r="237" spans="1:59" s="289" customFormat="1" ht="12.75" x14ac:dyDescent="0.2">
      <c r="A237" s="299" t="s">
        <v>1977</v>
      </c>
      <c r="B237" s="127" t="s">
        <v>1988</v>
      </c>
      <c r="C237" s="73">
        <v>49.51</v>
      </c>
      <c r="D237" s="73">
        <v>0.34799999999999998</v>
      </c>
      <c r="E237" s="73">
        <v>16.34</v>
      </c>
      <c r="F237" s="73">
        <v>9.6459632000000006</v>
      </c>
      <c r="G237" s="73">
        <v>0.19500000000000001</v>
      </c>
      <c r="H237" s="73">
        <v>9.7899999999999991</v>
      </c>
      <c r="I237" s="73">
        <v>8.19</v>
      </c>
      <c r="J237" s="73">
        <v>1.76</v>
      </c>
      <c r="K237" s="73">
        <v>0.4</v>
      </c>
      <c r="L237" s="73">
        <v>2.9000000000000001E-2</v>
      </c>
      <c r="M237" s="73">
        <v>3.52</v>
      </c>
      <c r="N237" s="74"/>
      <c r="O237" s="75">
        <v>254.05025590000002</v>
      </c>
      <c r="P237" s="75"/>
      <c r="Q237" s="75">
        <v>147.6557</v>
      </c>
      <c r="R237" s="75">
        <v>11</v>
      </c>
      <c r="S237" s="75">
        <v>47.38</v>
      </c>
      <c r="T237" s="75"/>
      <c r="U237" s="75"/>
      <c r="V237" s="75"/>
      <c r="W237" s="75">
        <v>47</v>
      </c>
      <c r="X237" s="75">
        <v>200.4967</v>
      </c>
      <c r="Y237" s="75">
        <v>0.76</v>
      </c>
      <c r="Z237" s="75">
        <v>21.56</v>
      </c>
      <c r="AA237" s="75"/>
      <c r="AB237" s="75"/>
      <c r="AC237" s="75">
        <v>11</v>
      </c>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c r="BA237" s="75"/>
      <c r="BB237" s="75"/>
      <c r="BC237" s="75"/>
      <c r="BD237" s="75"/>
      <c r="BE237" s="75"/>
      <c r="BF237" s="75"/>
      <c r="BG237" s="75" t="s">
        <v>1946</v>
      </c>
    </row>
    <row r="238" spans="1:59" s="289" customFormat="1" ht="12.75" x14ac:dyDescent="0.2">
      <c r="A238" s="299" t="s">
        <v>1977</v>
      </c>
      <c r="B238" s="127" t="s">
        <v>1989</v>
      </c>
      <c r="C238" s="73">
        <v>50.08</v>
      </c>
      <c r="D238" s="73">
        <v>0.36699999999999999</v>
      </c>
      <c r="E238" s="73">
        <v>17.07</v>
      </c>
      <c r="F238" s="73">
        <v>9.4660011999999991</v>
      </c>
      <c r="G238" s="73">
        <v>0.19400000000000001</v>
      </c>
      <c r="H238" s="73">
        <v>11.07</v>
      </c>
      <c r="I238" s="73">
        <v>8.2200000000000006</v>
      </c>
      <c r="J238" s="73">
        <v>1.19</v>
      </c>
      <c r="K238" s="73">
        <v>0.64</v>
      </c>
      <c r="L238" s="73">
        <v>2.9000000000000001E-2</v>
      </c>
      <c r="M238" s="73">
        <v>1.3</v>
      </c>
      <c r="N238" s="74"/>
      <c r="O238" s="75">
        <v>353.71345800000006</v>
      </c>
      <c r="P238" s="75"/>
      <c r="Q238" s="75">
        <v>156.672</v>
      </c>
      <c r="R238" s="75">
        <v>16.649999999999999</v>
      </c>
      <c r="S238" s="75">
        <v>46.69</v>
      </c>
      <c r="T238" s="75"/>
      <c r="U238" s="75"/>
      <c r="V238" s="75"/>
      <c r="W238" s="75">
        <v>43</v>
      </c>
      <c r="X238" s="75">
        <v>229.29599999999999</v>
      </c>
      <c r="Y238" s="75">
        <v>0.95</v>
      </c>
      <c r="Z238" s="75">
        <v>21.39</v>
      </c>
      <c r="AA238" s="75"/>
      <c r="AB238" s="75"/>
      <c r="AC238" s="75">
        <v>10.66</v>
      </c>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t="s">
        <v>1946</v>
      </c>
    </row>
    <row r="239" spans="1:59" s="289" customFormat="1" ht="12.75" x14ac:dyDescent="0.2">
      <c r="A239" s="299" t="s">
        <v>1977</v>
      </c>
      <c r="B239" s="127" t="s">
        <v>1990</v>
      </c>
      <c r="C239" s="73">
        <v>49.84</v>
      </c>
      <c r="D239" s="73">
        <v>0.38</v>
      </c>
      <c r="E239" s="73">
        <v>17.7</v>
      </c>
      <c r="F239" s="73">
        <v>9.3040354000000001</v>
      </c>
      <c r="G239" s="73">
        <v>0.19800000000000001</v>
      </c>
      <c r="H239" s="73">
        <v>10.48</v>
      </c>
      <c r="I239" s="73">
        <v>8.84</v>
      </c>
      <c r="J239" s="73">
        <v>0.8</v>
      </c>
      <c r="K239" s="73">
        <v>0.26</v>
      </c>
      <c r="L239" s="73">
        <v>2.8000000000000001E-2</v>
      </c>
      <c r="M239" s="73">
        <v>1.95</v>
      </c>
      <c r="N239" s="74"/>
      <c r="O239" s="75">
        <v>275.93599215</v>
      </c>
      <c r="P239" s="75">
        <v>47</v>
      </c>
      <c r="Q239" s="75">
        <v>147.03</v>
      </c>
      <c r="R239" s="75">
        <v>6.51</v>
      </c>
      <c r="S239" s="75">
        <v>63.56</v>
      </c>
      <c r="T239" s="75">
        <v>36</v>
      </c>
      <c r="U239" s="75">
        <v>14</v>
      </c>
      <c r="V239" s="75"/>
      <c r="W239" s="75">
        <v>43</v>
      </c>
      <c r="X239" s="75">
        <v>231.49619999999999</v>
      </c>
      <c r="Y239" s="75">
        <v>0.95</v>
      </c>
      <c r="Z239" s="75">
        <v>23.35</v>
      </c>
      <c r="AA239" s="75">
        <v>0.7</v>
      </c>
      <c r="AB239" s="75">
        <v>0.52</v>
      </c>
      <c r="AC239" s="75">
        <v>11.2</v>
      </c>
      <c r="AD239" s="75">
        <v>3.33</v>
      </c>
      <c r="AE239" s="75">
        <v>5</v>
      </c>
      <c r="AF239" s="75">
        <v>0.59</v>
      </c>
      <c r="AG239" s="75">
        <v>2.65</v>
      </c>
      <c r="AH239" s="75">
        <v>0.72</v>
      </c>
      <c r="AI239" s="75">
        <v>0.30399999999999999</v>
      </c>
      <c r="AJ239" s="75">
        <v>1.1599999999999999</v>
      </c>
      <c r="AK239" s="75">
        <v>0.24</v>
      </c>
      <c r="AL239" s="75">
        <v>1.79</v>
      </c>
      <c r="AM239" s="75">
        <v>0.43</v>
      </c>
      <c r="AN239" s="75">
        <v>1.46</v>
      </c>
      <c r="AO239" s="75">
        <v>0.23599999999999999</v>
      </c>
      <c r="AP239" s="75">
        <v>1.58</v>
      </c>
      <c r="AQ239" s="75">
        <v>0.23599999999999999</v>
      </c>
      <c r="AR239" s="75">
        <v>0.7</v>
      </c>
      <c r="AS239" s="75"/>
      <c r="AT239" s="75">
        <v>0.06</v>
      </c>
      <c r="AU239" s="75"/>
      <c r="AV239" s="75"/>
      <c r="AW239" s="75"/>
      <c r="AX239" s="75">
        <v>80</v>
      </c>
      <c r="AY239" s="75">
        <v>1.3</v>
      </c>
      <c r="AZ239" s="75"/>
      <c r="BA239" s="75"/>
      <c r="BB239" s="75"/>
      <c r="BC239" s="75"/>
      <c r="BD239" s="75"/>
      <c r="BE239" s="75"/>
      <c r="BF239" s="75"/>
      <c r="BG239" s="75" t="s">
        <v>1946</v>
      </c>
    </row>
    <row r="240" spans="1:59" s="289" customFormat="1" ht="12.75" x14ac:dyDescent="0.2">
      <c r="A240" s="299" t="s">
        <v>1977</v>
      </c>
      <c r="B240" s="127" t="s">
        <v>1991</v>
      </c>
      <c r="C240" s="73">
        <v>49.85</v>
      </c>
      <c r="D240" s="73">
        <v>0.35499999999999998</v>
      </c>
      <c r="E240" s="73">
        <v>15.93</v>
      </c>
      <c r="F240" s="73">
        <v>8.1432805000000013</v>
      </c>
      <c r="G240" s="73">
        <v>0.17199999999999999</v>
      </c>
      <c r="H240" s="73">
        <v>11.11</v>
      </c>
      <c r="I240" s="73">
        <v>4.9000000000000004</v>
      </c>
      <c r="J240" s="73">
        <v>2.25</v>
      </c>
      <c r="K240" s="73">
        <v>2.91</v>
      </c>
      <c r="L240" s="73">
        <v>3.4000000000000002E-2</v>
      </c>
      <c r="M240" s="73">
        <v>3.87</v>
      </c>
      <c r="N240" s="74"/>
      <c r="O240" s="75">
        <v>362.04091734999997</v>
      </c>
      <c r="P240" s="75"/>
      <c r="Q240" s="75">
        <v>166.89259999999999</v>
      </c>
      <c r="R240" s="75">
        <v>72.08</v>
      </c>
      <c r="S240" s="75">
        <v>92.33</v>
      </c>
      <c r="T240" s="75"/>
      <c r="U240" s="75"/>
      <c r="V240" s="75"/>
      <c r="W240" s="75">
        <v>43</v>
      </c>
      <c r="X240" s="75">
        <v>200.4898</v>
      </c>
      <c r="Y240" s="75">
        <v>0.94</v>
      </c>
      <c r="Z240" s="75">
        <v>22.26</v>
      </c>
      <c r="AA240" s="75"/>
      <c r="AB240" s="75"/>
      <c r="AC240" s="75">
        <v>12.06</v>
      </c>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5"/>
      <c r="BA240" s="75"/>
      <c r="BB240" s="75"/>
      <c r="BC240" s="75"/>
      <c r="BD240" s="75"/>
      <c r="BE240" s="75"/>
      <c r="BF240" s="75"/>
      <c r="BG240" s="75" t="s">
        <v>1946</v>
      </c>
    </row>
    <row r="241" spans="1:59" s="289" customFormat="1" ht="12.75" x14ac:dyDescent="0.2">
      <c r="A241" s="299" t="s">
        <v>1977</v>
      </c>
      <c r="B241" s="127" t="s">
        <v>1992</v>
      </c>
      <c r="C241" s="73">
        <v>49.74</v>
      </c>
      <c r="D241" s="73">
        <v>0.38200000000000001</v>
      </c>
      <c r="E241" s="73">
        <v>17.48</v>
      </c>
      <c r="F241" s="73">
        <v>9.3040354000000001</v>
      </c>
      <c r="G241" s="73">
        <v>0.17599999999999999</v>
      </c>
      <c r="H241" s="73">
        <v>10.69</v>
      </c>
      <c r="I241" s="73">
        <v>7.29</v>
      </c>
      <c r="J241" s="73">
        <v>1.65</v>
      </c>
      <c r="K241" s="73">
        <v>0.49</v>
      </c>
      <c r="L241" s="73">
        <v>3.5000000000000003E-2</v>
      </c>
      <c r="M241" s="73">
        <v>2.1</v>
      </c>
      <c r="N241" s="74"/>
      <c r="O241" s="75">
        <v>191.74245090000002</v>
      </c>
      <c r="P241" s="75">
        <v>46</v>
      </c>
      <c r="Q241" s="75">
        <v>136.21520000000001</v>
      </c>
      <c r="R241" s="75">
        <v>21.01</v>
      </c>
      <c r="S241" s="75">
        <v>61.55</v>
      </c>
      <c r="T241" s="75">
        <v>68</v>
      </c>
      <c r="U241" s="75">
        <v>14</v>
      </c>
      <c r="V241" s="75"/>
      <c r="W241" s="75">
        <v>46</v>
      </c>
      <c r="X241" s="75">
        <v>224.4616</v>
      </c>
      <c r="Y241" s="75">
        <v>1.1100000000000001</v>
      </c>
      <c r="Z241" s="75">
        <v>24.43</v>
      </c>
      <c r="AA241" s="75">
        <v>0.7</v>
      </c>
      <c r="AB241" s="75">
        <v>0.51</v>
      </c>
      <c r="AC241" s="75">
        <v>11.86</v>
      </c>
      <c r="AD241" s="75">
        <v>3.16</v>
      </c>
      <c r="AE241" s="75">
        <v>4.5199999999999996</v>
      </c>
      <c r="AF241" s="75">
        <v>0.53</v>
      </c>
      <c r="AG241" s="75">
        <v>2.4700000000000002</v>
      </c>
      <c r="AH241" s="75">
        <v>0.69</v>
      </c>
      <c r="AI241" s="75">
        <v>0.26800000000000002</v>
      </c>
      <c r="AJ241" s="75">
        <v>1.21</v>
      </c>
      <c r="AK241" s="75">
        <v>0.26</v>
      </c>
      <c r="AL241" s="75">
        <v>1.89</v>
      </c>
      <c r="AM241" s="75">
        <v>0.46</v>
      </c>
      <c r="AN241" s="75">
        <v>1.56</v>
      </c>
      <c r="AO241" s="75">
        <v>0.25800000000000001</v>
      </c>
      <c r="AP241" s="75">
        <v>1.74</v>
      </c>
      <c r="AQ241" s="75">
        <v>0.26200000000000001</v>
      </c>
      <c r="AR241" s="75">
        <v>1.6</v>
      </c>
      <c r="AS241" s="75"/>
      <c r="AT241" s="75">
        <v>0.08</v>
      </c>
      <c r="AU241" s="75"/>
      <c r="AV241" s="75"/>
      <c r="AW241" s="75"/>
      <c r="AX241" s="75">
        <v>80</v>
      </c>
      <c r="AY241" s="75">
        <v>1.1000000000000001</v>
      </c>
      <c r="AZ241" s="75"/>
      <c r="BA241" s="75"/>
      <c r="BB241" s="75"/>
      <c r="BC241" s="75"/>
      <c r="BD241" s="75"/>
      <c r="BE241" s="75"/>
      <c r="BF241" s="75"/>
      <c r="BG241" s="75" t="s">
        <v>1946</v>
      </c>
    </row>
    <row r="242" spans="1:59" s="289" customFormat="1" ht="12.75" x14ac:dyDescent="0.2">
      <c r="A242" s="299" t="s">
        <v>1977</v>
      </c>
      <c r="B242" s="127" t="s">
        <v>1993</v>
      </c>
      <c r="C242" s="73">
        <v>50.23</v>
      </c>
      <c r="D242" s="73">
        <v>0.36399999999999999</v>
      </c>
      <c r="E242" s="73">
        <v>16.600000000000001</v>
      </c>
      <c r="F242" s="73">
        <v>9.9159062000000002</v>
      </c>
      <c r="G242" s="73">
        <v>0.22500000000000001</v>
      </c>
      <c r="H242" s="73">
        <v>9.75</v>
      </c>
      <c r="I242" s="73">
        <v>8.6300000000000008</v>
      </c>
      <c r="J242" s="73">
        <v>1.67</v>
      </c>
      <c r="K242" s="73">
        <v>0.59</v>
      </c>
      <c r="L242" s="73">
        <v>3.5999999999999997E-2</v>
      </c>
      <c r="M242" s="73">
        <v>1.24</v>
      </c>
      <c r="N242" s="74"/>
      <c r="O242" s="75">
        <v>196.45173310000001</v>
      </c>
      <c r="P242" s="75">
        <v>46</v>
      </c>
      <c r="Q242" s="75">
        <v>130.0754</v>
      </c>
      <c r="R242" s="75">
        <v>18.61</v>
      </c>
      <c r="S242" s="75">
        <v>50.57</v>
      </c>
      <c r="T242" s="75">
        <v>79</v>
      </c>
      <c r="U242" s="75">
        <v>13</v>
      </c>
      <c r="V242" s="75"/>
      <c r="W242" s="75">
        <v>44</v>
      </c>
      <c r="X242" s="75">
        <v>229.72499999999999</v>
      </c>
      <c r="Y242" s="75">
        <v>1.01</v>
      </c>
      <c r="Z242" s="75">
        <v>21.33</v>
      </c>
      <c r="AA242" s="75">
        <v>0.6</v>
      </c>
      <c r="AB242" s="75">
        <v>0.34</v>
      </c>
      <c r="AC242" s="75">
        <v>12.67</v>
      </c>
      <c r="AD242" s="75">
        <v>2.97</v>
      </c>
      <c r="AE242" s="75">
        <v>5.14</v>
      </c>
      <c r="AF242" s="75">
        <v>0.65</v>
      </c>
      <c r="AG242" s="75">
        <v>3.03</v>
      </c>
      <c r="AH242" s="75">
        <v>0.85</v>
      </c>
      <c r="AI242" s="75">
        <v>0.33600000000000002</v>
      </c>
      <c r="AJ242" s="75">
        <v>1.31</v>
      </c>
      <c r="AK242" s="75">
        <v>0.28000000000000003</v>
      </c>
      <c r="AL242" s="75">
        <v>1.96</v>
      </c>
      <c r="AM242" s="75">
        <v>0.47</v>
      </c>
      <c r="AN242" s="75">
        <v>1.6</v>
      </c>
      <c r="AO242" s="75">
        <v>0.25900000000000001</v>
      </c>
      <c r="AP242" s="75">
        <v>1.74</v>
      </c>
      <c r="AQ242" s="75">
        <v>0.26800000000000002</v>
      </c>
      <c r="AR242" s="75">
        <v>1.2</v>
      </c>
      <c r="AS242" s="75"/>
      <c r="AT242" s="75">
        <v>0.05</v>
      </c>
      <c r="AU242" s="75"/>
      <c r="AV242" s="75"/>
      <c r="AW242" s="75"/>
      <c r="AX242" s="75">
        <v>70</v>
      </c>
      <c r="AY242" s="75">
        <v>1.2</v>
      </c>
      <c r="AZ242" s="75"/>
      <c r="BA242" s="75"/>
      <c r="BB242" s="75"/>
      <c r="BC242" s="75"/>
      <c r="BD242" s="75"/>
      <c r="BE242" s="75"/>
      <c r="BF242" s="75"/>
      <c r="BG242" s="75" t="s">
        <v>1946</v>
      </c>
    </row>
    <row r="243" spans="1:59" s="289" customFormat="1" ht="12.75" x14ac:dyDescent="0.2">
      <c r="A243" s="299" t="s">
        <v>1977</v>
      </c>
      <c r="B243" s="127" t="s">
        <v>1994</v>
      </c>
      <c r="C243" s="73">
        <v>50.75</v>
      </c>
      <c r="D243" s="73">
        <v>0.36599999999999999</v>
      </c>
      <c r="E243" s="73">
        <v>16.71</v>
      </c>
      <c r="F243" s="73">
        <v>9.3400278000000014</v>
      </c>
      <c r="G243" s="73">
        <v>0.187</v>
      </c>
      <c r="H243" s="73">
        <v>11.03</v>
      </c>
      <c r="I243" s="73">
        <v>6.84</v>
      </c>
      <c r="J243" s="73">
        <v>1.99</v>
      </c>
      <c r="K243" s="73">
        <v>0.27</v>
      </c>
      <c r="L243" s="73">
        <v>3.5999999999999997E-2</v>
      </c>
      <c r="M243" s="73">
        <v>2.1</v>
      </c>
      <c r="N243" s="74"/>
      <c r="O243" s="75">
        <v>197.7668616</v>
      </c>
      <c r="P243" s="75">
        <v>35</v>
      </c>
      <c r="Q243" s="75">
        <v>125.488</v>
      </c>
      <c r="R243" s="75">
        <v>6.7</v>
      </c>
      <c r="S243" s="75">
        <v>40.28</v>
      </c>
      <c r="T243" s="75">
        <v>51</v>
      </c>
      <c r="U243" s="75">
        <v>11</v>
      </c>
      <c r="V243" s="75"/>
      <c r="W243" s="75">
        <v>44</v>
      </c>
      <c r="X243" s="75">
        <v>231.8492</v>
      </c>
      <c r="Y243" s="75">
        <v>1.1599999999999999</v>
      </c>
      <c r="Z243" s="75">
        <v>24.26</v>
      </c>
      <c r="AA243" s="75">
        <v>0.7</v>
      </c>
      <c r="AB243" s="75">
        <v>1.36</v>
      </c>
      <c r="AC243" s="75">
        <v>10.98</v>
      </c>
      <c r="AD243" s="75">
        <v>3</v>
      </c>
      <c r="AE243" s="75">
        <v>4.5999999999999996</v>
      </c>
      <c r="AF243" s="75">
        <v>0.51</v>
      </c>
      <c r="AG243" s="75">
        <v>2.23</v>
      </c>
      <c r="AH243" s="75">
        <v>0.59</v>
      </c>
      <c r="AI243" s="75">
        <v>0.19900000000000001</v>
      </c>
      <c r="AJ243" s="75">
        <v>1.01</v>
      </c>
      <c r="AK243" s="75">
        <v>0.23</v>
      </c>
      <c r="AL243" s="75">
        <v>1.69</v>
      </c>
      <c r="AM243" s="75">
        <v>0.4</v>
      </c>
      <c r="AN243" s="75">
        <v>1.35</v>
      </c>
      <c r="AO243" s="75">
        <v>0.22</v>
      </c>
      <c r="AP243" s="75">
        <v>1.47</v>
      </c>
      <c r="AQ243" s="75">
        <v>0.221</v>
      </c>
      <c r="AR243" s="75">
        <v>0.9</v>
      </c>
      <c r="AS243" s="75"/>
      <c r="AT243" s="75">
        <v>0.09</v>
      </c>
      <c r="AU243" s="75"/>
      <c r="AV243" s="75"/>
      <c r="AW243" s="75"/>
      <c r="AX243" s="75">
        <v>40</v>
      </c>
      <c r="AY243" s="75">
        <v>0.6</v>
      </c>
      <c r="AZ243" s="75"/>
      <c r="BA243" s="75"/>
      <c r="BB243" s="75"/>
      <c r="BC243" s="75"/>
      <c r="BD243" s="75"/>
      <c r="BE243" s="75"/>
      <c r="BF243" s="75"/>
      <c r="BG243" s="75" t="s">
        <v>1946</v>
      </c>
    </row>
    <row r="244" spans="1:59" s="289" customFormat="1" ht="12.75" x14ac:dyDescent="0.2">
      <c r="A244" s="299" t="s">
        <v>1977</v>
      </c>
      <c r="B244" s="127" t="s">
        <v>1995</v>
      </c>
      <c r="C244" s="73">
        <v>51.02</v>
      </c>
      <c r="D244" s="73">
        <v>0.372</v>
      </c>
      <c r="E244" s="73">
        <v>16.940000000000001</v>
      </c>
      <c r="F244" s="73">
        <v>9.3130334999999995</v>
      </c>
      <c r="G244" s="73">
        <v>0.20499999999999999</v>
      </c>
      <c r="H244" s="73">
        <v>9.3699999999999992</v>
      </c>
      <c r="I244" s="73">
        <v>9.94</v>
      </c>
      <c r="J244" s="73">
        <v>1.39</v>
      </c>
      <c r="K244" s="73">
        <v>0.31</v>
      </c>
      <c r="L244" s="73">
        <v>0.04</v>
      </c>
      <c r="M244" s="73">
        <v>0.79</v>
      </c>
      <c r="N244" s="74"/>
      <c r="O244" s="75">
        <v>189.62113904999998</v>
      </c>
      <c r="P244" s="75"/>
      <c r="Q244" s="75">
        <v>122.09399999999999</v>
      </c>
      <c r="R244" s="75">
        <v>7.86</v>
      </c>
      <c r="S244" s="75">
        <v>41.66</v>
      </c>
      <c r="T244" s="75"/>
      <c r="U244" s="75"/>
      <c r="V244" s="75"/>
      <c r="W244" s="75">
        <v>44</v>
      </c>
      <c r="X244" s="75">
        <v>236.3904</v>
      </c>
      <c r="Y244" s="75">
        <v>0.97</v>
      </c>
      <c r="Z244" s="75">
        <v>22.3</v>
      </c>
      <c r="AA244" s="75"/>
      <c r="AB244" s="75"/>
      <c r="AC244" s="75">
        <v>12.35</v>
      </c>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c r="BA244" s="75"/>
      <c r="BB244" s="75"/>
      <c r="BC244" s="75"/>
      <c r="BD244" s="75"/>
      <c r="BE244" s="75"/>
      <c r="BF244" s="75"/>
      <c r="BG244" s="75" t="s">
        <v>1946</v>
      </c>
    </row>
    <row r="245" spans="1:59" s="289" customFormat="1" ht="12.75" x14ac:dyDescent="0.2">
      <c r="A245" s="299" t="s">
        <v>1977</v>
      </c>
      <c r="B245" s="127" t="s">
        <v>1996</v>
      </c>
      <c r="C245" s="73">
        <v>55.31</v>
      </c>
      <c r="D245" s="73">
        <v>0.46200000000000002</v>
      </c>
      <c r="E245" s="73">
        <v>18.64</v>
      </c>
      <c r="F245" s="73">
        <v>6.5236225000000001</v>
      </c>
      <c r="G245" s="73">
        <v>0.155</v>
      </c>
      <c r="H245" s="73">
        <v>6.04</v>
      </c>
      <c r="I245" s="73">
        <v>5.18</v>
      </c>
      <c r="J245" s="73">
        <v>2.14</v>
      </c>
      <c r="K245" s="73">
        <v>1.19</v>
      </c>
      <c r="L245" s="73">
        <v>5.2999999999999999E-2</v>
      </c>
      <c r="M245" s="73">
        <v>3.69</v>
      </c>
      <c r="N245" s="74"/>
      <c r="O245" s="75">
        <v>119.96202575</v>
      </c>
      <c r="P245" s="75"/>
      <c r="Q245" s="75">
        <v>87.957999999999998</v>
      </c>
      <c r="R245" s="75">
        <v>33.43</v>
      </c>
      <c r="S245" s="75">
        <v>85.18</v>
      </c>
      <c r="T245" s="75"/>
      <c r="U245" s="75"/>
      <c r="V245" s="75"/>
      <c r="W245" s="75">
        <v>45</v>
      </c>
      <c r="X245" s="75">
        <v>231.636</v>
      </c>
      <c r="Y245" s="75">
        <v>2.44</v>
      </c>
      <c r="Z245" s="75">
        <v>42.23</v>
      </c>
      <c r="AA245" s="75"/>
      <c r="AB245" s="75"/>
      <c r="AC245" s="75">
        <v>13.21</v>
      </c>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c r="BA245" s="75"/>
      <c r="BB245" s="75"/>
      <c r="BC245" s="75"/>
      <c r="BD245" s="75"/>
      <c r="BE245" s="75"/>
      <c r="BF245" s="75"/>
      <c r="BG245" s="75" t="s">
        <v>1946</v>
      </c>
    </row>
    <row r="246" spans="1:59" s="289" customFormat="1" ht="12.75" x14ac:dyDescent="0.2">
      <c r="A246" s="299" t="s">
        <v>1977</v>
      </c>
      <c r="B246" s="127" t="s">
        <v>1997</v>
      </c>
      <c r="C246" s="73">
        <v>52.82</v>
      </c>
      <c r="D246" s="73">
        <v>0.42099999999999999</v>
      </c>
      <c r="E246" s="73">
        <v>19.190000000000001</v>
      </c>
      <c r="F246" s="73">
        <v>9.4120126000000006</v>
      </c>
      <c r="G246" s="73">
        <v>0.28699999999999998</v>
      </c>
      <c r="H246" s="73">
        <v>6.97</v>
      </c>
      <c r="I246" s="73">
        <v>2.2999999999999998</v>
      </c>
      <c r="J246" s="73">
        <v>2.31</v>
      </c>
      <c r="K246" s="73">
        <v>1.74</v>
      </c>
      <c r="L246" s="73">
        <v>3.4000000000000002E-2</v>
      </c>
      <c r="M246" s="73">
        <v>4</v>
      </c>
      <c r="N246" s="74"/>
      <c r="O246" s="75">
        <v>249.95310375000003</v>
      </c>
      <c r="P246" s="75"/>
      <c r="Q246" s="75">
        <v>99.897000000000006</v>
      </c>
      <c r="R246" s="75">
        <v>51.54</v>
      </c>
      <c r="S246" s="75">
        <v>52.41</v>
      </c>
      <c r="T246" s="75"/>
      <c r="U246" s="75"/>
      <c r="V246" s="75"/>
      <c r="W246" s="75">
        <v>48</v>
      </c>
      <c r="X246" s="75">
        <v>254.6628</v>
      </c>
      <c r="Y246" s="75">
        <v>1.44</v>
      </c>
      <c r="Z246" s="75">
        <v>27.18</v>
      </c>
      <c r="AA246" s="75"/>
      <c r="AB246" s="75"/>
      <c r="AC246" s="75">
        <v>15.13</v>
      </c>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5"/>
      <c r="BA246" s="75"/>
      <c r="BB246" s="75"/>
      <c r="BC246" s="75"/>
      <c r="BD246" s="75"/>
      <c r="BE246" s="75"/>
      <c r="BF246" s="75"/>
      <c r="BG246" s="75" t="s">
        <v>1946</v>
      </c>
    </row>
    <row r="247" spans="1:59" s="289" customFormat="1" ht="12.75" x14ac:dyDescent="0.2">
      <c r="A247" s="299" t="s">
        <v>1977</v>
      </c>
      <c r="B247" s="127" t="s">
        <v>1998</v>
      </c>
      <c r="C247" s="73">
        <v>65.66</v>
      </c>
      <c r="D247" s="73">
        <v>0.40500000000000003</v>
      </c>
      <c r="E247" s="73">
        <v>15.99</v>
      </c>
      <c r="F247" s="73">
        <v>9.1510677000000005</v>
      </c>
      <c r="G247" s="73">
        <v>0.16200000000000001</v>
      </c>
      <c r="H247" s="73">
        <v>2.1800000000000002</v>
      </c>
      <c r="I247" s="73">
        <v>0.2</v>
      </c>
      <c r="J247" s="73">
        <v>0.31</v>
      </c>
      <c r="K247" s="73">
        <v>2.86</v>
      </c>
      <c r="L247" s="73">
        <v>4.8000000000000001E-2</v>
      </c>
      <c r="M247" s="73">
        <v>2.29</v>
      </c>
      <c r="N247" s="74"/>
      <c r="O247" s="75">
        <v>112.80189690000002</v>
      </c>
      <c r="P247" s="75"/>
      <c r="Q247" s="75">
        <v>111.2188</v>
      </c>
      <c r="R247" s="75">
        <v>97.42</v>
      </c>
      <c r="S247" s="75">
        <v>17.28</v>
      </c>
      <c r="T247" s="75"/>
      <c r="U247" s="75"/>
      <c r="V247" s="75"/>
      <c r="W247" s="75">
        <v>50</v>
      </c>
      <c r="X247" s="75">
        <v>211.00200000000001</v>
      </c>
      <c r="Y247" s="75">
        <v>2.0699999999999998</v>
      </c>
      <c r="Z247" s="75">
        <v>34.909999999999997</v>
      </c>
      <c r="AA247" s="75"/>
      <c r="AB247" s="75"/>
      <c r="AC247" s="75">
        <v>12.69</v>
      </c>
      <c r="AD247" s="75">
        <v>3.77</v>
      </c>
      <c r="AE247" s="75">
        <v>7.8</v>
      </c>
      <c r="AF247" s="75">
        <v>0.93</v>
      </c>
      <c r="AG247" s="75">
        <v>4.1100000000000003</v>
      </c>
      <c r="AH247" s="75">
        <v>1.06</v>
      </c>
      <c r="AI247" s="75">
        <v>0.33</v>
      </c>
      <c r="AJ247" s="75">
        <v>1.48</v>
      </c>
      <c r="AK247" s="75">
        <v>0.34</v>
      </c>
      <c r="AL247" s="75">
        <v>2.59</v>
      </c>
      <c r="AM247" s="75">
        <v>0.64</v>
      </c>
      <c r="AN247" s="75">
        <v>2.08</v>
      </c>
      <c r="AO247" s="75">
        <v>0.32</v>
      </c>
      <c r="AP247" s="75">
        <v>2.09</v>
      </c>
      <c r="AQ247" s="75">
        <v>0.33</v>
      </c>
      <c r="AR247" s="75"/>
      <c r="AS247" s="75"/>
      <c r="AT247" s="75"/>
      <c r="AU247" s="75"/>
      <c r="AV247" s="75"/>
      <c r="AW247" s="75"/>
      <c r="AX247" s="75"/>
      <c r="AY247" s="75"/>
      <c r="AZ247" s="75"/>
      <c r="BA247" s="75"/>
      <c r="BB247" s="75"/>
      <c r="BC247" s="75"/>
      <c r="BD247" s="75"/>
      <c r="BE247" s="75"/>
      <c r="BF247" s="75"/>
      <c r="BG247" s="75" t="s">
        <v>1946</v>
      </c>
    </row>
    <row r="248" spans="1:59" s="289" customFormat="1" ht="12.75" x14ac:dyDescent="0.2">
      <c r="A248" s="299" t="s">
        <v>1977</v>
      </c>
      <c r="B248" s="127" t="s">
        <v>1999</v>
      </c>
      <c r="C248" s="73">
        <v>56.54</v>
      </c>
      <c r="D248" s="73">
        <v>0.40699999999999997</v>
      </c>
      <c r="E248" s="73">
        <v>18.760000000000002</v>
      </c>
      <c r="F248" s="73">
        <v>9.2500467999999998</v>
      </c>
      <c r="G248" s="73">
        <v>0.38700000000000001</v>
      </c>
      <c r="H248" s="73">
        <v>4.3899999999999997</v>
      </c>
      <c r="I248" s="73">
        <v>5.08</v>
      </c>
      <c r="J248" s="73">
        <v>1.76</v>
      </c>
      <c r="K248" s="73">
        <v>1.23</v>
      </c>
      <c r="L248" s="73">
        <v>4.2999999999999997E-2</v>
      </c>
      <c r="M248" s="73">
        <v>2.1800000000000002</v>
      </c>
      <c r="N248" s="74"/>
      <c r="O248" s="75">
        <v>284.95577565000002</v>
      </c>
      <c r="P248" s="75">
        <v>42</v>
      </c>
      <c r="Q248" s="75">
        <v>85.784400000000005</v>
      </c>
      <c r="R248" s="75">
        <v>39.729999999999997</v>
      </c>
      <c r="S248" s="75">
        <v>55.72</v>
      </c>
      <c r="T248" s="75">
        <v>112</v>
      </c>
      <c r="U248" s="75">
        <v>16</v>
      </c>
      <c r="V248" s="75"/>
      <c r="W248" s="75">
        <v>59</v>
      </c>
      <c r="X248" s="75">
        <v>237.37739999999999</v>
      </c>
      <c r="Y248" s="75">
        <v>1.26</v>
      </c>
      <c r="Z248" s="75">
        <v>26.24</v>
      </c>
      <c r="AA248" s="75">
        <v>0.8</v>
      </c>
      <c r="AB248" s="75">
        <v>0.16</v>
      </c>
      <c r="AC248" s="75">
        <v>12.64</v>
      </c>
      <c r="AD248" s="75">
        <v>2.4</v>
      </c>
      <c r="AE248" s="75">
        <v>4.8</v>
      </c>
      <c r="AF248" s="75">
        <v>0.59</v>
      </c>
      <c r="AG248" s="75">
        <v>2.63</v>
      </c>
      <c r="AH248" s="75">
        <v>0.71</v>
      </c>
      <c r="AI248" s="75">
        <v>0.39200000000000002</v>
      </c>
      <c r="AJ248" s="75">
        <v>1.25</v>
      </c>
      <c r="AK248" s="75">
        <v>0.34</v>
      </c>
      <c r="AL248" s="75">
        <v>2.5</v>
      </c>
      <c r="AM248" s="75">
        <v>0.55000000000000004</v>
      </c>
      <c r="AN248" s="75">
        <v>1.73</v>
      </c>
      <c r="AO248" s="75">
        <v>0.27500000000000002</v>
      </c>
      <c r="AP248" s="75">
        <v>1.8</v>
      </c>
      <c r="AQ248" s="75">
        <v>0.27400000000000002</v>
      </c>
      <c r="AR248" s="75">
        <v>2</v>
      </c>
      <c r="AS248" s="75"/>
      <c r="AT248" s="75">
        <v>0.06</v>
      </c>
      <c r="AU248" s="75"/>
      <c r="AV248" s="75"/>
      <c r="AW248" s="75"/>
      <c r="AX248" s="75">
        <v>50</v>
      </c>
      <c r="AY248" s="75">
        <v>0.9</v>
      </c>
      <c r="AZ248" s="75"/>
      <c r="BA248" s="75"/>
      <c r="BB248" s="75"/>
      <c r="BC248" s="75"/>
      <c r="BD248" s="75"/>
      <c r="BE248" s="75"/>
      <c r="BF248" s="75"/>
      <c r="BG248" s="75" t="s">
        <v>1946</v>
      </c>
    </row>
    <row r="249" spans="1:59" s="289" customFormat="1" ht="12.75" x14ac:dyDescent="0.2">
      <c r="A249" s="299" t="s">
        <v>1977</v>
      </c>
      <c r="B249" s="127" t="s">
        <v>2000</v>
      </c>
      <c r="C249" s="73">
        <v>60.7</v>
      </c>
      <c r="D249" s="73">
        <v>0.43</v>
      </c>
      <c r="E249" s="73">
        <v>18.87</v>
      </c>
      <c r="F249" s="73">
        <v>8.9711057000000007</v>
      </c>
      <c r="G249" s="73">
        <v>0.17100000000000001</v>
      </c>
      <c r="H249" s="73">
        <v>3.01</v>
      </c>
      <c r="I249" s="73">
        <v>0.43</v>
      </c>
      <c r="J249" s="73">
        <v>0.5</v>
      </c>
      <c r="K249" s="73">
        <v>3.37</v>
      </c>
      <c r="L249" s="73">
        <v>2.4E-2</v>
      </c>
      <c r="M249" s="73">
        <v>3</v>
      </c>
      <c r="N249" s="74"/>
      <c r="O249" s="75">
        <v>364.70128134999999</v>
      </c>
      <c r="P249" s="75"/>
      <c r="Q249" s="75">
        <v>189.4667</v>
      </c>
      <c r="R249" s="75">
        <v>85.88</v>
      </c>
      <c r="S249" s="75">
        <v>11.63</v>
      </c>
      <c r="T249" s="75"/>
      <c r="U249" s="75"/>
      <c r="V249" s="75"/>
      <c r="W249" s="75">
        <v>50</v>
      </c>
      <c r="X249" s="75">
        <v>265.09289999999999</v>
      </c>
      <c r="Y249" s="75">
        <v>1.0900000000000001</v>
      </c>
      <c r="Z249" s="75">
        <v>24.43</v>
      </c>
      <c r="AA249" s="75"/>
      <c r="AB249" s="75"/>
      <c r="AC249" s="75">
        <v>11</v>
      </c>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c r="BF249" s="75"/>
      <c r="BG249" s="75" t="s">
        <v>1946</v>
      </c>
    </row>
    <row r="250" spans="1:59" s="289" customFormat="1" ht="12.75" x14ac:dyDescent="0.2">
      <c r="A250" s="299" t="s">
        <v>1977</v>
      </c>
      <c r="B250" s="127" t="s">
        <v>2001</v>
      </c>
      <c r="C250" s="73">
        <v>60.05</v>
      </c>
      <c r="D250" s="73">
        <v>0.33200000000000002</v>
      </c>
      <c r="E250" s="73">
        <v>16.059999999999999</v>
      </c>
      <c r="F250" s="73">
        <v>11.841499600000001</v>
      </c>
      <c r="G250" s="73">
        <v>0.41499999999999998</v>
      </c>
      <c r="H250" s="73">
        <v>4.96</v>
      </c>
      <c r="I250" s="73">
        <v>2.38</v>
      </c>
      <c r="J250" s="73">
        <v>0.6</v>
      </c>
      <c r="K250" s="73">
        <v>1.36</v>
      </c>
      <c r="L250" s="73">
        <v>2.3E-2</v>
      </c>
      <c r="M250" s="73">
        <v>1.76</v>
      </c>
      <c r="N250" s="74"/>
      <c r="O250" s="75">
        <v>245.26585439999999</v>
      </c>
      <c r="P250" s="75">
        <v>49</v>
      </c>
      <c r="Q250" s="75">
        <v>81.28</v>
      </c>
      <c r="R250" s="75">
        <v>48.52</v>
      </c>
      <c r="S250" s="75">
        <v>29.24</v>
      </c>
      <c r="T250" s="75">
        <v>130</v>
      </c>
      <c r="U250" s="75">
        <v>13</v>
      </c>
      <c r="V250" s="75"/>
      <c r="W250" s="75">
        <v>55</v>
      </c>
      <c r="X250" s="75">
        <v>225.7552</v>
      </c>
      <c r="Y250" s="75">
        <v>1.08</v>
      </c>
      <c r="Z250" s="75">
        <v>22.55</v>
      </c>
      <c r="AA250" s="75">
        <v>0.7</v>
      </c>
      <c r="AB250" s="75">
        <v>0.2</v>
      </c>
      <c r="AC250" s="75">
        <v>11.93</v>
      </c>
      <c r="AD250" s="75">
        <v>2.1</v>
      </c>
      <c r="AE250" s="75">
        <v>2.74</v>
      </c>
      <c r="AF250" s="75">
        <v>0.32</v>
      </c>
      <c r="AG250" s="75">
        <v>1.91</v>
      </c>
      <c r="AH250" s="75">
        <v>0.67</v>
      </c>
      <c r="AI250" s="75">
        <v>0.19400000000000001</v>
      </c>
      <c r="AJ250" s="75">
        <v>1.41</v>
      </c>
      <c r="AK250" s="75">
        <v>0.31</v>
      </c>
      <c r="AL250" s="75">
        <v>2.33</v>
      </c>
      <c r="AM250" s="75">
        <v>0.59</v>
      </c>
      <c r="AN250" s="75">
        <v>2.16</v>
      </c>
      <c r="AO250" s="75">
        <v>0.379</v>
      </c>
      <c r="AP250" s="75">
        <v>2.66</v>
      </c>
      <c r="AQ250" s="75">
        <v>0.40600000000000003</v>
      </c>
      <c r="AR250" s="75">
        <v>4.4000000000000004</v>
      </c>
      <c r="AS250" s="75"/>
      <c r="AT250" s="75">
        <v>0.05</v>
      </c>
      <c r="AU250" s="75"/>
      <c r="AV250" s="75"/>
      <c r="AW250" s="75"/>
      <c r="AX250" s="75">
        <v>50</v>
      </c>
      <c r="AY250" s="75">
        <v>1</v>
      </c>
      <c r="AZ250" s="75"/>
      <c r="BA250" s="75"/>
      <c r="BB250" s="75"/>
      <c r="BC250" s="75"/>
      <c r="BD250" s="75"/>
      <c r="BE250" s="75"/>
      <c r="BF250" s="75"/>
      <c r="BG250" s="75" t="s">
        <v>1946</v>
      </c>
    </row>
    <row r="251" spans="1:59" s="289" customFormat="1" ht="12.75" x14ac:dyDescent="0.2">
      <c r="A251" s="299" t="s">
        <v>1977</v>
      </c>
      <c r="B251" s="127" t="s">
        <v>2002</v>
      </c>
      <c r="C251" s="73">
        <v>66.62</v>
      </c>
      <c r="D251" s="73">
        <v>0.32100000000000001</v>
      </c>
      <c r="E251" s="73">
        <v>15.3</v>
      </c>
      <c r="F251" s="73">
        <v>5.0659302999999998</v>
      </c>
      <c r="G251" s="73">
        <v>0.11899999999999999</v>
      </c>
      <c r="H251" s="73">
        <v>3.01</v>
      </c>
      <c r="I251" s="73">
        <v>4.72</v>
      </c>
      <c r="J251" s="73">
        <v>1.56</v>
      </c>
      <c r="K251" s="73">
        <v>1.1000000000000001</v>
      </c>
      <c r="L251" s="73">
        <v>3.2000000000000001E-2</v>
      </c>
      <c r="M251" s="73">
        <v>2</v>
      </c>
      <c r="N251" s="74"/>
      <c r="O251" s="75">
        <v>235.34696640000001</v>
      </c>
      <c r="P251" s="75">
        <v>23</v>
      </c>
      <c r="Q251" s="75">
        <v>68.039400000000001</v>
      </c>
      <c r="R251" s="75">
        <v>39.78</v>
      </c>
      <c r="S251" s="75">
        <v>57.17</v>
      </c>
      <c r="T251" s="75">
        <v>80</v>
      </c>
      <c r="U251" s="75">
        <v>12</v>
      </c>
      <c r="V251" s="75"/>
      <c r="W251" s="75">
        <v>31</v>
      </c>
      <c r="X251" s="75">
        <v>191.34180000000001</v>
      </c>
      <c r="Y251" s="75">
        <v>0.98</v>
      </c>
      <c r="Z251" s="75">
        <v>20.58</v>
      </c>
      <c r="AA251" s="75">
        <v>0.7</v>
      </c>
      <c r="AB251" s="75">
        <v>0.19</v>
      </c>
      <c r="AC251" s="75">
        <v>6.75</v>
      </c>
      <c r="AD251" s="75">
        <v>3.79</v>
      </c>
      <c r="AE251" s="75">
        <v>5.99</v>
      </c>
      <c r="AF251" s="75">
        <v>0.71</v>
      </c>
      <c r="AG251" s="75">
        <v>2.89</v>
      </c>
      <c r="AH251" s="75">
        <v>0.7</v>
      </c>
      <c r="AI251" s="75">
        <v>0.42</v>
      </c>
      <c r="AJ251" s="75">
        <v>0.98</v>
      </c>
      <c r="AK251" s="75">
        <v>0.19</v>
      </c>
      <c r="AL251" s="75">
        <v>1.27</v>
      </c>
      <c r="AM251" s="75">
        <v>0.28000000000000003</v>
      </c>
      <c r="AN251" s="75">
        <v>0.9</v>
      </c>
      <c r="AO251" s="75">
        <v>0.14799999999999999</v>
      </c>
      <c r="AP251" s="75">
        <v>0.98</v>
      </c>
      <c r="AQ251" s="75">
        <v>0.14000000000000001</v>
      </c>
      <c r="AR251" s="75">
        <v>1.7</v>
      </c>
      <c r="AS251" s="75"/>
      <c r="AT251" s="75">
        <v>0.05</v>
      </c>
      <c r="AU251" s="75"/>
      <c r="AV251" s="75"/>
      <c r="AW251" s="75"/>
      <c r="AX251" s="75"/>
      <c r="AY251" s="75">
        <v>0.8</v>
      </c>
      <c r="AZ251" s="75"/>
      <c r="BA251" s="75"/>
      <c r="BB251" s="75"/>
      <c r="BC251" s="75"/>
      <c r="BD251" s="75"/>
      <c r="BE251" s="75"/>
      <c r="BF251" s="75"/>
      <c r="BG251" s="75" t="s">
        <v>1946</v>
      </c>
    </row>
    <row r="252" spans="1:59" s="289" customFormat="1" ht="12.75" x14ac:dyDescent="0.2">
      <c r="A252" s="299" t="s">
        <v>1977</v>
      </c>
      <c r="B252" s="127" t="s">
        <v>2003</v>
      </c>
      <c r="C252" s="73">
        <v>55.59</v>
      </c>
      <c r="D252" s="73">
        <v>0.44</v>
      </c>
      <c r="E252" s="73">
        <v>20.12</v>
      </c>
      <c r="F252" s="73">
        <v>9.5109916999999999</v>
      </c>
      <c r="G252" s="73">
        <v>0.28399999999999997</v>
      </c>
      <c r="H252" s="73">
        <v>4.8499999999999996</v>
      </c>
      <c r="I252" s="73">
        <v>2.73</v>
      </c>
      <c r="J252" s="73">
        <v>1.34</v>
      </c>
      <c r="K252" s="73">
        <v>3</v>
      </c>
      <c r="L252" s="73">
        <v>3.7999999999999999E-2</v>
      </c>
      <c r="M252" s="73">
        <v>1.92</v>
      </c>
      <c r="N252" s="74"/>
      <c r="O252" s="75">
        <v>228.96373500000001</v>
      </c>
      <c r="P252" s="75"/>
      <c r="Q252" s="75">
        <v>90.043199999999999</v>
      </c>
      <c r="R252" s="75">
        <v>129.72999999999999</v>
      </c>
      <c r="S252" s="75">
        <v>46.04</v>
      </c>
      <c r="T252" s="75"/>
      <c r="U252" s="75"/>
      <c r="V252" s="75"/>
      <c r="W252" s="75">
        <v>49</v>
      </c>
      <c r="X252" s="75">
        <v>262.8288</v>
      </c>
      <c r="Y252" s="75">
        <v>1.38</v>
      </c>
      <c r="Z252" s="75">
        <v>27.01</v>
      </c>
      <c r="AA252" s="75"/>
      <c r="AB252" s="75"/>
      <c r="AC252" s="75">
        <v>7.96</v>
      </c>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c r="BA252" s="75"/>
      <c r="BB252" s="75"/>
      <c r="BC252" s="75"/>
      <c r="BD252" s="75"/>
      <c r="BE252" s="75"/>
      <c r="BF252" s="75"/>
      <c r="BG252" s="75" t="s">
        <v>1946</v>
      </c>
    </row>
    <row r="253" spans="1:59" s="289" customFormat="1" ht="12.75" x14ac:dyDescent="0.2">
      <c r="A253" s="299" t="s">
        <v>1977</v>
      </c>
      <c r="B253" s="127" t="s">
        <v>2004</v>
      </c>
      <c r="C253" s="73">
        <v>55.18</v>
      </c>
      <c r="D253" s="73">
        <v>0.38400000000000001</v>
      </c>
      <c r="E253" s="73">
        <v>18.510000000000002</v>
      </c>
      <c r="F253" s="73">
        <v>10.698740900000001</v>
      </c>
      <c r="G253" s="73">
        <v>0.26900000000000002</v>
      </c>
      <c r="H253" s="73">
        <v>6.28</v>
      </c>
      <c r="I253" s="73">
        <v>2.5249999999999999</v>
      </c>
      <c r="J253" s="73">
        <v>0.56000000000000005</v>
      </c>
      <c r="K253" s="73">
        <v>2.4900000000000002</v>
      </c>
      <c r="L253" s="73">
        <v>3.7999999999999999E-2</v>
      </c>
      <c r="M253" s="73">
        <v>2.29</v>
      </c>
      <c r="N253" s="74"/>
      <c r="O253" s="75">
        <v>263.3062425</v>
      </c>
      <c r="P253" s="75">
        <v>50</v>
      </c>
      <c r="Q253" s="75">
        <v>142.61199999999999</v>
      </c>
      <c r="R253" s="75">
        <v>72.56</v>
      </c>
      <c r="S253" s="75">
        <v>30.23</v>
      </c>
      <c r="T253" s="75">
        <v>149</v>
      </c>
      <c r="U253" s="75">
        <v>14</v>
      </c>
      <c r="V253" s="75"/>
      <c r="W253" s="75">
        <v>55</v>
      </c>
      <c r="X253" s="75">
        <v>232.09800000000001</v>
      </c>
      <c r="Y253" s="75">
        <v>1.06</v>
      </c>
      <c r="Z253" s="75">
        <v>24.31</v>
      </c>
      <c r="AA253" s="75">
        <v>0.7</v>
      </c>
      <c r="AB253" s="75">
        <v>0.19</v>
      </c>
      <c r="AC253" s="75">
        <v>13.86</v>
      </c>
      <c r="AD253" s="75">
        <v>2.4900000000000002</v>
      </c>
      <c r="AE253" s="75">
        <v>3.36</v>
      </c>
      <c r="AF253" s="75">
        <v>0.4</v>
      </c>
      <c r="AG253" s="75">
        <v>2.0299999999999998</v>
      </c>
      <c r="AH253" s="75">
        <v>0.62</v>
      </c>
      <c r="AI253" s="75">
        <v>0.20899999999999999</v>
      </c>
      <c r="AJ253" s="75">
        <v>1.44</v>
      </c>
      <c r="AK253" s="75">
        <v>0.33</v>
      </c>
      <c r="AL253" s="75">
        <v>2.4700000000000002</v>
      </c>
      <c r="AM253" s="75">
        <v>0.57999999999999996</v>
      </c>
      <c r="AN253" s="75">
        <v>1.85</v>
      </c>
      <c r="AO253" s="75">
        <v>0.29899999999999999</v>
      </c>
      <c r="AP253" s="75">
        <v>1.97</v>
      </c>
      <c r="AQ253" s="75">
        <v>0.28999999999999998</v>
      </c>
      <c r="AR253" s="75">
        <v>3.5</v>
      </c>
      <c r="AS253" s="75"/>
      <c r="AT253" s="75">
        <v>7.0000000000000007E-2</v>
      </c>
      <c r="AU253" s="75"/>
      <c r="AV253" s="75"/>
      <c r="AW253" s="75"/>
      <c r="AX253" s="75">
        <v>40</v>
      </c>
      <c r="AY253" s="75">
        <v>0.9</v>
      </c>
      <c r="AZ253" s="75"/>
      <c r="BA253" s="75"/>
      <c r="BB253" s="75"/>
      <c r="BC253" s="75"/>
      <c r="BD253" s="75"/>
      <c r="BE253" s="75"/>
      <c r="BF253" s="75"/>
      <c r="BG253" s="75" t="s">
        <v>1946</v>
      </c>
    </row>
    <row r="254" spans="1:59" s="289" customFormat="1" ht="12.75" x14ac:dyDescent="0.2">
      <c r="A254" s="299" t="s">
        <v>1977</v>
      </c>
      <c r="B254" s="127" t="s">
        <v>2005</v>
      </c>
      <c r="C254" s="73">
        <v>48.5</v>
      </c>
      <c r="D254" s="73">
        <v>0.35599999999999998</v>
      </c>
      <c r="E254" s="73">
        <v>16.41</v>
      </c>
      <c r="F254" s="73">
        <v>11.571556599999999</v>
      </c>
      <c r="G254" s="73">
        <v>0.125</v>
      </c>
      <c r="H254" s="73">
        <v>13.61</v>
      </c>
      <c r="I254" s="73">
        <v>0.46</v>
      </c>
      <c r="J254" s="73">
        <v>0.05</v>
      </c>
      <c r="K254" s="73">
        <v>1.8</v>
      </c>
      <c r="L254" s="73">
        <v>2.8000000000000001E-2</v>
      </c>
      <c r="M254" s="73">
        <v>6.37</v>
      </c>
      <c r="N254" s="74"/>
      <c r="O254" s="75">
        <v>413.89735100000007</v>
      </c>
      <c r="P254" s="75">
        <v>43</v>
      </c>
      <c r="Q254" s="75">
        <v>176.249</v>
      </c>
      <c r="R254" s="75">
        <v>57.16</v>
      </c>
      <c r="S254" s="75">
        <v>8.26</v>
      </c>
      <c r="T254" s="75">
        <v>226</v>
      </c>
      <c r="U254" s="75">
        <v>14</v>
      </c>
      <c r="V254" s="75"/>
      <c r="W254" s="75">
        <v>43</v>
      </c>
      <c r="X254" s="75">
        <v>214.75800000000001</v>
      </c>
      <c r="Y254" s="75">
        <v>0.89</v>
      </c>
      <c r="Z254" s="75">
        <v>22.48</v>
      </c>
      <c r="AA254" s="75">
        <v>0.7</v>
      </c>
      <c r="AB254" s="75">
        <v>0.43</v>
      </c>
      <c r="AC254" s="75">
        <v>8.01</v>
      </c>
      <c r="AD254" s="75">
        <v>1.36</v>
      </c>
      <c r="AE254" s="75">
        <v>2.85</v>
      </c>
      <c r="AF254" s="75">
        <v>0.33</v>
      </c>
      <c r="AG254" s="75">
        <v>1.45</v>
      </c>
      <c r="AH254" s="75">
        <v>0.4</v>
      </c>
      <c r="AI254" s="75">
        <v>0.14199999999999999</v>
      </c>
      <c r="AJ254" s="75">
        <v>0.62</v>
      </c>
      <c r="AK254" s="75">
        <v>0.16</v>
      </c>
      <c r="AL254" s="75">
        <v>1.27</v>
      </c>
      <c r="AM254" s="75">
        <v>0.3</v>
      </c>
      <c r="AN254" s="75">
        <v>1.01</v>
      </c>
      <c r="AO254" s="75">
        <v>0.16700000000000001</v>
      </c>
      <c r="AP254" s="75">
        <v>1.1499999999999999</v>
      </c>
      <c r="AQ254" s="75">
        <v>0.17899999999999999</v>
      </c>
      <c r="AR254" s="75">
        <v>3.7</v>
      </c>
      <c r="AS254" s="75"/>
      <c r="AT254" s="75">
        <v>7.0000000000000007E-2</v>
      </c>
      <c r="AU254" s="75"/>
      <c r="AV254" s="75"/>
      <c r="AW254" s="75"/>
      <c r="AX254" s="75">
        <v>100</v>
      </c>
      <c r="AY254" s="75">
        <v>1.3</v>
      </c>
      <c r="AZ254" s="75"/>
      <c r="BA254" s="75"/>
      <c r="BB254" s="75"/>
      <c r="BC254" s="75"/>
      <c r="BD254" s="75"/>
      <c r="BE254" s="75"/>
      <c r="BF254" s="75"/>
      <c r="BG254" s="75" t="s">
        <v>1946</v>
      </c>
    </row>
    <row r="255" spans="1:59" s="289" customFormat="1" ht="12.75" x14ac:dyDescent="0.2">
      <c r="A255" s="299" t="s">
        <v>2219</v>
      </c>
      <c r="B255" s="127" t="s">
        <v>2006</v>
      </c>
      <c r="C255" s="73">
        <v>47.25</v>
      </c>
      <c r="D255" s="73">
        <v>0.33</v>
      </c>
      <c r="E255" s="73">
        <v>14.72</v>
      </c>
      <c r="F255" s="73">
        <v>13.4611576</v>
      </c>
      <c r="G255" s="73">
        <v>0.14699999999999999</v>
      </c>
      <c r="H255" s="73">
        <v>14.24</v>
      </c>
      <c r="I255" s="73">
        <v>0.12</v>
      </c>
      <c r="J255" s="73">
        <v>0.03</v>
      </c>
      <c r="K255" s="73">
        <v>2.2599999999999998</v>
      </c>
      <c r="L255" s="73">
        <v>2.4E-2</v>
      </c>
      <c r="M255" s="73">
        <v>6.24</v>
      </c>
      <c r="N255" s="74"/>
      <c r="O255" s="75">
        <v>333.07757280000004</v>
      </c>
      <c r="P255" s="75"/>
      <c r="Q255" s="75">
        <v>187.69319999999999</v>
      </c>
      <c r="R255" s="75">
        <v>106.72</v>
      </c>
      <c r="S255" s="75">
        <v>4.33</v>
      </c>
      <c r="T255" s="75"/>
      <c r="U255" s="75"/>
      <c r="V255" s="75"/>
      <c r="W255" s="75">
        <v>42</v>
      </c>
      <c r="X255" s="75">
        <v>205.48079999999999</v>
      </c>
      <c r="Y255" s="75">
        <v>1.07</v>
      </c>
      <c r="Z255" s="75">
        <v>21.51</v>
      </c>
      <c r="AA255" s="75"/>
      <c r="AB255" s="75"/>
      <c r="AC255" s="75">
        <v>7.79</v>
      </c>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t="s">
        <v>1946</v>
      </c>
    </row>
    <row r="256" spans="1:59" s="289" customFormat="1" ht="12.75" x14ac:dyDescent="0.2">
      <c r="A256" s="299" t="s">
        <v>1977</v>
      </c>
      <c r="B256" s="127" t="s">
        <v>2007</v>
      </c>
      <c r="C256" s="73">
        <v>46.361249999999998</v>
      </c>
      <c r="D256" s="73">
        <v>0.45300000000000001</v>
      </c>
      <c r="E256" s="73">
        <v>19.353750000000002</v>
      </c>
      <c r="F256" s="73">
        <v>9.4660011999999991</v>
      </c>
      <c r="G256" s="73">
        <v>0.151</v>
      </c>
      <c r="H256" s="73">
        <v>13.796250000000001</v>
      </c>
      <c r="I256" s="73">
        <v>0.37</v>
      </c>
      <c r="J256" s="73">
        <v>0.48</v>
      </c>
      <c r="K256" s="73">
        <v>3.33</v>
      </c>
      <c r="L256" s="73">
        <v>5.8999999999999997E-2</v>
      </c>
      <c r="M256" s="73">
        <v>5.96</v>
      </c>
      <c r="N256" s="74"/>
      <c r="O256" s="75">
        <v>126.49045500000001</v>
      </c>
      <c r="P256" s="75"/>
      <c r="Q256" s="75">
        <v>127.82250000000001</v>
      </c>
      <c r="R256" s="75">
        <v>83.67</v>
      </c>
      <c r="S256" s="75">
        <v>25.76</v>
      </c>
      <c r="T256" s="75"/>
      <c r="U256" s="75"/>
      <c r="V256" s="75"/>
      <c r="W256" s="75">
        <v>42</v>
      </c>
      <c r="X256" s="75">
        <v>230.685</v>
      </c>
      <c r="Y256" s="75">
        <v>1.62</v>
      </c>
      <c r="Z256" s="75">
        <v>42.25</v>
      </c>
      <c r="AA256" s="75"/>
      <c r="AB256" s="75"/>
      <c r="AC256" s="75">
        <v>13.2</v>
      </c>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c r="BA256" s="75"/>
      <c r="BB256" s="75"/>
      <c r="BC256" s="75"/>
      <c r="BD256" s="75"/>
      <c r="BE256" s="75"/>
      <c r="BF256" s="75"/>
      <c r="BG256" s="75" t="s">
        <v>1946</v>
      </c>
    </row>
    <row r="257" spans="1:59" s="289" customFormat="1" ht="12.75" x14ac:dyDescent="0.2">
      <c r="A257" s="299" t="s">
        <v>1977</v>
      </c>
      <c r="B257" s="127" t="s">
        <v>2008</v>
      </c>
      <c r="C257" s="73">
        <v>42.84</v>
      </c>
      <c r="D257" s="73">
        <v>0.47099999999999997</v>
      </c>
      <c r="E257" s="73">
        <v>19.78</v>
      </c>
      <c r="F257" s="73">
        <v>9.7449422999999999</v>
      </c>
      <c r="G257" s="73">
        <v>0.185</v>
      </c>
      <c r="H257" s="73">
        <v>16.57</v>
      </c>
      <c r="I257" s="73">
        <v>0.25</v>
      </c>
      <c r="J257" s="73">
        <v>0.52</v>
      </c>
      <c r="K257" s="73">
        <v>3.64</v>
      </c>
      <c r="L257" s="73">
        <v>0.05</v>
      </c>
      <c r="M257" s="73">
        <v>5.7</v>
      </c>
      <c r="N257" s="74"/>
      <c r="O257" s="75">
        <v>136.042242875</v>
      </c>
      <c r="P257" s="75">
        <v>51</v>
      </c>
      <c r="Q257" s="75">
        <v>135.1191</v>
      </c>
      <c r="R257" s="75">
        <v>177.19</v>
      </c>
      <c r="S257" s="75">
        <v>10.72</v>
      </c>
      <c r="T257" s="75">
        <v>190</v>
      </c>
      <c r="U257" s="75">
        <v>17</v>
      </c>
      <c r="V257" s="75"/>
      <c r="W257" s="75">
        <v>43</v>
      </c>
      <c r="X257" s="75">
        <v>220.60659999999999</v>
      </c>
      <c r="Y257" s="75">
        <v>2.44</v>
      </c>
      <c r="Z257" s="75">
        <v>40.700000000000003</v>
      </c>
      <c r="AA257" s="75">
        <v>1.2</v>
      </c>
      <c r="AB257" s="75">
        <v>1.53</v>
      </c>
      <c r="AC257" s="75">
        <v>13.77</v>
      </c>
      <c r="AD257" s="75">
        <v>3.92</v>
      </c>
      <c r="AE257" s="75">
        <v>8.16</v>
      </c>
      <c r="AF257" s="75">
        <v>1.04</v>
      </c>
      <c r="AG257" s="75">
        <v>4.46</v>
      </c>
      <c r="AH257" s="75">
        <v>1.19</v>
      </c>
      <c r="AI257" s="75">
        <v>0.13100000000000001</v>
      </c>
      <c r="AJ257" s="75">
        <v>1.69</v>
      </c>
      <c r="AK257" s="75">
        <v>0.36</v>
      </c>
      <c r="AL257" s="75">
        <v>2.4500000000000002</v>
      </c>
      <c r="AM257" s="75">
        <v>0.53</v>
      </c>
      <c r="AN257" s="75">
        <v>1.66</v>
      </c>
      <c r="AO257" s="75">
        <v>0.25800000000000001</v>
      </c>
      <c r="AP257" s="75">
        <v>1.76</v>
      </c>
      <c r="AQ257" s="75">
        <v>0.28999999999999998</v>
      </c>
      <c r="AR257" s="75">
        <v>33.9</v>
      </c>
      <c r="AS257" s="75"/>
      <c r="AT257" s="75">
        <v>0.17</v>
      </c>
      <c r="AU257" s="75"/>
      <c r="AV257" s="75"/>
      <c r="AW257" s="75"/>
      <c r="AX257" s="75">
        <v>110</v>
      </c>
      <c r="AY257" s="75">
        <v>0.9</v>
      </c>
      <c r="AZ257" s="75"/>
      <c r="BA257" s="75"/>
      <c r="BB257" s="75"/>
      <c r="BC257" s="75"/>
      <c r="BD257" s="75"/>
      <c r="BE257" s="75"/>
      <c r="BF257" s="75"/>
      <c r="BG257" s="75" t="s">
        <v>1946</v>
      </c>
    </row>
    <row r="258" spans="1:59" s="289" customFormat="1" ht="12.75" x14ac:dyDescent="0.2">
      <c r="A258" s="299" t="s">
        <v>1977</v>
      </c>
      <c r="B258" s="127" t="s">
        <v>2009</v>
      </c>
      <c r="C258" s="73">
        <v>47.78</v>
      </c>
      <c r="D258" s="73">
        <v>0.40300000000000002</v>
      </c>
      <c r="E258" s="73">
        <v>17.3</v>
      </c>
      <c r="F258" s="73">
        <v>13.2002127</v>
      </c>
      <c r="G258" s="73">
        <v>0.16400000000000001</v>
      </c>
      <c r="H258" s="73">
        <v>10.45</v>
      </c>
      <c r="I258" s="73">
        <v>2.72</v>
      </c>
      <c r="J258" s="73">
        <v>0.66</v>
      </c>
      <c r="K258" s="73">
        <v>1.1599999999999999</v>
      </c>
      <c r="L258" s="73">
        <v>1.6E-2</v>
      </c>
      <c r="M258" s="73">
        <v>5.07</v>
      </c>
      <c r="N258" s="74"/>
      <c r="O258" s="75">
        <v>275.816316825</v>
      </c>
      <c r="P258" s="75"/>
      <c r="Q258" s="75">
        <v>147.24809999999999</v>
      </c>
      <c r="R258" s="75">
        <v>38.5</v>
      </c>
      <c r="S258" s="75">
        <v>45.15</v>
      </c>
      <c r="T258" s="75"/>
      <c r="U258" s="75"/>
      <c r="V258" s="75"/>
      <c r="W258" s="75">
        <v>51</v>
      </c>
      <c r="X258" s="75">
        <v>246.13290000000001</v>
      </c>
      <c r="Y258" s="75">
        <v>1.05</v>
      </c>
      <c r="Z258" s="75">
        <v>18.510000000000002</v>
      </c>
      <c r="AA258" s="75"/>
      <c r="AB258" s="75"/>
      <c r="AC258" s="75">
        <v>15.69</v>
      </c>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t="s">
        <v>1946</v>
      </c>
    </row>
    <row r="259" spans="1:59" s="289" customFormat="1" ht="12.75" x14ac:dyDescent="0.2">
      <c r="A259" s="299" t="s">
        <v>1977</v>
      </c>
      <c r="B259" s="127" t="s">
        <v>2010</v>
      </c>
      <c r="C259" s="73">
        <v>48.39</v>
      </c>
      <c r="D259" s="73">
        <v>0.38400000000000001</v>
      </c>
      <c r="E259" s="73">
        <v>18.3</v>
      </c>
      <c r="F259" s="73">
        <v>11.022672500000001</v>
      </c>
      <c r="G259" s="73">
        <v>0.255</v>
      </c>
      <c r="H259" s="73">
        <v>11.05</v>
      </c>
      <c r="I259" s="73">
        <v>2.81</v>
      </c>
      <c r="J259" s="73">
        <v>0.47</v>
      </c>
      <c r="K259" s="73">
        <v>0.89</v>
      </c>
      <c r="L259" s="73">
        <v>3.2000000000000001E-2</v>
      </c>
      <c r="M259" s="73">
        <v>5.76</v>
      </c>
      <c r="N259" s="74"/>
      <c r="O259" s="75">
        <v>262.58504299999998</v>
      </c>
      <c r="P259" s="75"/>
      <c r="Q259" s="75">
        <v>143.0806</v>
      </c>
      <c r="R259" s="75">
        <v>26.51</v>
      </c>
      <c r="S259" s="75">
        <v>34.67</v>
      </c>
      <c r="T259" s="75"/>
      <c r="U259" s="75"/>
      <c r="V259" s="75"/>
      <c r="W259" s="75">
        <v>43</v>
      </c>
      <c r="X259" s="75">
        <v>248.95439999999999</v>
      </c>
      <c r="Y259" s="75">
        <v>0.95</v>
      </c>
      <c r="Z259" s="75">
        <v>24.03</v>
      </c>
      <c r="AA259" s="75"/>
      <c r="AB259" s="75"/>
      <c r="AC259" s="75">
        <v>9.8699999999999992</v>
      </c>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t="s">
        <v>1946</v>
      </c>
    </row>
    <row r="260" spans="1:59" s="289" customFormat="1" ht="12.75" x14ac:dyDescent="0.2">
      <c r="A260" s="299" t="s">
        <v>1977</v>
      </c>
      <c r="B260" s="127" t="s">
        <v>2011</v>
      </c>
      <c r="C260" s="73">
        <v>50.78</v>
      </c>
      <c r="D260" s="73">
        <v>0.28999999999999998</v>
      </c>
      <c r="E260" s="73">
        <v>14.79</v>
      </c>
      <c r="F260" s="73">
        <v>11.022672500000001</v>
      </c>
      <c r="G260" s="73">
        <v>0.111</v>
      </c>
      <c r="H260" s="73">
        <v>13.59</v>
      </c>
      <c r="I260" s="73">
        <v>0.25</v>
      </c>
      <c r="J260" s="73">
        <v>0.03</v>
      </c>
      <c r="K260" s="73">
        <v>1.34</v>
      </c>
      <c r="L260" s="73">
        <v>2.8000000000000001E-2</v>
      </c>
      <c r="M260" s="73">
        <v>6.62</v>
      </c>
      <c r="N260" s="74"/>
      <c r="O260" s="75">
        <v>357.16933104999998</v>
      </c>
      <c r="P260" s="75">
        <v>37</v>
      </c>
      <c r="Q260" s="75">
        <v>174.54349999999999</v>
      </c>
      <c r="R260" s="75">
        <v>41.98</v>
      </c>
      <c r="S260" s="75">
        <v>4.1900000000000004</v>
      </c>
      <c r="T260" s="75">
        <v>72</v>
      </c>
      <c r="U260" s="75">
        <v>11</v>
      </c>
      <c r="V260" s="75"/>
      <c r="W260" s="75">
        <v>44</v>
      </c>
      <c r="X260" s="75">
        <v>189.14519999999999</v>
      </c>
      <c r="Y260" s="75">
        <v>0.77</v>
      </c>
      <c r="Z260" s="75">
        <v>19.61</v>
      </c>
      <c r="AA260" s="75">
        <v>0.6</v>
      </c>
      <c r="AB260" s="75">
        <v>0.45</v>
      </c>
      <c r="AC260" s="75">
        <v>10.14</v>
      </c>
      <c r="AD260" s="75">
        <v>2.4700000000000002</v>
      </c>
      <c r="AE260" s="75">
        <v>3.11</v>
      </c>
      <c r="AF260" s="75">
        <v>0.37</v>
      </c>
      <c r="AG260" s="75">
        <v>1.77</v>
      </c>
      <c r="AH260" s="75">
        <v>0.51</v>
      </c>
      <c r="AI260" s="75">
        <v>0.22600000000000001</v>
      </c>
      <c r="AJ260" s="75">
        <v>0.98</v>
      </c>
      <c r="AK260" s="75">
        <v>0.2</v>
      </c>
      <c r="AL260" s="75">
        <v>1.52</v>
      </c>
      <c r="AM260" s="75">
        <v>0.37</v>
      </c>
      <c r="AN260" s="75">
        <v>1.27</v>
      </c>
      <c r="AO260" s="75">
        <v>0.20200000000000001</v>
      </c>
      <c r="AP260" s="75">
        <v>1.34</v>
      </c>
      <c r="AQ260" s="75">
        <v>0.20499999999999999</v>
      </c>
      <c r="AR260" s="75">
        <v>3</v>
      </c>
      <c r="AS260" s="75"/>
      <c r="AT260" s="75">
        <v>0.04</v>
      </c>
      <c r="AU260" s="75"/>
      <c r="AV260" s="75"/>
      <c r="AW260" s="75"/>
      <c r="AX260" s="75">
        <v>60</v>
      </c>
      <c r="AY260" s="75">
        <v>0.9</v>
      </c>
      <c r="AZ260" s="75"/>
      <c r="BA260" s="75"/>
      <c r="BB260" s="75"/>
      <c r="BC260" s="75"/>
      <c r="BD260" s="75"/>
      <c r="BE260" s="75"/>
      <c r="BF260" s="75"/>
      <c r="BG260" s="75" t="s">
        <v>1946</v>
      </c>
    </row>
    <row r="261" spans="1:59" s="289" customFormat="1" ht="12.75" x14ac:dyDescent="0.2">
      <c r="A261" s="299" t="s">
        <v>1977</v>
      </c>
      <c r="B261" s="127" t="s">
        <v>2012</v>
      </c>
      <c r="C261" s="73">
        <v>45.45</v>
      </c>
      <c r="D261" s="73">
        <v>0.44500000000000001</v>
      </c>
      <c r="E261" s="73">
        <v>18.57</v>
      </c>
      <c r="F261" s="73">
        <v>9.3940163999999999</v>
      </c>
      <c r="G261" s="73">
        <v>0.20499999999999999</v>
      </c>
      <c r="H261" s="73">
        <v>14.38</v>
      </c>
      <c r="I261" s="73">
        <v>0.78</v>
      </c>
      <c r="J261" s="73">
        <v>0.39</v>
      </c>
      <c r="K261" s="73">
        <v>2.4500000000000002</v>
      </c>
      <c r="L261" s="73">
        <v>2.8000000000000001E-2</v>
      </c>
      <c r="M261" s="73">
        <v>7.37</v>
      </c>
      <c r="N261" s="74"/>
      <c r="O261" s="75">
        <v>173.00535945000001</v>
      </c>
      <c r="P261" s="75">
        <v>34</v>
      </c>
      <c r="Q261" s="75">
        <v>138.5736</v>
      </c>
      <c r="R261" s="75">
        <v>124.74</v>
      </c>
      <c r="S261" s="75">
        <v>20.39</v>
      </c>
      <c r="T261" s="75">
        <v>278</v>
      </c>
      <c r="U261" s="75">
        <v>13</v>
      </c>
      <c r="V261" s="75"/>
      <c r="W261" s="75">
        <v>41</v>
      </c>
      <c r="X261" s="75">
        <v>231.59399999999999</v>
      </c>
      <c r="Y261" s="75">
        <v>1.19</v>
      </c>
      <c r="Z261" s="75">
        <v>33.049999999999997</v>
      </c>
      <c r="AA261" s="75">
        <v>0.9</v>
      </c>
      <c r="AB261" s="75">
        <v>1.37</v>
      </c>
      <c r="AC261" s="75">
        <v>10.95</v>
      </c>
      <c r="AD261" s="75">
        <v>8.07</v>
      </c>
      <c r="AE261" s="75">
        <v>13.4</v>
      </c>
      <c r="AF261" s="75">
        <v>1.42</v>
      </c>
      <c r="AG261" s="75">
        <v>5.55</v>
      </c>
      <c r="AH261" s="75">
        <v>1.25</v>
      </c>
      <c r="AI261" s="75">
        <v>0.25</v>
      </c>
      <c r="AJ261" s="75">
        <v>1.51</v>
      </c>
      <c r="AK261" s="75">
        <v>0.27</v>
      </c>
      <c r="AL261" s="75">
        <v>1.87</v>
      </c>
      <c r="AM261" s="75">
        <v>0.44</v>
      </c>
      <c r="AN261" s="75">
        <v>1.5</v>
      </c>
      <c r="AO261" s="75">
        <v>0.24099999999999999</v>
      </c>
      <c r="AP261" s="75">
        <v>1.61</v>
      </c>
      <c r="AQ261" s="75">
        <v>0.248</v>
      </c>
      <c r="AR261" s="75">
        <v>9</v>
      </c>
      <c r="AS261" s="75"/>
      <c r="AT261" s="75">
        <v>0.17</v>
      </c>
      <c r="AU261" s="75"/>
      <c r="AV261" s="75"/>
      <c r="AW261" s="75"/>
      <c r="AX261" s="75">
        <v>40</v>
      </c>
      <c r="AY261" s="75" t="s">
        <v>1959</v>
      </c>
      <c r="AZ261" s="75"/>
      <c r="BA261" s="75"/>
      <c r="BB261" s="75"/>
      <c r="BC261" s="75"/>
      <c r="BD261" s="75"/>
      <c r="BE261" s="75"/>
      <c r="BF261" s="75"/>
      <c r="BG261" s="75" t="s">
        <v>1946</v>
      </c>
    </row>
    <row r="262" spans="1:59" s="289" customFormat="1" ht="12.75" x14ac:dyDescent="0.2">
      <c r="A262" s="299" t="s">
        <v>1977</v>
      </c>
      <c r="B262" s="127" t="s">
        <v>2013</v>
      </c>
      <c r="C262" s="73">
        <v>49.49</v>
      </c>
      <c r="D262" s="73">
        <v>0.36299999999999999</v>
      </c>
      <c r="E262" s="73">
        <v>16.1525</v>
      </c>
      <c r="F262" s="73">
        <v>9.0340923999999987</v>
      </c>
      <c r="G262" s="73">
        <v>0.18</v>
      </c>
      <c r="H262" s="73">
        <v>13.83</v>
      </c>
      <c r="I262" s="73">
        <v>3.25</v>
      </c>
      <c r="J262" s="73">
        <v>1.44</v>
      </c>
      <c r="K262" s="73">
        <v>1.41</v>
      </c>
      <c r="L262" s="73">
        <v>3.5999999999999997E-2</v>
      </c>
      <c r="M262" s="73">
        <v>3.92</v>
      </c>
      <c r="N262" s="74"/>
      <c r="O262" s="75">
        <v>192.27685015</v>
      </c>
      <c r="P262" s="75"/>
      <c r="Q262" s="75">
        <v>154.76580000000001</v>
      </c>
      <c r="R262" s="75">
        <v>33.39</v>
      </c>
      <c r="S262" s="75">
        <v>20.65</v>
      </c>
      <c r="T262" s="75"/>
      <c r="U262" s="75"/>
      <c r="V262" s="75"/>
      <c r="W262" s="75">
        <v>43</v>
      </c>
      <c r="X262" s="75">
        <v>242.73480000000001</v>
      </c>
      <c r="Y262" s="75">
        <v>0.85</v>
      </c>
      <c r="Z262" s="75">
        <v>21.42</v>
      </c>
      <c r="AA262" s="75"/>
      <c r="AB262" s="75"/>
      <c r="AC262" s="75">
        <v>11.49</v>
      </c>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c r="BA262" s="75"/>
      <c r="BB262" s="75"/>
      <c r="BC262" s="75"/>
      <c r="BD262" s="75"/>
      <c r="BE262" s="75"/>
      <c r="BF262" s="75"/>
      <c r="BG262" s="75" t="s">
        <v>1946</v>
      </c>
    </row>
    <row r="263" spans="1:59" s="289" customFormat="1" ht="12.75" x14ac:dyDescent="0.2">
      <c r="A263" s="299" t="s">
        <v>1977</v>
      </c>
      <c r="B263" s="127" t="s">
        <v>2014</v>
      </c>
      <c r="C263" s="73">
        <v>49.38</v>
      </c>
      <c r="D263" s="73">
        <v>0.32700000000000001</v>
      </c>
      <c r="E263" s="73">
        <v>15.15</v>
      </c>
      <c r="F263" s="73">
        <v>10.2128435</v>
      </c>
      <c r="G263" s="73">
        <v>0.21</v>
      </c>
      <c r="H263" s="73">
        <v>15.06</v>
      </c>
      <c r="I263" s="73">
        <v>2.61</v>
      </c>
      <c r="J263" s="73">
        <v>0.63</v>
      </c>
      <c r="K263" s="73">
        <v>0.96</v>
      </c>
      <c r="L263" s="73">
        <v>0.04</v>
      </c>
      <c r="M263" s="73">
        <v>4.93</v>
      </c>
      <c r="N263" s="74"/>
      <c r="O263" s="75">
        <v>219.74421892500001</v>
      </c>
      <c r="P263" s="75"/>
      <c r="Q263" s="75">
        <v>148.13810000000001</v>
      </c>
      <c r="R263" s="75">
        <v>25.91</v>
      </c>
      <c r="S263" s="75">
        <v>20.79</v>
      </c>
      <c r="T263" s="75"/>
      <c r="U263" s="75"/>
      <c r="V263" s="75"/>
      <c r="W263" s="75">
        <v>44</v>
      </c>
      <c r="X263" s="75">
        <v>202.59630000000001</v>
      </c>
      <c r="Y263" s="75">
        <v>1.78</v>
      </c>
      <c r="Z263" s="75">
        <v>20.43</v>
      </c>
      <c r="AA263" s="75"/>
      <c r="AB263" s="75"/>
      <c r="AC263" s="75">
        <v>13.21</v>
      </c>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5" t="s">
        <v>1946</v>
      </c>
    </row>
    <row r="264" spans="1:59" s="289" customFormat="1" ht="12.75" x14ac:dyDescent="0.2">
      <c r="A264" s="299" t="s">
        <v>1977</v>
      </c>
      <c r="B264" s="128" t="s">
        <v>2015</v>
      </c>
      <c r="C264" s="76">
        <v>49.66</v>
      </c>
      <c r="D264" s="76">
        <v>0.36</v>
      </c>
      <c r="E264" s="76">
        <v>16.93</v>
      </c>
      <c r="F264" s="76">
        <v>10.029999999999999</v>
      </c>
      <c r="G264" s="76">
        <v>0.25</v>
      </c>
      <c r="H264" s="76">
        <v>10.220000000000001</v>
      </c>
      <c r="I264" s="76">
        <v>7.95</v>
      </c>
      <c r="J264" s="76">
        <v>1.03</v>
      </c>
      <c r="K264" s="76">
        <v>0.27</v>
      </c>
      <c r="L264" s="76">
        <v>0.04</v>
      </c>
      <c r="M264" s="76">
        <v>2.86</v>
      </c>
      <c r="N264" s="77"/>
      <c r="O264" s="75">
        <v>224</v>
      </c>
      <c r="P264" s="75">
        <v>49</v>
      </c>
      <c r="Q264" s="75">
        <v>149</v>
      </c>
      <c r="R264" s="75">
        <v>7.7</v>
      </c>
      <c r="S264" s="75">
        <v>51</v>
      </c>
      <c r="T264" s="75">
        <v>48</v>
      </c>
      <c r="U264" s="75"/>
      <c r="V264" s="75">
        <v>3</v>
      </c>
      <c r="W264" s="75">
        <v>57.7</v>
      </c>
      <c r="X264" s="75">
        <v>194</v>
      </c>
      <c r="Y264" s="75">
        <v>0.7</v>
      </c>
      <c r="Z264" s="75">
        <v>22.6</v>
      </c>
      <c r="AA264" s="75">
        <v>0.8</v>
      </c>
      <c r="AB264" s="75">
        <v>0.51</v>
      </c>
      <c r="AC264" s="75">
        <v>13.9</v>
      </c>
      <c r="AD264" s="75">
        <v>2.2999999999999998</v>
      </c>
      <c r="AE264" s="75">
        <v>4.7</v>
      </c>
      <c r="AF264" s="75">
        <v>0.6</v>
      </c>
      <c r="AG264" s="75">
        <v>2.7</v>
      </c>
      <c r="AH264" s="75">
        <v>0.8</v>
      </c>
      <c r="AI264" s="75">
        <v>0.3</v>
      </c>
      <c r="AJ264" s="75">
        <v>1.4</v>
      </c>
      <c r="AK264" s="75">
        <v>0.3</v>
      </c>
      <c r="AL264" s="75">
        <v>2.4</v>
      </c>
      <c r="AM264" s="75">
        <v>0.6</v>
      </c>
      <c r="AN264" s="75">
        <v>1.7</v>
      </c>
      <c r="AO264" s="75">
        <v>0.3</v>
      </c>
      <c r="AP264" s="75">
        <v>1.8</v>
      </c>
      <c r="AQ264" s="75">
        <v>0.3</v>
      </c>
      <c r="AR264" s="75">
        <v>1.6</v>
      </c>
      <c r="AS264" s="75">
        <v>0.112</v>
      </c>
      <c r="AT264" s="75">
        <v>0.06</v>
      </c>
      <c r="AU264" s="75"/>
      <c r="AV264" s="75"/>
      <c r="AW264" s="75"/>
      <c r="AX264" s="75"/>
      <c r="AY264" s="75"/>
      <c r="AZ264" s="75"/>
      <c r="BA264" s="75"/>
      <c r="BB264" s="75"/>
      <c r="BC264" s="75"/>
      <c r="BD264" s="75"/>
      <c r="BE264" s="75"/>
      <c r="BF264" s="75"/>
      <c r="BG264" s="75" t="s">
        <v>1971</v>
      </c>
    </row>
    <row r="265" spans="1:59" s="289" customFormat="1" ht="12.75" x14ac:dyDescent="0.2">
      <c r="A265" s="299" t="s">
        <v>1977</v>
      </c>
      <c r="B265" s="128" t="s">
        <v>2016</v>
      </c>
      <c r="C265" s="76">
        <v>48.97</v>
      </c>
      <c r="D265" s="76">
        <v>0.37</v>
      </c>
      <c r="E265" s="76">
        <v>17.420000000000002</v>
      </c>
      <c r="F265" s="76">
        <v>9.01</v>
      </c>
      <c r="G265" s="76">
        <v>0.23</v>
      </c>
      <c r="H265" s="76">
        <v>10.07</v>
      </c>
      <c r="I265" s="76">
        <v>8.61</v>
      </c>
      <c r="J265" s="76">
        <v>1.32</v>
      </c>
      <c r="K265" s="76">
        <v>0.83</v>
      </c>
      <c r="L265" s="76">
        <v>0.03</v>
      </c>
      <c r="M265" s="76">
        <v>2.74</v>
      </c>
      <c r="N265" s="77"/>
      <c r="O265" s="75">
        <v>395</v>
      </c>
      <c r="P265" s="75">
        <v>48</v>
      </c>
      <c r="Q265" s="75">
        <v>181</v>
      </c>
      <c r="R265" s="75">
        <v>21.5</v>
      </c>
      <c r="S265" s="75">
        <v>59</v>
      </c>
      <c r="T265" s="75">
        <v>59.7</v>
      </c>
      <c r="U265" s="75"/>
      <c r="V265" s="75">
        <v>3.5</v>
      </c>
      <c r="W265" s="75">
        <v>55</v>
      </c>
      <c r="X265" s="75">
        <v>222</v>
      </c>
      <c r="Y265" s="75">
        <v>1.1000000000000001</v>
      </c>
      <c r="Z265" s="75">
        <v>24</v>
      </c>
      <c r="AA265" s="75">
        <v>0.8</v>
      </c>
      <c r="AB265" s="75">
        <v>0.61199999999999999</v>
      </c>
      <c r="AC265" s="75">
        <v>11.3</v>
      </c>
      <c r="AD265" s="75">
        <v>2.2000000000000002</v>
      </c>
      <c r="AE265" s="75">
        <v>4.0999999999999996</v>
      </c>
      <c r="AF265" s="75">
        <v>0.5</v>
      </c>
      <c r="AG265" s="75">
        <v>2.4</v>
      </c>
      <c r="AH265" s="75">
        <v>0.8</v>
      </c>
      <c r="AI265" s="75">
        <v>0.3</v>
      </c>
      <c r="AJ265" s="75">
        <v>1.2</v>
      </c>
      <c r="AK265" s="75">
        <v>0.3</v>
      </c>
      <c r="AL265" s="75">
        <v>2</v>
      </c>
      <c r="AM265" s="75">
        <v>0.5</v>
      </c>
      <c r="AN265" s="75">
        <v>1.5</v>
      </c>
      <c r="AO265" s="75">
        <v>0.2</v>
      </c>
      <c r="AP265" s="75">
        <v>1.6</v>
      </c>
      <c r="AQ265" s="75">
        <v>0.3</v>
      </c>
      <c r="AR265" s="75">
        <v>1.4</v>
      </c>
      <c r="AS265" s="75">
        <v>0.127</v>
      </c>
      <c r="AT265" s="75">
        <v>7.0000000000000007E-2</v>
      </c>
      <c r="AU265" s="75"/>
      <c r="AV265" s="75"/>
      <c r="AW265" s="75"/>
      <c r="AX265" s="75"/>
      <c r="AY265" s="75"/>
      <c r="AZ265" s="75"/>
      <c r="BA265" s="75"/>
      <c r="BB265" s="75"/>
      <c r="BC265" s="75"/>
      <c r="BD265" s="75"/>
      <c r="BE265" s="75"/>
      <c r="BF265" s="75"/>
      <c r="BG265" s="75" t="s">
        <v>1971</v>
      </c>
    </row>
    <row r="266" spans="1:59" s="289" customFormat="1" ht="12.75" x14ac:dyDescent="0.2">
      <c r="A266" s="299" t="s">
        <v>1977</v>
      </c>
      <c r="B266" s="128" t="s">
        <v>2017</v>
      </c>
      <c r="C266" s="76">
        <v>49.8</v>
      </c>
      <c r="D266" s="76">
        <v>0.41</v>
      </c>
      <c r="E266" s="76">
        <v>15.75</v>
      </c>
      <c r="F266" s="76">
        <v>9.98</v>
      </c>
      <c r="G266" s="76">
        <v>0.13</v>
      </c>
      <c r="H266" s="76">
        <v>13.03</v>
      </c>
      <c r="I266" s="76">
        <v>1.94</v>
      </c>
      <c r="J266" s="76">
        <v>1.38</v>
      </c>
      <c r="K266" s="76">
        <v>0.79</v>
      </c>
      <c r="L266" s="76">
        <v>0.03</v>
      </c>
      <c r="M266" s="76">
        <v>6.28</v>
      </c>
      <c r="N266" s="77"/>
      <c r="O266" s="75">
        <v>189</v>
      </c>
      <c r="P266" s="75">
        <v>47</v>
      </c>
      <c r="Q266" s="75">
        <v>102</v>
      </c>
      <c r="R266" s="75">
        <v>35.200000000000003</v>
      </c>
      <c r="S266" s="75">
        <v>27</v>
      </c>
      <c r="T266" s="75">
        <v>72.7</v>
      </c>
      <c r="U266" s="75"/>
      <c r="V266" s="75">
        <v>10</v>
      </c>
      <c r="W266" s="75">
        <v>48.1</v>
      </c>
      <c r="X266" s="75">
        <v>220</v>
      </c>
      <c r="Y266" s="75">
        <v>0.6</v>
      </c>
      <c r="Z266" s="75">
        <v>20.100000000000001</v>
      </c>
      <c r="AA266" s="75">
        <v>0.7</v>
      </c>
      <c r="AB266" s="75">
        <v>0.251</v>
      </c>
      <c r="AC266" s="75">
        <v>11.4</v>
      </c>
      <c r="AD266" s="75">
        <v>1.4</v>
      </c>
      <c r="AE266" s="75">
        <v>3</v>
      </c>
      <c r="AF266" s="75">
        <v>0.5</v>
      </c>
      <c r="AG266" s="75">
        <v>2.2999999999999998</v>
      </c>
      <c r="AH266" s="75">
        <v>0.9</v>
      </c>
      <c r="AI266" s="75">
        <v>0.4</v>
      </c>
      <c r="AJ266" s="75">
        <v>1.4</v>
      </c>
      <c r="AK266" s="75">
        <v>0.3</v>
      </c>
      <c r="AL266" s="75">
        <v>2.2000000000000002</v>
      </c>
      <c r="AM266" s="75">
        <v>0.5</v>
      </c>
      <c r="AN266" s="75">
        <v>1.6</v>
      </c>
      <c r="AO266" s="75">
        <v>0.2</v>
      </c>
      <c r="AP266" s="75">
        <v>1.6</v>
      </c>
      <c r="AQ266" s="75">
        <v>0.3</v>
      </c>
      <c r="AR266" s="75">
        <v>3.6</v>
      </c>
      <c r="AS266" s="75">
        <v>6.4000000000000001E-2</v>
      </c>
      <c r="AT266" s="75">
        <v>0.05</v>
      </c>
      <c r="AU266" s="75"/>
      <c r="AV266" s="75"/>
      <c r="AW266" s="75"/>
      <c r="AX266" s="75"/>
      <c r="AY266" s="75"/>
      <c r="AZ266" s="75"/>
      <c r="BA266" s="75"/>
      <c r="BB266" s="75"/>
      <c r="BC266" s="75"/>
      <c r="BD266" s="75"/>
      <c r="BE266" s="75"/>
      <c r="BF266" s="75"/>
      <c r="BG266" s="75" t="s">
        <v>1971</v>
      </c>
    </row>
    <row r="267" spans="1:59" s="289" customFormat="1" ht="12.75" x14ac:dyDescent="0.2">
      <c r="A267" s="299" t="s">
        <v>1977</v>
      </c>
      <c r="B267" s="128" t="s">
        <v>2018</v>
      </c>
      <c r="C267" s="76">
        <v>49.27</v>
      </c>
      <c r="D267" s="76">
        <v>0.35</v>
      </c>
      <c r="E267" s="76">
        <v>16.899999999999999</v>
      </c>
      <c r="F267" s="76">
        <v>13.97</v>
      </c>
      <c r="G267" s="76">
        <v>0.12</v>
      </c>
      <c r="H267" s="76">
        <v>14.56</v>
      </c>
      <c r="I267" s="76">
        <v>0.12</v>
      </c>
      <c r="J267" s="76">
        <v>0.15</v>
      </c>
      <c r="K267" s="76">
        <v>0.46</v>
      </c>
      <c r="L267" s="76">
        <v>0.03</v>
      </c>
      <c r="M267" s="76">
        <v>3.19</v>
      </c>
      <c r="N267" s="77"/>
      <c r="O267" s="75">
        <v>410</v>
      </c>
      <c r="P267" s="75">
        <v>56</v>
      </c>
      <c r="Q267" s="75">
        <v>206</v>
      </c>
      <c r="R267" s="75">
        <v>12.9</v>
      </c>
      <c r="S267" s="75">
        <v>3</v>
      </c>
      <c r="T267" s="75">
        <v>36.5</v>
      </c>
      <c r="U267" s="75"/>
      <c r="V267" s="75">
        <v>1.2</v>
      </c>
      <c r="W267" s="75">
        <v>46.6</v>
      </c>
      <c r="X267" s="75">
        <v>217</v>
      </c>
      <c r="Y267" s="75">
        <v>0.8</v>
      </c>
      <c r="Z267" s="75">
        <v>22.1</v>
      </c>
      <c r="AA267" s="75">
        <v>0.7</v>
      </c>
      <c r="AB267" s="75">
        <v>0.50800000000000001</v>
      </c>
      <c r="AC267" s="75">
        <v>5.6</v>
      </c>
      <c r="AD267" s="75">
        <v>1.6</v>
      </c>
      <c r="AE267" s="75">
        <v>3.1</v>
      </c>
      <c r="AF267" s="75">
        <v>0.4</v>
      </c>
      <c r="AG267" s="75">
        <v>1.7</v>
      </c>
      <c r="AH267" s="75">
        <v>0.5</v>
      </c>
      <c r="AI267" s="75">
        <v>0.2</v>
      </c>
      <c r="AJ267" s="75">
        <v>0.7</v>
      </c>
      <c r="AK267" s="75">
        <v>0.1</v>
      </c>
      <c r="AL267" s="75">
        <v>1.1000000000000001</v>
      </c>
      <c r="AM267" s="75">
        <v>0.3</v>
      </c>
      <c r="AN267" s="75">
        <v>0.9</v>
      </c>
      <c r="AO267" s="75">
        <v>0.1</v>
      </c>
      <c r="AP267" s="75">
        <v>1</v>
      </c>
      <c r="AQ267" s="75">
        <v>0.2</v>
      </c>
      <c r="AR267" s="75">
        <v>2.2000000000000002</v>
      </c>
      <c r="AS267" s="75">
        <v>8.5999999999999993E-2</v>
      </c>
      <c r="AT267" s="75">
        <v>0.06</v>
      </c>
      <c r="AU267" s="75"/>
      <c r="AV267" s="75"/>
      <c r="AW267" s="75"/>
      <c r="AX267" s="75"/>
      <c r="AY267" s="75"/>
      <c r="AZ267" s="75"/>
      <c r="BA267" s="75"/>
      <c r="BB267" s="75"/>
      <c r="BC267" s="75"/>
      <c r="BD267" s="75"/>
      <c r="BE267" s="75"/>
      <c r="BF267" s="75"/>
      <c r="BG267" s="75" t="s">
        <v>1971</v>
      </c>
    </row>
    <row r="268" spans="1:59" s="289" customFormat="1" ht="12.75" x14ac:dyDescent="0.2">
      <c r="A268" s="299" t="s">
        <v>1977</v>
      </c>
      <c r="B268" s="128" t="s">
        <v>2019</v>
      </c>
      <c r="C268" s="76">
        <v>51.41</v>
      </c>
      <c r="D268" s="76">
        <v>0.43</v>
      </c>
      <c r="E268" s="76">
        <v>17.55</v>
      </c>
      <c r="F268" s="76">
        <v>8.89</v>
      </c>
      <c r="G268" s="76">
        <v>0.2</v>
      </c>
      <c r="H268" s="76">
        <v>10.46</v>
      </c>
      <c r="I268" s="76">
        <v>8.4600000000000009</v>
      </c>
      <c r="J268" s="76">
        <v>1.53</v>
      </c>
      <c r="K268" s="76">
        <v>0.04</v>
      </c>
      <c r="L268" s="76">
        <v>0.04</v>
      </c>
      <c r="M268" s="76">
        <v>0.48</v>
      </c>
      <c r="N268" s="77"/>
      <c r="O268" s="75">
        <v>270</v>
      </c>
      <c r="P268" s="75">
        <v>44</v>
      </c>
      <c r="Q268" s="75">
        <v>114</v>
      </c>
      <c r="R268" s="75">
        <v>1.1000000000000001</v>
      </c>
      <c r="S268" s="75">
        <v>54</v>
      </c>
      <c r="T268" s="75">
        <v>13.9</v>
      </c>
      <c r="U268" s="75"/>
      <c r="V268" s="75">
        <v>8.6999999999999993</v>
      </c>
      <c r="W268" s="75">
        <v>63.6</v>
      </c>
      <c r="X268" s="75">
        <v>248</v>
      </c>
      <c r="Y268" s="75">
        <v>0.7</v>
      </c>
      <c r="Z268" s="75">
        <v>21.5</v>
      </c>
      <c r="AA268" s="75">
        <v>0.7</v>
      </c>
      <c r="AB268" s="75">
        <v>0.215</v>
      </c>
      <c r="AC268" s="75">
        <v>13.2</v>
      </c>
      <c r="AD268" s="75">
        <v>1.2</v>
      </c>
      <c r="AE268" s="75">
        <v>2.7</v>
      </c>
      <c r="AF268" s="75">
        <v>0.4</v>
      </c>
      <c r="AG268" s="75">
        <v>2.1</v>
      </c>
      <c r="AH268" s="75">
        <v>0.9</v>
      </c>
      <c r="AI268" s="75">
        <v>0.4</v>
      </c>
      <c r="AJ268" s="75">
        <v>1.5</v>
      </c>
      <c r="AK268" s="75">
        <v>0.3</v>
      </c>
      <c r="AL268" s="75">
        <v>2.4</v>
      </c>
      <c r="AM268" s="75">
        <v>0.6</v>
      </c>
      <c r="AN268" s="75">
        <v>1.7</v>
      </c>
      <c r="AO268" s="75">
        <v>0.3</v>
      </c>
      <c r="AP268" s="75">
        <v>1.7</v>
      </c>
      <c r="AQ268" s="75">
        <v>0.3</v>
      </c>
      <c r="AR268" s="75">
        <v>0.5</v>
      </c>
      <c r="AS268" s="75">
        <v>7.0999999999999994E-2</v>
      </c>
      <c r="AT268" s="75">
        <v>0.05</v>
      </c>
      <c r="AU268" s="75"/>
      <c r="AV268" s="75"/>
      <c r="AW268" s="75"/>
      <c r="AX268" s="75"/>
      <c r="AY268" s="75"/>
      <c r="AZ268" s="75"/>
      <c r="BA268" s="75"/>
      <c r="BB268" s="75"/>
      <c r="BC268" s="75"/>
      <c r="BD268" s="75"/>
      <c r="BE268" s="75"/>
      <c r="BF268" s="75"/>
      <c r="BG268" s="75" t="s">
        <v>1971</v>
      </c>
    </row>
    <row r="269" spans="1:59" s="289" customFormat="1" ht="12.75" x14ac:dyDescent="0.2">
      <c r="A269" s="299" t="s">
        <v>2278</v>
      </c>
      <c r="B269" s="128" t="s">
        <v>1836</v>
      </c>
      <c r="C269" s="73">
        <f t="shared" ref="C269:M269" si="11">MEDIAN(C227:C268)</f>
        <v>50.015000000000001</v>
      </c>
      <c r="D269" s="73">
        <f t="shared" si="11"/>
        <v>0.3745</v>
      </c>
      <c r="E269" s="73">
        <f t="shared" si="11"/>
        <v>16.965</v>
      </c>
      <c r="F269" s="73">
        <f t="shared" si="11"/>
        <v>9.4660011999999991</v>
      </c>
      <c r="G269" s="73">
        <f t="shared" si="11"/>
        <v>0.1915</v>
      </c>
      <c r="H269" s="73">
        <f t="shared" si="11"/>
        <v>10.260000000000002</v>
      </c>
      <c r="I269" s="73">
        <f t="shared" si="11"/>
        <v>4.92</v>
      </c>
      <c r="J269" s="73">
        <f t="shared" si="11"/>
        <v>1.2850000000000001</v>
      </c>
      <c r="K269" s="73">
        <f t="shared" si="11"/>
        <v>1.1749999999999998</v>
      </c>
      <c r="L269" s="73">
        <f t="shared" si="11"/>
        <v>3.4500000000000003E-2</v>
      </c>
      <c r="M269" s="73">
        <f t="shared" si="11"/>
        <v>2.8</v>
      </c>
      <c r="N269" s="74"/>
      <c r="O269" s="75">
        <f t="shared" ref="O269:AT269" si="12">MEDIAN(O227:O268)</f>
        <v>232.15535070000001</v>
      </c>
      <c r="P269" s="75">
        <f t="shared" si="12"/>
        <v>46</v>
      </c>
      <c r="Q269" s="75">
        <f t="shared" si="12"/>
        <v>135.66714999999999</v>
      </c>
      <c r="R269" s="75">
        <f t="shared" si="12"/>
        <v>36.85</v>
      </c>
      <c r="S269" s="75">
        <f t="shared" si="12"/>
        <v>47.034999999999997</v>
      </c>
      <c r="T269" s="75">
        <f t="shared" si="12"/>
        <v>79</v>
      </c>
      <c r="U269" s="75">
        <f t="shared" si="12"/>
        <v>13.5</v>
      </c>
      <c r="V269" s="75">
        <f t="shared" si="12"/>
        <v>3.5</v>
      </c>
      <c r="W269" s="75">
        <f t="shared" si="12"/>
        <v>44.5</v>
      </c>
      <c r="X269" s="75">
        <f t="shared" si="12"/>
        <v>223.80214999999998</v>
      </c>
      <c r="Y269" s="75">
        <f t="shared" si="12"/>
        <v>1.0750000000000002</v>
      </c>
      <c r="Z269" s="75">
        <f t="shared" si="12"/>
        <v>23.285</v>
      </c>
      <c r="AA269" s="75">
        <f t="shared" si="12"/>
        <v>0.7</v>
      </c>
      <c r="AB269" s="75">
        <f t="shared" si="12"/>
        <v>0.43</v>
      </c>
      <c r="AC269" s="75">
        <f t="shared" si="12"/>
        <v>11.995000000000001</v>
      </c>
      <c r="AD269" s="75">
        <f t="shared" si="12"/>
        <v>2.4350000000000001</v>
      </c>
      <c r="AE269" s="75">
        <f t="shared" si="12"/>
        <v>4.6500000000000004</v>
      </c>
      <c r="AF269" s="75">
        <f t="shared" si="12"/>
        <v>0.57499999999999996</v>
      </c>
      <c r="AG269" s="75">
        <f t="shared" si="12"/>
        <v>2.6399999999999997</v>
      </c>
      <c r="AH269" s="75">
        <f t="shared" si="12"/>
        <v>0.79</v>
      </c>
      <c r="AI269" s="75">
        <f t="shared" si="12"/>
        <v>0.30199999999999999</v>
      </c>
      <c r="AJ269" s="75">
        <f t="shared" si="12"/>
        <v>1.2450000000000001</v>
      </c>
      <c r="AK269" s="75">
        <f t="shared" si="12"/>
        <v>0.29000000000000004</v>
      </c>
      <c r="AL269" s="75">
        <f t="shared" si="12"/>
        <v>2</v>
      </c>
      <c r="AM269" s="75">
        <f t="shared" si="12"/>
        <v>0.48499999999999999</v>
      </c>
      <c r="AN269" s="75">
        <f t="shared" si="12"/>
        <v>1.58</v>
      </c>
      <c r="AO269" s="75">
        <f t="shared" si="12"/>
        <v>0.2515</v>
      </c>
      <c r="AP269" s="75">
        <f t="shared" si="12"/>
        <v>1.69</v>
      </c>
      <c r="AQ269" s="75">
        <f t="shared" si="12"/>
        <v>0.27300000000000002</v>
      </c>
      <c r="AR269" s="75">
        <f t="shared" si="12"/>
        <v>1.7</v>
      </c>
      <c r="AS269" s="75">
        <f t="shared" si="12"/>
        <v>8.5999999999999993E-2</v>
      </c>
      <c r="AT269" s="75">
        <f t="shared" si="12"/>
        <v>0.06</v>
      </c>
      <c r="AU269" s="75"/>
      <c r="AV269" s="75"/>
      <c r="AW269" s="75"/>
      <c r="AX269" s="75">
        <f>MEDIAN(AX227:AX268)</f>
        <v>80</v>
      </c>
      <c r="AY269" s="75">
        <f>MEDIAN(AY227:AY268)</f>
        <v>1.1000000000000001</v>
      </c>
      <c r="AZ269" s="75"/>
      <c r="BA269" s="75"/>
      <c r="BB269" s="75"/>
      <c r="BC269" s="75"/>
      <c r="BD269" s="75"/>
      <c r="BE269" s="75"/>
      <c r="BF269" s="75"/>
      <c r="BG269" s="300"/>
    </row>
    <row r="270" spans="1:59" s="289" customFormat="1" ht="12.75" x14ac:dyDescent="0.2">
      <c r="A270" s="49"/>
      <c r="B270" s="126"/>
      <c r="C270" s="71"/>
      <c r="D270" s="71"/>
      <c r="E270" s="71"/>
      <c r="F270" s="71"/>
      <c r="G270" s="71"/>
      <c r="H270" s="71"/>
      <c r="I270" s="71"/>
      <c r="J270" s="71"/>
      <c r="K270" s="71"/>
      <c r="L270" s="71"/>
      <c r="M270" s="71"/>
      <c r="N270" s="72"/>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c r="AV270" s="50"/>
      <c r="AW270" s="50"/>
      <c r="AX270" s="50"/>
      <c r="AY270" s="50"/>
      <c r="AZ270" s="50"/>
      <c r="BA270" s="50"/>
      <c r="BB270" s="50"/>
      <c r="BC270" s="50"/>
      <c r="BD270" s="50"/>
      <c r="BE270" s="50"/>
      <c r="BF270" s="50"/>
    </row>
    <row r="271" spans="1:59" s="289" customFormat="1" ht="12.75" x14ac:dyDescent="0.2">
      <c r="A271" s="301" t="s">
        <v>2020</v>
      </c>
      <c r="B271" s="129" t="s">
        <v>2021</v>
      </c>
      <c r="C271" s="78">
        <v>52.04</v>
      </c>
      <c r="D271" s="78">
        <v>0.496</v>
      </c>
      <c r="E271" s="78">
        <v>16.579999999999998</v>
      </c>
      <c r="F271" s="78">
        <v>9.7089498999999986</v>
      </c>
      <c r="G271" s="78">
        <v>0.23400000000000001</v>
      </c>
      <c r="H271" s="78">
        <v>8.26</v>
      </c>
      <c r="I271" s="78">
        <v>8.26</v>
      </c>
      <c r="J271" s="78">
        <v>1</v>
      </c>
      <c r="K271" s="78">
        <v>0.4</v>
      </c>
      <c r="L271" s="78">
        <v>4.7E-2</v>
      </c>
      <c r="M271" s="78">
        <v>2.1</v>
      </c>
      <c r="N271" s="79"/>
      <c r="O271" s="80">
        <v>177.164025675</v>
      </c>
      <c r="P271" s="80"/>
      <c r="Q271" s="80">
        <v>98.3703</v>
      </c>
      <c r="R271" s="80">
        <v>13.38</v>
      </c>
      <c r="S271" s="80">
        <v>94.27</v>
      </c>
      <c r="T271" s="80"/>
      <c r="U271" s="80"/>
      <c r="V271" s="80"/>
      <c r="W271" s="80">
        <v>40</v>
      </c>
      <c r="X271" s="80">
        <v>185.21520000000001</v>
      </c>
      <c r="Y271" s="80">
        <v>3.19</v>
      </c>
      <c r="Z271" s="80">
        <v>56.13</v>
      </c>
      <c r="AA271" s="80"/>
      <c r="AB271" s="80"/>
      <c r="AC271" s="80">
        <v>13.59</v>
      </c>
      <c r="AD271" s="80"/>
      <c r="AE271" s="80"/>
      <c r="AF271" s="80"/>
      <c r="AG271" s="80"/>
      <c r="AH271" s="80"/>
      <c r="AI271" s="80"/>
      <c r="AJ271" s="80"/>
      <c r="AK271" s="80"/>
      <c r="AL271" s="80"/>
      <c r="AM271" s="80"/>
      <c r="AN271" s="80"/>
      <c r="AO271" s="80"/>
      <c r="AP271" s="80"/>
      <c r="AQ271" s="80"/>
      <c r="AR271" s="80"/>
      <c r="AS271" s="80"/>
      <c r="AT271" s="80"/>
      <c r="AU271" s="80"/>
      <c r="AV271" s="80"/>
      <c r="AW271" s="80"/>
      <c r="AX271" s="80"/>
      <c r="AY271" s="80"/>
      <c r="AZ271" s="80"/>
      <c r="BA271" s="80"/>
      <c r="BB271" s="80"/>
      <c r="BC271" s="80"/>
      <c r="BD271" s="80"/>
      <c r="BE271" s="80"/>
      <c r="BF271" s="80"/>
      <c r="BG271" s="80" t="s">
        <v>1946</v>
      </c>
    </row>
    <row r="272" spans="1:59" s="289" customFormat="1" ht="12.75" x14ac:dyDescent="0.2">
      <c r="A272" s="301" t="s">
        <v>2020</v>
      </c>
      <c r="B272" s="129" t="s">
        <v>2022</v>
      </c>
      <c r="C272" s="78">
        <v>53.06</v>
      </c>
      <c r="D272" s="78">
        <v>0.51400000000000001</v>
      </c>
      <c r="E272" s="78">
        <v>16.149999999999999</v>
      </c>
      <c r="F272" s="78">
        <v>8.4492159000000004</v>
      </c>
      <c r="G272" s="78">
        <v>0.17599999999999999</v>
      </c>
      <c r="H272" s="78">
        <v>9.58</v>
      </c>
      <c r="I272" s="78">
        <v>6.82</v>
      </c>
      <c r="J272" s="78">
        <v>1.22</v>
      </c>
      <c r="K272" s="78">
        <v>1.48</v>
      </c>
      <c r="L272" s="78">
        <v>0.04</v>
      </c>
      <c r="M272" s="78">
        <v>2.1800000000000002</v>
      </c>
      <c r="N272" s="79"/>
      <c r="O272" s="80">
        <v>239.02426274999999</v>
      </c>
      <c r="P272" s="80">
        <v>41</v>
      </c>
      <c r="Q272" s="80">
        <v>82.539599999999993</v>
      </c>
      <c r="R272" s="80">
        <v>33.71</v>
      </c>
      <c r="S272" s="80">
        <v>44.61</v>
      </c>
      <c r="T272" s="80">
        <v>188</v>
      </c>
      <c r="U272" s="80">
        <v>16</v>
      </c>
      <c r="V272" s="80"/>
      <c r="W272" s="80">
        <v>42</v>
      </c>
      <c r="X272" s="80">
        <v>226.62899999999999</v>
      </c>
      <c r="Y272" s="80">
        <v>2.0099999999999998</v>
      </c>
      <c r="Z272" s="80">
        <v>38.6</v>
      </c>
      <c r="AA272" s="80">
        <v>1.2</v>
      </c>
      <c r="AB272" s="80">
        <v>1.27</v>
      </c>
      <c r="AC272" s="80">
        <v>12.02</v>
      </c>
      <c r="AD272" s="80">
        <v>4.82</v>
      </c>
      <c r="AE272" s="80">
        <v>9.69</v>
      </c>
      <c r="AF272" s="80">
        <v>1.1499999999999999</v>
      </c>
      <c r="AG272" s="80">
        <v>4.71</v>
      </c>
      <c r="AH272" s="80">
        <v>1.22</v>
      </c>
      <c r="AI272" s="80">
        <v>0.60199999999999998</v>
      </c>
      <c r="AJ272" s="80">
        <v>1.49</v>
      </c>
      <c r="AK272" s="80">
        <v>0.33</v>
      </c>
      <c r="AL272" s="80">
        <v>2.2400000000000002</v>
      </c>
      <c r="AM272" s="80">
        <v>0.49</v>
      </c>
      <c r="AN272" s="80">
        <v>1.58</v>
      </c>
      <c r="AO272" s="80">
        <v>0.25700000000000001</v>
      </c>
      <c r="AP272" s="80">
        <v>1.7</v>
      </c>
      <c r="AQ272" s="80">
        <v>0.254</v>
      </c>
      <c r="AR272" s="80">
        <v>1.4</v>
      </c>
      <c r="AS272" s="80"/>
      <c r="AT272" s="80">
        <v>0.16</v>
      </c>
      <c r="AU272" s="80"/>
      <c r="AV272" s="80"/>
      <c r="AW272" s="80"/>
      <c r="AX272" s="80">
        <v>90</v>
      </c>
      <c r="AY272" s="80">
        <v>0.9</v>
      </c>
      <c r="AZ272" s="80"/>
      <c r="BA272" s="80"/>
      <c r="BB272" s="80"/>
      <c r="BC272" s="80"/>
      <c r="BD272" s="80"/>
      <c r="BE272" s="80"/>
      <c r="BF272" s="80"/>
      <c r="BG272" s="80" t="s">
        <v>1946</v>
      </c>
    </row>
    <row r="273" spans="1:59" s="289" customFormat="1" ht="12.75" x14ac:dyDescent="0.2">
      <c r="A273" s="301" t="s">
        <v>2020</v>
      </c>
      <c r="B273" s="129" t="s">
        <v>2023</v>
      </c>
      <c r="C273" s="78">
        <v>54.92</v>
      </c>
      <c r="D273" s="78">
        <v>0.51800000000000002</v>
      </c>
      <c r="E273" s="78">
        <v>16.18</v>
      </c>
      <c r="F273" s="78">
        <v>8.3142443999999998</v>
      </c>
      <c r="G273" s="78">
        <v>0.184</v>
      </c>
      <c r="H273" s="78">
        <v>10.27</v>
      </c>
      <c r="I273" s="78">
        <v>5.01</v>
      </c>
      <c r="J273" s="78">
        <v>1.79</v>
      </c>
      <c r="K273" s="78">
        <v>0.1</v>
      </c>
      <c r="L273" s="78">
        <v>5.3999999999999999E-2</v>
      </c>
      <c r="M273" s="78">
        <v>2.57</v>
      </c>
      <c r="N273" s="79"/>
      <c r="O273" s="80">
        <v>240.29286225000001</v>
      </c>
      <c r="P273" s="80"/>
      <c r="Q273" s="80">
        <v>81.001999999999995</v>
      </c>
      <c r="R273" s="80">
        <v>2.36</v>
      </c>
      <c r="S273" s="80">
        <v>24.66</v>
      </c>
      <c r="T273" s="80"/>
      <c r="U273" s="80"/>
      <c r="V273" s="80"/>
      <c r="W273" s="80">
        <v>47</v>
      </c>
      <c r="X273" s="80">
        <v>205.636</v>
      </c>
      <c r="Y273" s="80">
        <v>2</v>
      </c>
      <c r="Z273" s="80">
        <v>39.630000000000003</v>
      </c>
      <c r="AA273" s="80"/>
      <c r="AB273" s="80"/>
      <c r="AC273" s="80">
        <v>12.57</v>
      </c>
      <c r="AD273" s="80"/>
      <c r="AE273" s="80"/>
      <c r="AF273" s="80"/>
      <c r="AG273" s="80"/>
      <c r="AH273" s="80"/>
      <c r="AI273" s="80"/>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80"/>
      <c r="BG273" s="80" t="s">
        <v>1946</v>
      </c>
    </row>
    <row r="274" spans="1:59" s="289" customFormat="1" ht="12.75" x14ac:dyDescent="0.2">
      <c r="A274" s="301" t="s">
        <v>2020</v>
      </c>
      <c r="B274" s="129" t="s">
        <v>2024</v>
      </c>
      <c r="C274" s="78">
        <v>54.9</v>
      </c>
      <c r="D274" s="78">
        <v>0.47299999999999998</v>
      </c>
      <c r="E274" s="78">
        <v>16.170000000000002</v>
      </c>
      <c r="F274" s="78">
        <v>10.230839699999999</v>
      </c>
      <c r="G274" s="78">
        <v>0.26700000000000002</v>
      </c>
      <c r="H274" s="78">
        <v>6.79</v>
      </c>
      <c r="I274" s="78">
        <v>5.15</v>
      </c>
      <c r="J274" s="78">
        <v>2.02</v>
      </c>
      <c r="K274" s="78">
        <v>1.37</v>
      </c>
      <c r="L274" s="78">
        <v>0.04</v>
      </c>
      <c r="M274" s="78">
        <v>2.2200000000000002</v>
      </c>
      <c r="N274" s="79"/>
      <c r="O274" s="80">
        <v>136.54961425000002</v>
      </c>
      <c r="P274" s="80"/>
      <c r="Q274" s="80">
        <v>85.598500000000001</v>
      </c>
      <c r="R274" s="80">
        <v>36.97</v>
      </c>
      <c r="S274" s="80">
        <v>59.02</v>
      </c>
      <c r="T274" s="80"/>
      <c r="U274" s="80"/>
      <c r="V274" s="80"/>
      <c r="W274" s="80">
        <v>37</v>
      </c>
      <c r="X274" s="80">
        <v>204.5247</v>
      </c>
      <c r="Y274" s="80">
        <v>3.37</v>
      </c>
      <c r="Z274" s="80">
        <v>60.77</v>
      </c>
      <c r="AA274" s="80"/>
      <c r="AB274" s="80"/>
      <c r="AC274" s="80">
        <v>19.940000000000001</v>
      </c>
      <c r="AD274" s="80"/>
      <c r="AE274" s="80"/>
      <c r="AF274" s="80"/>
      <c r="AG274" s="80"/>
      <c r="AH274" s="80"/>
      <c r="AI274" s="80"/>
      <c r="AJ274" s="80"/>
      <c r="AK274" s="80"/>
      <c r="AL274" s="80"/>
      <c r="AM274" s="80"/>
      <c r="AN274" s="80"/>
      <c r="AO274" s="80"/>
      <c r="AP274" s="80"/>
      <c r="AQ274" s="80"/>
      <c r="AR274" s="80"/>
      <c r="AS274" s="80"/>
      <c r="AT274" s="80"/>
      <c r="AU274" s="80"/>
      <c r="AV274" s="80"/>
      <c r="AW274" s="80"/>
      <c r="AX274" s="80"/>
      <c r="AY274" s="80"/>
      <c r="AZ274" s="80"/>
      <c r="BA274" s="80"/>
      <c r="BB274" s="80"/>
      <c r="BC274" s="80"/>
      <c r="BD274" s="80"/>
      <c r="BE274" s="80"/>
      <c r="BF274" s="80"/>
      <c r="BG274" s="80" t="s">
        <v>1946</v>
      </c>
    </row>
    <row r="275" spans="1:59" s="289" customFormat="1" ht="12.75" x14ac:dyDescent="0.2">
      <c r="A275" s="301" t="s">
        <v>2020</v>
      </c>
      <c r="B275" s="129" t="s">
        <v>2025</v>
      </c>
      <c r="C275" s="78">
        <v>52.42</v>
      </c>
      <c r="D275" s="78">
        <v>0.45800000000000002</v>
      </c>
      <c r="E275" s="78">
        <v>15.46</v>
      </c>
      <c r="F275" s="78">
        <v>9.1510677000000005</v>
      </c>
      <c r="G275" s="78">
        <v>0.219</v>
      </c>
      <c r="H275" s="78">
        <v>9.42</v>
      </c>
      <c r="I275" s="78">
        <v>7.6</v>
      </c>
      <c r="J275" s="78">
        <v>1.2</v>
      </c>
      <c r="K275" s="78">
        <v>1.01</v>
      </c>
      <c r="L275" s="78">
        <v>4.7E-2</v>
      </c>
      <c r="M275" s="78">
        <v>2.46</v>
      </c>
      <c r="N275" s="79"/>
      <c r="O275" s="80">
        <v>351.21320850000006</v>
      </c>
      <c r="P275" s="80">
        <v>43</v>
      </c>
      <c r="Q275" s="80">
        <v>136.148</v>
      </c>
      <c r="R275" s="80">
        <v>29.14</v>
      </c>
      <c r="S275" s="80">
        <v>56.27</v>
      </c>
      <c r="T275" s="80">
        <v>175</v>
      </c>
      <c r="U275" s="80">
        <v>14</v>
      </c>
      <c r="V275" s="80"/>
      <c r="W275" s="80">
        <v>38</v>
      </c>
      <c r="X275" s="80">
        <v>180.58799999999999</v>
      </c>
      <c r="Y275" s="80">
        <v>2.75</v>
      </c>
      <c r="Z275" s="80">
        <v>49.09</v>
      </c>
      <c r="AA275" s="80">
        <v>1.4</v>
      </c>
      <c r="AB275" s="80">
        <v>1.79</v>
      </c>
      <c r="AC275" s="80">
        <v>13.97</v>
      </c>
      <c r="AD275" s="80">
        <v>5.48</v>
      </c>
      <c r="AE275" s="80">
        <v>11.2</v>
      </c>
      <c r="AF275" s="80">
        <v>1.38</v>
      </c>
      <c r="AG275" s="80">
        <v>5.93</v>
      </c>
      <c r="AH275" s="80">
        <v>1.55</v>
      </c>
      <c r="AI275" s="80">
        <v>0.52700000000000002</v>
      </c>
      <c r="AJ275" s="80">
        <v>1.99</v>
      </c>
      <c r="AK275" s="80">
        <v>0.35</v>
      </c>
      <c r="AL275" s="80">
        <v>2.2999999999999998</v>
      </c>
      <c r="AM275" s="80">
        <v>0.5</v>
      </c>
      <c r="AN275" s="80">
        <v>1.56</v>
      </c>
      <c r="AO275" s="80">
        <v>0.245</v>
      </c>
      <c r="AP275" s="80">
        <v>1.66</v>
      </c>
      <c r="AQ275" s="80">
        <v>0.27</v>
      </c>
      <c r="AR275" s="80">
        <v>0.9</v>
      </c>
      <c r="AS275" s="80"/>
      <c r="AT275" s="80">
        <v>0.23</v>
      </c>
      <c r="AU275" s="80"/>
      <c r="AV275" s="80"/>
      <c r="AW275" s="80"/>
      <c r="AX275" s="80">
        <v>90</v>
      </c>
      <c r="AY275" s="80">
        <v>1.2</v>
      </c>
      <c r="AZ275" s="80"/>
      <c r="BA275" s="80"/>
      <c r="BB275" s="80"/>
      <c r="BC275" s="80"/>
      <c r="BD275" s="80"/>
      <c r="BE275" s="80"/>
      <c r="BF275" s="80"/>
      <c r="BG275" s="80" t="s">
        <v>1946</v>
      </c>
    </row>
    <row r="276" spans="1:59" s="289" customFormat="1" ht="12.75" x14ac:dyDescent="0.2">
      <c r="A276" s="301" t="s">
        <v>2020</v>
      </c>
      <c r="B276" s="129" t="s">
        <v>2026</v>
      </c>
      <c r="C276" s="78">
        <v>57.92</v>
      </c>
      <c r="D276" s="78">
        <v>0.56299999999999994</v>
      </c>
      <c r="E276" s="78">
        <v>16.059999999999999</v>
      </c>
      <c r="F276" s="78">
        <v>7.8193488999999996</v>
      </c>
      <c r="G276" s="78">
        <v>0.20599999999999999</v>
      </c>
      <c r="H276" s="78">
        <v>6.12</v>
      </c>
      <c r="I276" s="78">
        <v>6.92</v>
      </c>
      <c r="J276" s="78">
        <v>1.53</v>
      </c>
      <c r="K276" s="78">
        <v>0.94</v>
      </c>
      <c r="L276" s="78">
        <v>6.4000000000000001E-2</v>
      </c>
      <c r="M276" s="78">
        <v>1.91</v>
      </c>
      <c r="N276" s="79"/>
      <c r="O276" s="80">
        <v>139.03727355000001</v>
      </c>
      <c r="P276" s="80">
        <v>32</v>
      </c>
      <c r="Q276" s="80">
        <v>63.359099999999998</v>
      </c>
      <c r="R276" s="80">
        <v>26.06</v>
      </c>
      <c r="S276" s="80">
        <v>99.34</v>
      </c>
      <c r="T276" s="80">
        <v>106</v>
      </c>
      <c r="U276" s="80">
        <v>15</v>
      </c>
      <c r="V276" s="80"/>
      <c r="W276" s="80">
        <v>38</v>
      </c>
      <c r="X276" s="80">
        <v>188.8569</v>
      </c>
      <c r="Y276" s="80">
        <v>3.46</v>
      </c>
      <c r="Z276" s="80">
        <v>62.33</v>
      </c>
      <c r="AA276" s="80">
        <v>1.7</v>
      </c>
      <c r="AB276" s="80">
        <v>3.82</v>
      </c>
      <c r="AC276" s="80">
        <v>13.74</v>
      </c>
      <c r="AD276" s="80">
        <v>12.7</v>
      </c>
      <c r="AE276" s="80">
        <v>24.7</v>
      </c>
      <c r="AF276" s="80">
        <v>3.03</v>
      </c>
      <c r="AG276" s="80">
        <v>11.2</v>
      </c>
      <c r="AH276" s="80">
        <v>2.4</v>
      </c>
      <c r="AI276" s="80">
        <v>0.88500000000000001</v>
      </c>
      <c r="AJ276" s="80">
        <v>2.5499999999999998</v>
      </c>
      <c r="AK276" s="80">
        <v>0.41</v>
      </c>
      <c r="AL276" s="80">
        <v>2.4900000000000002</v>
      </c>
      <c r="AM276" s="80">
        <v>0.52</v>
      </c>
      <c r="AN276" s="80">
        <v>1.54</v>
      </c>
      <c r="AO276" s="80">
        <v>0.23100000000000001</v>
      </c>
      <c r="AP276" s="80">
        <v>1.51</v>
      </c>
      <c r="AQ276" s="80">
        <v>0.23899999999999999</v>
      </c>
      <c r="AR276" s="80">
        <v>1.2</v>
      </c>
      <c r="AS276" s="80"/>
      <c r="AT276" s="80">
        <v>0.28999999999999998</v>
      </c>
      <c r="AU276" s="80"/>
      <c r="AV276" s="80"/>
      <c r="AW276" s="80"/>
      <c r="AX276" s="80">
        <v>90</v>
      </c>
      <c r="AY276" s="80">
        <v>0.9</v>
      </c>
      <c r="AZ276" s="80"/>
      <c r="BA276" s="80"/>
      <c r="BB276" s="80"/>
      <c r="BC276" s="80"/>
      <c r="BD276" s="80"/>
      <c r="BE276" s="80"/>
      <c r="BF276" s="80"/>
      <c r="BG276" s="80" t="s">
        <v>1946</v>
      </c>
    </row>
    <row r="277" spans="1:59" s="289" customFormat="1" ht="12.75" x14ac:dyDescent="0.2">
      <c r="A277" s="301" t="s">
        <v>2020</v>
      </c>
      <c r="B277" s="129" t="s">
        <v>2027</v>
      </c>
      <c r="C277" s="78">
        <v>53.08</v>
      </c>
      <c r="D277" s="78">
        <v>0.6</v>
      </c>
      <c r="E277" s="78">
        <v>17.482500000000002</v>
      </c>
      <c r="F277" s="78">
        <v>10.374809299999999</v>
      </c>
      <c r="G277" s="78">
        <v>0.374</v>
      </c>
      <c r="H277" s="78">
        <v>6.31</v>
      </c>
      <c r="I277" s="78">
        <v>2.87</v>
      </c>
      <c r="J277" s="78">
        <v>1.95</v>
      </c>
      <c r="K277" s="78">
        <v>2.73</v>
      </c>
      <c r="L277" s="78">
        <v>6.2E-2</v>
      </c>
      <c r="M277" s="78">
        <v>3.5</v>
      </c>
      <c r="N277" s="79"/>
      <c r="O277" s="80">
        <v>160.29616837500001</v>
      </c>
      <c r="P277" s="80"/>
      <c r="Q277" s="80">
        <v>87.012900000000002</v>
      </c>
      <c r="R277" s="80">
        <v>82.54</v>
      </c>
      <c r="S277" s="80">
        <v>38.04</v>
      </c>
      <c r="T277" s="80"/>
      <c r="U277" s="80"/>
      <c r="V277" s="80"/>
      <c r="W277" s="80">
        <v>44</v>
      </c>
      <c r="X277" s="80">
        <v>223.2765</v>
      </c>
      <c r="Y277" s="80">
        <v>4.2</v>
      </c>
      <c r="Z277" s="80">
        <v>67.7</v>
      </c>
      <c r="AA277" s="80"/>
      <c r="AB277" s="80"/>
      <c r="AC277" s="80">
        <v>17</v>
      </c>
      <c r="AD277" s="80"/>
      <c r="AE277" s="80"/>
      <c r="AF277" s="80"/>
      <c r="AG277" s="80"/>
      <c r="AH277" s="80"/>
      <c r="AI277" s="80"/>
      <c r="AJ277" s="80"/>
      <c r="AK277" s="80"/>
      <c r="AL277" s="80"/>
      <c r="AM277" s="80"/>
      <c r="AN277" s="80"/>
      <c r="AO277" s="80"/>
      <c r="AP277" s="80"/>
      <c r="AQ277" s="80"/>
      <c r="AR277" s="80"/>
      <c r="AS277" s="80"/>
      <c r="AT277" s="80"/>
      <c r="AU277" s="80"/>
      <c r="AV277" s="80"/>
      <c r="AW277" s="80"/>
      <c r="AX277" s="80"/>
      <c r="AY277" s="80"/>
      <c r="AZ277" s="80"/>
      <c r="BA277" s="80"/>
      <c r="BB277" s="80"/>
      <c r="BC277" s="80"/>
      <c r="BD277" s="80"/>
      <c r="BE277" s="80"/>
      <c r="BF277" s="80"/>
      <c r="BG277" s="80" t="s">
        <v>1946</v>
      </c>
    </row>
    <row r="278" spans="1:59" s="289" customFormat="1" ht="12.75" x14ac:dyDescent="0.2">
      <c r="A278" s="301" t="s">
        <v>2020</v>
      </c>
      <c r="B278" s="129" t="s">
        <v>2028</v>
      </c>
      <c r="C278" s="78">
        <v>55.41</v>
      </c>
      <c r="D278" s="78">
        <v>0.61799999999999999</v>
      </c>
      <c r="E278" s="78">
        <v>17.53</v>
      </c>
      <c r="F278" s="78">
        <v>12.264410300000002</v>
      </c>
      <c r="G278" s="78">
        <v>0.1</v>
      </c>
      <c r="H278" s="78">
        <v>6.77</v>
      </c>
      <c r="I278" s="78">
        <v>0.14000000000000001</v>
      </c>
      <c r="J278" s="78">
        <v>0.16</v>
      </c>
      <c r="K278" s="78">
        <v>1.81</v>
      </c>
      <c r="L278" s="78">
        <v>6.2E-2</v>
      </c>
      <c r="M278" s="78">
        <v>4.2</v>
      </c>
      <c r="N278" s="79"/>
      <c r="O278" s="80">
        <v>180.01139520000001</v>
      </c>
      <c r="P278" s="80">
        <v>50</v>
      </c>
      <c r="Q278" s="80">
        <v>132.928</v>
      </c>
      <c r="R278" s="80">
        <v>59.64</v>
      </c>
      <c r="S278" s="80">
        <v>16.43</v>
      </c>
      <c r="T278" s="80">
        <v>124</v>
      </c>
      <c r="U278" s="80">
        <v>19</v>
      </c>
      <c r="V278" s="80"/>
      <c r="W278" s="80">
        <v>36</v>
      </c>
      <c r="X278" s="80">
        <v>228.35839999999999</v>
      </c>
      <c r="Y278" s="80">
        <v>4.28</v>
      </c>
      <c r="Z278" s="80">
        <v>67.209999999999994</v>
      </c>
      <c r="AA278" s="80">
        <v>2</v>
      </c>
      <c r="AB278" s="80">
        <v>2.91</v>
      </c>
      <c r="AC278" s="80">
        <v>14.67</v>
      </c>
      <c r="AD278" s="80">
        <v>11.9</v>
      </c>
      <c r="AE278" s="80">
        <v>23.8</v>
      </c>
      <c r="AF278" s="80">
        <v>2.67</v>
      </c>
      <c r="AG278" s="80">
        <v>10.4</v>
      </c>
      <c r="AH278" s="80">
        <v>2.5</v>
      </c>
      <c r="AI278" s="80">
        <v>0.70699999999999996</v>
      </c>
      <c r="AJ278" s="80">
        <v>2.41</v>
      </c>
      <c r="AK278" s="80">
        <v>0.48</v>
      </c>
      <c r="AL278" s="80">
        <v>3.16</v>
      </c>
      <c r="AM278" s="80">
        <v>0.66</v>
      </c>
      <c r="AN278" s="80">
        <v>2.0699999999999998</v>
      </c>
      <c r="AO278" s="80">
        <v>0.31900000000000001</v>
      </c>
      <c r="AP278" s="80">
        <v>2.06</v>
      </c>
      <c r="AQ278" s="80">
        <v>0.313</v>
      </c>
      <c r="AR278" s="80">
        <v>2.2000000000000002</v>
      </c>
      <c r="AS278" s="80"/>
      <c r="AT278" s="80">
        <v>0.34</v>
      </c>
      <c r="AU278" s="80"/>
      <c r="AV278" s="80"/>
      <c r="AW278" s="80"/>
      <c r="AX278" s="80">
        <v>90</v>
      </c>
      <c r="AY278" s="80">
        <v>1.3</v>
      </c>
      <c r="AZ278" s="80"/>
      <c r="BA278" s="80"/>
      <c r="BB278" s="80"/>
      <c r="BC278" s="80"/>
      <c r="BD278" s="80"/>
      <c r="BE278" s="80"/>
      <c r="BF278" s="80"/>
      <c r="BG278" s="80" t="s">
        <v>1946</v>
      </c>
    </row>
    <row r="279" spans="1:59" s="289" customFormat="1" ht="12.75" x14ac:dyDescent="0.2">
      <c r="A279" s="301" t="s">
        <v>2020</v>
      </c>
      <c r="B279" s="129" t="s">
        <v>2029</v>
      </c>
      <c r="C279" s="78">
        <v>66.650000000000006</v>
      </c>
      <c r="D279" s="78">
        <v>0.44600000000000001</v>
      </c>
      <c r="E279" s="78">
        <v>13.91</v>
      </c>
      <c r="F279" s="78">
        <v>6.0647194000000004</v>
      </c>
      <c r="G279" s="78">
        <v>0.13400000000000001</v>
      </c>
      <c r="H279" s="78">
        <v>2.4900000000000002</v>
      </c>
      <c r="I279" s="78">
        <v>4.88</v>
      </c>
      <c r="J279" s="78">
        <v>0.88</v>
      </c>
      <c r="K279" s="78">
        <v>2.04</v>
      </c>
      <c r="L279" s="78">
        <v>5.1999999999999998E-2</v>
      </c>
      <c r="M279" s="78">
        <v>2.34</v>
      </c>
      <c r="N279" s="79"/>
      <c r="O279" s="80">
        <v>123.27461685</v>
      </c>
      <c r="P279" s="80"/>
      <c r="Q279" s="80">
        <v>65.917199999999994</v>
      </c>
      <c r="R279" s="80">
        <v>71.08</v>
      </c>
      <c r="S279" s="80">
        <v>45.95</v>
      </c>
      <c r="T279" s="80"/>
      <c r="U279" s="80"/>
      <c r="V279" s="80"/>
      <c r="W279" s="80">
        <v>26</v>
      </c>
      <c r="X279" s="80">
        <v>158.92920000000001</v>
      </c>
      <c r="Y279" s="80">
        <v>2.83</v>
      </c>
      <c r="Z279" s="80">
        <v>50.31</v>
      </c>
      <c r="AA279" s="80"/>
      <c r="AB279" s="80"/>
      <c r="AC279" s="80">
        <v>7.1</v>
      </c>
      <c r="AD279" s="80"/>
      <c r="AE279" s="80"/>
      <c r="AF279" s="80"/>
      <c r="AG279" s="80"/>
      <c r="AH279" s="80"/>
      <c r="AI279" s="80"/>
      <c r="AJ279" s="80"/>
      <c r="AK279" s="80"/>
      <c r="AL279" s="80"/>
      <c r="AM279" s="80"/>
      <c r="AN279" s="80"/>
      <c r="AO279" s="80"/>
      <c r="AP279" s="80"/>
      <c r="AQ279" s="80"/>
      <c r="AR279" s="80"/>
      <c r="AS279" s="80"/>
      <c r="AT279" s="80"/>
      <c r="AU279" s="80"/>
      <c r="AV279" s="80"/>
      <c r="AW279" s="80"/>
      <c r="AX279" s="80"/>
      <c r="AY279" s="80"/>
      <c r="AZ279" s="80"/>
      <c r="BA279" s="80"/>
      <c r="BB279" s="80"/>
      <c r="BC279" s="80"/>
      <c r="BD279" s="80"/>
      <c r="BE279" s="80"/>
      <c r="BF279" s="80"/>
      <c r="BG279" s="80" t="s">
        <v>1946</v>
      </c>
    </row>
    <row r="280" spans="1:59" s="289" customFormat="1" ht="12.75" x14ac:dyDescent="0.2">
      <c r="A280" s="301" t="s">
        <v>2020</v>
      </c>
      <c r="B280" s="129" t="s">
        <v>2030</v>
      </c>
      <c r="C280" s="78">
        <v>54.17</v>
      </c>
      <c r="D280" s="78">
        <v>0.624</v>
      </c>
      <c r="E280" s="78">
        <v>17.510000000000002</v>
      </c>
      <c r="F280" s="78">
        <v>9.4839973999999998</v>
      </c>
      <c r="G280" s="78">
        <v>0.24399999999999999</v>
      </c>
      <c r="H280" s="78">
        <v>3.99</v>
      </c>
      <c r="I280" s="78">
        <v>7.36</v>
      </c>
      <c r="J280" s="78">
        <v>1.0900000000000001</v>
      </c>
      <c r="K280" s="78">
        <v>2.57</v>
      </c>
      <c r="L280" s="78">
        <v>7.8E-2</v>
      </c>
      <c r="M280" s="78">
        <v>2.68</v>
      </c>
      <c r="N280" s="79"/>
      <c r="O280" s="80">
        <v>165.05095320000001</v>
      </c>
      <c r="P280" s="80"/>
      <c r="Q280" s="80">
        <v>65.116799999999998</v>
      </c>
      <c r="R280" s="80">
        <v>82.99</v>
      </c>
      <c r="S280" s="80">
        <v>53.43</v>
      </c>
      <c r="T280" s="80"/>
      <c r="U280" s="80"/>
      <c r="V280" s="80"/>
      <c r="W280" s="80">
        <v>44</v>
      </c>
      <c r="X280" s="80">
        <v>234.76320000000001</v>
      </c>
      <c r="Y280" s="80">
        <v>4.01</v>
      </c>
      <c r="Z280" s="80">
        <v>65.06</v>
      </c>
      <c r="AA280" s="80"/>
      <c r="AB280" s="80"/>
      <c r="AC280" s="80">
        <v>18.68</v>
      </c>
      <c r="AD280" s="80"/>
      <c r="AE280" s="80"/>
      <c r="AF280" s="80"/>
      <c r="AG280" s="80"/>
      <c r="AH280" s="80"/>
      <c r="AI280" s="80"/>
      <c r="AJ280" s="80"/>
      <c r="AK280" s="80"/>
      <c r="AL280" s="80"/>
      <c r="AM280" s="80"/>
      <c r="AN280" s="80"/>
      <c r="AO280" s="80"/>
      <c r="AP280" s="80"/>
      <c r="AQ280" s="80"/>
      <c r="AR280" s="80"/>
      <c r="AS280" s="80"/>
      <c r="AT280" s="80"/>
      <c r="AU280" s="80"/>
      <c r="AV280" s="80"/>
      <c r="AW280" s="80"/>
      <c r="AX280" s="80"/>
      <c r="AY280" s="80"/>
      <c r="AZ280" s="80"/>
      <c r="BA280" s="80"/>
      <c r="BB280" s="80"/>
      <c r="BC280" s="80"/>
      <c r="BD280" s="80"/>
      <c r="BE280" s="80"/>
      <c r="BF280" s="80"/>
      <c r="BG280" s="80" t="s">
        <v>1946</v>
      </c>
    </row>
    <row r="281" spans="1:59" s="289" customFormat="1" ht="12.75" x14ac:dyDescent="0.2">
      <c r="A281" s="301" t="s">
        <v>2020</v>
      </c>
      <c r="B281" s="129" t="s">
        <v>2031</v>
      </c>
      <c r="C281" s="78">
        <v>52.76</v>
      </c>
      <c r="D281" s="78">
        <v>0.57999999999999996</v>
      </c>
      <c r="E281" s="78">
        <v>16.88</v>
      </c>
      <c r="F281" s="78">
        <v>14.639908699999999</v>
      </c>
      <c r="G281" s="78">
        <v>0.15</v>
      </c>
      <c r="H281" s="78">
        <v>7.11</v>
      </c>
      <c r="I281" s="78">
        <v>0.13</v>
      </c>
      <c r="J281" s="78">
        <v>7.0000000000000007E-2</v>
      </c>
      <c r="K281" s="78">
        <v>2.7</v>
      </c>
      <c r="L281" s="78">
        <v>6.8000000000000005E-2</v>
      </c>
      <c r="M281" s="78">
        <v>3.94</v>
      </c>
      <c r="N281" s="79"/>
      <c r="O281" s="80">
        <v>161.83299387500003</v>
      </c>
      <c r="P281" s="80">
        <v>52</v>
      </c>
      <c r="Q281" s="80">
        <v>162.28450000000001</v>
      </c>
      <c r="R281" s="80">
        <v>85.83</v>
      </c>
      <c r="S281" s="80">
        <v>7.5</v>
      </c>
      <c r="T281" s="80">
        <v>178</v>
      </c>
      <c r="U281" s="80">
        <v>18</v>
      </c>
      <c r="V281" s="80"/>
      <c r="W281" s="80">
        <v>44</v>
      </c>
      <c r="X281" s="80">
        <v>212.93</v>
      </c>
      <c r="Y281" s="80">
        <v>3.84</v>
      </c>
      <c r="Z281" s="80">
        <v>66.760000000000005</v>
      </c>
      <c r="AA281" s="80">
        <v>1.9</v>
      </c>
      <c r="AB281" s="80">
        <v>2.59</v>
      </c>
      <c r="AC281" s="80">
        <v>16.47</v>
      </c>
      <c r="AD281" s="80">
        <v>7.01</v>
      </c>
      <c r="AE281" s="80">
        <v>14.1</v>
      </c>
      <c r="AF281" s="80">
        <v>1.59</v>
      </c>
      <c r="AG281" s="80">
        <v>6.61</v>
      </c>
      <c r="AH281" s="80">
        <v>1.67</v>
      </c>
      <c r="AI281" s="80">
        <v>0.51</v>
      </c>
      <c r="AJ281" s="80">
        <v>2.13</v>
      </c>
      <c r="AK281" s="80">
        <v>0.47</v>
      </c>
      <c r="AL281" s="80">
        <v>3.23</v>
      </c>
      <c r="AM281" s="80">
        <v>0.7</v>
      </c>
      <c r="AN281" s="80">
        <v>2.2999999999999998</v>
      </c>
      <c r="AO281" s="80">
        <v>0.372</v>
      </c>
      <c r="AP281" s="80">
        <v>2.4900000000000002</v>
      </c>
      <c r="AQ281" s="80">
        <v>0.38900000000000001</v>
      </c>
      <c r="AR281" s="80">
        <v>3.3</v>
      </c>
      <c r="AS281" s="80"/>
      <c r="AT281" s="80">
        <v>0.32</v>
      </c>
      <c r="AU281" s="80"/>
      <c r="AV281" s="80"/>
      <c r="AW281" s="80"/>
      <c r="AX281" s="80">
        <v>80</v>
      </c>
      <c r="AY281" s="80">
        <v>1.4</v>
      </c>
      <c r="AZ281" s="80"/>
      <c r="BA281" s="80"/>
      <c r="BB281" s="80"/>
      <c r="BC281" s="80"/>
      <c r="BD281" s="80"/>
      <c r="BE281" s="80"/>
      <c r="BF281" s="80"/>
      <c r="BG281" s="80" t="s">
        <v>1946</v>
      </c>
    </row>
    <row r="282" spans="1:59" s="289" customFormat="1" ht="12.75" x14ac:dyDescent="0.2">
      <c r="A282" s="301" t="s">
        <v>2020</v>
      </c>
      <c r="B282" s="129" t="s">
        <v>2032</v>
      </c>
      <c r="C282" s="78">
        <v>56.24</v>
      </c>
      <c r="D282" s="78">
        <v>0.66800000000000004</v>
      </c>
      <c r="E282" s="78">
        <v>18.37</v>
      </c>
      <c r="F282" s="78">
        <v>12.894277300000001</v>
      </c>
      <c r="G282" s="78">
        <v>0.13600000000000001</v>
      </c>
      <c r="H282" s="78">
        <v>4.63</v>
      </c>
      <c r="I282" s="78">
        <v>0.36</v>
      </c>
      <c r="J282" s="78">
        <v>0.12</v>
      </c>
      <c r="K282" s="78">
        <v>3.16</v>
      </c>
      <c r="L282" s="78">
        <v>6.3E-2</v>
      </c>
      <c r="M282" s="78">
        <v>2.69</v>
      </c>
      <c r="N282" s="79"/>
      <c r="O282" s="80">
        <v>194.07375907500003</v>
      </c>
      <c r="P282" s="80"/>
      <c r="Q282" s="80">
        <v>133.89429999999999</v>
      </c>
      <c r="R282" s="80">
        <v>125.46</v>
      </c>
      <c r="S282" s="80">
        <v>6.52</v>
      </c>
      <c r="T282" s="80"/>
      <c r="U282" s="80"/>
      <c r="V282" s="80"/>
      <c r="W282" s="80">
        <v>59</v>
      </c>
      <c r="X282" s="80">
        <v>262.74360000000001</v>
      </c>
      <c r="Y282" s="80">
        <v>4.03</v>
      </c>
      <c r="Z282" s="80">
        <v>72.03</v>
      </c>
      <c r="AA282" s="80"/>
      <c r="AB282" s="80"/>
      <c r="AC282" s="80">
        <v>20.9</v>
      </c>
      <c r="AD282" s="80"/>
      <c r="AE282" s="80"/>
      <c r="AF282" s="80"/>
      <c r="AG282" s="80"/>
      <c r="AH282" s="80"/>
      <c r="AI282" s="80"/>
      <c r="AJ282" s="80"/>
      <c r="AK282" s="80"/>
      <c r="AL282" s="80"/>
      <c r="AM282" s="80"/>
      <c r="AN282" s="80"/>
      <c r="AO282" s="80"/>
      <c r="AP282" s="80"/>
      <c r="AQ282" s="80"/>
      <c r="AR282" s="80"/>
      <c r="AS282" s="80"/>
      <c r="AT282" s="80"/>
      <c r="AU282" s="80"/>
      <c r="AV282" s="80"/>
      <c r="AW282" s="80"/>
      <c r="AX282" s="80"/>
      <c r="AY282" s="80"/>
      <c r="AZ282" s="80"/>
      <c r="BA282" s="80"/>
      <c r="BB282" s="80"/>
      <c r="BC282" s="80"/>
      <c r="BD282" s="80"/>
      <c r="BE282" s="80"/>
      <c r="BF282" s="80"/>
      <c r="BG282" s="80" t="s">
        <v>1946</v>
      </c>
    </row>
    <row r="283" spans="1:59" s="289" customFormat="1" ht="12.75" x14ac:dyDescent="0.2">
      <c r="A283" s="301" t="s">
        <v>2020</v>
      </c>
      <c r="B283" s="129" t="s">
        <v>2033</v>
      </c>
      <c r="C283" s="78">
        <v>52.37</v>
      </c>
      <c r="D283" s="78">
        <v>0.58699999999999997</v>
      </c>
      <c r="E283" s="78">
        <v>15.96</v>
      </c>
      <c r="F283" s="78">
        <v>12.4623685</v>
      </c>
      <c r="G283" s="78">
        <v>0.311</v>
      </c>
      <c r="H283" s="78">
        <v>8.11</v>
      </c>
      <c r="I283" s="78">
        <v>3.09</v>
      </c>
      <c r="J283" s="78">
        <v>1.79</v>
      </c>
      <c r="K283" s="78">
        <v>1.64</v>
      </c>
      <c r="L283" s="78">
        <v>9.7000000000000003E-2</v>
      </c>
      <c r="M283" s="78">
        <v>3.41</v>
      </c>
      <c r="N283" s="79"/>
      <c r="O283" s="80">
        <v>146.0279821</v>
      </c>
      <c r="P283" s="80">
        <v>55</v>
      </c>
      <c r="Q283" s="80">
        <v>88.388300000000001</v>
      </c>
      <c r="R283" s="80">
        <v>41.29</v>
      </c>
      <c r="S283" s="80">
        <v>66.930000000000007</v>
      </c>
      <c r="T283" s="80">
        <v>284</v>
      </c>
      <c r="U283" s="80">
        <v>20</v>
      </c>
      <c r="V283" s="80"/>
      <c r="W283" s="80">
        <v>51</v>
      </c>
      <c r="X283" s="80">
        <v>217.9177</v>
      </c>
      <c r="Y283" s="80">
        <v>4.0599999999999996</v>
      </c>
      <c r="Z283" s="80">
        <v>61.91</v>
      </c>
      <c r="AA283" s="80">
        <v>2.2000000000000002</v>
      </c>
      <c r="AB283" s="80">
        <v>3.98</v>
      </c>
      <c r="AC283" s="80">
        <v>19.149999999999999</v>
      </c>
      <c r="AD283" s="80">
        <v>16.3</v>
      </c>
      <c r="AE283" s="80">
        <v>31.3</v>
      </c>
      <c r="AF283" s="80">
        <v>3.75</v>
      </c>
      <c r="AG283" s="80">
        <v>14.8</v>
      </c>
      <c r="AH283" s="80">
        <v>3.38</v>
      </c>
      <c r="AI283" s="80">
        <v>0.69699999999999995</v>
      </c>
      <c r="AJ283" s="80">
        <v>3.73</v>
      </c>
      <c r="AK283" s="80">
        <v>0.72</v>
      </c>
      <c r="AL283" s="80">
        <v>4.8499999999999996</v>
      </c>
      <c r="AM283" s="80">
        <v>1.07</v>
      </c>
      <c r="AN283" s="80">
        <v>3.33</v>
      </c>
      <c r="AO283" s="80">
        <v>0.51900000000000002</v>
      </c>
      <c r="AP283" s="80">
        <v>3.47</v>
      </c>
      <c r="AQ283" s="80">
        <v>0.55100000000000005</v>
      </c>
      <c r="AR283" s="80">
        <v>2.2000000000000002</v>
      </c>
      <c r="AS283" s="80"/>
      <c r="AT283" s="80">
        <v>0.4</v>
      </c>
      <c r="AU283" s="80"/>
      <c r="AV283" s="80"/>
      <c r="AW283" s="80"/>
      <c r="AX283" s="80">
        <v>100</v>
      </c>
      <c r="AY283" s="80">
        <v>1.3</v>
      </c>
      <c r="AZ283" s="80"/>
      <c r="BA283" s="80"/>
      <c r="BB283" s="80"/>
      <c r="BC283" s="80"/>
      <c r="BD283" s="80"/>
      <c r="BE283" s="80"/>
      <c r="BF283" s="80"/>
      <c r="BG283" s="80" t="s">
        <v>1946</v>
      </c>
    </row>
    <row r="284" spans="1:59" s="289" customFormat="1" ht="12.75" x14ac:dyDescent="0.2">
      <c r="A284" s="301" t="s">
        <v>2020</v>
      </c>
      <c r="B284" s="129" t="s">
        <v>2034</v>
      </c>
      <c r="C284" s="78">
        <v>55.73</v>
      </c>
      <c r="D284" s="78">
        <v>0.64800000000000002</v>
      </c>
      <c r="E284" s="78">
        <v>18.09</v>
      </c>
      <c r="F284" s="78">
        <v>12.5523495</v>
      </c>
      <c r="G284" s="78">
        <v>0.221</v>
      </c>
      <c r="H284" s="78">
        <v>5.36</v>
      </c>
      <c r="I284" s="78">
        <v>0.87</v>
      </c>
      <c r="J284" s="78">
        <v>0.28999999999999998</v>
      </c>
      <c r="K284" s="78">
        <v>3.25</v>
      </c>
      <c r="L284" s="78">
        <v>6.5000000000000002E-2</v>
      </c>
      <c r="M284" s="78">
        <v>2.57</v>
      </c>
      <c r="N284" s="79"/>
      <c r="O284" s="80">
        <v>167.31349424999999</v>
      </c>
      <c r="P284" s="80">
        <v>42</v>
      </c>
      <c r="Q284" s="80">
        <v>87.668000000000006</v>
      </c>
      <c r="R284" s="80">
        <v>107.41</v>
      </c>
      <c r="S284" s="80">
        <v>11.62</v>
      </c>
      <c r="T284" s="80">
        <v>261</v>
      </c>
      <c r="U284" s="80">
        <v>17</v>
      </c>
      <c r="V284" s="80"/>
      <c r="W284" s="80">
        <v>55</v>
      </c>
      <c r="X284" s="80">
        <v>246.339</v>
      </c>
      <c r="Y284" s="80">
        <v>4.01</v>
      </c>
      <c r="Z284" s="80">
        <v>71.72</v>
      </c>
      <c r="AA284" s="80">
        <v>2.1</v>
      </c>
      <c r="AB284" s="80">
        <v>3.56</v>
      </c>
      <c r="AC284" s="80">
        <v>19.32</v>
      </c>
      <c r="AD284" s="80">
        <v>16.399999999999999</v>
      </c>
      <c r="AE284" s="80">
        <v>31.3</v>
      </c>
      <c r="AF284" s="80">
        <v>3.35</v>
      </c>
      <c r="AG284" s="80">
        <v>13.5</v>
      </c>
      <c r="AH284" s="80">
        <v>2.86</v>
      </c>
      <c r="AI284" s="80">
        <v>0.63400000000000001</v>
      </c>
      <c r="AJ284" s="80">
        <v>3.2</v>
      </c>
      <c r="AK284" s="80">
        <v>0.69</v>
      </c>
      <c r="AL284" s="80">
        <v>4.59</v>
      </c>
      <c r="AM284" s="80">
        <v>0.97</v>
      </c>
      <c r="AN284" s="80">
        <v>3.1</v>
      </c>
      <c r="AO284" s="80">
        <v>0.47899999999999998</v>
      </c>
      <c r="AP284" s="80">
        <v>3.12</v>
      </c>
      <c r="AQ284" s="80">
        <v>0.48799999999999999</v>
      </c>
      <c r="AR284" s="80">
        <v>3.8</v>
      </c>
      <c r="AS284" s="80"/>
      <c r="AT284" s="80">
        <v>0.27</v>
      </c>
      <c r="AU284" s="80"/>
      <c r="AV284" s="80"/>
      <c r="AW284" s="80"/>
      <c r="AX284" s="80">
        <v>70</v>
      </c>
      <c r="AY284" s="80">
        <v>1.3</v>
      </c>
      <c r="AZ284" s="80"/>
      <c r="BA284" s="80"/>
      <c r="BB284" s="80"/>
      <c r="BC284" s="80"/>
      <c r="BD284" s="80"/>
      <c r="BE284" s="80"/>
      <c r="BF284" s="80"/>
      <c r="BG284" s="80" t="s">
        <v>1946</v>
      </c>
    </row>
    <row r="285" spans="1:59" s="289" customFormat="1" ht="12.75" x14ac:dyDescent="0.2">
      <c r="A285" s="301" t="s">
        <v>2020</v>
      </c>
      <c r="B285" s="129" t="s">
        <v>2035</v>
      </c>
      <c r="C285" s="78">
        <v>56.42</v>
      </c>
      <c r="D285" s="78">
        <v>0.57599999999999996</v>
      </c>
      <c r="E285" s="78">
        <v>17.11</v>
      </c>
      <c r="F285" s="78">
        <v>9.1510677000000005</v>
      </c>
      <c r="G285" s="78">
        <v>0.20399999999999999</v>
      </c>
      <c r="H285" s="78">
        <v>4.62</v>
      </c>
      <c r="I285" s="78">
        <v>2.2999999999999998</v>
      </c>
      <c r="J285" s="78">
        <v>0.1</v>
      </c>
      <c r="K285" s="78">
        <v>4.07</v>
      </c>
      <c r="L285" s="78">
        <v>0.108</v>
      </c>
      <c r="M285" s="78">
        <v>4.5199999999999996</v>
      </c>
      <c r="N285" s="79"/>
      <c r="O285" s="80">
        <v>264.32440650000001</v>
      </c>
      <c r="P285" s="80">
        <v>40</v>
      </c>
      <c r="Q285" s="80">
        <v>105.039</v>
      </c>
      <c r="R285" s="80">
        <v>113.68</v>
      </c>
      <c r="S285" s="80">
        <v>18.64</v>
      </c>
      <c r="T285" s="80">
        <v>850</v>
      </c>
      <c r="U285" s="80">
        <v>16</v>
      </c>
      <c r="V285" s="80"/>
      <c r="W285" s="80">
        <v>43</v>
      </c>
      <c r="X285" s="80">
        <v>210.87</v>
      </c>
      <c r="Y285" s="80">
        <v>3.78</v>
      </c>
      <c r="Z285" s="80">
        <v>61.43</v>
      </c>
      <c r="AA285" s="80">
        <v>1.7</v>
      </c>
      <c r="AB285" s="80">
        <v>2.83</v>
      </c>
      <c r="AC285" s="80">
        <v>18.690000000000001</v>
      </c>
      <c r="AD285" s="80">
        <v>11.5</v>
      </c>
      <c r="AE285" s="80">
        <v>22.5</v>
      </c>
      <c r="AF285" s="80">
        <v>2.67</v>
      </c>
      <c r="AG285" s="80">
        <v>10.8</v>
      </c>
      <c r="AH285" s="80">
        <v>2.71</v>
      </c>
      <c r="AI285" s="80">
        <v>0.84799999999999998</v>
      </c>
      <c r="AJ285" s="80">
        <v>3.19</v>
      </c>
      <c r="AK285" s="80">
        <v>0.6</v>
      </c>
      <c r="AL285" s="80">
        <v>3.84</v>
      </c>
      <c r="AM285" s="80">
        <v>0.81</v>
      </c>
      <c r="AN285" s="80">
        <v>2.4300000000000002</v>
      </c>
      <c r="AO285" s="80">
        <v>0.36599999999999999</v>
      </c>
      <c r="AP285" s="80">
        <v>2.34</v>
      </c>
      <c r="AQ285" s="80">
        <v>0.36099999999999999</v>
      </c>
      <c r="AR285" s="80">
        <v>5.6</v>
      </c>
      <c r="AS285" s="80"/>
      <c r="AT285" s="80">
        <v>0.24</v>
      </c>
      <c r="AU285" s="80"/>
      <c r="AV285" s="80"/>
      <c r="AW285" s="80"/>
      <c r="AX285" s="80">
        <v>80</v>
      </c>
      <c r="AY285" s="80">
        <v>1</v>
      </c>
      <c r="AZ285" s="80"/>
      <c r="BA285" s="80"/>
      <c r="BB285" s="80"/>
      <c r="BC285" s="80"/>
      <c r="BD285" s="80"/>
      <c r="BE285" s="80"/>
      <c r="BF285" s="80"/>
      <c r="BG285" s="80" t="s">
        <v>1946</v>
      </c>
    </row>
    <row r="286" spans="1:59" s="289" customFormat="1" ht="12.75" x14ac:dyDescent="0.2">
      <c r="A286" s="301" t="s">
        <v>2020</v>
      </c>
      <c r="B286" s="129" t="s">
        <v>2036</v>
      </c>
      <c r="C286" s="78">
        <v>63.11</v>
      </c>
      <c r="D286" s="78">
        <v>0.53</v>
      </c>
      <c r="E286" s="78">
        <v>15.62</v>
      </c>
      <c r="F286" s="78">
        <v>7.4324306</v>
      </c>
      <c r="G286" s="78">
        <v>0.13200000000000001</v>
      </c>
      <c r="H286" s="78">
        <v>3.91</v>
      </c>
      <c r="I286" s="78">
        <v>0.72</v>
      </c>
      <c r="J286" s="78">
        <v>0.12</v>
      </c>
      <c r="K286" s="78">
        <v>4.42</v>
      </c>
      <c r="L286" s="78">
        <v>5.5E-2</v>
      </c>
      <c r="M286" s="78">
        <v>3.48</v>
      </c>
      <c r="N286" s="79"/>
      <c r="O286" s="80">
        <v>238.35711900000001</v>
      </c>
      <c r="P286" s="80"/>
      <c r="Q286" s="80">
        <v>93.093000000000004</v>
      </c>
      <c r="R286" s="80">
        <v>130.81</v>
      </c>
      <c r="S286" s="80">
        <v>10.39</v>
      </c>
      <c r="T286" s="80"/>
      <c r="U286" s="80"/>
      <c r="V286" s="80"/>
      <c r="W286" s="80">
        <v>39</v>
      </c>
      <c r="X286" s="80">
        <v>199.49930000000001</v>
      </c>
      <c r="Y286" s="80">
        <v>3.12</v>
      </c>
      <c r="Z286" s="80">
        <v>55.73</v>
      </c>
      <c r="AA286" s="80"/>
      <c r="AB286" s="80"/>
      <c r="AC286" s="80">
        <v>5.55</v>
      </c>
      <c r="AD286" s="80"/>
      <c r="AE286" s="80"/>
      <c r="AF286" s="80"/>
      <c r="AG286" s="80"/>
      <c r="AH286" s="80"/>
      <c r="AI286" s="80"/>
      <c r="AJ286" s="80"/>
      <c r="AK286" s="80"/>
      <c r="AL286" s="80"/>
      <c r="AM286" s="80"/>
      <c r="AN286" s="80"/>
      <c r="AO286" s="80"/>
      <c r="AP286" s="80"/>
      <c r="AQ286" s="80"/>
      <c r="AR286" s="80"/>
      <c r="AS286" s="80"/>
      <c r="AT286" s="80"/>
      <c r="AU286" s="80"/>
      <c r="AV286" s="80"/>
      <c r="AW286" s="80"/>
      <c r="AX286" s="80"/>
      <c r="AY286" s="80"/>
      <c r="AZ286" s="80"/>
      <c r="BA286" s="80"/>
      <c r="BB286" s="80"/>
      <c r="BC286" s="80"/>
      <c r="BD286" s="80"/>
      <c r="BE286" s="80"/>
      <c r="BF286" s="80"/>
      <c r="BG286" s="80" t="s">
        <v>1946</v>
      </c>
    </row>
    <row r="287" spans="1:59" s="289" customFormat="1" ht="12.75" x14ac:dyDescent="0.2">
      <c r="A287" s="301" t="s">
        <v>2020</v>
      </c>
      <c r="B287" s="129" t="s">
        <v>2037</v>
      </c>
      <c r="C287" s="78">
        <v>57.69</v>
      </c>
      <c r="D287" s="78">
        <v>0.58899999999999997</v>
      </c>
      <c r="E287" s="78">
        <v>17.559999999999999</v>
      </c>
      <c r="F287" s="78">
        <v>9.6189688999999987</v>
      </c>
      <c r="G287" s="78">
        <v>0.312</v>
      </c>
      <c r="H287" s="78">
        <v>3.56</v>
      </c>
      <c r="I287" s="78">
        <v>1.69</v>
      </c>
      <c r="J287" s="78">
        <v>0.21</v>
      </c>
      <c r="K287" s="78">
        <v>4.41</v>
      </c>
      <c r="L287" s="78">
        <v>6.6000000000000003E-2</v>
      </c>
      <c r="M287" s="78">
        <v>3.78</v>
      </c>
      <c r="N287" s="79"/>
      <c r="O287" s="80">
        <v>155.16942524999999</v>
      </c>
      <c r="P287" s="80">
        <v>40</v>
      </c>
      <c r="Q287" s="80">
        <v>74.025899999999993</v>
      </c>
      <c r="R287" s="80">
        <v>143.69999999999999</v>
      </c>
      <c r="S287" s="80">
        <v>13.96</v>
      </c>
      <c r="T287" s="80">
        <v>505</v>
      </c>
      <c r="U287" s="80">
        <v>17</v>
      </c>
      <c r="V287" s="80"/>
      <c r="W287" s="80">
        <v>40</v>
      </c>
      <c r="X287" s="80">
        <v>214.3854</v>
      </c>
      <c r="Y287" s="80">
        <v>4.03</v>
      </c>
      <c r="Z287" s="80">
        <v>67.47</v>
      </c>
      <c r="AA287" s="80">
        <v>2</v>
      </c>
      <c r="AB287" s="80">
        <v>3.48</v>
      </c>
      <c r="AC287" s="80">
        <v>15.06</v>
      </c>
      <c r="AD287" s="80">
        <v>13</v>
      </c>
      <c r="AE287" s="80">
        <v>25.6</v>
      </c>
      <c r="AF287" s="80">
        <v>2.81</v>
      </c>
      <c r="AG287" s="80">
        <v>11.2</v>
      </c>
      <c r="AH287" s="80">
        <v>2.59</v>
      </c>
      <c r="AI287" s="80">
        <v>0.70199999999999996</v>
      </c>
      <c r="AJ287" s="80">
        <v>2.78</v>
      </c>
      <c r="AK287" s="80">
        <v>0.55000000000000004</v>
      </c>
      <c r="AL287" s="80">
        <v>3.51</v>
      </c>
      <c r="AM287" s="80">
        <v>0.75</v>
      </c>
      <c r="AN287" s="80">
        <v>2.37</v>
      </c>
      <c r="AO287" s="80">
        <v>0.373</v>
      </c>
      <c r="AP287" s="80">
        <v>2.4500000000000002</v>
      </c>
      <c r="AQ287" s="80">
        <v>0.38400000000000001</v>
      </c>
      <c r="AR287" s="80">
        <v>3.1</v>
      </c>
      <c r="AS287" s="80"/>
      <c r="AT287" s="80">
        <v>0.34</v>
      </c>
      <c r="AU287" s="80"/>
      <c r="AV287" s="80"/>
      <c r="AW287" s="80"/>
      <c r="AX287" s="80">
        <v>60</v>
      </c>
      <c r="AY287" s="80">
        <v>1.1000000000000001</v>
      </c>
      <c r="AZ287" s="80"/>
      <c r="BA287" s="80"/>
      <c r="BB287" s="80"/>
      <c r="BC287" s="80"/>
      <c r="BD287" s="80"/>
      <c r="BE287" s="80"/>
      <c r="BF287" s="80"/>
      <c r="BG287" s="80" t="s">
        <v>1946</v>
      </c>
    </row>
    <row r="288" spans="1:59" s="289" customFormat="1" ht="12.75" x14ac:dyDescent="0.2">
      <c r="A288" s="301" t="s">
        <v>2020</v>
      </c>
      <c r="B288" s="129" t="s">
        <v>2038</v>
      </c>
      <c r="C288" s="78">
        <v>41.22</v>
      </c>
      <c r="D288" s="78">
        <v>0.82799999999999996</v>
      </c>
      <c r="E288" s="78">
        <v>26.29</v>
      </c>
      <c r="F288" s="78">
        <v>13.3981709</v>
      </c>
      <c r="G288" s="78">
        <v>0.215</v>
      </c>
      <c r="H288" s="78">
        <v>4.9000000000000004</v>
      </c>
      <c r="I288" s="78">
        <v>0.13</v>
      </c>
      <c r="J288" s="78">
        <v>0.11</v>
      </c>
      <c r="K288" s="78">
        <v>7.04</v>
      </c>
      <c r="L288" s="78">
        <v>3.3000000000000002E-2</v>
      </c>
      <c r="M288" s="78">
        <v>4.76</v>
      </c>
      <c r="N288" s="79"/>
      <c r="O288" s="80">
        <v>223.54242225000002</v>
      </c>
      <c r="P288" s="80"/>
      <c r="Q288" s="80">
        <v>103.9311</v>
      </c>
      <c r="R288" s="80">
        <v>189.35</v>
      </c>
      <c r="S288" s="80">
        <v>20.41</v>
      </c>
      <c r="T288" s="80"/>
      <c r="U288" s="80"/>
      <c r="V288" s="80"/>
      <c r="W288" s="80">
        <v>36</v>
      </c>
      <c r="X288" s="80">
        <v>285.83519999999999</v>
      </c>
      <c r="Y288" s="80">
        <v>5.56</v>
      </c>
      <c r="Z288" s="80">
        <v>97.92</v>
      </c>
      <c r="AA288" s="80"/>
      <c r="AB288" s="80"/>
      <c r="AC288" s="80">
        <v>8.66</v>
      </c>
      <c r="AD288" s="80"/>
      <c r="AE288" s="80"/>
      <c r="AF288" s="80"/>
      <c r="AG288" s="80"/>
      <c r="AH288" s="80"/>
      <c r="AI288" s="80"/>
      <c r="AJ288" s="80"/>
      <c r="AK288" s="80"/>
      <c r="AL288" s="80"/>
      <c r="AM288" s="80"/>
      <c r="AN288" s="80"/>
      <c r="AO288" s="80"/>
      <c r="AP288" s="80"/>
      <c r="AQ288" s="80"/>
      <c r="AR288" s="80"/>
      <c r="AS288" s="80"/>
      <c r="AT288" s="80"/>
      <c r="AU288" s="80"/>
      <c r="AV288" s="80"/>
      <c r="AW288" s="80"/>
      <c r="AX288" s="80"/>
      <c r="AY288" s="80"/>
      <c r="AZ288" s="80"/>
      <c r="BA288" s="80"/>
      <c r="BB288" s="80"/>
      <c r="BC288" s="80"/>
      <c r="BD288" s="80"/>
      <c r="BE288" s="80"/>
      <c r="BF288" s="80"/>
      <c r="BG288" s="80" t="s">
        <v>1946</v>
      </c>
    </row>
    <row r="289" spans="1:59" s="289" customFormat="1" ht="12.75" x14ac:dyDescent="0.2">
      <c r="A289" s="301" t="s">
        <v>2020</v>
      </c>
      <c r="B289" s="129" t="s">
        <v>2039</v>
      </c>
      <c r="C289" s="78">
        <v>53.17</v>
      </c>
      <c r="D289" s="78">
        <v>0.59199999999999997</v>
      </c>
      <c r="E289" s="78">
        <v>17.940000000000001</v>
      </c>
      <c r="F289" s="78">
        <v>9.4210107000000001</v>
      </c>
      <c r="G289" s="78">
        <v>0.29199999999999998</v>
      </c>
      <c r="H289" s="78">
        <v>5.41</v>
      </c>
      <c r="I289" s="78">
        <v>3.15</v>
      </c>
      <c r="J289" s="78">
        <v>0.48</v>
      </c>
      <c r="K289" s="78">
        <v>4.42</v>
      </c>
      <c r="L289" s="78">
        <v>5.8999999999999997E-2</v>
      </c>
      <c r="M289" s="78">
        <v>4.84</v>
      </c>
      <c r="N289" s="79"/>
      <c r="O289" s="80">
        <v>161.85345295000002</v>
      </c>
      <c r="P289" s="80"/>
      <c r="Q289" s="80">
        <v>81.837999999999994</v>
      </c>
      <c r="R289" s="80">
        <v>136.4</v>
      </c>
      <c r="S289" s="80">
        <v>26.68</v>
      </c>
      <c r="T289" s="80"/>
      <c r="U289" s="80"/>
      <c r="V289" s="80"/>
      <c r="W289" s="80">
        <v>41</v>
      </c>
      <c r="X289" s="80">
        <v>226.58279999999999</v>
      </c>
      <c r="Y289" s="80">
        <v>3.86</v>
      </c>
      <c r="Z289" s="80">
        <v>67.16</v>
      </c>
      <c r="AA289" s="80"/>
      <c r="AB289" s="80"/>
      <c r="AC289" s="80">
        <v>12.48</v>
      </c>
      <c r="AD289" s="80"/>
      <c r="AE289" s="80"/>
      <c r="AF289" s="80"/>
      <c r="AG289" s="80"/>
      <c r="AH289" s="80"/>
      <c r="AI289" s="80"/>
      <c r="AJ289" s="80"/>
      <c r="AK289" s="80"/>
      <c r="AL289" s="80"/>
      <c r="AM289" s="80"/>
      <c r="AN289" s="80"/>
      <c r="AO289" s="80"/>
      <c r="AP289" s="80"/>
      <c r="AQ289" s="80"/>
      <c r="AR289" s="80"/>
      <c r="AS289" s="80"/>
      <c r="AT289" s="80"/>
      <c r="AU289" s="80"/>
      <c r="AV289" s="80"/>
      <c r="AW289" s="80"/>
      <c r="AX289" s="80"/>
      <c r="AY289" s="80"/>
      <c r="AZ289" s="80"/>
      <c r="BA289" s="80"/>
      <c r="BB289" s="80"/>
      <c r="BC289" s="80"/>
      <c r="BD289" s="80"/>
      <c r="BE289" s="80"/>
      <c r="BF289" s="80"/>
      <c r="BG289" s="80" t="s">
        <v>1946</v>
      </c>
    </row>
    <row r="290" spans="1:59" s="289" customFormat="1" ht="12.75" x14ac:dyDescent="0.2">
      <c r="A290" s="301" t="s">
        <v>2020</v>
      </c>
      <c r="B290" s="129" t="s">
        <v>2040</v>
      </c>
      <c r="C290" s="78">
        <v>54.17</v>
      </c>
      <c r="D290" s="78">
        <v>0.58599999999999997</v>
      </c>
      <c r="E290" s="78">
        <v>17.59</v>
      </c>
      <c r="F290" s="78">
        <v>13.362178499999999</v>
      </c>
      <c r="G290" s="78">
        <v>0.36699999999999999</v>
      </c>
      <c r="H290" s="78">
        <v>4.3099999999999996</v>
      </c>
      <c r="I290" s="78">
        <v>1.42</v>
      </c>
      <c r="J290" s="78">
        <v>0.13</v>
      </c>
      <c r="K290" s="78">
        <v>4.05</v>
      </c>
      <c r="L290" s="78">
        <v>7.1999999999999995E-2</v>
      </c>
      <c r="M290" s="78">
        <v>3.22</v>
      </c>
      <c r="N290" s="79"/>
      <c r="O290" s="80">
        <v>309.79706135000004</v>
      </c>
      <c r="P290" s="80"/>
      <c r="Q290" s="80">
        <v>101.7042</v>
      </c>
      <c r="R290" s="80">
        <v>136.83000000000001</v>
      </c>
      <c r="S290" s="80">
        <v>15.52</v>
      </c>
      <c r="T290" s="80"/>
      <c r="U290" s="80"/>
      <c r="V290" s="80"/>
      <c r="W290" s="80">
        <v>45</v>
      </c>
      <c r="X290" s="80">
        <v>219.55670000000001</v>
      </c>
      <c r="Y290" s="80">
        <v>3.71</v>
      </c>
      <c r="Z290" s="80">
        <v>61.14</v>
      </c>
      <c r="AA290" s="80"/>
      <c r="AB290" s="80"/>
      <c r="AC290" s="80">
        <v>14.75</v>
      </c>
      <c r="AD290" s="80"/>
      <c r="AE290" s="80"/>
      <c r="AF290" s="80"/>
      <c r="AG290" s="80"/>
      <c r="AH290" s="80"/>
      <c r="AI290" s="80"/>
      <c r="AJ290" s="80"/>
      <c r="AK290" s="80"/>
      <c r="AL290" s="80"/>
      <c r="AM290" s="80"/>
      <c r="AN290" s="80"/>
      <c r="AO290" s="80"/>
      <c r="AP290" s="80"/>
      <c r="AQ290" s="80"/>
      <c r="AR290" s="80"/>
      <c r="AS290" s="80"/>
      <c r="AT290" s="80"/>
      <c r="AU290" s="80"/>
      <c r="AV290" s="80"/>
      <c r="AW290" s="80"/>
      <c r="AX290" s="80"/>
      <c r="AY290" s="80"/>
      <c r="AZ290" s="80"/>
      <c r="BA290" s="80"/>
      <c r="BB290" s="80"/>
      <c r="BC290" s="80"/>
      <c r="BD290" s="80"/>
      <c r="BE290" s="80"/>
      <c r="BF290" s="80"/>
      <c r="BG290" s="80" t="s">
        <v>1946</v>
      </c>
    </row>
    <row r="291" spans="1:59" s="289" customFormat="1" ht="12.75" x14ac:dyDescent="0.2">
      <c r="A291" s="301" t="s">
        <v>2020</v>
      </c>
      <c r="B291" s="129" t="s">
        <v>2041</v>
      </c>
      <c r="C291" s="78">
        <v>57.8</v>
      </c>
      <c r="D291" s="78">
        <v>0.56699999999999995</v>
      </c>
      <c r="E291" s="78">
        <v>16.96</v>
      </c>
      <c r="F291" s="78">
        <v>11.337605999999999</v>
      </c>
      <c r="G291" s="78">
        <v>0.36699999999999999</v>
      </c>
      <c r="H291" s="78">
        <v>4.2699999999999996</v>
      </c>
      <c r="I291" s="78">
        <v>1.65</v>
      </c>
      <c r="J291" s="78">
        <v>0.54</v>
      </c>
      <c r="K291" s="78">
        <v>3.25</v>
      </c>
      <c r="L291" s="78">
        <v>7.2999999999999995E-2</v>
      </c>
      <c r="M291" s="78">
        <v>2.92</v>
      </c>
      <c r="N291" s="79"/>
      <c r="O291" s="80">
        <v>318.98393870000001</v>
      </c>
      <c r="P291" s="80">
        <v>32</v>
      </c>
      <c r="Q291" s="80">
        <v>81.586600000000004</v>
      </c>
      <c r="R291" s="80">
        <v>104.9</v>
      </c>
      <c r="S291" s="80">
        <v>16.22</v>
      </c>
      <c r="T291" s="80">
        <v>238</v>
      </c>
      <c r="U291" s="80">
        <v>15</v>
      </c>
      <c r="V291" s="80"/>
      <c r="W291" s="80">
        <v>50</v>
      </c>
      <c r="X291" s="80">
        <v>211.26</v>
      </c>
      <c r="Y291" s="80">
        <v>3.45</v>
      </c>
      <c r="Z291" s="80">
        <v>58.79</v>
      </c>
      <c r="AA291" s="80">
        <v>1.5</v>
      </c>
      <c r="AB291" s="80">
        <v>2.56</v>
      </c>
      <c r="AC291" s="80">
        <v>19.75</v>
      </c>
      <c r="AD291" s="80">
        <v>9.77</v>
      </c>
      <c r="AE291" s="80">
        <v>19.600000000000001</v>
      </c>
      <c r="AF291" s="80">
        <v>2.39</v>
      </c>
      <c r="AG291" s="80">
        <v>9.56</v>
      </c>
      <c r="AH291" s="80">
        <v>2.33</v>
      </c>
      <c r="AI291" s="80">
        <v>0.49199999999999999</v>
      </c>
      <c r="AJ291" s="80">
        <v>3.3</v>
      </c>
      <c r="AK291" s="80">
        <v>0.64</v>
      </c>
      <c r="AL291" s="80">
        <v>4.25</v>
      </c>
      <c r="AM291" s="80">
        <v>0.92</v>
      </c>
      <c r="AN291" s="80">
        <v>2.79</v>
      </c>
      <c r="AO291" s="80">
        <v>0.41799999999999998</v>
      </c>
      <c r="AP291" s="80">
        <v>2.72</v>
      </c>
      <c r="AQ291" s="80">
        <v>0.42799999999999999</v>
      </c>
      <c r="AR291" s="80">
        <v>3.3</v>
      </c>
      <c r="AS291" s="80"/>
      <c r="AT291" s="80">
        <v>0.27</v>
      </c>
      <c r="AU291" s="80"/>
      <c r="AV291" s="80"/>
      <c r="AW291" s="80"/>
      <c r="AX291" s="80">
        <v>60</v>
      </c>
      <c r="AY291" s="80">
        <v>1.4</v>
      </c>
      <c r="AZ291" s="80"/>
      <c r="BA291" s="80"/>
      <c r="BB291" s="80"/>
      <c r="BC291" s="80"/>
      <c r="BD291" s="80"/>
      <c r="BE291" s="80"/>
      <c r="BF291" s="80"/>
      <c r="BG291" s="80" t="s">
        <v>1946</v>
      </c>
    </row>
    <row r="292" spans="1:59" s="289" customFormat="1" ht="12.75" x14ac:dyDescent="0.2">
      <c r="A292" s="301" t="s">
        <v>2216</v>
      </c>
      <c r="B292" s="129" t="s">
        <v>2042</v>
      </c>
      <c r="C292" s="78">
        <v>57.8</v>
      </c>
      <c r="D292" s="78">
        <v>0.66700000000000004</v>
      </c>
      <c r="E292" s="78">
        <v>18.079999999999998</v>
      </c>
      <c r="F292" s="78">
        <v>9.2410487000000003</v>
      </c>
      <c r="G292" s="78">
        <v>6.2E-2</v>
      </c>
      <c r="H292" s="78">
        <v>5.39</v>
      </c>
      <c r="I292" s="78">
        <v>0.19</v>
      </c>
      <c r="J292" s="78">
        <v>0.16</v>
      </c>
      <c r="K292" s="78">
        <v>3.75</v>
      </c>
      <c r="L292" s="78">
        <v>6.9000000000000006E-2</v>
      </c>
      <c r="M292" s="78">
        <v>3.71</v>
      </c>
      <c r="N292" s="79"/>
      <c r="O292" s="80">
        <v>188.98355490000003</v>
      </c>
      <c r="P292" s="80">
        <v>65</v>
      </c>
      <c r="Q292" s="80">
        <v>171.90960000000001</v>
      </c>
      <c r="R292" s="80">
        <v>101.01</v>
      </c>
      <c r="S292" s="80">
        <v>5.22</v>
      </c>
      <c r="T292" s="80">
        <v>291</v>
      </c>
      <c r="U292" s="80">
        <v>18</v>
      </c>
      <c r="V292" s="80"/>
      <c r="W292" s="80">
        <v>20</v>
      </c>
      <c r="X292" s="80">
        <v>244.91640000000001</v>
      </c>
      <c r="Y292" s="80">
        <v>4</v>
      </c>
      <c r="Z292" s="80">
        <v>71.02</v>
      </c>
      <c r="AA292" s="80">
        <v>1.9</v>
      </c>
      <c r="AB292" s="80">
        <v>2.79</v>
      </c>
      <c r="AC292" s="80">
        <v>8.57</v>
      </c>
      <c r="AD292" s="80">
        <v>9.76</v>
      </c>
      <c r="AE292" s="80">
        <v>17.399999999999999</v>
      </c>
      <c r="AF292" s="80">
        <v>1.86</v>
      </c>
      <c r="AG292" s="80">
        <v>7.13</v>
      </c>
      <c r="AH292" s="80">
        <v>1.63</v>
      </c>
      <c r="AI292" s="80">
        <v>0.36899999999999999</v>
      </c>
      <c r="AJ292" s="80">
        <v>1.81</v>
      </c>
      <c r="AK292" s="80">
        <v>0.28000000000000003</v>
      </c>
      <c r="AL292" s="80">
        <v>1.68</v>
      </c>
      <c r="AM292" s="80">
        <v>0.35</v>
      </c>
      <c r="AN292" s="80">
        <v>1.07</v>
      </c>
      <c r="AO292" s="80">
        <v>0.16</v>
      </c>
      <c r="AP292" s="80">
        <v>1.02</v>
      </c>
      <c r="AQ292" s="80">
        <v>0.154</v>
      </c>
      <c r="AR292" s="80">
        <v>3.8</v>
      </c>
      <c r="AS292" s="80"/>
      <c r="AT292" s="80">
        <v>0.31</v>
      </c>
      <c r="AU292" s="80"/>
      <c r="AV292" s="80"/>
      <c r="AW292" s="80"/>
      <c r="AX292" s="80">
        <v>90</v>
      </c>
      <c r="AY292" s="80">
        <v>0.9</v>
      </c>
      <c r="AZ292" s="80"/>
      <c r="BA292" s="80"/>
      <c r="BB292" s="80"/>
      <c r="BC292" s="80"/>
      <c r="BD292" s="80"/>
      <c r="BE292" s="80"/>
      <c r="BF292" s="80"/>
      <c r="BG292" s="80" t="s">
        <v>1946</v>
      </c>
    </row>
    <row r="293" spans="1:59" s="289" customFormat="1" ht="12.75" x14ac:dyDescent="0.2">
      <c r="A293" s="301" t="s">
        <v>2020</v>
      </c>
      <c r="B293" s="129" t="s">
        <v>2043</v>
      </c>
      <c r="C293" s="78">
        <v>52.62</v>
      </c>
      <c r="D293" s="78">
        <v>0.57399999999999995</v>
      </c>
      <c r="E293" s="78">
        <v>16.170000000000002</v>
      </c>
      <c r="F293" s="78">
        <v>11.5355642</v>
      </c>
      <c r="G293" s="78">
        <v>0.25800000000000001</v>
      </c>
      <c r="H293" s="78">
        <v>7.6</v>
      </c>
      <c r="I293" s="78">
        <v>3.1</v>
      </c>
      <c r="J293" s="78">
        <v>2</v>
      </c>
      <c r="K293" s="78">
        <v>1.39</v>
      </c>
      <c r="L293" s="78">
        <v>7.1999999999999995E-2</v>
      </c>
      <c r="M293" s="78">
        <v>3.55</v>
      </c>
      <c r="N293" s="79"/>
      <c r="O293" s="80">
        <v>138.554261475</v>
      </c>
      <c r="P293" s="80"/>
      <c r="Q293" s="80">
        <v>82.252499999999998</v>
      </c>
      <c r="R293" s="80">
        <v>31.21</v>
      </c>
      <c r="S293" s="80">
        <v>72.94</v>
      </c>
      <c r="T293" s="80"/>
      <c r="U293" s="80"/>
      <c r="V293" s="80"/>
      <c r="W293" s="80">
        <v>46</v>
      </c>
      <c r="X293" s="80">
        <v>210.6661</v>
      </c>
      <c r="Y293" s="80">
        <v>3.68</v>
      </c>
      <c r="Z293" s="80">
        <v>62.48</v>
      </c>
      <c r="AA293" s="80"/>
      <c r="AB293" s="80"/>
      <c r="AC293" s="80">
        <v>12.58</v>
      </c>
      <c r="AD293" s="80"/>
      <c r="AE293" s="80"/>
      <c r="AF293" s="80"/>
      <c r="AG293" s="80"/>
      <c r="AH293" s="80"/>
      <c r="AI293" s="80"/>
      <c r="AJ293" s="80"/>
      <c r="AK293" s="80"/>
      <c r="AL293" s="80"/>
      <c r="AM293" s="80"/>
      <c r="AN293" s="80"/>
      <c r="AO293" s="80"/>
      <c r="AP293" s="80"/>
      <c r="AQ293" s="80"/>
      <c r="AR293" s="80"/>
      <c r="AS293" s="80"/>
      <c r="AT293" s="80"/>
      <c r="AU293" s="80"/>
      <c r="AV293" s="80"/>
      <c r="AW293" s="80"/>
      <c r="AX293" s="80"/>
      <c r="AY293" s="80"/>
      <c r="AZ293" s="80"/>
      <c r="BA293" s="80"/>
      <c r="BB293" s="80"/>
      <c r="BC293" s="80"/>
      <c r="BD293" s="80"/>
      <c r="BE293" s="80"/>
      <c r="BF293" s="80"/>
      <c r="BG293" s="80" t="s">
        <v>1946</v>
      </c>
    </row>
    <row r="294" spans="1:59" s="289" customFormat="1" ht="12.75" x14ac:dyDescent="0.2">
      <c r="A294" s="301" t="s">
        <v>2020</v>
      </c>
      <c r="B294" s="129" t="s">
        <v>2044</v>
      </c>
      <c r="C294" s="78">
        <v>55.09</v>
      </c>
      <c r="D294" s="78">
        <v>0.57299999999999995</v>
      </c>
      <c r="E294" s="78">
        <v>16.13</v>
      </c>
      <c r="F294" s="78">
        <v>12.183427399999999</v>
      </c>
      <c r="G294" s="78">
        <v>0.14699999999999999</v>
      </c>
      <c r="H294" s="78">
        <v>6.36</v>
      </c>
      <c r="I294" s="78">
        <v>0.66</v>
      </c>
      <c r="J294" s="78">
        <v>0.03</v>
      </c>
      <c r="K294" s="78">
        <v>3.63</v>
      </c>
      <c r="L294" s="78">
        <v>6.7000000000000004E-2</v>
      </c>
      <c r="M294" s="78">
        <v>3.78</v>
      </c>
      <c r="N294" s="79"/>
      <c r="O294" s="80">
        <v>263.35195040000002</v>
      </c>
      <c r="P294" s="80">
        <v>45</v>
      </c>
      <c r="Q294" s="80">
        <v>147.90719999999999</v>
      </c>
      <c r="R294" s="80">
        <v>108.29</v>
      </c>
      <c r="S294" s="80">
        <v>8.06</v>
      </c>
      <c r="T294" s="80">
        <v>739</v>
      </c>
      <c r="U294" s="80">
        <v>17</v>
      </c>
      <c r="V294" s="80"/>
      <c r="W294" s="80">
        <v>39</v>
      </c>
      <c r="X294" s="80">
        <v>215.89680000000001</v>
      </c>
      <c r="Y294" s="80">
        <v>3.82</v>
      </c>
      <c r="Z294" s="80">
        <v>60.06</v>
      </c>
      <c r="AA294" s="80">
        <v>1.6</v>
      </c>
      <c r="AB294" s="80">
        <v>2.46</v>
      </c>
      <c r="AC294" s="80">
        <v>10.44</v>
      </c>
      <c r="AD294" s="80">
        <v>10.199999999999999</v>
      </c>
      <c r="AE294" s="80">
        <v>18.600000000000001</v>
      </c>
      <c r="AF294" s="80">
        <v>2.02</v>
      </c>
      <c r="AG294" s="80">
        <v>8.14</v>
      </c>
      <c r="AH294" s="80">
        <v>1.96</v>
      </c>
      <c r="AI294" s="80">
        <v>0.45700000000000002</v>
      </c>
      <c r="AJ294" s="80">
        <v>2.57</v>
      </c>
      <c r="AK294" s="80">
        <v>0.46</v>
      </c>
      <c r="AL294" s="80">
        <v>2.99</v>
      </c>
      <c r="AM294" s="80">
        <v>0.65</v>
      </c>
      <c r="AN294" s="80">
        <v>2.09</v>
      </c>
      <c r="AO294" s="80">
        <v>0.32</v>
      </c>
      <c r="AP294" s="80">
        <v>2.04</v>
      </c>
      <c r="AQ294" s="80">
        <v>0.29499999999999998</v>
      </c>
      <c r="AR294" s="80">
        <v>7</v>
      </c>
      <c r="AS294" s="80"/>
      <c r="AT294" s="80">
        <v>0.44</v>
      </c>
      <c r="AU294" s="80"/>
      <c r="AV294" s="80"/>
      <c r="AW294" s="80"/>
      <c r="AX294" s="80">
        <v>60</v>
      </c>
      <c r="AY294" s="80">
        <v>1.5</v>
      </c>
      <c r="AZ294" s="80"/>
      <c r="BA294" s="80"/>
      <c r="BB294" s="80"/>
      <c r="BC294" s="80"/>
      <c r="BD294" s="80"/>
      <c r="BE294" s="80"/>
      <c r="BF294" s="80"/>
      <c r="BG294" s="80" t="s">
        <v>1946</v>
      </c>
    </row>
    <row r="295" spans="1:59" s="289" customFormat="1" ht="12.75" x14ac:dyDescent="0.2">
      <c r="A295" s="301" t="s">
        <v>2020</v>
      </c>
      <c r="B295" s="129" t="s">
        <v>2045</v>
      </c>
      <c r="C295" s="78">
        <v>48.7</v>
      </c>
      <c r="D295" s="78">
        <v>0.61899999999999999</v>
      </c>
      <c r="E295" s="78">
        <v>16.18</v>
      </c>
      <c r="F295" s="78">
        <v>9.9698948000000005</v>
      </c>
      <c r="G295" s="78">
        <v>0.19500000000000001</v>
      </c>
      <c r="H295" s="78">
        <v>15.85</v>
      </c>
      <c r="I295" s="78">
        <v>0.28000000000000003</v>
      </c>
      <c r="J295" s="78">
        <v>0.35</v>
      </c>
      <c r="K295" s="78">
        <v>0.43</v>
      </c>
      <c r="L295" s="78">
        <v>4.2000000000000003E-2</v>
      </c>
      <c r="M295" s="78">
        <v>6.79</v>
      </c>
      <c r="N295" s="79"/>
      <c r="O295" s="80">
        <v>145.66245574999999</v>
      </c>
      <c r="P295" s="80">
        <v>49</v>
      </c>
      <c r="Q295" s="80">
        <v>88.200999999999993</v>
      </c>
      <c r="R295" s="80">
        <v>10.26</v>
      </c>
      <c r="S295" s="80">
        <v>4.22</v>
      </c>
      <c r="T295" s="80">
        <v>11</v>
      </c>
      <c r="U295" s="80">
        <v>18</v>
      </c>
      <c r="V295" s="80"/>
      <c r="W295" s="80">
        <v>38</v>
      </c>
      <c r="X295" s="80">
        <v>219.1515</v>
      </c>
      <c r="Y295" s="80">
        <v>3.5</v>
      </c>
      <c r="Z295" s="80">
        <v>64.900000000000006</v>
      </c>
      <c r="AA295" s="80">
        <v>1.9</v>
      </c>
      <c r="AB295" s="80">
        <v>2.88</v>
      </c>
      <c r="AC295" s="80">
        <v>15.14</v>
      </c>
      <c r="AD295" s="80">
        <v>12.6</v>
      </c>
      <c r="AE295" s="80">
        <v>24.3</v>
      </c>
      <c r="AF295" s="80">
        <v>2.7</v>
      </c>
      <c r="AG295" s="80">
        <v>10.6</v>
      </c>
      <c r="AH295" s="80">
        <v>2.33</v>
      </c>
      <c r="AI295" s="80">
        <v>0.38500000000000001</v>
      </c>
      <c r="AJ295" s="80">
        <v>2.27</v>
      </c>
      <c r="AK295" s="80">
        <v>0.46</v>
      </c>
      <c r="AL295" s="80">
        <v>2.88</v>
      </c>
      <c r="AM295" s="80">
        <v>0.59</v>
      </c>
      <c r="AN295" s="80">
        <v>1.85</v>
      </c>
      <c r="AO295" s="80">
        <v>0.30399999999999999</v>
      </c>
      <c r="AP295" s="80">
        <v>2.0299999999999998</v>
      </c>
      <c r="AQ295" s="80">
        <v>0.317</v>
      </c>
      <c r="AR295" s="80">
        <v>4.3</v>
      </c>
      <c r="AS295" s="80"/>
      <c r="AT295" s="80">
        <v>0.36</v>
      </c>
      <c r="AU295" s="80"/>
      <c r="AV295" s="80"/>
      <c r="AW295" s="80"/>
      <c r="AX295" s="80">
        <v>130</v>
      </c>
      <c r="AY295" s="80">
        <v>0.8</v>
      </c>
      <c r="AZ295" s="80"/>
      <c r="BA295" s="80"/>
      <c r="BB295" s="80"/>
      <c r="BC295" s="80"/>
      <c r="BD295" s="80"/>
      <c r="BE295" s="80"/>
      <c r="BF295" s="80"/>
      <c r="BG295" s="80" t="s">
        <v>1946</v>
      </c>
    </row>
    <row r="296" spans="1:59" s="289" customFormat="1" ht="12.75" x14ac:dyDescent="0.2">
      <c r="A296" s="301" t="s">
        <v>2020</v>
      </c>
      <c r="B296" s="129" t="s">
        <v>2046</v>
      </c>
      <c r="C296" s="78">
        <v>50.14</v>
      </c>
      <c r="D296" s="78">
        <v>0.51600000000000001</v>
      </c>
      <c r="E296" s="78">
        <v>15.68</v>
      </c>
      <c r="F296" s="78">
        <v>10.707739</v>
      </c>
      <c r="G296" s="78">
        <v>0.21199999999999999</v>
      </c>
      <c r="H296" s="78">
        <v>13.72</v>
      </c>
      <c r="I296" s="78">
        <v>0.33</v>
      </c>
      <c r="J296" s="78">
        <v>0.12</v>
      </c>
      <c r="K296" s="78">
        <v>2.66</v>
      </c>
      <c r="L296" s="78">
        <v>0.06</v>
      </c>
      <c r="M296" s="78">
        <v>5.5</v>
      </c>
      <c r="N296" s="79"/>
      <c r="O296" s="80">
        <v>122.3781125</v>
      </c>
      <c r="P296" s="80">
        <v>45</v>
      </c>
      <c r="Q296" s="80">
        <v>72.128</v>
      </c>
      <c r="R296" s="80">
        <v>70.38</v>
      </c>
      <c r="S296" s="80">
        <v>7.85</v>
      </c>
      <c r="T296" s="80">
        <v>124</v>
      </c>
      <c r="U296" s="80">
        <v>16</v>
      </c>
      <c r="V296" s="80"/>
      <c r="W296" s="80">
        <v>37</v>
      </c>
      <c r="X296" s="80">
        <v>195.21600000000001</v>
      </c>
      <c r="Y296" s="80">
        <v>3.58</v>
      </c>
      <c r="Z296" s="80">
        <v>60.12</v>
      </c>
      <c r="AA296" s="80">
        <v>1.7</v>
      </c>
      <c r="AB296" s="80">
        <v>2.62</v>
      </c>
      <c r="AC296" s="80">
        <v>15.75</v>
      </c>
      <c r="AD296" s="80">
        <v>9.1</v>
      </c>
      <c r="AE296" s="80">
        <v>18.100000000000001</v>
      </c>
      <c r="AF296" s="80">
        <v>2</v>
      </c>
      <c r="AG296" s="80">
        <v>8.08</v>
      </c>
      <c r="AH296" s="80">
        <v>1.88</v>
      </c>
      <c r="AI296" s="80">
        <v>0.36299999999999999</v>
      </c>
      <c r="AJ296" s="80">
        <v>2.2200000000000002</v>
      </c>
      <c r="AK296" s="80">
        <v>0.48</v>
      </c>
      <c r="AL296" s="80">
        <v>3.22</v>
      </c>
      <c r="AM296" s="80">
        <v>0.69</v>
      </c>
      <c r="AN296" s="80">
        <v>2.15</v>
      </c>
      <c r="AO296" s="80">
        <v>0.33200000000000002</v>
      </c>
      <c r="AP296" s="80">
        <v>2.16</v>
      </c>
      <c r="AQ296" s="80">
        <v>0.33700000000000002</v>
      </c>
      <c r="AR296" s="80">
        <v>4.5999999999999996</v>
      </c>
      <c r="AS296" s="80"/>
      <c r="AT296" s="80">
        <v>0.34</v>
      </c>
      <c r="AU296" s="80"/>
      <c r="AV296" s="80"/>
      <c r="AW296" s="80"/>
      <c r="AX296" s="80">
        <v>100</v>
      </c>
      <c r="AY296" s="80">
        <v>0.8</v>
      </c>
      <c r="AZ296" s="80"/>
      <c r="BA296" s="80"/>
      <c r="BB296" s="80"/>
      <c r="BC296" s="80"/>
      <c r="BD296" s="80"/>
      <c r="BE296" s="80"/>
      <c r="BF296" s="80"/>
      <c r="BG296" s="80" t="s">
        <v>1946</v>
      </c>
    </row>
    <row r="297" spans="1:59" s="289" customFormat="1" ht="12.75" x14ac:dyDescent="0.2">
      <c r="A297" s="301" t="s">
        <v>2020</v>
      </c>
      <c r="B297" s="129" t="s">
        <v>2047</v>
      </c>
      <c r="C297" s="78">
        <v>50.35</v>
      </c>
      <c r="D297" s="78">
        <v>0.56200000000000006</v>
      </c>
      <c r="E297" s="78">
        <v>16.18</v>
      </c>
      <c r="F297" s="78">
        <v>10.0418796</v>
      </c>
      <c r="G297" s="78">
        <v>0.17199999999999999</v>
      </c>
      <c r="H297" s="78">
        <v>13.67</v>
      </c>
      <c r="I297" s="78">
        <v>0.14000000000000001</v>
      </c>
      <c r="J297" s="78">
        <v>0.05</v>
      </c>
      <c r="K297" s="78">
        <v>1.74</v>
      </c>
      <c r="L297" s="78">
        <v>6.4000000000000001E-2</v>
      </c>
      <c r="M297" s="78">
        <v>6.61</v>
      </c>
      <c r="N297" s="79"/>
      <c r="O297" s="80">
        <v>139.413816325</v>
      </c>
      <c r="P297" s="80">
        <v>47</v>
      </c>
      <c r="Q297" s="80">
        <v>86.159700000000001</v>
      </c>
      <c r="R297" s="80">
        <v>52.79</v>
      </c>
      <c r="S297" s="80">
        <v>3.23</v>
      </c>
      <c r="T297" s="80">
        <v>199</v>
      </c>
      <c r="U297" s="80">
        <v>17</v>
      </c>
      <c r="V297" s="80"/>
      <c r="W297" s="80">
        <v>42</v>
      </c>
      <c r="X297" s="80">
        <v>208.77529999999999</v>
      </c>
      <c r="Y297" s="80">
        <v>4.2300000000000004</v>
      </c>
      <c r="Z297" s="80">
        <v>63.32</v>
      </c>
      <c r="AA297" s="80">
        <v>1.8</v>
      </c>
      <c r="AB297" s="80">
        <v>2.8</v>
      </c>
      <c r="AC297" s="80">
        <v>14.92</v>
      </c>
      <c r="AD297" s="80">
        <v>12.2</v>
      </c>
      <c r="AE297" s="80">
        <v>23.2</v>
      </c>
      <c r="AF297" s="80">
        <v>2.4900000000000002</v>
      </c>
      <c r="AG297" s="80">
        <v>10.1</v>
      </c>
      <c r="AH297" s="80">
        <v>2.2400000000000002</v>
      </c>
      <c r="AI297" s="80">
        <v>0.61499999999999999</v>
      </c>
      <c r="AJ297" s="80">
        <v>2.4900000000000002</v>
      </c>
      <c r="AK297" s="80">
        <v>0.51</v>
      </c>
      <c r="AL297" s="80">
        <v>3.38</v>
      </c>
      <c r="AM297" s="80">
        <v>0.72</v>
      </c>
      <c r="AN297" s="80">
        <v>2.23</v>
      </c>
      <c r="AO297" s="80">
        <v>0.34599999999999997</v>
      </c>
      <c r="AP297" s="80">
        <v>2.27</v>
      </c>
      <c r="AQ297" s="80">
        <v>0.35199999999999998</v>
      </c>
      <c r="AR297" s="80">
        <v>2.2999999999999998</v>
      </c>
      <c r="AS297" s="80"/>
      <c r="AT297" s="80">
        <v>0.31</v>
      </c>
      <c r="AU297" s="80"/>
      <c r="AV297" s="80"/>
      <c r="AW297" s="80"/>
      <c r="AX297" s="80">
        <v>100</v>
      </c>
      <c r="AY297" s="80">
        <v>1</v>
      </c>
      <c r="AZ297" s="80"/>
      <c r="BA297" s="80"/>
      <c r="BB297" s="80"/>
      <c r="BC297" s="80"/>
      <c r="BD297" s="80"/>
      <c r="BE297" s="80"/>
      <c r="BF297" s="80"/>
      <c r="BG297" s="80" t="s">
        <v>1946</v>
      </c>
    </row>
    <row r="298" spans="1:59" s="289" customFormat="1" ht="12.75" x14ac:dyDescent="0.2">
      <c r="A298" s="301" t="s">
        <v>2020</v>
      </c>
      <c r="B298" s="129" t="s">
        <v>2048</v>
      </c>
      <c r="C298" s="78">
        <v>47.48</v>
      </c>
      <c r="D298" s="78">
        <v>0.40600000000000003</v>
      </c>
      <c r="E298" s="78">
        <v>13.01</v>
      </c>
      <c r="F298" s="78">
        <v>13.704106300000001</v>
      </c>
      <c r="G298" s="78">
        <v>0.192</v>
      </c>
      <c r="H298" s="78">
        <v>16.64</v>
      </c>
      <c r="I298" s="78">
        <v>3.2</v>
      </c>
      <c r="J298" s="78">
        <v>0.41</v>
      </c>
      <c r="K298" s="78">
        <v>0.73</v>
      </c>
      <c r="L298" s="78">
        <v>3.6999999999999998E-2</v>
      </c>
      <c r="M298" s="78">
        <v>3.08</v>
      </c>
      <c r="N298" s="79"/>
      <c r="O298" s="80">
        <v>1213.1555436000001</v>
      </c>
      <c r="P298" s="80"/>
      <c r="Q298" s="80">
        <v>320.32</v>
      </c>
      <c r="R298" s="80">
        <v>34.08</v>
      </c>
      <c r="S298" s="80">
        <v>69.25</v>
      </c>
      <c r="T298" s="80"/>
      <c r="U298" s="80"/>
      <c r="V298" s="80"/>
      <c r="W298" s="80">
        <v>36</v>
      </c>
      <c r="X298" s="80">
        <v>197.2971</v>
      </c>
      <c r="Y298" s="80">
        <v>1.07</v>
      </c>
      <c r="Z298" s="80">
        <v>26.45</v>
      </c>
      <c r="AA298" s="80"/>
      <c r="AB298" s="80"/>
      <c r="AC298" s="80">
        <v>10.1</v>
      </c>
      <c r="AD298" s="80"/>
      <c r="AE298" s="80"/>
      <c r="AF298" s="80"/>
      <c r="AG298" s="80"/>
      <c r="AH298" s="80"/>
      <c r="AI298" s="80"/>
      <c r="AJ298" s="80"/>
      <c r="AK298" s="80"/>
      <c r="AL298" s="80"/>
      <c r="AM298" s="80"/>
      <c r="AN298" s="80"/>
      <c r="AO298" s="80"/>
      <c r="AP298" s="80"/>
      <c r="AQ298" s="80"/>
      <c r="AR298" s="80"/>
      <c r="AS298" s="80"/>
      <c r="AT298" s="80"/>
      <c r="AU298" s="80"/>
      <c r="AV298" s="80"/>
      <c r="AW298" s="80"/>
      <c r="AX298" s="80"/>
      <c r="AY298" s="80"/>
      <c r="AZ298" s="80"/>
      <c r="BA298" s="80"/>
      <c r="BB298" s="80"/>
      <c r="BC298" s="80"/>
      <c r="BD298" s="80"/>
      <c r="BE298" s="80"/>
      <c r="BF298" s="80"/>
      <c r="BG298" s="80" t="s">
        <v>1946</v>
      </c>
    </row>
    <row r="299" spans="1:59" s="289" customFormat="1" ht="12.75" x14ac:dyDescent="0.2">
      <c r="A299" s="301" t="s">
        <v>2020</v>
      </c>
      <c r="B299" s="129" t="s">
        <v>2049</v>
      </c>
      <c r="C299" s="78">
        <v>50.47</v>
      </c>
      <c r="D299" s="78">
        <v>0.61199999999999999</v>
      </c>
      <c r="E299" s="78">
        <v>16.43</v>
      </c>
      <c r="F299" s="78">
        <v>12.0304597</v>
      </c>
      <c r="G299" s="78">
        <v>0.17799999999999999</v>
      </c>
      <c r="H299" s="78">
        <v>10.1</v>
      </c>
      <c r="I299" s="78">
        <v>0.92</v>
      </c>
      <c r="J299" s="78">
        <v>0.24</v>
      </c>
      <c r="K299" s="78">
        <v>2.7</v>
      </c>
      <c r="L299" s="78">
        <v>7.0000000000000007E-2</v>
      </c>
      <c r="M299" s="78">
        <v>5.09</v>
      </c>
      <c r="N299" s="79"/>
      <c r="O299" s="80">
        <v>202.381648875</v>
      </c>
      <c r="P299" s="80"/>
      <c r="Q299" s="80">
        <v>117.1314</v>
      </c>
      <c r="R299" s="80">
        <v>86.49</v>
      </c>
      <c r="S299" s="80">
        <v>16.39</v>
      </c>
      <c r="T299" s="80"/>
      <c r="U299" s="80"/>
      <c r="V299" s="80"/>
      <c r="W299" s="80">
        <v>40</v>
      </c>
      <c r="X299" s="80">
        <v>205.7157</v>
      </c>
      <c r="Y299" s="80">
        <v>3.96</v>
      </c>
      <c r="Z299" s="80">
        <v>66.34</v>
      </c>
      <c r="AA299" s="80"/>
      <c r="AB299" s="80"/>
      <c r="AC299" s="80">
        <v>16.37</v>
      </c>
      <c r="AD299" s="80"/>
      <c r="AE299" s="80"/>
      <c r="AF299" s="80"/>
      <c r="AG299" s="80"/>
      <c r="AH299" s="80"/>
      <c r="AI299" s="80"/>
      <c r="AJ299" s="80"/>
      <c r="AK299" s="80"/>
      <c r="AL299" s="80"/>
      <c r="AM299" s="80"/>
      <c r="AN299" s="80"/>
      <c r="AO299" s="80"/>
      <c r="AP299" s="80"/>
      <c r="AQ299" s="80"/>
      <c r="AR299" s="80"/>
      <c r="AS299" s="80"/>
      <c r="AT299" s="80"/>
      <c r="AU299" s="80"/>
      <c r="AV299" s="80"/>
      <c r="AW299" s="80"/>
      <c r="AX299" s="80"/>
      <c r="AY299" s="80"/>
      <c r="AZ299" s="80"/>
      <c r="BA299" s="80"/>
      <c r="BB299" s="80"/>
      <c r="BC299" s="80"/>
      <c r="BD299" s="80"/>
      <c r="BE299" s="80"/>
      <c r="BF299" s="80"/>
      <c r="BG299" s="80" t="s">
        <v>1946</v>
      </c>
    </row>
    <row r="300" spans="1:59" s="289" customFormat="1" ht="12.75" x14ac:dyDescent="0.2">
      <c r="A300" s="301" t="s">
        <v>2218</v>
      </c>
      <c r="B300" s="129" t="s">
        <v>2050</v>
      </c>
      <c r="C300" s="78">
        <v>53.03</v>
      </c>
      <c r="D300" s="78">
        <v>0.54300000000000004</v>
      </c>
      <c r="E300" s="78">
        <v>15.37</v>
      </c>
      <c r="F300" s="78">
        <v>9.8529194999999987</v>
      </c>
      <c r="G300" s="78">
        <v>0.19900000000000001</v>
      </c>
      <c r="H300" s="78">
        <v>11</v>
      </c>
      <c r="I300" s="78">
        <v>1.33</v>
      </c>
      <c r="J300" s="78">
        <v>0.3</v>
      </c>
      <c r="K300" s="78">
        <v>2.71</v>
      </c>
      <c r="L300" s="78">
        <v>5.6000000000000001E-2</v>
      </c>
      <c r="M300" s="78">
        <v>4.76</v>
      </c>
      <c r="N300" s="79"/>
      <c r="O300" s="80">
        <v>236.80031339999999</v>
      </c>
      <c r="P300" s="80"/>
      <c r="Q300" s="80">
        <v>95.743200000000002</v>
      </c>
      <c r="R300" s="80">
        <v>81.61</v>
      </c>
      <c r="S300" s="80">
        <v>20.190000000000001</v>
      </c>
      <c r="T300" s="80"/>
      <c r="U300" s="80"/>
      <c r="V300" s="80"/>
      <c r="W300" s="80">
        <v>39</v>
      </c>
      <c r="X300" s="80">
        <v>197.78399999999999</v>
      </c>
      <c r="Y300" s="80">
        <v>3.16</v>
      </c>
      <c r="Z300" s="80">
        <v>55.77</v>
      </c>
      <c r="AA300" s="80"/>
      <c r="AB300" s="80"/>
      <c r="AC300" s="80">
        <v>13.3</v>
      </c>
      <c r="AD300" s="80"/>
      <c r="AE300" s="80"/>
      <c r="AF300" s="80"/>
      <c r="AG300" s="80"/>
      <c r="AH300" s="80"/>
      <c r="AI300" s="80"/>
      <c r="AJ300" s="80"/>
      <c r="AK300" s="80"/>
      <c r="AL300" s="80"/>
      <c r="AM300" s="80"/>
      <c r="AN300" s="80"/>
      <c r="AO300" s="80"/>
      <c r="AP300" s="80"/>
      <c r="AQ300" s="80"/>
      <c r="AR300" s="80"/>
      <c r="AS300" s="80"/>
      <c r="AT300" s="80"/>
      <c r="AU300" s="80"/>
      <c r="AV300" s="80"/>
      <c r="AW300" s="80"/>
      <c r="AX300" s="80"/>
      <c r="AY300" s="80"/>
      <c r="AZ300" s="80"/>
      <c r="BA300" s="80"/>
      <c r="BB300" s="80"/>
      <c r="BC300" s="80"/>
      <c r="BD300" s="80"/>
      <c r="BE300" s="80"/>
      <c r="BF300" s="80"/>
      <c r="BG300" s="80" t="s">
        <v>1946</v>
      </c>
    </row>
    <row r="301" spans="1:59" s="289" customFormat="1" ht="12.75" x14ac:dyDescent="0.2">
      <c r="A301" s="301" t="s">
        <v>2020</v>
      </c>
      <c r="B301" s="129" t="s">
        <v>2051</v>
      </c>
      <c r="C301" s="78">
        <v>49.11</v>
      </c>
      <c r="D301" s="78">
        <v>0.55400000000000005</v>
      </c>
      <c r="E301" s="78">
        <v>15.86</v>
      </c>
      <c r="F301" s="78">
        <v>11.1756402</v>
      </c>
      <c r="G301" s="78">
        <v>0.26600000000000001</v>
      </c>
      <c r="H301" s="78">
        <v>13.25</v>
      </c>
      <c r="I301" s="78">
        <v>0.64</v>
      </c>
      <c r="J301" s="78">
        <v>7.0000000000000007E-2</v>
      </c>
      <c r="K301" s="78">
        <v>2.56</v>
      </c>
      <c r="L301" s="78">
        <v>6.6000000000000003E-2</v>
      </c>
      <c r="M301" s="78">
        <v>5.64</v>
      </c>
      <c r="N301" s="79"/>
      <c r="O301" s="80">
        <v>132.56146312499999</v>
      </c>
      <c r="P301" s="80"/>
      <c r="Q301" s="80">
        <v>78.194999999999993</v>
      </c>
      <c r="R301" s="80">
        <v>75.09</v>
      </c>
      <c r="S301" s="80">
        <v>4.99</v>
      </c>
      <c r="T301" s="80"/>
      <c r="U301" s="80"/>
      <c r="V301" s="80"/>
      <c r="W301" s="80">
        <v>34</v>
      </c>
      <c r="X301" s="80">
        <v>188.85749999999999</v>
      </c>
      <c r="Y301" s="80">
        <v>3.58</v>
      </c>
      <c r="Z301" s="80">
        <v>61.52</v>
      </c>
      <c r="AA301" s="80"/>
      <c r="AB301" s="80"/>
      <c r="AC301" s="80">
        <v>14.85</v>
      </c>
      <c r="AD301" s="80"/>
      <c r="AE301" s="80"/>
      <c r="AF301" s="80"/>
      <c r="AG301" s="80"/>
      <c r="AH301" s="80"/>
      <c r="AI301" s="80"/>
      <c r="AJ301" s="80"/>
      <c r="AK301" s="80"/>
      <c r="AL301" s="80"/>
      <c r="AM301" s="80"/>
      <c r="AN301" s="80"/>
      <c r="AO301" s="80"/>
      <c r="AP301" s="80"/>
      <c r="AQ301" s="80"/>
      <c r="AR301" s="80"/>
      <c r="AS301" s="80"/>
      <c r="AT301" s="80"/>
      <c r="AU301" s="80"/>
      <c r="AV301" s="80"/>
      <c r="AW301" s="80"/>
      <c r="AX301" s="80"/>
      <c r="AY301" s="80"/>
      <c r="AZ301" s="80"/>
      <c r="BA301" s="80"/>
      <c r="BB301" s="80"/>
      <c r="BC301" s="80"/>
      <c r="BD301" s="80"/>
      <c r="BE301" s="80"/>
      <c r="BF301" s="80"/>
      <c r="BG301" s="80" t="s">
        <v>1946</v>
      </c>
    </row>
    <row r="302" spans="1:59" s="289" customFormat="1" ht="12.75" x14ac:dyDescent="0.2">
      <c r="A302" s="301" t="s">
        <v>2020</v>
      </c>
      <c r="B302" s="129" t="s">
        <v>2052</v>
      </c>
      <c r="C302" s="78">
        <v>46.82</v>
      </c>
      <c r="D302" s="78">
        <v>0.53900000000000003</v>
      </c>
      <c r="E302" s="78">
        <v>16.02</v>
      </c>
      <c r="F302" s="78">
        <v>11.220630700000001</v>
      </c>
      <c r="G302" s="78">
        <v>0.27900000000000003</v>
      </c>
      <c r="H302" s="78">
        <v>15.31</v>
      </c>
      <c r="I302" s="78">
        <v>0.36</v>
      </c>
      <c r="J302" s="78">
        <v>0.04</v>
      </c>
      <c r="K302" s="78">
        <v>1.71</v>
      </c>
      <c r="L302" s="78">
        <v>4.9000000000000002E-2</v>
      </c>
      <c r="M302" s="78">
        <v>7.08</v>
      </c>
      <c r="N302" s="79"/>
      <c r="O302" s="80">
        <v>237.11766855000002</v>
      </c>
      <c r="P302" s="80">
        <v>49</v>
      </c>
      <c r="Q302" s="80">
        <v>101.19329999999999</v>
      </c>
      <c r="R302" s="80">
        <v>42.55</v>
      </c>
      <c r="S302" s="80">
        <v>4.0199999999999996</v>
      </c>
      <c r="T302" s="80">
        <v>82</v>
      </c>
      <c r="U302" s="80">
        <v>16</v>
      </c>
      <c r="V302" s="80"/>
      <c r="W302" s="80">
        <v>40</v>
      </c>
      <c r="X302" s="80">
        <v>204.9813</v>
      </c>
      <c r="Y302" s="80">
        <v>2.93</v>
      </c>
      <c r="Z302" s="80">
        <v>54.56</v>
      </c>
      <c r="AA302" s="80">
        <v>1.6</v>
      </c>
      <c r="AB302" s="80">
        <v>1.51</v>
      </c>
      <c r="AC302" s="80">
        <v>11.3</v>
      </c>
      <c r="AD302" s="80">
        <v>5.39</v>
      </c>
      <c r="AE302" s="80">
        <v>9.26</v>
      </c>
      <c r="AF302" s="80">
        <v>1.06</v>
      </c>
      <c r="AG302" s="80">
        <v>4.63</v>
      </c>
      <c r="AH302" s="80">
        <v>1.2</v>
      </c>
      <c r="AI302" s="80">
        <v>0.22500000000000001</v>
      </c>
      <c r="AJ302" s="80">
        <v>1.65</v>
      </c>
      <c r="AK302" s="80">
        <v>0.32</v>
      </c>
      <c r="AL302" s="80">
        <v>2.15</v>
      </c>
      <c r="AM302" s="80">
        <v>0.48</v>
      </c>
      <c r="AN302" s="80">
        <v>1.56</v>
      </c>
      <c r="AO302" s="80">
        <v>0.24299999999999999</v>
      </c>
      <c r="AP302" s="80">
        <v>1.62</v>
      </c>
      <c r="AQ302" s="80">
        <v>0.249</v>
      </c>
      <c r="AR302" s="80">
        <v>3.3</v>
      </c>
      <c r="AS302" s="80"/>
      <c r="AT302" s="80">
        <v>0.27</v>
      </c>
      <c r="AU302" s="80"/>
      <c r="AV302" s="80"/>
      <c r="AW302" s="80"/>
      <c r="AX302" s="80">
        <v>100</v>
      </c>
      <c r="AY302" s="80">
        <v>0.7</v>
      </c>
      <c r="AZ302" s="80"/>
      <c r="BA302" s="80"/>
      <c r="BB302" s="80"/>
      <c r="BC302" s="80"/>
      <c r="BD302" s="80"/>
      <c r="BE302" s="80"/>
      <c r="BF302" s="80"/>
      <c r="BG302" s="80" t="s">
        <v>1946</v>
      </c>
    </row>
    <row r="303" spans="1:59" s="289" customFormat="1" ht="12.75" x14ac:dyDescent="0.2">
      <c r="A303" s="301" t="s">
        <v>2020</v>
      </c>
      <c r="B303" s="129" t="s">
        <v>2053</v>
      </c>
      <c r="C303" s="78">
        <v>46.01</v>
      </c>
      <c r="D303" s="78">
        <v>0.52600000000000002</v>
      </c>
      <c r="E303" s="78">
        <v>16.850000000000001</v>
      </c>
      <c r="F303" s="78">
        <v>10.581765600000001</v>
      </c>
      <c r="G303" s="78">
        <v>0.184</v>
      </c>
      <c r="H303" s="78">
        <v>15.07</v>
      </c>
      <c r="I303" s="78">
        <v>2.61</v>
      </c>
      <c r="J303" s="78">
        <v>0.77</v>
      </c>
      <c r="K303" s="78">
        <v>1.56</v>
      </c>
      <c r="L303" s="78">
        <v>5.7000000000000002E-2</v>
      </c>
      <c r="M303" s="78">
        <v>4.8899999999999997</v>
      </c>
      <c r="N303" s="79"/>
      <c r="O303" s="80">
        <v>204.20674890000001</v>
      </c>
      <c r="P303" s="80">
        <v>42</v>
      </c>
      <c r="Q303" s="80">
        <v>67.138900000000007</v>
      </c>
      <c r="R303" s="80">
        <v>36.22</v>
      </c>
      <c r="S303" s="80">
        <v>48.45</v>
      </c>
      <c r="T303" s="80">
        <v>70</v>
      </c>
      <c r="U303" s="80">
        <v>14</v>
      </c>
      <c r="V303" s="80"/>
      <c r="W303" s="80">
        <v>38</v>
      </c>
      <c r="X303" s="80">
        <v>206.72489999999999</v>
      </c>
      <c r="Y303" s="80">
        <v>1.41</v>
      </c>
      <c r="Z303" s="80">
        <v>38.22</v>
      </c>
      <c r="AA303" s="80">
        <v>1</v>
      </c>
      <c r="AB303" s="80">
        <v>0.69</v>
      </c>
      <c r="AC303" s="80">
        <v>11.62</v>
      </c>
      <c r="AD303" s="80">
        <v>2.52</v>
      </c>
      <c r="AE303" s="80">
        <v>4.09</v>
      </c>
      <c r="AF303" s="80">
        <v>0.51</v>
      </c>
      <c r="AG303" s="80">
        <v>2.48</v>
      </c>
      <c r="AH303" s="80">
        <v>0.72</v>
      </c>
      <c r="AI303" s="80">
        <v>0.121</v>
      </c>
      <c r="AJ303" s="80">
        <v>1.32</v>
      </c>
      <c r="AK303" s="80">
        <v>0.27</v>
      </c>
      <c r="AL303" s="80">
        <v>1.94</v>
      </c>
      <c r="AM303" s="80">
        <v>0.44</v>
      </c>
      <c r="AN303" s="80">
        <v>1.41</v>
      </c>
      <c r="AO303" s="80">
        <v>0.214</v>
      </c>
      <c r="AP303" s="80">
        <v>1.38</v>
      </c>
      <c r="AQ303" s="80">
        <v>0.214</v>
      </c>
      <c r="AR303" s="80">
        <v>3.2</v>
      </c>
      <c r="AS303" s="80"/>
      <c r="AT303" s="80">
        <v>0.13</v>
      </c>
      <c r="AU303" s="80"/>
      <c r="AV303" s="80"/>
      <c r="AW303" s="80"/>
      <c r="AX303" s="80">
        <v>80</v>
      </c>
      <c r="AY303" s="80">
        <v>0.8</v>
      </c>
      <c r="AZ303" s="80"/>
      <c r="BA303" s="80"/>
      <c r="BB303" s="80"/>
      <c r="BC303" s="80"/>
      <c r="BD303" s="80"/>
      <c r="BE303" s="80"/>
      <c r="BF303" s="80"/>
      <c r="BG303" s="80" t="s">
        <v>1946</v>
      </c>
    </row>
    <row r="304" spans="1:59" s="289" customFormat="1" ht="12.75" x14ac:dyDescent="0.2">
      <c r="A304" s="301" t="s">
        <v>2054</v>
      </c>
      <c r="B304" s="130" t="s">
        <v>2055</v>
      </c>
      <c r="C304" s="81">
        <v>52.87</v>
      </c>
      <c r="D304" s="81">
        <v>0.49</v>
      </c>
      <c r="E304" s="81">
        <v>16.41</v>
      </c>
      <c r="F304" s="81">
        <v>8.48</v>
      </c>
      <c r="G304" s="81">
        <v>0.17</v>
      </c>
      <c r="H304" s="81">
        <v>9.11</v>
      </c>
      <c r="I304" s="81">
        <v>3.99</v>
      </c>
      <c r="J304" s="81">
        <v>1.37</v>
      </c>
      <c r="K304" s="81">
        <v>2.76</v>
      </c>
      <c r="L304" s="81">
        <v>0.06</v>
      </c>
      <c r="M304" s="81">
        <v>4.0999999999999996</v>
      </c>
      <c r="N304" s="82"/>
      <c r="O304" s="80">
        <v>145</v>
      </c>
      <c r="P304" s="80">
        <v>41</v>
      </c>
      <c r="Q304" s="80">
        <v>96</v>
      </c>
      <c r="R304" s="80">
        <v>61.7</v>
      </c>
      <c r="S304" s="80">
        <v>63</v>
      </c>
      <c r="T304" s="80">
        <v>425</v>
      </c>
      <c r="U304" s="80"/>
      <c r="V304" s="80">
        <v>3.5</v>
      </c>
      <c r="W304" s="80">
        <v>41.8</v>
      </c>
      <c r="X304" s="80">
        <v>196</v>
      </c>
      <c r="Y304" s="80">
        <v>3</v>
      </c>
      <c r="Z304" s="80">
        <v>53.8</v>
      </c>
      <c r="AA304" s="80">
        <v>1.6</v>
      </c>
      <c r="AB304" s="80">
        <v>2.54</v>
      </c>
      <c r="AC304" s="80">
        <v>13.8</v>
      </c>
      <c r="AD304" s="80">
        <v>8.6</v>
      </c>
      <c r="AE304" s="80">
        <v>16.2</v>
      </c>
      <c r="AF304" s="80">
        <v>1.9</v>
      </c>
      <c r="AG304" s="80">
        <v>7.7</v>
      </c>
      <c r="AH304" s="80">
        <v>1.9</v>
      </c>
      <c r="AI304" s="80">
        <v>0.6</v>
      </c>
      <c r="AJ304" s="80">
        <v>2.2000000000000002</v>
      </c>
      <c r="AK304" s="80">
        <v>0.4</v>
      </c>
      <c r="AL304" s="80">
        <v>2.7</v>
      </c>
      <c r="AM304" s="80">
        <v>0.6</v>
      </c>
      <c r="AN304" s="80">
        <v>1.7</v>
      </c>
      <c r="AO304" s="80">
        <v>0.3</v>
      </c>
      <c r="AP304" s="80">
        <v>1.7</v>
      </c>
      <c r="AQ304" s="80">
        <v>0.3</v>
      </c>
      <c r="AR304" s="80">
        <v>1.8</v>
      </c>
      <c r="AS304" s="80">
        <v>0.69399999999999995</v>
      </c>
      <c r="AT304" s="80">
        <v>0.24</v>
      </c>
      <c r="AU304" s="80"/>
      <c r="AV304" s="80"/>
      <c r="AW304" s="80"/>
      <c r="AX304" s="80"/>
      <c r="AY304" s="80"/>
      <c r="AZ304" s="80"/>
      <c r="BA304" s="80"/>
      <c r="BB304" s="80"/>
      <c r="BC304" s="80"/>
      <c r="BD304" s="80"/>
      <c r="BE304" s="80"/>
      <c r="BF304" s="80"/>
      <c r="BG304" s="80" t="s">
        <v>1971</v>
      </c>
    </row>
    <row r="305" spans="1:59" s="289" customFormat="1" ht="12.75" x14ac:dyDescent="0.2">
      <c r="A305" s="301" t="s">
        <v>2020</v>
      </c>
      <c r="B305" s="130" t="s">
        <v>2056</v>
      </c>
      <c r="C305" s="81">
        <v>59.3</v>
      </c>
      <c r="D305" s="81">
        <v>0.63</v>
      </c>
      <c r="E305" s="81">
        <v>18.14</v>
      </c>
      <c r="F305" s="81">
        <v>9.68</v>
      </c>
      <c r="G305" s="81">
        <v>0.14000000000000001</v>
      </c>
      <c r="H305" s="81">
        <v>3.56</v>
      </c>
      <c r="I305" s="81">
        <v>0.88</v>
      </c>
      <c r="J305" s="81">
        <v>0.94</v>
      </c>
      <c r="K305" s="81">
        <v>3.48</v>
      </c>
      <c r="L305" s="81">
        <v>0.08</v>
      </c>
      <c r="M305" s="81">
        <v>2.77</v>
      </c>
      <c r="N305" s="82"/>
      <c r="O305" s="80">
        <v>273</v>
      </c>
      <c r="P305" s="80">
        <v>62</v>
      </c>
      <c r="Q305" s="80">
        <v>160</v>
      </c>
      <c r="R305" s="80">
        <v>100</v>
      </c>
      <c r="S305" s="80">
        <v>30</v>
      </c>
      <c r="T305" s="80">
        <v>400</v>
      </c>
      <c r="U305" s="80"/>
      <c r="V305" s="80">
        <v>2.2999999999999998</v>
      </c>
      <c r="W305" s="80">
        <v>37.9</v>
      </c>
      <c r="X305" s="80">
        <v>247</v>
      </c>
      <c r="Y305" s="80">
        <v>3.7</v>
      </c>
      <c r="Z305" s="80">
        <v>65.2</v>
      </c>
      <c r="AA305" s="80">
        <v>1.9</v>
      </c>
      <c r="AB305" s="80">
        <v>2.92</v>
      </c>
      <c r="AC305" s="80">
        <v>16.399999999999999</v>
      </c>
      <c r="AD305" s="80">
        <v>10.199999999999999</v>
      </c>
      <c r="AE305" s="80">
        <v>20.100000000000001</v>
      </c>
      <c r="AF305" s="80">
        <v>2.4</v>
      </c>
      <c r="AG305" s="80">
        <v>9.8000000000000007</v>
      </c>
      <c r="AH305" s="80">
        <v>2.4</v>
      </c>
      <c r="AI305" s="80">
        <v>0.6</v>
      </c>
      <c r="AJ305" s="80">
        <v>2.8</v>
      </c>
      <c r="AK305" s="80">
        <v>0.5</v>
      </c>
      <c r="AL305" s="80">
        <v>3.5</v>
      </c>
      <c r="AM305" s="80">
        <v>0.8</v>
      </c>
      <c r="AN305" s="80">
        <v>2.2999999999999998</v>
      </c>
      <c r="AO305" s="80">
        <v>0.3</v>
      </c>
      <c r="AP305" s="80">
        <v>2.2000000000000002</v>
      </c>
      <c r="AQ305" s="80">
        <v>0.4</v>
      </c>
      <c r="AR305" s="80">
        <v>4</v>
      </c>
      <c r="AS305" s="80">
        <v>0.66600000000000004</v>
      </c>
      <c r="AT305" s="80">
        <v>0.26</v>
      </c>
      <c r="AU305" s="80"/>
      <c r="AV305" s="80"/>
      <c r="AW305" s="80"/>
      <c r="AX305" s="80"/>
      <c r="AY305" s="80"/>
      <c r="AZ305" s="80"/>
      <c r="BA305" s="80"/>
      <c r="BB305" s="80"/>
      <c r="BC305" s="80"/>
      <c r="BD305" s="80"/>
      <c r="BE305" s="80"/>
      <c r="BF305" s="80"/>
      <c r="BG305" s="80" t="s">
        <v>1971</v>
      </c>
    </row>
    <row r="306" spans="1:59" s="289" customFormat="1" ht="12.75" x14ac:dyDescent="0.2">
      <c r="A306" s="301" t="s">
        <v>2054</v>
      </c>
      <c r="B306" s="130" t="s">
        <v>2057</v>
      </c>
      <c r="C306" s="81">
        <v>54.46</v>
      </c>
      <c r="D306" s="81">
        <v>0.49</v>
      </c>
      <c r="E306" s="81">
        <v>16.239999999999998</v>
      </c>
      <c r="F306" s="81">
        <v>8.17</v>
      </c>
      <c r="G306" s="81">
        <v>0.21</v>
      </c>
      <c r="H306" s="81">
        <v>8.49</v>
      </c>
      <c r="I306" s="81">
        <v>6.17</v>
      </c>
      <c r="J306" s="81">
        <v>1.17</v>
      </c>
      <c r="K306" s="81">
        <v>1.9</v>
      </c>
      <c r="L306" s="81">
        <v>0.05</v>
      </c>
      <c r="M306" s="81">
        <v>2.3199999999999998</v>
      </c>
      <c r="N306" s="82"/>
      <c r="O306" s="80">
        <v>175</v>
      </c>
      <c r="P306" s="80">
        <v>38</v>
      </c>
      <c r="Q306" s="80">
        <v>101</v>
      </c>
      <c r="R306" s="80">
        <v>58.3</v>
      </c>
      <c r="S306" s="80">
        <v>85</v>
      </c>
      <c r="T306" s="80">
        <v>241</v>
      </c>
      <c r="U306" s="80"/>
      <c r="V306" s="80">
        <v>3.8</v>
      </c>
      <c r="W306" s="80">
        <v>45.4</v>
      </c>
      <c r="X306" s="80">
        <v>152</v>
      </c>
      <c r="Y306" s="80">
        <v>2.7</v>
      </c>
      <c r="Z306" s="80">
        <v>48.5</v>
      </c>
      <c r="AA306" s="80">
        <v>1.4</v>
      </c>
      <c r="AB306" s="80">
        <v>2.0099999999999998</v>
      </c>
      <c r="AC306" s="80">
        <v>12.4</v>
      </c>
      <c r="AD306" s="80">
        <v>7.6</v>
      </c>
      <c r="AE306" s="80">
        <v>14</v>
      </c>
      <c r="AF306" s="80">
        <v>1.7</v>
      </c>
      <c r="AG306" s="80">
        <v>6.7</v>
      </c>
      <c r="AH306" s="80">
        <v>1.6</v>
      </c>
      <c r="AI306" s="80">
        <v>0.6</v>
      </c>
      <c r="AJ306" s="80">
        <v>1.9</v>
      </c>
      <c r="AK306" s="80">
        <v>0.3</v>
      </c>
      <c r="AL306" s="80">
        <v>2.4</v>
      </c>
      <c r="AM306" s="80">
        <v>0.5</v>
      </c>
      <c r="AN306" s="80">
        <v>1.6</v>
      </c>
      <c r="AO306" s="80">
        <v>0.2</v>
      </c>
      <c r="AP306" s="80">
        <v>1.5</v>
      </c>
      <c r="AQ306" s="80">
        <v>0.3</v>
      </c>
      <c r="AR306" s="80">
        <v>1.5</v>
      </c>
      <c r="AS306" s="80">
        <v>0.441</v>
      </c>
      <c r="AT306" s="80">
        <v>0.21</v>
      </c>
      <c r="AU306" s="80"/>
      <c r="AV306" s="80"/>
      <c r="AW306" s="80"/>
      <c r="AX306" s="80"/>
      <c r="AY306" s="80"/>
      <c r="AZ306" s="80"/>
      <c r="BA306" s="80"/>
      <c r="BB306" s="80"/>
      <c r="BC306" s="80"/>
      <c r="BD306" s="80"/>
      <c r="BE306" s="80"/>
      <c r="BF306" s="80"/>
      <c r="BG306" s="80" t="s">
        <v>1971</v>
      </c>
    </row>
    <row r="307" spans="1:59" s="289" customFormat="1" ht="12.75" x14ac:dyDescent="0.2">
      <c r="A307" s="301" t="s">
        <v>2020</v>
      </c>
      <c r="B307" s="130" t="s">
        <v>2058</v>
      </c>
      <c r="C307" s="81">
        <v>44.47</v>
      </c>
      <c r="D307" s="81">
        <v>0.39</v>
      </c>
      <c r="E307" s="81">
        <v>10.84</v>
      </c>
      <c r="F307" s="81">
        <v>9.3800000000000008</v>
      </c>
      <c r="G307" s="81">
        <v>0.2</v>
      </c>
      <c r="H307" s="81">
        <v>21.75</v>
      </c>
      <c r="I307" s="81">
        <v>6.51</v>
      </c>
      <c r="J307" s="81">
        <v>0.28000000000000003</v>
      </c>
      <c r="K307" s="81">
        <v>7.0000000000000007E-2</v>
      </c>
      <c r="L307" s="81">
        <v>0.03</v>
      </c>
      <c r="M307" s="81">
        <v>5.44</v>
      </c>
      <c r="N307" s="82"/>
      <c r="O307" s="80">
        <v>1451</v>
      </c>
      <c r="P307" s="80">
        <v>87</v>
      </c>
      <c r="Q307" s="80">
        <v>786</v>
      </c>
      <c r="R307" s="80" t="s">
        <v>2059</v>
      </c>
      <c r="S307" s="80">
        <v>3</v>
      </c>
      <c r="T307" s="80">
        <v>16</v>
      </c>
      <c r="U307" s="80"/>
      <c r="V307" s="80">
        <v>1.3</v>
      </c>
      <c r="W307" s="80">
        <v>25.9</v>
      </c>
      <c r="X307" s="80">
        <v>168</v>
      </c>
      <c r="Y307" s="80">
        <v>2</v>
      </c>
      <c r="Z307" s="80">
        <v>38.6</v>
      </c>
      <c r="AA307" s="80">
        <v>1.3</v>
      </c>
      <c r="AB307" s="80">
        <v>0.9</v>
      </c>
      <c r="AC307" s="80">
        <v>15.2</v>
      </c>
      <c r="AD307" s="80">
        <v>4.2</v>
      </c>
      <c r="AE307" s="80">
        <v>11</v>
      </c>
      <c r="AF307" s="80">
        <v>1.7</v>
      </c>
      <c r="AG307" s="80">
        <v>8.3000000000000007</v>
      </c>
      <c r="AH307" s="80">
        <v>2.4</v>
      </c>
      <c r="AI307" s="80">
        <v>0.5</v>
      </c>
      <c r="AJ307" s="80">
        <v>2.6</v>
      </c>
      <c r="AK307" s="80">
        <v>0.5</v>
      </c>
      <c r="AL307" s="80">
        <v>3.1</v>
      </c>
      <c r="AM307" s="80">
        <v>0.7</v>
      </c>
      <c r="AN307" s="80">
        <v>1.9</v>
      </c>
      <c r="AO307" s="80">
        <v>0.3</v>
      </c>
      <c r="AP307" s="80">
        <v>1.8</v>
      </c>
      <c r="AQ307" s="80">
        <v>0.3</v>
      </c>
      <c r="AR307" s="80">
        <v>0.2</v>
      </c>
      <c r="AS307" s="80">
        <v>0.248</v>
      </c>
      <c r="AT307" s="80">
        <v>0.14000000000000001</v>
      </c>
      <c r="AU307" s="80"/>
      <c r="AV307" s="80"/>
      <c r="AW307" s="80"/>
      <c r="AX307" s="80"/>
      <c r="AY307" s="80"/>
      <c r="AZ307" s="80"/>
      <c r="BA307" s="80"/>
      <c r="BB307" s="80"/>
      <c r="BC307" s="80"/>
      <c r="BD307" s="80"/>
      <c r="BE307" s="80"/>
      <c r="BF307" s="80"/>
      <c r="BG307" s="80" t="s">
        <v>1971</v>
      </c>
    </row>
    <row r="308" spans="1:59" s="289" customFormat="1" ht="12.75" x14ac:dyDescent="0.2">
      <c r="A308" s="301" t="s">
        <v>2020</v>
      </c>
      <c r="B308" s="130" t="s">
        <v>2060</v>
      </c>
      <c r="C308" s="81">
        <v>49.58</v>
      </c>
      <c r="D308" s="81">
        <v>0.42</v>
      </c>
      <c r="E308" s="81">
        <v>12.12</v>
      </c>
      <c r="F308" s="81">
        <v>10.67</v>
      </c>
      <c r="G308" s="81">
        <v>0.22</v>
      </c>
      <c r="H308" s="81">
        <v>14.65</v>
      </c>
      <c r="I308" s="81">
        <v>8.44</v>
      </c>
      <c r="J308" s="81">
        <v>0.76</v>
      </c>
      <c r="K308" s="81">
        <v>0.67</v>
      </c>
      <c r="L308" s="81">
        <v>0.05</v>
      </c>
      <c r="M308" s="81">
        <v>1.36</v>
      </c>
      <c r="N308" s="82"/>
      <c r="O308" s="80">
        <v>1341</v>
      </c>
      <c r="P308" s="80">
        <v>66</v>
      </c>
      <c r="Q308" s="80">
        <v>478</v>
      </c>
      <c r="R308" s="80">
        <v>24.1</v>
      </c>
      <c r="S308" s="80">
        <v>28</v>
      </c>
      <c r="T308" s="80">
        <v>95.1</v>
      </c>
      <c r="U308" s="80"/>
      <c r="V308" s="80">
        <v>2.7</v>
      </c>
      <c r="W308" s="80">
        <v>41.6</v>
      </c>
      <c r="X308" s="80">
        <v>199</v>
      </c>
      <c r="Y308" s="80">
        <v>1.2</v>
      </c>
      <c r="Z308" s="80">
        <v>28.6</v>
      </c>
      <c r="AA308" s="80">
        <v>0.9</v>
      </c>
      <c r="AB308" s="80">
        <v>0.63500000000000001</v>
      </c>
      <c r="AC308" s="80">
        <v>11.2</v>
      </c>
      <c r="AD308" s="80">
        <v>3.7</v>
      </c>
      <c r="AE308" s="80">
        <v>8.6</v>
      </c>
      <c r="AF308" s="80">
        <v>1.1000000000000001</v>
      </c>
      <c r="AG308" s="80">
        <v>4.3</v>
      </c>
      <c r="AH308" s="80">
        <v>1.2</v>
      </c>
      <c r="AI308" s="80">
        <v>0.9</v>
      </c>
      <c r="AJ308" s="80">
        <v>1.6</v>
      </c>
      <c r="AK308" s="80">
        <v>0.3</v>
      </c>
      <c r="AL308" s="80">
        <v>2.2000000000000002</v>
      </c>
      <c r="AM308" s="80">
        <v>0.5</v>
      </c>
      <c r="AN308" s="80">
        <v>1.4</v>
      </c>
      <c r="AO308" s="80">
        <v>0.2</v>
      </c>
      <c r="AP308" s="80">
        <v>1.4</v>
      </c>
      <c r="AQ308" s="80">
        <v>0.2</v>
      </c>
      <c r="AR308" s="80">
        <v>0.7</v>
      </c>
      <c r="AS308" s="80">
        <v>0.21199999999999999</v>
      </c>
      <c r="AT308" s="80">
        <v>0.08</v>
      </c>
      <c r="AU308" s="80"/>
      <c r="AV308" s="80"/>
      <c r="AW308" s="80"/>
      <c r="AX308" s="80"/>
      <c r="AY308" s="80"/>
      <c r="AZ308" s="80"/>
      <c r="BA308" s="80"/>
      <c r="BB308" s="80"/>
      <c r="BC308" s="80"/>
      <c r="BD308" s="80"/>
      <c r="BE308" s="80"/>
      <c r="BF308" s="80"/>
      <c r="BG308" s="80" t="s">
        <v>1971</v>
      </c>
    </row>
    <row r="309" spans="1:59" s="289" customFormat="1" ht="12.75" x14ac:dyDescent="0.2">
      <c r="A309" s="301" t="s">
        <v>2279</v>
      </c>
      <c r="B309" s="130" t="s">
        <v>1836</v>
      </c>
      <c r="C309" s="78">
        <f t="shared" ref="C309:M309" si="13">MEDIAN(C271:C308)</f>
        <v>53.07</v>
      </c>
      <c r="D309" s="78">
        <f t="shared" si="13"/>
        <v>0.56499999999999995</v>
      </c>
      <c r="E309" s="78">
        <f t="shared" si="13"/>
        <v>16.21</v>
      </c>
      <c r="F309" s="78">
        <f t="shared" si="13"/>
        <v>10.136359649999999</v>
      </c>
      <c r="G309" s="78">
        <f t="shared" si="13"/>
        <v>0.20499999999999999</v>
      </c>
      <c r="H309" s="78">
        <f t="shared" si="13"/>
        <v>7.3550000000000004</v>
      </c>
      <c r="I309" s="78">
        <f t="shared" si="13"/>
        <v>1.9949999999999999</v>
      </c>
      <c r="J309" s="78">
        <f t="shared" si="13"/>
        <v>0.38</v>
      </c>
      <c r="K309" s="78">
        <f t="shared" si="13"/>
        <v>2.5649999999999999</v>
      </c>
      <c r="L309" s="78">
        <f t="shared" si="13"/>
        <v>6.0999999999999999E-2</v>
      </c>
      <c r="M309" s="78">
        <f t="shared" si="13"/>
        <v>3.5249999999999999</v>
      </c>
      <c r="N309" s="79"/>
      <c r="O309" s="80">
        <f t="shared" ref="O309:AT309" si="14">MEDIAN(O271:O308)</f>
        <v>184.49747505000002</v>
      </c>
      <c r="P309" s="80">
        <f t="shared" si="14"/>
        <v>45</v>
      </c>
      <c r="Q309" s="80">
        <f t="shared" si="14"/>
        <v>94.41810000000001</v>
      </c>
      <c r="R309" s="80">
        <f t="shared" si="14"/>
        <v>71.08</v>
      </c>
      <c r="S309" s="80">
        <f t="shared" si="14"/>
        <v>20.3</v>
      </c>
      <c r="T309" s="80">
        <f t="shared" si="14"/>
        <v>193.5</v>
      </c>
      <c r="U309" s="80">
        <f t="shared" si="14"/>
        <v>17</v>
      </c>
      <c r="V309" s="80">
        <f t="shared" si="14"/>
        <v>2.7</v>
      </c>
      <c r="W309" s="80">
        <f t="shared" si="14"/>
        <v>40</v>
      </c>
      <c r="X309" s="80">
        <f t="shared" si="14"/>
        <v>209.72069999999999</v>
      </c>
      <c r="Y309" s="80">
        <f t="shared" si="14"/>
        <v>3.58</v>
      </c>
      <c r="Z309" s="80">
        <f t="shared" si="14"/>
        <v>61.284999999999997</v>
      </c>
      <c r="AA309" s="80">
        <f t="shared" si="14"/>
        <v>1.7</v>
      </c>
      <c r="AB309" s="80">
        <f t="shared" si="14"/>
        <v>2.605</v>
      </c>
      <c r="AC309" s="80">
        <f t="shared" si="14"/>
        <v>14.32</v>
      </c>
      <c r="AD309" s="80">
        <f t="shared" si="14"/>
        <v>9.7650000000000006</v>
      </c>
      <c r="AE309" s="80">
        <f t="shared" si="14"/>
        <v>18.350000000000001</v>
      </c>
      <c r="AF309" s="80">
        <f t="shared" si="14"/>
        <v>2.0099999999999998</v>
      </c>
      <c r="AG309" s="80">
        <f t="shared" si="14"/>
        <v>8.2200000000000006</v>
      </c>
      <c r="AH309" s="80">
        <f t="shared" si="14"/>
        <v>2.1</v>
      </c>
      <c r="AI309" s="80">
        <f t="shared" si="14"/>
        <v>0.6</v>
      </c>
      <c r="AJ309" s="80">
        <f t="shared" si="14"/>
        <v>2.34</v>
      </c>
      <c r="AK309" s="80">
        <f t="shared" si="14"/>
        <v>0.46499999999999997</v>
      </c>
      <c r="AL309" s="80">
        <f t="shared" si="14"/>
        <v>3.0449999999999999</v>
      </c>
      <c r="AM309" s="80">
        <f t="shared" si="14"/>
        <v>0.65500000000000003</v>
      </c>
      <c r="AN309" s="80">
        <f t="shared" si="14"/>
        <v>1.9849999999999999</v>
      </c>
      <c r="AO309" s="80">
        <f t="shared" si="14"/>
        <v>0.30199999999999999</v>
      </c>
      <c r="AP309" s="80">
        <f t="shared" si="14"/>
        <v>2.0350000000000001</v>
      </c>
      <c r="AQ309" s="80">
        <f t="shared" si="14"/>
        <v>0.30649999999999999</v>
      </c>
      <c r="AR309" s="80">
        <f t="shared" si="14"/>
        <v>3.1500000000000004</v>
      </c>
      <c r="AS309" s="80">
        <f t="shared" si="14"/>
        <v>0.441</v>
      </c>
      <c r="AT309" s="80">
        <f t="shared" si="14"/>
        <v>0.27</v>
      </c>
      <c r="AU309" s="80"/>
      <c r="AV309" s="80"/>
      <c r="AW309" s="80"/>
      <c r="AX309" s="80">
        <f>MEDIAN(AX271:AX308)</f>
        <v>90</v>
      </c>
      <c r="AY309" s="80">
        <f>MEDIAN(AY271:AY308)</f>
        <v>1</v>
      </c>
      <c r="AZ309" s="80"/>
      <c r="BA309" s="80"/>
      <c r="BB309" s="80"/>
      <c r="BC309" s="80"/>
      <c r="BD309" s="80"/>
      <c r="BE309" s="80"/>
      <c r="BF309" s="80"/>
      <c r="BG309" s="80"/>
    </row>
    <row r="310" spans="1:59" s="289" customFormat="1" ht="12.75" x14ac:dyDescent="0.2">
      <c r="A310" s="49"/>
      <c r="B310" s="120"/>
      <c r="C310" s="48"/>
      <c r="D310" s="48"/>
      <c r="E310" s="48"/>
      <c r="F310" s="48"/>
      <c r="G310" s="48"/>
      <c r="H310" s="48"/>
      <c r="I310" s="48"/>
      <c r="J310" s="48"/>
      <c r="K310" s="48"/>
      <c r="L310" s="48"/>
      <c r="M310" s="48"/>
      <c r="N310" s="49"/>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c r="AV310" s="50"/>
      <c r="AW310" s="50"/>
      <c r="AX310" s="50"/>
      <c r="AY310" s="50"/>
      <c r="AZ310" s="50"/>
      <c r="BA310" s="50"/>
      <c r="BB310" s="50"/>
      <c r="BC310" s="50"/>
      <c r="BD310" s="50"/>
      <c r="BE310" s="50"/>
      <c r="BF310" s="50"/>
    </row>
    <row r="311" spans="1:59" s="289" customFormat="1" ht="12.75" x14ac:dyDescent="0.2">
      <c r="A311" s="302" t="s">
        <v>2105</v>
      </c>
      <c r="B311" s="131" t="s">
        <v>2062</v>
      </c>
      <c r="C311" s="83">
        <v>49.92</v>
      </c>
      <c r="D311" s="83">
        <v>0.52500000000000002</v>
      </c>
      <c r="E311" s="83">
        <v>14.278</v>
      </c>
      <c r="F311" s="83">
        <v>12.853</v>
      </c>
      <c r="G311" s="83">
        <v>0.26369999999999999</v>
      </c>
      <c r="H311" s="83">
        <v>12.71</v>
      </c>
      <c r="I311" s="83">
        <v>5.1959999999999997</v>
      </c>
      <c r="J311" s="83">
        <v>1.272</v>
      </c>
      <c r="K311" s="83">
        <v>1.2929999999999999</v>
      </c>
      <c r="L311" s="83">
        <v>0.04</v>
      </c>
      <c r="M311" s="83">
        <v>1.66</v>
      </c>
      <c r="N311" s="84"/>
      <c r="O311" s="59">
        <v>804.3</v>
      </c>
      <c r="P311" s="59">
        <v>57.12</v>
      </c>
      <c r="Q311" s="59">
        <v>154.1</v>
      </c>
      <c r="R311" s="59">
        <v>71.61</v>
      </c>
      <c r="S311" s="59">
        <v>112.8</v>
      </c>
      <c r="T311" s="59">
        <v>47.47</v>
      </c>
      <c r="U311" s="59">
        <v>14.1</v>
      </c>
      <c r="V311" s="59">
        <v>3.444</v>
      </c>
      <c r="W311" s="59">
        <v>47.37</v>
      </c>
      <c r="X311" s="59">
        <v>236.3</v>
      </c>
      <c r="Y311" s="59">
        <v>1.2529999999999999</v>
      </c>
      <c r="Z311" s="59">
        <v>36.51</v>
      </c>
      <c r="AA311" s="59">
        <v>1.1319999999999999</v>
      </c>
      <c r="AB311" s="59">
        <v>0.46700000000000003</v>
      </c>
      <c r="AC311" s="59">
        <v>15.55</v>
      </c>
      <c r="AD311" s="59">
        <v>3.1309999999999998</v>
      </c>
      <c r="AE311" s="59">
        <v>6.8520000000000003</v>
      </c>
      <c r="AF311" s="59">
        <v>0.92300000000000004</v>
      </c>
      <c r="AG311" s="59">
        <v>4.1829999999999998</v>
      </c>
      <c r="AH311" s="59">
        <v>1.2889999999999999</v>
      </c>
      <c r="AI311" s="59">
        <v>0.46</v>
      </c>
      <c r="AJ311" s="59">
        <v>1.7809999999999999</v>
      </c>
      <c r="AK311" s="59">
        <v>0.33100000000000002</v>
      </c>
      <c r="AL311" s="59">
        <v>2.427</v>
      </c>
      <c r="AM311" s="59">
        <v>0.57799999999999996</v>
      </c>
      <c r="AN311" s="59">
        <v>1.5920000000000001</v>
      </c>
      <c r="AO311" s="59">
        <v>0.248</v>
      </c>
      <c r="AP311" s="59">
        <v>1.7370000000000001</v>
      </c>
      <c r="AQ311" s="59">
        <v>0.27400000000000002</v>
      </c>
      <c r="AR311" s="59">
        <v>0.69499999999999995</v>
      </c>
      <c r="AS311" s="59">
        <v>0.11799999999999999</v>
      </c>
      <c r="AT311" s="59">
        <v>0.112</v>
      </c>
      <c r="AU311" s="59"/>
      <c r="AV311" s="59">
        <v>0.17899999999999999</v>
      </c>
      <c r="AW311" s="59">
        <v>11.94</v>
      </c>
      <c r="AX311" s="59">
        <v>125.9</v>
      </c>
      <c r="AY311" s="59">
        <v>1.6779999999999999</v>
      </c>
      <c r="AZ311" s="59"/>
      <c r="BA311" s="59"/>
      <c r="BB311" s="59"/>
      <c r="BC311" s="59"/>
      <c r="BD311" s="59"/>
      <c r="BE311" s="59">
        <v>0.34</v>
      </c>
      <c r="BF311" s="59"/>
      <c r="BG311" s="59" t="s">
        <v>2061</v>
      </c>
    </row>
    <row r="312" spans="1:59" s="289" customFormat="1" ht="12.75" x14ac:dyDescent="0.2">
      <c r="A312" s="302" t="s">
        <v>2105</v>
      </c>
      <c r="B312" s="131" t="s">
        <v>2063</v>
      </c>
      <c r="C312" s="83">
        <v>52.38</v>
      </c>
      <c r="D312" s="83">
        <v>0.55600000000000005</v>
      </c>
      <c r="E312" s="83">
        <v>16.488</v>
      </c>
      <c r="F312" s="83">
        <v>11.597</v>
      </c>
      <c r="G312" s="83">
        <v>0.2913</v>
      </c>
      <c r="H312" s="83">
        <v>6.569</v>
      </c>
      <c r="I312" s="83">
        <v>3.9140000000000001</v>
      </c>
      <c r="J312" s="83">
        <v>2.2410000000000001</v>
      </c>
      <c r="K312" s="83">
        <v>3.472</v>
      </c>
      <c r="L312" s="83"/>
      <c r="M312" s="83">
        <v>2.0699999999999998</v>
      </c>
      <c r="N312" s="84"/>
      <c r="O312" s="59">
        <v>454.6</v>
      </c>
      <c r="P312" s="59">
        <v>41.62</v>
      </c>
      <c r="Q312" s="59">
        <v>114.5</v>
      </c>
      <c r="R312" s="59">
        <v>223.2</v>
      </c>
      <c r="S312" s="59">
        <v>32.06</v>
      </c>
      <c r="T312" s="59">
        <v>67.989999999999995</v>
      </c>
      <c r="U312" s="59">
        <v>16.04</v>
      </c>
      <c r="V312" s="59">
        <v>9.0633999999999997</v>
      </c>
      <c r="W312" s="59">
        <v>55.48</v>
      </c>
      <c r="X312" s="59">
        <v>257.3</v>
      </c>
      <c r="Y312" s="59">
        <v>1.444</v>
      </c>
      <c r="Z312" s="59">
        <v>33.74</v>
      </c>
      <c r="AA312" s="59">
        <v>0.91900000000000004</v>
      </c>
      <c r="AB312" s="59">
        <v>0.505</v>
      </c>
      <c r="AC312" s="59">
        <v>15.38</v>
      </c>
      <c r="AD312" s="59">
        <v>3.577</v>
      </c>
      <c r="AE312" s="59">
        <v>8.3019999999999996</v>
      </c>
      <c r="AF312" s="59">
        <v>1.0880000000000001</v>
      </c>
      <c r="AG312" s="59">
        <v>4.9649999999999999</v>
      </c>
      <c r="AH312" s="59">
        <v>1.4550000000000001</v>
      </c>
      <c r="AI312" s="59">
        <v>0.49299999999999999</v>
      </c>
      <c r="AJ312" s="59">
        <v>1.774</v>
      </c>
      <c r="AK312" s="59">
        <v>0.34499999999999997</v>
      </c>
      <c r="AL312" s="59">
        <v>2.3660000000000001</v>
      </c>
      <c r="AM312" s="59">
        <v>0.51400000000000001</v>
      </c>
      <c r="AN312" s="59">
        <v>1.506</v>
      </c>
      <c r="AO312" s="59">
        <v>0.24099999999999999</v>
      </c>
      <c r="AP312" s="59">
        <v>1.6830000000000001</v>
      </c>
      <c r="AQ312" s="59">
        <v>0.27500000000000002</v>
      </c>
      <c r="AR312" s="59">
        <v>5.2450000000000001</v>
      </c>
      <c r="AS312" s="59">
        <v>0.81599999999999995</v>
      </c>
      <c r="AT312" s="59">
        <v>0.11799999999999999</v>
      </c>
      <c r="AU312" s="59">
        <v>0.755</v>
      </c>
      <c r="AV312" s="59"/>
      <c r="AW312" s="59">
        <v>27.25</v>
      </c>
      <c r="AX312" s="59">
        <v>85.44</v>
      </c>
      <c r="AY312" s="59">
        <v>1.7190000000000001</v>
      </c>
      <c r="AZ312" s="59"/>
      <c r="BA312" s="59">
        <v>1.0449999999999999</v>
      </c>
      <c r="BB312" s="59"/>
      <c r="BC312" s="59"/>
      <c r="BD312" s="59">
        <v>0.70099999999999996</v>
      </c>
      <c r="BE312" s="59">
        <v>0.54300000000000004</v>
      </c>
      <c r="BF312" s="59"/>
      <c r="BG312" s="59" t="s">
        <v>2061</v>
      </c>
    </row>
    <row r="313" spans="1:59" s="289" customFormat="1" ht="12.75" x14ac:dyDescent="0.2">
      <c r="A313" s="302" t="s">
        <v>2105</v>
      </c>
      <c r="B313" s="131" t="s">
        <v>2064</v>
      </c>
      <c r="C313" s="83">
        <v>52.85</v>
      </c>
      <c r="D313" s="83">
        <v>0.52500000000000002</v>
      </c>
      <c r="E313" s="83">
        <v>15.11</v>
      </c>
      <c r="F313" s="83">
        <v>10.903</v>
      </c>
      <c r="G313" s="83">
        <v>0.2195</v>
      </c>
      <c r="H313" s="83">
        <v>10.747</v>
      </c>
      <c r="I313" s="83">
        <v>4.6929999999999996</v>
      </c>
      <c r="J313" s="83">
        <v>2.5230000000000001</v>
      </c>
      <c r="K313" s="83">
        <v>1.2669999999999999</v>
      </c>
      <c r="L313" s="83"/>
      <c r="M313" s="83">
        <v>1.38</v>
      </c>
      <c r="N313" s="84"/>
      <c r="O313" s="59">
        <v>454.8</v>
      </c>
      <c r="P313" s="59">
        <v>47.13</v>
      </c>
      <c r="Q313" s="59">
        <v>98.86</v>
      </c>
      <c r="R313" s="59">
        <v>71.430000000000007</v>
      </c>
      <c r="S313" s="59">
        <v>145</v>
      </c>
      <c r="T313" s="59">
        <v>132.19999999999999</v>
      </c>
      <c r="U313" s="59">
        <v>12.4</v>
      </c>
      <c r="V313" s="59">
        <v>6.2812999999999999</v>
      </c>
      <c r="W313" s="59">
        <v>48.15</v>
      </c>
      <c r="X313" s="59">
        <v>215.3</v>
      </c>
      <c r="Y313" s="59">
        <v>1.1859999999999999</v>
      </c>
      <c r="Z313" s="59">
        <v>32.229999999999997</v>
      </c>
      <c r="AA313" s="59">
        <v>0.998</v>
      </c>
      <c r="AB313" s="59">
        <v>0.503</v>
      </c>
      <c r="AC313" s="59">
        <v>13.13</v>
      </c>
      <c r="AD313" s="59">
        <v>3.02</v>
      </c>
      <c r="AE313" s="59">
        <v>6.0049999999999999</v>
      </c>
      <c r="AF313" s="59">
        <v>0.75600000000000001</v>
      </c>
      <c r="AG313" s="59">
        <v>3.2610000000000001</v>
      </c>
      <c r="AH313" s="59">
        <v>1.0109999999999999</v>
      </c>
      <c r="AI313" s="59">
        <v>0.443</v>
      </c>
      <c r="AJ313" s="59">
        <v>1.4530000000000001</v>
      </c>
      <c r="AK313" s="59">
        <v>0.27300000000000002</v>
      </c>
      <c r="AL313" s="59">
        <v>2.0470000000000002</v>
      </c>
      <c r="AM313" s="59">
        <v>0.498</v>
      </c>
      <c r="AN313" s="59">
        <v>1.429</v>
      </c>
      <c r="AO313" s="59">
        <v>0.222</v>
      </c>
      <c r="AP313" s="59">
        <v>1.554</v>
      </c>
      <c r="AQ313" s="59">
        <v>0.24199999999999999</v>
      </c>
      <c r="AR313" s="59">
        <v>1.754</v>
      </c>
      <c r="AS313" s="59">
        <v>0.11799999999999999</v>
      </c>
      <c r="AT313" s="59">
        <v>0.114</v>
      </c>
      <c r="AU313" s="59"/>
      <c r="AV313" s="59">
        <v>0.42199999999999999</v>
      </c>
      <c r="AW313" s="59">
        <v>55.76</v>
      </c>
      <c r="AX313" s="59">
        <v>85.71</v>
      </c>
      <c r="AY313" s="59">
        <v>1.1479999999999999</v>
      </c>
      <c r="AZ313" s="59"/>
      <c r="BA313" s="59"/>
      <c r="BB313" s="59"/>
      <c r="BC313" s="59"/>
      <c r="BD313" s="59">
        <v>1.5620000000000001</v>
      </c>
      <c r="BE313" s="59"/>
      <c r="BF313" s="59"/>
      <c r="BG313" s="59" t="s">
        <v>2061</v>
      </c>
    </row>
    <row r="314" spans="1:59" s="289" customFormat="1" ht="12.75" x14ac:dyDescent="0.2">
      <c r="A314" s="302" t="s">
        <v>2105</v>
      </c>
      <c r="B314" s="131" t="s">
        <v>2065</v>
      </c>
      <c r="C314" s="83">
        <v>50</v>
      </c>
      <c r="D314" s="83">
        <v>0.49199999999999999</v>
      </c>
      <c r="E314" s="83">
        <v>14.372999999999999</v>
      </c>
      <c r="F314" s="83">
        <v>11.61</v>
      </c>
      <c r="G314" s="83">
        <v>0.2311</v>
      </c>
      <c r="H314" s="83">
        <v>12.483000000000001</v>
      </c>
      <c r="I314" s="83">
        <v>5.0049999999999999</v>
      </c>
      <c r="J314" s="83">
        <v>1.4339999999999999</v>
      </c>
      <c r="K314" s="83">
        <v>1.982</v>
      </c>
      <c r="L314" s="83">
        <v>0.04</v>
      </c>
      <c r="M314" s="83">
        <v>2.36</v>
      </c>
      <c r="N314" s="84"/>
      <c r="O314" s="59">
        <v>649.6</v>
      </c>
      <c r="P314" s="59">
        <v>54.23</v>
      </c>
      <c r="Q314" s="59">
        <v>134.4</v>
      </c>
      <c r="R314" s="59">
        <v>110.9</v>
      </c>
      <c r="S314" s="59">
        <v>176</v>
      </c>
      <c r="T314" s="59">
        <v>187.3</v>
      </c>
      <c r="U314" s="59">
        <v>12.34</v>
      </c>
      <c r="V314" s="59">
        <v>4.4394</v>
      </c>
      <c r="W314" s="59">
        <v>46.2</v>
      </c>
      <c r="X314" s="59">
        <v>215.4</v>
      </c>
      <c r="Y314" s="59">
        <v>1.1459999999999999</v>
      </c>
      <c r="Z314" s="59">
        <v>30.78</v>
      </c>
      <c r="AA314" s="59">
        <v>0.99299999999999999</v>
      </c>
      <c r="AB314" s="59">
        <v>0.61599999999999999</v>
      </c>
      <c r="AC314" s="59">
        <v>12.93</v>
      </c>
      <c r="AD314" s="59">
        <v>3.3380000000000001</v>
      </c>
      <c r="AE314" s="59">
        <v>6.8630000000000004</v>
      </c>
      <c r="AF314" s="59">
        <v>0.95799999999999996</v>
      </c>
      <c r="AG314" s="59">
        <v>4.266</v>
      </c>
      <c r="AH314" s="59">
        <v>1.169</v>
      </c>
      <c r="AI314" s="59">
        <v>0.42299999999999999</v>
      </c>
      <c r="AJ314" s="59">
        <v>1.472</v>
      </c>
      <c r="AK314" s="59">
        <v>0.27100000000000002</v>
      </c>
      <c r="AL314" s="59">
        <v>1.9830000000000001</v>
      </c>
      <c r="AM314" s="59">
        <v>0.47599999999999998</v>
      </c>
      <c r="AN314" s="59">
        <v>1.373</v>
      </c>
      <c r="AO314" s="59">
        <v>0.21199999999999999</v>
      </c>
      <c r="AP314" s="59">
        <v>1.4570000000000001</v>
      </c>
      <c r="AQ314" s="59">
        <v>0.23100000000000001</v>
      </c>
      <c r="AR314" s="59">
        <v>2.681</v>
      </c>
      <c r="AS314" s="59">
        <v>0.126</v>
      </c>
      <c r="AT314" s="59">
        <v>9.8000000000000004E-2</v>
      </c>
      <c r="AU314" s="59"/>
      <c r="AV314" s="59"/>
      <c r="AW314" s="59">
        <v>38.96</v>
      </c>
      <c r="AX314" s="59">
        <v>101.2</v>
      </c>
      <c r="AY314" s="59">
        <v>1.2849999999999999</v>
      </c>
      <c r="AZ314" s="59"/>
      <c r="BA314" s="59"/>
      <c r="BB314" s="59">
        <v>0.13700000000000001</v>
      </c>
      <c r="BC314" s="59"/>
      <c r="BD314" s="59">
        <v>3.1419999999999999</v>
      </c>
      <c r="BE314" s="59"/>
      <c r="BF314" s="59"/>
      <c r="BG314" s="59" t="s">
        <v>2061</v>
      </c>
    </row>
    <row r="315" spans="1:59" s="289" customFormat="1" ht="12.75" x14ac:dyDescent="0.2">
      <c r="A315" s="302" t="s">
        <v>2105</v>
      </c>
      <c r="B315" s="131" t="s">
        <v>2066</v>
      </c>
      <c r="C315" s="83">
        <v>50.35</v>
      </c>
      <c r="D315" s="83">
        <v>0.49399999999999999</v>
      </c>
      <c r="E315" s="83">
        <v>14.608000000000001</v>
      </c>
      <c r="F315" s="83">
        <v>11.49</v>
      </c>
      <c r="G315" s="83">
        <v>0.2077</v>
      </c>
      <c r="H315" s="83">
        <v>12.39</v>
      </c>
      <c r="I315" s="83">
        <v>5.641</v>
      </c>
      <c r="J315" s="83">
        <v>1.4890000000000001</v>
      </c>
      <c r="K315" s="83">
        <v>1.204</v>
      </c>
      <c r="L315" s="83"/>
      <c r="M315" s="83">
        <v>2.11</v>
      </c>
      <c r="N315" s="84"/>
      <c r="O315" s="59">
        <v>807.4</v>
      </c>
      <c r="P315" s="59">
        <v>56.55</v>
      </c>
      <c r="Q315" s="59">
        <v>161.80000000000001</v>
      </c>
      <c r="R315" s="59">
        <v>76.77</v>
      </c>
      <c r="S315" s="59">
        <v>138.80000000000001</v>
      </c>
      <c r="T315" s="59">
        <v>104</v>
      </c>
      <c r="U315" s="59">
        <v>13.28</v>
      </c>
      <c r="V315" s="59">
        <v>4.9878</v>
      </c>
      <c r="W315" s="59">
        <v>48.77</v>
      </c>
      <c r="X315" s="59">
        <v>224.5</v>
      </c>
      <c r="Y315" s="59">
        <v>1.1910000000000001</v>
      </c>
      <c r="Z315" s="59">
        <v>34.43</v>
      </c>
      <c r="AA315" s="59">
        <v>0.999</v>
      </c>
      <c r="AB315" s="59">
        <v>0.59</v>
      </c>
      <c r="AC315" s="59">
        <v>12.37</v>
      </c>
      <c r="AD315" s="59">
        <v>3.085</v>
      </c>
      <c r="AE315" s="59">
        <v>6.6529999999999996</v>
      </c>
      <c r="AF315" s="59">
        <v>0.84099999999999997</v>
      </c>
      <c r="AG315" s="59">
        <v>3.7149999999999999</v>
      </c>
      <c r="AH315" s="59">
        <v>1.0649999999999999</v>
      </c>
      <c r="AI315" s="59">
        <v>0.44500000000000001</v>
      </c>
      <c r="AJ315" s="59">
        <v>1.3380000000000001</v>
      </c>
      <c r="AK315" s="59">
        <v>0.25800000000000001</v>
      </c>
      <c r="AL315" s="59">
        <v>1.867</v>
      </c>
      <c r="AM315" s="59">
        <v>0.41899999999999998</v>
      </c>
      <c r="AN315" s="59">
        <v>1.248</v>
      </c>
      <c r="AO315" s="59">
        <v>0.20599999999999999</v>
      </c>
      <c r="AP315" s="59">
        <v>1.4350000000000001</v>
      </c>
      <c r="AQ315" s="59">
        <v>0.22500000000000001</v>
      </c>
      <c r="AR315" s="59">
        <v>1.0289999999999999</v>
      </c>
      <c r="AS315" s="59">
        <v>0.13900000000000001</v>
      </c>
      <c r="AT315" s="59">
        <v>9.5000000000000001E-2</v>
      </c>
      <c r="AU315" s="59"/>
      <c r="AV315" s="59"/>
      <c r="AW315" s="59">
        <v>13.62</v>
      </c>
      <c r="AX315" s="59">
        <v>88.07</v>
      </c>
      <c r="AY315" s="59">
        <v>1.46</v>
      </c>
      <c r="AZ315" s="59"/>
      <c r="BA315" s="59"/>
      <c r="BB315" s="59"/>
      <c r="BC315" s="59"/>
      <c r="BD315" s="59"/>
      <c r="BE315" s="59"/>
      <c r="BF315" s="59"/>
      <c r="BG315" s="59" t="s">
        <v>2061</v>
      </c>
    </row>
    <row r="316" spans="1:59" s="289" customFormat="1" ht="12.75" x14ac:dyDescent="0.2">
      <c r="A316" s="302" t="s">
        <v>2105</v>
      </c>
      <c r="B316" s="131" t="s">
        <v>2067</v>
      </c>
      <c r="C316" s="83">
        <v>50.32</v>
      </c>
      <c r="D316" s="83">
        <v>0.53400000000000003</v>
      </c>
      <c r="E316" s="83">
        <v>11.94</v>
      </c>
      <c r="F316" s="83">
        <v>14.34</v>
      </c>
      <c r="G316" s="83">
        <v>0.32300000000000001</v>
      </c>
      <c r="H316" s="83">
        <v>8.0570000000000004</v>
      </c>
      <c r="I316" s="83">
        <v>9.3160000000000007</v>
      </c>
      <c r="J316" s="83">
        <v>1.198</v>
      </c>
      <c r="K316" s="83">
        <v>2.0110000000000001</v>
      </c>
      <c r="L316" s="83"/>
      <c r="M316" s="83">
        <v>1.61</v>
      </c>
      <c r="N316" s="84"/>
      <c r="O316" s="59">
        <v>1807</v>
      </c>
      <c r="P316" s="59">
        <v>61.16</v>
      </c>
      <c r="Q316" s="59">
        <v>277.3</v>
      </c>
      <c r="R316" s="59">
        <v>105.9</v>
      </c>
      <c r="S316" s="59">
        <v>40.56</v>
      </c>
      <c r="T316" s="59">
        <v>218.2</v>
      </c>
      <c r="U316" s="59">
        <v>11.97</v>
      </c>
      <c r="V316" s="59">
        <v>2.4748000000000001</v>
      </c>
      <c r="W316" s="59">
        <v>42.12</v>
      </c>
      <c r="X316" s="59">
        <v>214.6</v>
      </c>
      <c r="Y316" s="59">
        <v>1.1220000000000001</v>
      </c>
      <c r="Z316" s="59">
        <v>28.2</v>
      </c>
      <c r="AA316" s="59">
        <v>0.84699999999999998</v>
      </c>
      <c r="AB316" s="59">
        <v>0.28000000000000003</v>
      </c>
      <c r="AC316" s="59">
        <v>13.3</v>
      </c>
      <c r="AD316" s="59">
        <v>2.2850000000000001</v>
      </c>
      <c r="AE316" s="59">
        <v>5.6520000000000001</v>
      </c>
      <c r="AF316" s="59">
        <v>0.81</v>
      </c>
      <c r="AG316" s="59">
        <v>3.8719999999999999</v>
      </c>
      <c r="AH316" s="59">
        <v>1.2150000000000001</v>
      </c>
      <c r="AI316" s="59">
        <v>0.42499999999999999</v>
      </c>
      <c r="AJ316" s="59">
        <v>1.5820000000000001</v>
      </c>
      <c r="AK316" s="59">
        <v>0.29099999999999998</v>
      </c>
      <c r="AL316" s="59">
        <v>2.0470000000000002</v>
      </c>
      <c r="AM316" s="59">
        <v>0.48799999999999999</v>
      </c>
      <c r="AN316" s="59">
        <v>1.349</v>
      </c>
      <c r="AO316" s="59">
        <v>0.20100000000000001</v>
      </c>
      <c r="AP316" s="59">
        <v>1.3959999999999999</v>
      </c>
      <c r="AQ316" s="59">
        <v>0.222</v>
      </c>
      <c r="AR316" s="59">
        <v>0.67400000000000004</v>
      </c>
      <c r="AS316" s="59">
        <v>7.3999999999999996E-2</v>
      </c>
      <c r="AT316" s="59">
        <v>9.0999999999999998E-2</v>
      </c>
      <c r="AU316" s="59">
        <v>1.2390000000000001</v>
      </c>
      <c r="AV316" s="59">
        <v>0.94899999999999995</v>
      </c>
      <c r="AW316" s="59"/>
      <c r="AX316" s="59">
        <v>117.5</v>
      </c>
      <c r="AY316" s="59">
        <v>2.34</v>
      </c>
      <c r="AZ316" s="59"/>
      <c r="BA316" s="59">
        <v>1.1000000000000001</v>
      </c>
      <c r="BB316" s="59"/>
      <c r="BC316" s="59"/>
      <c r="BD316" s="59">
        <v>0.77200000000000002</v>
      </c>
      <c r="BE316" s="59">
        <v>0.48099999999999998</v>
      </c>
      <c r="BF316" s="59"/>
      <c r="BG316" s="59" t="s">
        <v>2061</v>
      </c>
    </row>
    <row r="317" spans="1:59" s="289" customFormat="1" ht="12.75" x14ac:dyDescent="0.2">
      <c r="A317" s="302" t="s">
        <v>2105</v>
      </c>
      <c r="B317" s="131" t="s">
        <v>2068</v>
      </c>
      <c r="C317" s="83">
        <v>48.75</v>
      </c>
      <c r="D317" s="83">
        <v>0.96</v>
      </c>
      <c r="E317" s="83">
        <v>15.292999999999999</v>
      </c>
      <c r="F317" s="83">
        <v>12.82</v>
      </c>
      <c r="G317" s="83">
        <v>0.27100000000000002</v>
      </c>
      <c r="H317" s="83">
        <v>7.9349999999999996</v>
      </c>
      <c r="I317" s="83">
        <v>7.8710000000000004</v>
      </c>
      <c r="J317" s="83">
        <v>2.431</v>
      </c>
      <c r="K317" s="83">
        <v>1.2769999999999999</v>
      </c>
      <c r="L317" s="83">
        <v>0.06</v>
      </c>
      <c r="M317" s="83">
        <v>2.06</v>
      </c>
      <c r="N317" s="84"/>
      <c r="O317" s="59">
        <v>269.39999999999998</v>
      </c>
      <c r="P317" s="59">
        <v>45.35</v>
      </c>
      <c r="Q317" s="59">
        <v>263.60000000000002</v>
      </c>
      <c r="R317" s="59">
        <v>52.79</v>
      </c>
      <c r="S317" s="59">
        <v>101.9</v>
      </c>
      <c r="T317" s="59">
        <v>84.16</v>
      </c>
      <c r="U317" s="59">
        <v>17</v>
      </c>
      <c r="V317" s="59">
        <v>5.5857999999999999</v>
      </c>
      <c r="W317" s="59">
        <v>40.200000000000003</v>
      </c>
      <c r="X317" s="59">
        <v>255</v>
      </c>
      <c r="Y317" s="59">
        <v>2.09</v>
      </c>
      <c r="Z317" s="59">
        <v>47.58</v>
      </c>
      <c r="AA317" s="59">
        <v>1.46</v>
      </c>
      <c r="AB317" s="59">
        <v>0.65300000000000002</v>
      </c>
      <c r="AC317" s="59">
        <v>19.329999999999998</v>
      </c>
      <c r="AD317" s="59">
        <v>5.9089999999999998</v>
      </c>
      <c r="AE317" s="59">
        <v>12.62</v>
      </c>
      <c r="AF317" s="59">
        <v>1.613</v>
      </c>
      <c r="AG317" s="59">
        <v>7.1280000000000001</v>
      </c>
      <c r="AH317" s="59">
        <v>2.1120000000000001</v>
      </c>
      <c r="AI317" s="59">
        <v>0.876</v>
      </c>
      <c r="AJ317" s="59">
        <v>2.5510000000000002</v>
      </c>
      <c r="AK317" s="59">
        <v>0.45100000000000001</v>
      </c>
      <c r="AL317" s="59">
        <v>3.1739999999999999</v>
      </c>
      <c r="AM317" s="59">
        <v>0.71299999999999997</v>
      </c>
      <c r="AN317" s="59">
        <v>2.0369999999999999</v>
      </c>
      <c r="AO317" s="59">
        <v>0.3</v>
      </c>
      <c r="AP317" s="59">
        <v>2.1160000000000001</v>
      </c>
      <c r="AQ317" s="59">
        <v>0.32800000000000001</v>
      </c>
      <c r="AR317" s="59">
        <v>0.57999999999999996</v>
      </c>
      <c r="AS317" s="59">
        <v>0.39700000000000002</v>
      </c>
      <c r="AT317" s="59">
        <v>0.20200000000000001</v>
      </c>
      <c r="AU317" s="59">
        <v>0.77600000000000002</v>
      </c>
      <c r="AV317" s="59">
        <v>0.128</v>
      </c>
      <c r="AW317" s="59">
        <v>80.12</v>
      </c>
      <c r="AX317" s="59">
        <v>126.1</v>
      </c>
      <c r="AY317" s="59">
        <v>1.93</v>
      </c>
      <c r="AZ317" s="59"/>
      <c r="BA317" s="59"/>
      <c r="BB317" s="59">
        <v>0.19700000000000001</v>
      </c>
      <c r="BC317" s="59">
        <v>7.6999999999999999E-2</v>
      </c>
      <c r="BD317" s="59">
        <v>1.589</v>
      </c>
      <c r="BE317" s="59">
        <v>0.42399999999999999</v>
      </c>
      <c r="BF317" s="59"/>
      <c r="BG317" s="59" t="s">
        <v>2061</v>
      </c>
    </row>
    <row r="318" spans="1:59" s="289" customFormat="1" ht="12.75" x14ac:dyDescent="0.2">
      <c r="A318" s="302" t="s">
        <v>2105</v>
      </c>
      <c r="B318" s="131" t="s">
        <v>2069</v>
      </c>
      <c r="C318" s="83">
        <v>48.48</v>
      </c>
      <c r="D318" s="83">
        <v>0.66300000000000003</v>
      </c>
      <c r="E318" s="83">
        <v>15.574999999999999</v>
      </c>
      <c r="F318" s="83">
        <v>11.233000000000001</v>
      </c>
      <c r="G318" s="83">
        <v>0.2515</v>
      </c>
      <c r="H318" s="83">
        <v>8.4280000000000008</v>
      </c>
      <c r="I318" s="83">
        <v>9.0519999999999996</v>
      </c>
      <c r="J318" s="83">
        <v>1.879</v>
      </c>
      <c r="K318" s="83">
        <v>2.2530000000000001</v>
      </c>
      <c r="L318" s="83">
        <v>0.05</v>
      </c>
      <c r="M318" s="83">
        <v>1.89</v>
      </c>
      <c r="N318" s="84"/>
      <c r="O318" s="59">
        <v>411.1</v>
      </c>
      <c r="P318" s="59">
        <v>45.41</v>
      </c>
      <c r="Q318" s="59">
        <v>217</v>
      </c>
      <c r="R318" s="59">
        <v>113.4</v>
      </c>
      <c r="S318" s="59">
        <v>86.74</v>
      </c>
      <c r="T318" s="59">
        <v>133.69999999999999</v>
      </c>
      <c r="U318" s="59">
        <v>15.26</v>
      </c>
      <c r="V318" s="59">
        <v>6.5972999999999997</v>
      </c>
      <c r="W318" s="59">
        <v>40.74</v>
      </c>
      <c r="X318" s="59">
        <v>229.4</v>
      </c>
      <c r="Y318" s="59">
        <v>1.4870000000000001</v>
      </c>
      <c r="Z318" s="59">
        <v>36.07</v>
      </c>
      <c r="AA318" s="59">
        <v>1.113</v>
      </c>
      <c r="AB318" s="59">
        <v>0.52800000000000002</v>
      </c>
      <c r="AC318" s="59">
        <v>15.35</v>
      </c>
      <c r="AD318" s="59">
        <v>2.9870000000000001</v>
      </c>
      <c r="AE318" s="59">
        <v>7.2320000000000002</v>
      </c>
      <c r="AF318" s="59">
        <v>1.046</v>
      </c>
      <c r="AG318" s="59">
        <v>5.0490000000000004</v>
      </c>
      <c r="AH318" s="59">
        <v>1.6379999999999999</v>
      </c>
      <c r="AI318" s="59">
        <v>0.61</v>
      </c>
      <c r="AJ318" s="59">
        <v>1.9970000000000001</v>
      </c>
      <c r="AK318" s="59">
        <v>0.36199999999999999</v>
      </c>
      <c r="AL318" s="59">
        <v>2.5219999999999998</v>
      </c>
      <c r="AM318" s="59">
        <v>0.58699999999999997</v>
      </c>
      <c r="AN318" s="59">
        <v>1.615</v>
      </c>
      <c r="AO318" s="59">
        <v>0.24399999999999999</v>
      </c>
      <c r="AP318" s="59">
        <v>1.68</v>
      </c>
      <c r="AQ318" s="59">
        <v>0.26600000000000001</v>
      </c>
      <c r="AR318" s="59">
        <v>0.63700000000000001</v>
      </c>
      <c r="AS318" s="59">
        <v>0.187</v>
      </c>
      <c r="AT318" s="59">
        <v>0.124</v>
      </c>
      <c r="AU318" s="59"/>
      <c r="AV318" s="59">
        <v>0.248</v>
      </c>
      <c r="AW318" s="59">
        <v>11.87</v>
      </c>
      <c r="AX318" s="59">
        <v>117.8</v>
      </c>
      <c r="AY318" s="59">
        <v>1.782</v>
      </c>
      <c r="AZ318" s="59"/>
      <c r="BA318" s="59"/>
      <c r="BB318" s="59">
        <v>0.16600000000000001</v>
      </c>
      <c r="BC318" s="59"/>
      <c r="BD318" s="59">
        <v>1.3149999999999999</v>
      </c>
      <c r="BE318" s="59">
        <v>0.56200000000000006</v>
      </c>
      <c r="BF318" s="59"/>
      <c r="BG318" s="59" t="s">
        <v>2061</v>
      </c>
    </row>
    <row r="319" spans="1:59" s="289" customFormat="1" ht="12.75" x14ac:dyDescent="0.2">
      <c r="A319" s="302" t="s">
        <v>2105</v>
      </c>
      <c r="B319" s="131" t="s">
        <v>2070</v>
      </c>
      <c r="C319" s="83">
        <v>49.55</v>
      </c>
      <c r="D319" s="83">
        <v>0.753</v>
      </c>
      <c r="E319" s="83">
        <v>15.743</v>
      </c>
      <c r="F319" s="83">
        <v>10.797000000000001</v>
      </c>
      <c r="G319" s="83">
        <v>0.222</v>
      </c>
      <c r="H319" s="83">
        <v>9.7129999999999992</v>
      </c>
      <c r="I319" s="83">
        <v>8.5470000000000006</v>
      </c>
      <c r="J319" s="83">
        <v>2.3149999999999999</v>
      </c>
      <c r="K319" s="83">
        <v>0.628</v>
      </c>
      <c r="L319" s="83">
        <v>0.05</v>
      </c>
      <c r="M319" s="83">
        <v>1.74</v>
      </c>
      <c r="N319" s="84"/>
      <c r="O319" s="59">
        <v>216.4</v>
      </c>
      <c r="P319" s="59">
        <v>42.17</v>
      </c>
      <c r="Q319" s="59">
        <v>211.4</v>
      </c>
      <c r="R319" s="59">
        <v>29.89</v>
      </c>
      <c r="S319" s="59">
        <v>218.6</v>
      </c>
      <c r="T319" s="59">
        <v>95.82</v>
      </c>
      <c r="U319" s="59">
        <v>13.47</v>
      </c>
      <c r="V319" s="59">
        <v>3.9336000000000002</v>
      </c>
      <c r="W319" s="59">
        <v>37.299999999999997</v>
      </c>
      <c r="X319" s="59">
        <v>214.7</v>
      </c>
      <c r="Y319" s="59">
        <v>1.702</v>
      </c>
      <c r="Z319" s="59">
        <v>41.75</v>
      </c>
      <c r="AA319" s="59">
        <v>1.252</v>
      </c>
      <c r="AB319" s="59">
        <v>0.75700000000000001</v>
      </c>
      <c r="AC319" s="59">
        <v>14.37</v>
      </c>
      <c r="AD319" s="59">
        <v>2.7759999999999998</v>
      </c>
      <c r="AE319" s="59">
        <v>6.2889999999999997</v>
      </c>
      <c r="AF319" s="59">
        <v>0.89800000000000002</v>
      </c>
      <c r="AG319" s="59">
        <v>4.508</v>
      </c>
      <c r="AH319" s="59">
        <v>1.502</v>
      </c>
      <c r="AI319" s="59">
        <v>0.53300000000000003</v>
      </c>
      <c r="AJ319" s="59">
        <v>1.905</v>
      </c>
      <c r="AK319" s="59">
        <v>0.34</v>
      </c>
      <c r="AL319" s="59">
        <v>2.4049999999999998</v>
      </c>
      <c r="AM319" s="59">
        <v>0.55600000000000005</v>
      </c>
      <c r="AN319" s="59">
        <v>1.526</v>
      </c>
      <c r="AO319" s="59">
        <v>0.23300000000000001</v>
      </c>
      <c r="AP319" s="59">
        <v>1.5549999999999999</v>
      </c>
      <c r="AQ319" s="59">
        <v>0.24199999999999999</v>
      </c>
      <c r="AR319" s="59">
        <v>0.60499999999999998</v>
      </c>
      <c r="AS319" s="59">
        <v>0.151</v>
      </c>
      <c r="AT319" s="59">
        <v>0.16500000000000001</v>
      </c>
      <c r="AU319" s="59"/>
      <c r="AV319" s="59">
        <v>0.223</v>
      </c>
      <c r="AW319" s="59">
        <v>20.81</v>
      </c>
      <c r="AX319" s="59">
        <v>115.9</v>
      </c>
      <c r="AY319" s="59">
        <v>1.764</v>
      </c>
      <c r="AZ319" s="59"/>
      <c r="BA319" s="59"/>
      <c r="BB319" s="59">
        <v>0.14899999999999999</v>
      </c>
      <c r="BC319" s="59"/>
      <c r="BD319" s="59">
        <v>0.78400000000000003</v>
      </c>
      <c r="BE319" s="59">
        <v>0.39100000000000001</v>
      </c>
      <c r="BF319" s="59"/>
      <c r="BG319" s="59" t="s">
        <v>2061</v>
      </c>
    </row>
    <row r="320" spans="1:59" s="289" customFormat="1" ht="12.75" x14ac:dyDescent="0.2">
      <c r="A320" s="302" t="s">
        <v>2105</v>
      </c>
      <c r="B320" s="131" t="s">
        <v>2071</v>
      </c>
      <c r="C320" s="83">
        <v>49.93</v>
      </c>
      <c r="D320" s="83">
        <v>0.63800000000000001</v>
      </c>
      <c r="E320" s="83">
        <v>14.82</v>
      </c>
      <c r="F320" s="83">
        <v>10.573</v>
      </c>
      <c r="G320" s="83">
        <v>0.2172</v>
      </c>
      <c r="H320" s="83">
        <v>8.048</v>
      </c>
      <c r="I320" s="83">
        <v>10.023999999999999</v>
      </c>
      <c r="J320" s="83">
        <v>2.11</v>
      </c>
      <c r="K320" s="83">
        <v>1.637</v>
      </c>
      <c r="L320" s="83"/>
      <c r="M320" s="83">
        <v>1.73</v>
      </c>
      <c r="N320" s="84"/>
      <c r="O320" s="59">
        <v>438.4</v>
      </c>
      <c r="P320" s="59">
        <v>42.29</v>
      </c>
      <c r="Q320" s="59">
        <v>127.1</v>
      </c>
      <c r="R320" s="59">
        <v>94.6</v>
      </c>
      <c r="S320" s="59">
        <v>141.80000000000001</v>
      </c>
      <c r="T320" s="59">
        <v>114.3</v>
      </c>
      <c r="U320" s="59">
        <v>14.77</v>
      </c>
      <c r="V320" s="59">
        <v>17.2544</v>
      </c>
      <c r="W320" s="59">
        <v>42.1</v>
      </c>
      <c r="X320" s="59">
        <v>222.9</v>
      </c>
      <c r="Y320" s="59">
        <v>1.6319999999999999</v>
      </c>
      <c r="Z320" s="59">
        <v>39.659999999999997</v>
      </c>
      <c r="AA320" s="59">
        <v>1.1140000000000001</v>
      </c>
      <c r="AB320" s="59">
        <v>0.67800000000000005</v>
      </c>
      <c r="AC320" s="59">
        <v>14.85</v>
      </c>
      <c r="AD320" s="59">
        <v>4.0730000000000004</v>
      </c>
      <c r="AE320" s="59">
        <v>8.4130000000000003</v>
      </c>
      <c r="AF320" s="59">
        <v>1.117</v>
      </c>
      <c r="AG320" s="59">
        <v>5.2119999999999997</v>
      </c>
      <c r="AH320" s="59">
        <v>1.661</v>
      </c>
      <c r="AI320" s="59">
        <v>0.59</v>
      </c>
      <c r="AJ320" s="59">
        <v>1.8420000000000001</v>
      </c>
      <c r="AK320" s="59">
        <v>0.35299999999999998</v>
      </c>
      <c r="AL320" s="59">
        <v>2.4089999999999998</v>
      </c>
      <c r="AM320" s="59">
        <v>0.52400000000000002</v>
      </c>
      <c r="AN320" s="59">
        <v>1.476</v>
      </c>
      <c r="AO320" s="59">
        <v>0.24099999999999999</v>
      </c>
      <c r="AP320" s="59">
        <v>1.639</v>
      </c>
      <c r="AQ320" s="59">
        <v>0.25600000000000001</v>
      </c>
      <c r="AR320" s="59">
        <v>0.44600000000000001</v>
      </c>
      <c r="AS320" s="59">
        <v>0.19800000000000001</v>
      </c>
      <c r="AT320" s="59">
        <v>0.151</v>
      </c>
      <c r="AU320" s="59">
        <v>0.46800000000000003</v>
      </c>
      <c r="AV320" s="59">
        <v>0.14099999999999999</v>
      </c>
      <c r="AW320" s="59">
        <v>50.68</v>
      </c>
      <c r="AX320" s="59">
        <v>107.3</v>
      </c>
      <c r="AY320" s="59">
        <v>1.52</v>
      </c>
      <c r="AZ320" s="59"/>
      <c r="BA320" s="59"/>
      <c r="BB320" s="59">
        <v>0.14099999999999999</v>
      </c>
      <c r="BC320" s="59"/>
      <c r="BD320" s="59">
        <v>0.93799999999999994</v>
      </c>
      <c r="BE320" s="59">
        <v>0.41299999999999998</v>
      </c>
      <c r="BF320" s="59"/>
      <c r="BG320" s="59" t="s">
        <v>2061</v>
      </c>
    </row>
    <row r="321" spans="1:59" s="289" customFormat="1" ht="12.75" x14ac:dyDescent="0.2">
      <c r="A321" s="302" t="s">
        <v>2105</v>
      </c>
      <c r="B321" s="131" t="s">
        <v>2072</v>
      </c>
      <c r="C321" s="83">
        <v>53.29</v>
      </c>
      <c r="D321" s="83">
        <v>1.1719999999999999</v>
      </c>
      <c r="E321" s="83">
        <v>12.724</v>
      </c>
      <c r="F321" s="83">
        <v>12.46</v>
      </c>
      <c r="G321" s="83">
        <v>0.20849999999999999</v>
      </c>
      <c r="H321" s="83">
        <v>4.5330000000000004</v>
      </c>
      <c r="I321" s="83">
        <v>11.99</v>
      </c>
      <c r="J321" s="83">
        <v>1.1830000000000001</v>
      </c>
      <c r="K321" s="83">
        <v>1.6180000000000001</v>
      </c>
      <c r="L321" s="83">
        <v>0.09</v>
      </c>
      <c r="M321" s="83">
        <v>0.74</v>
      </c>
      <c r="N321" s="84"/>
      <c r="O321" s="59">
        <v>110.9</v>
      </c>
      <c r="P321" s="59">
        <v>27.2</v>
      </c>
      <c r="Q321" s="59">
        <v>67.319999999999993</v>
      </c>
      <c r="R321" s="59">
        <v>95.27</v>
      </c>
      <c r="S321" s="59">
        <v>156.80000000000001</v>
      </c>
      <c r="T321" s="59">
        <v>102.7</v>
      </c>
      <c r="U321" s="59">
        <v>20.260000000000002</v>
      </c>
      <c r="V321" s="59">
        <v>4.7152000000000003</v>
      </c>
      <c r="W321" s="59">
        <v>42.7</v>
      </c>
      <c r="X321" s="59">
        <v>322</v>
      </c>
      <c r="Y321" s="59">
        <v>2.806</v>
      </c>
      <c r="Z321" s="59">
        <v>69.209999999999994</v>
      </c>
      <c r="AA321" s="59">
        <v>2.1579999999999999</v>
      </c>
      <c r="AB321" s="59">
        <v>0.44700000000000001</v>
      </c>
      <c r="AC321" s="59">
        <v>26.55</v>
      </c>
      <c r="AD321" s="59">
        <v>3.234</v>
      </c>
      <c r="AE321" s="59">
        <v>9.3680000000000003</v>
      </c>
      <c r="AF321" s="59">
        <v>1.5</v>
      </c>
      <c r="AG321" s="59">
        <v>7.851</v>
      </c>
      <c r="AH321" s="59">
        <v>2.6890000000000001</v>
      </c>
      <c r="AI321" s="59">
        <v>1.0580000000000001</v>
      </c>
      <c r="AJ321" s="59">
        <v>3.3540000000000001</v>
      </c>
      <c r="AK321" s="59">
        <v>0.61799999999999999</v>
      </c>
      <c r="AL321" s="59">
        <v>4.3760000000000003</v>
      </c>
      <c r="AM321" s="59">
        <v>1.0129999999999999</v>
      </c>
      <c r="AN321" s="59">
        <v>2.7709999999999999</v>
      </c>
      <c r="AO321" s="59">
        <v>0.41099999999999998</v>
      </c>
      <c r="AP321" s="59">
        <v>2.883</v>
      </c>
      <c r="AQ321" s="59">
        <v>0.45200000000000001</v>
      </c>
      <c r="AR321" s="59">
        <v>0.35199999999999998</v>
      </c>
      <c r="AS321" s="59">
        <v>0.104</v>
      </c>
      <c r="AT321" s="59">
        <v>0.23100000000000001</v>
      </c>
      <c r="AU321" s="59"/>
      <c r="AV321" s="59">
        <v>0.30199999999999999</v>
      </c>
      <c r="AW321" s="59">
        <v>75.41</v>
      </c>
      <c r="AX321" s="59">
        <v>71.34</v>
      </c>
      <c r="AY321" s="59">
        <v>3.2629999999999999</v>
      </c>
      <c r="AZ321" s="59"/>
      <c r="BA321" s="59">
        <v>0.92300000000000004</v>
      </c>
      <c r="BB321" s="59"/>
      <c r="BC321" s="59">
        <v>0.113</v>
      </c>
      <c r="BD321" s="59">
        <v>1.0429999999999999</v>
      </c>
      <c r="BE321" s="59">
        <v>1.506</v>
      </c>
      <c r="BF321" s="59"/>
      <c r="BG321" s="59" t="s">
        <v>2061</v>
      </c>
    </row>
    <row r="322" spans="1:59" s="289" customFormat="1" ht="12.75" x14ac:dyDescent="0.2">
      <c r="A322" s="302" t="s">
        <v>2105</v>
      </c>
      <c r="B322" s="131" t="s">
        <v>2073</v>
      </c>
      <c r="C322" s="83">
        <v>47.66</v>
      </c>
      <c r="D322" s="83">
        <v>1.1759999999999999</v>
      </c>
      <c r="E322" s="83">
        <v>15.103</v>
      </c>
      <c r="F322" s="83">
        <v>14.96</v>
      </c>
      <c r="G322" s="83">
        <v>0.2142</v>
      </c>
      <c r="H322" s="83">
        <v>7.2619999999999996</v>
      </c>
      <c r="I322" s="83">
        <v>9.8610000000000007</v>
      </c>
      <c r="J322" s="83">
        <v>2.0129999999999999</v>
      </c>
      <c r="K322" s="83">
        <v>1.1160000000000001</v>
      </c>
      <c r="L322" s="83">
        <v>0.09</v>
      </c>
      <c r="M322" s="83">
        <v>0.6</v>
      </c>
      <c r="N322" s="84"/>
      <c r="O322" s="59">
        <v>203.9</v>
      </c>
      <c r="P322" s="59">
        <v>48.66</v>
      </c>
      <c r="Q322" s="59">
        <v>201.9</v>
      </c>
      <c r="R322" s="59">
        <v>57.19</v>
      </c>
      <c r="S322" s="59">
        <v>104.8</v>
      </c>
      <c r="T322" s="59">
        <v>138</v>
      </c>
      <c r="U322" s="59">
        <v>17.52</v>
      </c>
      <c r="V322" s="59">
        <v>2.4834000000000001</v>
      </c>
      <c r="W322" s="59">
        <v>43.52</v>
      </c>
      <c r="X322" s="59">
        <v>299.2</v>
      </c>
      <c r="Y322" s="59">
        <v>2.7709999999999999</v>
      </c>
      <c r="Z322" s="59">
        <v>65.03</v>
      </c>
      <c r="AA322" s="59">
        <v>1.97</v>
      </c>
      <c r="AB322" s="59">
        <v>0.42899999999999999</v>
      </c>
      <c r="AC322" s="59">
        <v>25.32</v>
      </c>
      <c r="AD322" s="59">
        <v>4.2089999999999996</v>
      </c>
      <c r="AE322" s="59">
        <v>10.54</v>
      </c>
      <c r="AF322" s="59">
        <v>1.631</v>
      </c>
      <c r="AG322" s="59">
        <v>8.3759999999999994</v>
      </c>
      <c r="AH322" s="59">
        <v>2.7290000000000001</v>
      </c>
      <c r="AI322" s="59">
        <v>1.002</v>
      </c>
      <c r="AJ322" s="59">
        <v>3.3460000000000001</v>
      </c>
      <c r="AK322" s="59">
        <v>0.60499999999999998</v>
      </c>
      <c r="AL322" s="59">
        <v>4.24</v>
      </c>
      <c r="AM322" s="59">
        <v>0.96399999999999997</v>
      </c>
      <c r="AN322" s="59">
        <v>2.665</v>
      </c>
      <c r="AO322" s="59">
        <v>0.39500000000000002</v>
      </c>
      <c r="AP322" s="59">
        <v>2.72</v>
      </c>
      <c r="AQ322" s="59">
        <v>0.42399999999999999</v>
      </c>
      <c r="AR322" s="59">
        <v>4.8540000000000001</v>
      </c>
      <c r="AS322" s="59">
        <v>0.111</v>
      </c>
      <c r="AT322" s="59">
        <v>0.221</v>
      </c>
      <c r="AU322" s="59">
        <v>1.196</v>
      </c>
      <c r="AV322" s="59">
        <v>0.439</v>
      </c>
      <c r="AW322" s="59">
        <v>8.7579999999999991</v>
      </c>
      <c r="AX322" s="59">
        <v>112.2</v>
      </c>
      <c r="AY322" s="59">
        <v>2.4249999999999998</v>
      </c>
      <c r="AZ322" s="59"/>
      <c r="BA322" s="59"/>
      <c r="BB322" s="59"/>
      <c r="BC322" s="59">
        <v>7.0000000000000007E-2</v>
      </c>
      <c r="BD322" s="59">
        <v>1.2310000000000001</v>
      </c>
      <c r="BE322" s="59">
        <v>0.70199999999999996</v>
      </c>
      <c r="BF322" s="59"/>
      <c r="BG322" s="59" t="s">
        <v>2061</v>
      </c>
    </row>
    <row r="323" spans="1:59" s="289" customFormat="1" ht="12.75" x14ac:dyDescent="0.2">
      <c r="A323" s="302" t="s">
        <v>2105</v>
      </c>
      <c r="B323" s="131" t="s">
        <v>2074</v>
      </c>
      <c r="C323" s="83">
        <v>48.37</v>
      </c>
      <c r="D323" s="83">
        <v>1.014</v>
      </c>
      <c r="E323" s="83">
        <v>14.577999999999999</v>
      </c>
      <c r="F323" s="83">
        <v>13.76</v>
      </c>
      <c r="G323" s="83">
        <v>0.23580000000000001</v>
      </c>
      <c r="H323" s="83">
        <v>7.6849999999999996</v>
      </c>
      <c r="I323" s="83">
        <v>9.9830000000000005</v>
      </c>
      <c r="J323" s="83">
        <v>2.4449999999999998</v>
      </c>
      <c r="K323" s="83">
        <v>0.78700000000000003</v>
      </c>
      <c r="L323" s="83">
        <v>7.0000000000000007E-2</v>
      </c>
      <c r="M323" s="83">
        <v>0.83</v>
      </c>
      <c r="N323" s="84"/>
      <c r="O323" s="59">
        <v>268.3</v>
      </c>
      <c r="P323" s="59">
        <v>47.03</v>
      </c>
      <c r="Q323" s="59">
        <v>202.7</v>
      </c>
      <c r="R323" s="59">
        <v>26.66</v>
      </c>
      <c r="S323" s="59">
        <v>118.1</v>
      </c>
      <c r="T323" s="59">
        <v>70.31</v>
      </c>
      <c r="U323" s="59">
        <v>16.899999999999999</v>
      </c>
      <c r="V323" s="59">
        <v>4.8434999999999997</v>
      </c>
      <c r="W323" s="59">
        <v>42.83</v>
      </c>
      <c r="X323" s="59">
        <v>275.39999999999998</v>
      </c>
      <c r="Y323" s="59">
        <v>2.13</v>
      </c>
      <c r="Z323" s="59">
        <v>52.04</v>
      </c>
      <c r="AA323" s="59">
        <v>1.5940000000000001</v>
      </c>
      <c r="AB323" s="59">
        <v>0.32100000000000001</v>
      </c>
      <c r="AC323" s="59">
        <v>21.68</v>
      </c>
      <c r="AD323" s="59">
        <v>3.2930000000000001</v>
      </c>
      <c r="AE323" s="59">
        <v>8.4930000000000003</v>
      </c>
      <c r="AF323" s="59">
        <v>1.3320000000000001</v>
      </c>
      <c r="AG323" s="59">
        <v>6.75</v>
      </c>
      <c r="AH323" s="59">
        <v>2.2850000000000001</v>
      </c>
      <c r="AI323" s="59">
        <v>0.82099999999999995</v>
      </c>
      <c r="AJ323" s="59">
        <v>2.847</v>
      </c>
      <c r="AK323" s="59">
        <v>0.51500000000000001</v>
      </c>
      <c r="AL323" s="59">
        <v>3.5859999999999999</v>
      </c>
      <c r="AM323" s="59">
        <v>0.82299999999999995</v>
      </c>
      <c r="AN323" s="59">
        <v>2.2839999999999998</v>
      </c>
      <c r="AO323" s="59">
        <v>0.33700000000000002</v>
      </c>
      <c r="AP323" s="59">
        <v>2.343</v>
      </c>
      <c r="AQ323" s="59">
        <v>0.35799999999999998</v>
      </c>
      <c r="AR323" s="59">
        <v>0.376</v>
      </c>
      <c r="AS323" s="59">
        <v>8.4000000000000005E-2</v>
      </c>
      <c r="AT323" s="59">
        <v>0.161</v>
      </c>
      <c r="AU323" s="59">
        <v>0.67300000000000004</v>
      </c>
      <c r="AV323" s="59">
        <v>0.54200000000000004</v>
      </c>
      <c r="AW323" s="59">
        <v>80.849999999999994</v>
      </c>
      <c r="AX323" s="59">
        <v>92.44</v>
      </c>
      <c r="AY323" s="59">
        <v>1.8440000000000001</v>
      </c>
      <c r="AZ323" s="59"/>
      <c r="BA323" s="59"/>
      <c r="BB323" s="59"/>
      <c r="BC323" s="59">
        <v>7.1999999999999995E-2</v>
      </c>
      <c r="BD323" s="59">
        <v>1.1879999999999999</v>
      </c>
      <c r="BE323" s="59">
        <v>0.502</v>
      </c>
      <c r="BF323" s="59"/>
      <c r="BG323" s="59" t="s">
        <v>2061</v>
      </c>
    </row>
    <row r="324" spans="1:59" s="289" customFormat="1" ht="12.75" x14ac:dyDescent="0.2">
      <c r="A324" s="302" t="s">
        <v>2105</v>
      </c>
      <c r="B324" s="131" t="s">
        <v>2075</v>
      </c>
      <c r="C324" s="83">
        <v>48</v>
      </c>
      <c r="D324" s="83">
        <v>1.0089999999999999</v>
      </c>
      <c r="E324" s="83">
        <v>14.643000000000001</v>
      </c>
      <c r="F324" s="83">
        <v>13.893000000000001</v>
      </c>
      <c r="G324" s="83">
        <v>0.2243</v>
      </c>
      <c r="H324" s="83">
        <v>7.3819999999999997</v>
      </c>
      <c r="I324" s="83">
        <v>10.548</v>
      </c>
      <c r="J324" s="83">
        <v>2.62</v>
      </c>
      <c r="K324" s="83">
        <v>0.80900000000000005</v>
      </c>
      <c r="L324" s="83">
        <v>7.0000000000000007E-2</v>
      </c>
      <c r="M324" s="83">
        <v>0.48</v>
      </c>
      <c r="N324" s="84"/>
      <c r="O324" s="59">
        <v>276.10000000000002</v>
      </c>
      <c r="P324" s="59">
        <v>48</v>
      </c>
      <c r="Q324" s="59">
        <v>144.6</v>
      </c>
      <c r="R324" s="59">
        <v>32.26</v>
      </c>
      <c r="S324" s="59">
        <v>107.5</v>
      </c>
      <c r="T324" s="59">
        <v>88.89</v>
      </c>
      <c r="U324" s="59">
        <v>16.829999999999998</v>
      </c>
      <c r="V324" s="59">
        <v>4.2207999999999997</v>
      </c>
      <c r="W324" s="59">
        <v>42.51</v>
      </c>
      <c r="X324" s="59">
        <v>272.10000000000002</v>
      </c>
      <c r="Y324" s="59">
        <v>2.0819999999999999</v>
      </c>
      <c r="Z324" s="59">
        <v>50.53</v>
      </c>
      <c r="AA324" s="59">
        <v>1.5389999999999999</v>
      </c>
      <c r="AB324" s="59">
        <v>0.29899999999999999</v>
      </c>
      <c r="AC324" s="59">
        <v>20.97</v>
      </c>
      <c r="AD324" s="59">
        <v>2.9990000000000001</v>
      </c>
      <c r="AE324" s="59">
        <v>8.0530000000000008</v>
      </c>
      <c r="AF324" s="59">
        <v>1.2749999999999999</v>
      </c>
      <c r="AG324" s="59">
        <v>6.5229999999999997</v>
      </c>
      <c r="AH324" s="59">
        <v>2.2050000000000001</v>
      </c>
      <c r="AI324" s="59">
        <v>0.83199999999999996</v>
      </c>
      <c r="AJ324" s="59">
        <v>2.774</v>
      </c>
      <c r="AK324" s="59">
        <v>0.497</v>
      </c>
      <c r="AL324" s="59">
        <v>3.4980000000000002</v>
      </c>
      <c r="AM324" s="59">
        <v>0.80200000000000005</v>
      </c>
      <c r="AN324" s="59">
        <v>2.1949999999999998</v>
      </c>
      <c r="AO324" s="59">
        <v>0.32500000000000001</v>
      </c>
      <c r="AP324" s="59">
        <v>2.2669999999999999</v>
      </c>
      <c r="AQ324" s="59">
        <v>0.36099999999999999</v>
      </c>
      <c r="AR324" s="59">
        <v>2.528</v>
      </c>
      <c r="AS324" s="59">
        <v>8.5000000000000006E-2</v>
      </c>
      <c r="AT324" s="59">
        <v>0.16400000000000001</v>
      </c>
      <c r="AU324" s="59">
        <v>0.50900000000000001</v>
      </c>
      <c r="AV324" s="59">
        <v>0.42799999999999999</v>
      </c>
      <c r="AW324" s="59">
        <v>39.119999999999997</v>
      </c>
      <c r="AX324" s="59">
        <v>107.4</v>
      </c>
      <c r="AY324" s="59">
        <v>2.004</v>
      </c>
      <c r="AZ324" s="59"/>
      <c r="BA324" s="59"/>
      <c r="BB324" s="59"/>
      <c r="BC324" s="59"/>
      <c r="BD324" s="59">
        <v>0.83</v>
      </c>
      <c r="BE324" s="59">
        <v>0.69399999999999995</v>
      </c>
      <c r="BF324" s="59"/>
      <c r="BG324" s="59" t="s">
        <v>2061</v>
      </c>
    </row>
    <row r="325" spans="1:59" s="289" customFormat="1" ht="12.75" x14ac:dyDescent="0.2">
      <c r="A325" s="302" t="s">
        <v>2105</v>
      </c>
      <c r="B325" s="131" t="s">
        <v>2076</v>
      </c>
      <c r="C325" s="83">
        <v>49.18</v>
      </c>
      <c r="D325" s="83">
        <v>0.77200000000000002</v>
      </c>
      <c r="E325" s="83">
        <v>14.975</v>
      </c>
      <c r="F325" s="83">
        <v>13.557</v>
      </c>
      <c r="G325" s="83">
        <v>0.21290000000000001</v>
      </c>
      <c r="H325" s="83">
        <v>7.6660000000000004</v>
      </c>
      <c r="I325" s="83">
        <v>10.478</v>
      </c>
      <c r="J325" s="83">
        <v>1.8919999999999999</v>
      </c>
      <c r="K325" s="83">
        <v>0.68600000000000005</v>
      </c>
      <c r="L325" s="83">
        <v>0.05</v>
      </c>
      <c r="M325" s="83">
        <v>0.63</v>
      </c>
      <c r="N325" s="84"/>
      <c r="O325" s="59">
        <v>279.10000000000002</v>
      </c>
      <c r="P325" s="59">
        <v>47.42</v>
      </c>
      <c r="Q325" s="59">
        <v>144.1</v>
      </c>
      <c r="R325" s="59">
        <v>33.32</v>
      </c>
      <c r="S325" s="59">
        <v>128.30000000000001</v>
      </c>
      <c r="T325" s="59">
        <v>32.31</v>
      </c>
      <c r="U325" s="59">
        <v>16.34</v>
      </c>
      <c r="V325" s="59">
        <v>3.6779000000000002</v>
      </c>
      <c r="W325" s="59">
        <v>47.32</v>
      </c>
      <c r="X325" s="59">
        <v>244.5</v>
      </c>
      <c r="Y325" s="59">
        <v>1.4139999999999999</v>
      </c>
      <c r="Z325" s="59">
        <v>35.08</v>
      </c>
      <c r="AA325" s="59">
        <v>1.0940000000000001</v>
      </c>
      <c r="AB325" s="59">
        <v>0.18099999999999999</v>
      </c>
      <c r="AC325" s="59">
        <v>16.59</v>
      </c>
      <c r="AD325" s="59">
        <v>1.907</v>
      </c>
      <c r="AE325" s="59">
        <v>5.423</v>
      </c>
      <c r="AF325" s="59">
        <v>0.879</v>
      </c>
      <c r="AG325" s="59">
        <v>4.6269999999999998</v>
      </c>
      <c r="AH325" s="59">
        <v>1.6080000000000001</v>
      </c>
      <c r="AI325" s="59">
        <v>0.63800000000000001</v>
      </c>
      <c r="AJ325" s="59">
        <v>2.1360000000000001</v>
      </c>
      <c r="AK325" s="59">
        <v>0.379</v>
      </c>
      <c r="AL325" s="59">
        <v>2.7189999999999999</v>
      </c>
      <c r="AM325" s="59">
        <v>0.626</v>
      </c>
      <c r="AN325" s="59">
        <v>1.7569999999999999</v>
      </c>
      <c r="AO325" s="59">
        <v>0.26400000000000001</v>
      </c>
      <c r="AP325" s="59">
        <v>1.8280000000000001</v>
      </c>
      <c r="AQ325" s="59">
        <v>0.28799999999999998</v>
      </c>
      <c r="AR325" s="59">
        <v>0.51400000000000001</v>
      </c>
      <c r="AS325" s="59">
        <v>4.4999999999999998E-2</v>
      </c>
      <c r="AT325" s="59">
        <v>0.114</v>
      </c>
      <c r="AU325" s="59"/>
      <c r="AV325" s="59">
        <v>0.32100000000000001</v>
      </c>
      <c r="AW325" s="59">
        <v>25.81</v>
      </c>
      <c r="AX325" s="59">
        <v>89.31</v>
      </c>
      <c r="AY325" s="59">
        <v>2.7149999999999999</v>
      </c>
      <c r="AZ325" s="59"/>
      <c r="BA325" s="59"/>
      <c r="BB325" s="59"/>
      <c r="BC325" s="59"/>
      <c r="BD325" s="59">
        <v>0.60099999999999998</v>
      </c>
      <c r="BE325" s="59">
        <v>0.40300000000000002</v>
      </c>
      <c r="BF325" s="59"/>
      <c r="BG325" s="59" t="s">
        <v>2061</v>
      </c>
    </row>
    <row r="326" spans="1:59" s="289" customFormat="1" ht="12.75" x14ac:dyDescent="0.2">
      <c r="A326" s="302" t="s">
        <v>2105</v>
      </c>
      <c r="B326" s="131" t="s">
        <v>2077</v>
      </c>
      <c r="C326" s="83">
        <v>46.51</v>
      </c>
      <c r="D326" s="83">
        <v>1.0469999999999999</v>
      </c>
      <c r="E326" s="83">
        <v>15.2</v>
      </c>
      <c r="F326" s="83">
        <v>14.18</v>
      </c>
      <c r="G326" s="83">
        <v>0.28199999999999997</v>
      </c>
      <c r="H326" s="83">
        <v>9.3610000000000007</v>
      </c>
      <c r="I326" s="83">
        <v>6.8040000000000003</v>
      </c>
      <c r="J326" s="83">
        <v>1.05</v>
      </c>
      <c r="K326" s="83">
        <v>3.0369999999999999</v>
      </c>
      <c r="L326" s="83">
        <v>7.0000000000000007E-2</v>
      </c>
      <c r="M326" s="83">
        <v>2.2599999999999998</v>
      </c>
      <c r="N326" s="84"/>
      <c r="O326" s="59">
        <v>356</v>
      </c>
      <c r="P326" s="59">
        <v>56.96</v>
      </c>
      <c r="Q326" s="59">
        <v>393.8</v>
      </c>
      <c r="R326" s="59">
        <v>145</v>
      </c>
      <c r="S326" s="59">
        <v>120.3</v>
      </c>
      <c r="T326" s="59">
        <v>1098</v>
      </c>
      <c r="U326" s="59">
        <v>17.41</v>
      </c>
      <c r="V326" s="59">
        <v>8.0518000000000001</v>
      </c>
      <c r="W326" s="59">
        <v>47.77</v>
      </c>
      <c r="X326" s="59">
        <v>296.60000000000002</v>
      </c>
      <c r="Y326" s="59">
        <v>2.165</v>
      </c>
      <c r="Z326" s="59">
        <v>44.59</v>
      </c>
      <c r="AA326" s="59">
        <v>1.39</v>
      </c>
      <c r="AB326" s="59">
        <v>0.214</v>
      </c>
      <c r="AC326" s="59">
        <v>21.95</v>
      </c>
      <c r="AD326" s="59">
        <v>2.9380000000000002</v>
      </c>
      <c r="AE326" s="59">
        <v>8.2840000000000007</v>
      </c>
      <c r="AF326" s="59">
        <v>1.3260000000000001</v>
      </c>
      <c r="AG326" s="59">
        <v>6.8609999999999998</v>
      </c>
      <c r="AH326" s="59">
        <v>2.274</v>
      </c>
      <c r="AI326" s="59">
        <v>0.875</v>
      </c>
      <c r="AJ326" s="59">
        <v>2.802</v>
      </c>
      <c r="AK326" s="59">
        <v>0.51200000000000001</v>
      </c>
      <c r="AL326" s="59">
        <v>3.5870000000000002</v>
      </c>
      <c r="AM326" s="59">
        <v>0.83099999999999996</v>
      </c>
      <c r="AN326" s="59">
        <v>2.294</v>
      </c>
      <c r="AO326" s="59">
        <v>0.34699999999999998</v>
      </c>
      <c r="AP326" s="59">
        <v>2.391</v>
      </c>
      <c r="AQ326" s="59">
        <v>0.374</v>
      </c>
      <c r="AR326" s="59">
        <v>1.5629999999999999</v>
      </c>
      <c r="AS326" s="59">
        <v>7.2999999999999995E-2</v>
      </c>
      <c r="AT326" s="59">
        <v>0.14299999999999999</v>
      </c>
      <c r="AU326" s="59"/>
      <c r="AV326" s="59">
        <v>0.17399999999999999</v>
      </c>
      <c r="AW326" s="59">
        <v>44.31</v>
      </c>
      <c r="AX326" s="59">
        <v>86.22</v>
      </c>
      <c r="AY326" s="59">
        <v>1.7769999999999999</v>
      </c>
      <c r="AZ326" s="59"/>
      <c r="BA326" s="59"/>
      <c r="BB326" s="59">
        <v>0.16400000000000001</v>
      </c>
      <c r="BC326" s="59"/>
      <c r="BD326" s="59">
        <v>1.173</v>
      </c>
      <c r="BE326" s="59">
        <v>0.83199999999999996</v>
      </c>
      <c r="BF326" s="59"/>
      <c r="BG326" s="59" t="s">
        <v>2061</v>
      </c>
    </row>
    <row r="327" spans="1:59" s="289" customFormat="1" ht="12.75" x14ac:dyDescent="0.2">
      <c r="A327" s="302" t="s">
        <v>2105</v>
      </c>
      <c r="B327" s="131" t="s">
        <v>2078</v>
      </c>
      <c r="C327" s="83">
        <v>47.84</v>
      </c>
      <c r="D327" s="83">
        <v>0.85399999999999998</v>
      </c>
      <c r="E327" s="83">
        <v>15.138</v>
      </c>
      <c r="F327" s="83">
        <v>11.903</v>
      </c>
      <c r="G327" s="83">
        <v>0.1827</v>
      </c>
      <c r="H327" s="83">
        <v>7.6980000000000004</v>
      </c>
      <c r="I327" s="83">
        <v>10.54</v>
      </c>
      <c r="J327" s="83">
        <v>3.0259999999999998</v>
      </c>
      <c r="K327" s="83">
        <v>0.98299999999999998</v>
      </c>
      <c r="L327" s="83">
        <v>0.04</v>
      </c>
      <c r="M327" s="83">
        <v>1.42</v>
      </c>
      <c r="N327" s="84"/>
      <c r="O327" s="59">
        <v>292.60000000000002</v>
      </c>
      <c r="P327" s="59">
        <v>46.84</v>
      </c>
      <c r="Q327" s="59">
        <v>153</v>
      </c>
      <c r="R327" s="59">
        <v>32.340000000000003</v>
      </c>
      <c r="S327" s="59">
        <v>135.19999999999999</v>
      </c>
      <c r="T327" s="59">
        <v>59.92</v>
      </c>
      <c r="U327" s="59">
        <v>16.73</v>
      </c>
      <c r="V327" s="59">
        <v>2.6818</v>
      </c>
      <c r="W327" s="59">
        <v>40.75</v>
      </c>
      <c r="X327" s="59">
        <v>246.7</v>
      </c>
      <c r="Y327" s="59">
        <v>1.784</v>
      </c>
      <c r="Z327" s="59">
        <v>43.64</v>
      </c>
      <c r="AA327" s="59">
        <v>1.2110000000000001</v>
      </c>
      <c r="AB327" s="59">
        <v>0.30099999999999999</v>
      </c>
      <c r="AC327" s="59">
        <v>17.37</v>
      </c>
      <c r="AD327" s="59">
        <v>3.4380000000000002</v>
      </c>
      <c r="AE327" s="59">
        <v>7.7469999999999999</v>
      </c>
      <c r="AF327" s="59">
        <v>1.1439999999999999</v>
      </c>
      <c r="AG327" s="59">
        <v>5.65</v>
      </c>
      <c r="AH327" s="59">
        <v>1.8080000000000001</v>
      </c>
      <c r="AI327" s="59">
        <v>0.71399999999999997</v>
      </c>
      <c r="AJ327" s="59">
        <v>2.226</v>
      </c>
      <c r="AK327" s="59">
        <v>0.41499999999999998</v>
      </c>
      <c r="AL327" s="59">
        <v>2.827</v>
      </c>
      <c r="AM327" s="59">
        <v>0.60099999999999998</v>
      </c>
      <c r="AN327" s="59">
        <v>1.734</v>
      </c>
      <c r="AO327" s="59">
        <v>0.27700000000000002</v>
      </c>
      <c r="AP327" s="59">
        <v>1.905</v>
      </c>
      <c r="AQ327" s="59">
        <v>0.29499999999999998</v>
      </c>
      <c r="AR327" s="59">
        <v>0.21299999999999999</v>
      </c>
      <c r="AS327" s="59">
        <v>0.15</v>
      </c>
      <c r="AT327" s="59">
        <v>0.152</v>
      </c>
      <c r="AU327" s="59"/>
      <c r="AV327" s="59"/>
      <c r="AW327" s="59">
        <v>65.03</v>
      </c>
      <c r="AX327" s="59">
        <v>54.8</v>
      </c>
      <c r="AY327" s="59">
        <v>1.597</v>
      </c>
      <c r="AZ327" s="59"/>
      <c r="BA327" s="59"/>
      <c r="BB327" s="59"/>
      <c r="BC327" s="59">
        <v>7.0999999999999994E-2</v>
      </c>
      <c r="BD327" s="59">
        <v>0.65300000000000002</v>
      </c>
      <c r="BE327" s="59">
        <v>0.253</v>
      </c>
      <c r="BF327" s="59"/>
      <c r="BG327" s="59" t="s">
        <v>2061</v>
      </c>
    </row>
    <row r="328" spans="1:59" s="289" customFormat="1" ht="12.75" x14ac:dyDescent="0.2">
      <c r="A328" s="302" t="s">
        <v>2105</v>
      </c>
      <c r="B328" s="131" t="s">
        <v>2079</v>
      </c>
      <c r="C328" s="83">
        <v>47.8</v>
      </c>
      <c r="D328" s="83">
        <v>0.871</v>
      </c>
      <c r="E328" s="83">
        <v>14.893000000000001</v>
      </c>
      <c r="F328" s="83">
        <v>12.153</v>
      </c>
      <c r="G328" s="83">
        <v>0.22789999999999999</v>
      </c>
      <c r="H328" s="83">
        <v>7.8</v>
      </c>
      <c r="I328" s="83">
        <v>9.2149999999999999</v>
      </c>
      <c r="J328" s="83">
        <v>2.5840000000000001</v>
      </c>
      <c r="K328" s="83">
        <v>1.3440000000000001</v>
      </c>
      <c r="L328" s="83">
        <v>0.04</v>
      </c>
      <c r="M328" s="83">
        <v>1.99</v>
      </c>
      <c r="N328" s="84"/>
      <c r="O328" s="59">
        <v>293.10000000000002</v>
      </c>
      <c r="P328" s="59">
        <v>49.56</v>
      </c>
      <c r="Q328" s="59">
        <v>153.69999999999999</v>
      </c>
      <c r="R328" s="59">
        <v>55.67</v>
      </c>
      <c r="S328" s="59">
        <v>148.19999999999999</v>
      </c>
      <c r="T328" s="59">
        <v>121.7</v>
      </c>
      <c r="U328" s="59">
        <v>16.850000000000001</v>
      </c>
      <c r="V328" s="59">
        <v>14.4641</v>
      </c>
      <c r="W328" s="59">
        <v>40.54</v>
      </c>
      <c r="X328" s="59">
        <v>249.5</v>
      </c>
      <c r="Y328" s="59">
        <v>1.8129999999999999</v>
      </c>
      <c r="Z328" s="59">
        <v>48.34</v>
      </c>
      <c r="AA328" s="59">
        <v>1.387</v>
      </c>
      <c r="AB328" s="59">
        <v>0.26700000000000002</v>
      </c>
      <c r="AC328" s="59">
        <v>18.41</v>
      </c>
      <c r="AD328" s="59">
        <v>3.7250000000000001</v>
      </c>
      <c r="AE328" s="59">
        <v>8.6769999999999996</v>
      </c>
      <c r="AF328" s="59">
        <v>1.27</v>
      </c>
      <c r="AG328" s="59">
        <v>6.36</v>
      </c>
      <c r="AH328" s="59">
        <v>1.984</v>
      </c>
      <c r="AI328" s="59">
        <v>0.73599999999999999</v>
      </c>
      <c r="AJ328" s="59">
        <v>2.3959999999999999</v>
      </c>
      <c r="AK328" s="59">
        <v>0.44600000000000001</v>
      </c>
      <c r="AL328" s="59">
        <v>2.9529999999999998</v>
      </c>
      <c r="AM328" s="59">
        <v>0.64400000000000002</v>
      </c>
      <c r="AN328" s="59">
        <v>1.833</v>
      </c>
      <c r="AO328" s="59">
        <v>0.29599999999999999</v>
      </c>
      <c r="AP328" s="59">
        <v>2.0270000000000001</v>
      </c>
      <c r="AQ328" s="59">
        <v>0.314</v>
      </c>
      <c r="AR328" s="59">
        <v>0.32800000000000001</v>
      </c>
      <c r="AS328" s="59">
        <v>0.108</v>
      </c>
      <c r="AT328" s="59">
        <v>0.153</v>
      </c>
      <c r="AU328" s="59"/>
      <c r="AV328" s="59">
        <v>0.13800000000000001</v>
      </c>
      <c r="AW328" s="59">
        <v>97.91</v>
      </c>
      <c r="AX328" s="59">
        <v>140.30000000000001</v>
      </c>
      <c r="AY328" s="59">
        <v>1.6990000000000001</v>
      </c>
      <c r="AZ328" s="59"/>
      <c r="BA328" s="59"/>
      <c r="BB328" s="59">
        <v>0.214</v>
      </c>
      <c r="BC328" s="59"/>
      <c r="BD328" s="59">
        <v>0.66700000000000004</v>
      </c>
      <c r="BE328" s="59">
        <v>0.35899999999999999</v>
      </c>
      <c r="BF328" s="59"/>
      <c r="BG328" s="59" t="s">
        <v>2061</v>
      </c>
    </row>
    <row r="329" spans="1:59" s="289" customFormat="1" ht="12.75" x14ac:dyDescent="0.2">
      <c r="A329" s="302" t="s">
        <v>2105</v>
      </c>
      <c r="B329" s="131" t="s">
        <v>2080</v>
      </c>
      <c r="C329" s="83">
        <v>47.88</v>
      </c>
      <c r="D329" s="83">
        <v>1.294</v>
      </c>
      <c r="E329" s="83">
        <v>16.318000000000001</v>
      </c>
      <c r="F329" s="83">
        <v>11.73</v>
      </c>
      <c r="G329" s="83">
        <v>0.21290000000000001</v>
      </c>
      <c r="H329" s="83">
        <v>7.4960000000000004</v>
      </c>
      <c r="I329" s="83">
        <v>9.4659999999999993</v>
      </c>
      <c r="J329" s="83">
        <v>2.681</v>
      </c>
      <c r="K329" s="83">
        <v>1.23</v>
      </c>
      <c r="L329" s="83">
        <v>0.12</v>
      </c>
      <c r="M329" s="83">
        <v>1.46</v>
      </c>
      <c r="N329" s="84"/>
      <c r="O329" s="59">
        <v>182.2</v>
      </c>
      <c r="P329" s="59">
        <v>60.41</v>
      </c>
      <c r="Q329" s="59">
        <v>174.3</v>
      </c>
      <c r="R329" s="59">
        <v>42.44</v>
      </c>
      <c r="S329" s="59">
        <v>343.7</v>
      </c>
      <c r="T329" s="59">
        <v>154.1</v>
      </c>
      <c r="U329" s="59">
        <v>19.420000000000002</v>
      </c>
      <c r="V329" s="59">
        <v>10.335800000000001</v>
      </c>
      <c r="W329" s="59">
        <v>40.44</v>
      </c>
      <c r="X329" s="59">
        <v>297.39999999999998</v>
      </c>
      <c r="Y329" s="59">
        <v>3.0750000000000002</v>
      </c>
      <c r="Z329" s="59">
        <v>77.06</v>
      </c>
      <c r="AA329" s="59">
        <v>2.1869999999999998</v>
      </c>
      <c r="AB329" s="59">
        <v>0.52200000000000002</v>
      </c>
      <c r="AC329" s="59">
        <v>27.94</v>
      </c>
      <c r="AD329" s="59">
        <v>7.952</v>
      </c>
      <c r="AE329" s="59">
        <v>17.46</v>
      </c>
      <c r="AF329" s="59">
        <v>2.3450000000000002</v>
      </c>
      <c r="AG329" s="59">
        <v>10.8</v>
      </c>
      <c r="AH329" s="59">
        <v>3.0739999999999998</v>
      </c>
      <c r="AI329" s="59">
        <v>1.52</v>
      </c>
      <c r="AJ329" s="59">
        <v>3.6629999999999998</v>
      </c>
      <c r="AK329" s="59">
        <v>0.64300000000000002</v>
      </c>
      <c r="AL329" s="59">
        <v>4.452</v>
      </c>
      <c r="AM329" s="59">
        <v>1.0229999999999999</v>
      </c>
      <c r="AN329" s="59">
        <v>2.8359999999999999</v>
      </c>
      <c r="AO329" s="59">
        <v>0.42199999999999999</v>
      </c>
      <c r="AP329" s="59">
        <v>2.9430000000000001</v>
      </c>
      <c r="AQ329" s="59">
        <v>0.45700000000000002</v>
      </c>
      <c r="AR329" s="59">
        <v>0.38900000000000001</v>
      </c>
      <c r="AS329" s="59">
        <v>0.249</v>
      </c>
      <c r="AT329" s="59">
        <v>0.253</v>
      </c>
      <c r="AU329" s="59">
        <v>0.59899999999999998</v>
      </c>
      <c r="AV329" s="59">
        <v>0.189</v>
      </c>
      <c r="AW329" s="59">
        <v>123.3</v>
      </c>
      <c r="AX329" s="59">
        <v>74.05</v>
      </c>
      <c r="AY329" s="59">
        <v>1.41</v>
      </c>
      <c r="AZ329" s="59"/>
      <c r="BA329" s="59">
        <v>0.77100000000000002</v>
      </c>
      <c r="BB329" s="59">
        <v>0.151</v>
      </c>
      <c r="BC329" s="59">
        <v>8.8999999999999996E-2</v>
      </c>
      <c r="BD329" s="59">
        <v>2.137</v>
      </c>
      <c r="BE329" s="59">
        <v>0.78900000000000003</v>
      </c>
      <c r="BF329" s="59"/>
      <c r="BG329" s="59" t="s">
        <v>2061</v>
      </c>
    </row>
    <row r="330" spans="1:59" s="289" customFormat="1" ht="12.75" x14ac:dyDescent="0.2">
      <c r="A330" s="302" t="s">
        <v>2105</v>
      </c>
      <c r="B330" s="131" t="s">
        <v>2081</v>
      </c>
      <c r="C330" s="83">
        <v>52.24</v>
      </c>
      <c r="D330" s="83">
        <v>0.61299999999999999</v>
      </c>
      <c r="E330" s="83">
        <v>16.582999999999998</v>
      </c>
      <c r="F330" s="83">
        <v>10.42</v>
      </c>
      <c r="G330" s="83">
        <v>0.20380000000000001</v>
      </c>
      <c r="H330" s="83">
        <v>5.8209999999999997</v>
      </c>
      <c r="I330" s="83">
        <v>8.4009999999999998</v>
      </c>
      <c r="J330" s="83">
        <v>2.9660000000000002</v>
      </c>
      <c r="K330" s="83">
        <v>1.1359999999999999</v>
      </c>
      <c r="L330" s="83"/>
      <c r="M330" s="83">
        <v>1.44</v>
      </c>
      <c r="N330" s="84"/>
      <c r="O330" s="59">
        <v>219</v>
      </c>
      <c r="P330" s="59">
        <v>40.270000000000003</v>
      </c>
      <c r="Q330" s="59">
        <v>88.15</v>
      </c>
      <c r="R330" s="59">
        <v>45.79</v>
      </c>
      <c r="S330" s="59">
        <v>96.37</v>
      </c>
      <c r="T330" s="59">
        <v>104.4</v>
      </c>
      <c r="U330" s="59">
        <v>15.56</v>
      </c>
      <c r="V330" s="59">
        <v>7.9955999999999996</v>
      </c>
      <c r="W330" s="59">
        <v>49.02</v>
      </c>
      <c r="X330" s="59">
        <v>220.6</v>
      </c>
      <c r="Y330" s="59">
        <v>2.9249999999999998</v>
      </c>
      <c r="Z330" s="59">
        <v>62.66</v>
      </c>
      <c r="AA330" s="59">
        <v>1.708</v>
      </c>
      <c r="AB330" s="59">
        <v>2.121</v>
      </c>
      <c r="AC330" s="59">
        <v>18.399999999999999</v>
      </c>
      <c r="AD330" s="59">
        <v>8.8260000000000005</v>
      </c>
      <c r="AE330" s="59">
        <v>18.41</v>
      </c>
      <c r="AF330" s="59">
        <v>2.2450000000000001</v>
      </c>
      <c r="AG330" s="59">
        <v>9.2159999999999993</v>
      </c>
      <c r="AH330" s="59">
        <v>2.206</v>
      </c>
      <c r="AI330" s="59">
        <v>0.73299999999999998</v>
      </c>
      <c r="AJ330" s="59">
        <v>2.4220000000000002</v>
      </c>
      <c r="AK330" s="59">
        <v>0.44</v>
      </c>
      <c r="AL330" s="59">
        <v>2.871</v>
      </c>
      <c r="AM330" s="59">
        <v>0.61399999999999999</v>
      </c>
      <c r="AN330" s="59">
        <v>1.7969999999999999</v>
      </c>
      <c r="AO330" s="59">
        <v>0.28799999999999998</v>
      </c>
      <c r="AP330" s="59">
        <v>1.998</v>
      </c>
      <c r="AQ330" s="59">
        <v>0.31900000000000001</v>
      </c>
      <c r="AR330" s="59">
        <v>1.167</v>
      </c>
      <c r="AS330" s="59">
        <v>0.51100000000000001</v>
      </c>
      <c r="AT330" s="59">
        <v>0.25600000000000001</v>
      </c>
      <c r="AU330" s="59">
        <v>0.74</v>
      </c>
      <c r="AV330" s="59"/>
      <c r="AW330" s="59">
        <v>39.83</v>
      </c>
      <c r="AX330" s="59">
        <v>90.62</v>
      </c>
      <c r="AY330" s="59">
        <v>1.4790000000000001</v>
      </c>
      <c r="AZ330" s="59"/>
      <c r="BA330" s="59"/>
      <c r="BB330" s="59"/>
      <c r="BC330" s="59"/>
      <c r="BD330" s="59">
        <v>1.3160000000000001</v>
      </c>
      <c r="BE330" s="59"/>
      <c r="BF330" s="59"/>
      <c r="BG330" s="59" t="s">
        <v>2061</v>
      </c>
    </row>
    <row r="331" spans="1:59" s="289" customFormat="1" ht="12.75" x14ac:dyDescent="0.2">
      <c r="A331" s="302" t="s">
        <v>2105</v>
      </c>
      <c r="B331" s="131" t="s">
        <v>2082</v>
      </c>
      <c r="C331" s="83">
        <v>48.88</v>
      </c>
      <c r="D331" s="83">
        <v>1.1679999999999999</v>
      </c>
      <c r="E331" s="83">
        <v>13.202</v>
      </c>
      <c r="F331" s="83">
        <v>17.975000000000001</v>
      </c>
      <c r="G331" s="83">
        <v>0.2797</v>
      </c>
      <c r="H331" s="83">
        <v>5.6390000000000002</v>
      </c>
      <c r="I331" s="83">
        <v>9.75</v>
      </c>
      <c r="J331" s="83">
        <v>1.157</v>
      </c>
      <c r="K331" s="83">
        <v>1.01</v>
      </c>
      <c r="L331" s="83">
        <v>7.0000000000000007E-2</v>
      </c>
      <c r="M331" s="83">
        <v>0.8</v>
      </c>
      <c r="N331" s="84"/>
      <c r="O331" s="59">
        <v>35.71</v>
      </c>
      <c r="P331" s="59">
        <v>52.36</v>
      </c>
      <c r="Q331" s="59">
        <v>48.77</v>
      </c>
      <c r="R331" s="59">
        <v>44.61</v>
      </c>
      <c r="S331" s="59">
        <v>92.07</v>
      </c>
      <c r="T331" s="59">
        <v>42.42</v>
      </c>
      <c r="U331" s="59">
        <v>18.52</v>
      </c>
      <c r="V331" s="59">
        <v>4.6687000000000003</v>
      </c>
      <c r="W331" s="59">
        <v>50.51</v>
      </c>
      <c r="X331" s="59">
        <v>303.7</v>
      </c>
      <c r="Y331" s="59">
        <v>2.2970000000000002</v>
      </c>
      <c r="Z331" s="59">
        <v>69.39</v>
      </c>
      <c r="AA331" s="59">
        <v>1.9319999999999999</v>
      </c>
      <c r="AB331" s="59">
        <v>0.71199999999999997</v>
      </c>
      <c r="AC331" s="59">
        <v>26.95</v>
      </c>
      <c r="AD331" s="59">
        <v>4.4669999999999996</v>
      </c>
      <c r="AE331" s="59">
        <v>10.51</v>
      </c>
      <c r="AF331" s="59">
        <v>1.5609999999999999</v>
      </c>
      <c r="AG331" s="59">
        <v>7.8840000000000003</v>
      </c>
      <c r="AH331" s="59">
        <v>2.7170000000000001</v>
      </c>
      <c r="AI331" s="59">
        <v>0.95799999999999996</v>
      </c>
      <c r="AJ331" s="59">
        <v>3.3530000000000002</v>
      </c>
      <c r="AK331" s="59">
        <v>0.63100000000000001</v>
      </c>
      <c r="AL331" s="59">
        <v>4.2370000000000001</v>
      </c>
      <c r="AM331" s="59">
        <v>0.91800000000000004</v>
      </c>
      <c r="AN331" s="59">
        <v>2.621</v>
      </c>
      <c r="AO331" s="59">
        <v>0.42799999999999999</v>
      </c>
      <c r="AP331" s="59">
        <v>2.8340000000000001</v>
      </c>
      <c r="AQ331" s="59">
        <v>0.44700000000000001</v>
      </c>
      <c r="AR331" s="59">
        <v>0.36799999999999999</v>
      </c>
      <c r="AS331" s="59">
        <v>0.23100000000000001</v>
      </c>
      <c r="AT331" s="59">
        <v>0.19</v>
      </c>
      <c r="AU331" s="59">
        <v>0.96899999999999997</v>
      </c>
      <c r="AV331" s="59">
        <v>0.35599999999999998</v>
      </c>
      <c r="AW331" s="59">
        <v>6.9119999999999999</v>
      </c>
      <c r="AX331" s="59">
        <v>102.6</v>
      </c>
      <c r="AY331" s="59">
        <v>3.4860000000000002</v>
      </c>
      <c r="AZ331" s="59"/>
      <c r="BA331" s="59"/>
      <c r="BB331" s="59"/>
      <c r="BC331" s="59">
        <v>0.1</v>
      </c>
      <c r="BD331" s="59">
        <v>1.3169999999999999</v>
      </c>
      <c r="BE331" s="59">
        <v>1.028</v>
      </c>
      <c r="BF331" s="59"/>
      <c r="BG331" s="59" t="s">
        <v>2061</v>
      </c>
    </row>
    <row r="332" spans="1:59" s="289" customFormat="1" ht="12.75" x14ac:dyDescent="0.2">
      <c r="A332" s="302" t="s">
        <v>2105</v>
      </c>
      <c r="B332" s="131" t="s">
        <v>2083</v>
      </c>
      <c r="C332" s="83">
        <v>49.39</v>
      </c>
      <c r="D332" s="83">
        <v>1.49</v>
      </c>
      <c r="E332" s="83">
        <v>12.834</v>
      </c>
      <c r="F332" s="83">
        <v>18.155000000000001</v>
      </c>
      <c r="G332" s="83">
        <v>0.28160000000000002</v>
      </c>
      <c r="H332" s="83">
        <v>5.66</v>
      </c>
      <c r="I332" s="83">
        <v>8.8439999999999994</v>
      </c>
      <c r="J332" s="83">
        <v>1.4970000000000001</v>
      </c>
      <c r="K332" s="83">
        <v>0.64700000000000002</v>
      </c>
      <c r="L332" s="83">
        <v>0.12</v>
      </c>
      <c r="M332" s="83">
        <v>0.54</v>
      </c>
      <c r="N332" s="84"/>
      <c r="O332" s="59">
        <v>212</v>
      </c>
      <c r="P332" s="59">
        <v>48.73</v>
      </c>
      <c r="Q332" s="59">
        <v>114.4</v>
      </c>
      <c r="R332" s="59">
        <v>21.7</v>
      </c>
      <c r="S332" s="59">
        <v>74.59</v>
      </c>
      <c r="T332" s="59">
        <v>43</v>
      </c>
      <c r="U332" s="59">
        <v>19.38</v>
      </c>
      <c r="V332" s="59">
        <v>9.5640000000000001</v>
      </c>
      <c r="W332" s="59">
        <v>42.68</v>
      </c>
      <c r="X332" s="59">
        <v>318.5</v>
      </c>
      <c r="Y332" s="59">
        <v>4.734</v>
      </c>
      <c r="Z332" s="59">
        <v>95.69</v>
      </c>
      <c r="AA332" s="59">
        <v>2.8010000000000002</v>
      </c>
      <c r="AB332" s="59">
        <v>0.71099999999999997</v>
      </c>
      <c r="AC332" s="59">
        <v>32.880000000000003</v>
      </c>
      <c r="AD332" s="59">
        <v>7.4630000000000001</v>
      </c>
      <c r="AE332" s="59">
        <v>19.52</v>
      </c>
      <c r="AF332" s="59">
        <v>2.851</v>
      </c>
      <c r="AG332" s="59">
        <v>13.4</v>
      </c>
      <c r="AH332" s="59">
        <v>4.0449999999999999</v>
      </c>
      <c r="AI332" s="59">
        <v>1.421</v>
      </c>
      <c r="AJ332" s="59">
        <v>4.63</v>
      </c>
      <c r="AK332" s="59">
        <v>0.81399999999999995</v>
      </c>
      <c r="AL332" s="59">
        <v>5.4669999999999996</v>
      </c>
      <c r="AM332" s="59">
        <v>1.252</v>
      </c>
      <c r="AN332" s="59">
        <v>3.3660000000000001</v>
      </c>
      <c r="AO332" s="59">
        <v>0.50800000000000001</v>
      </c>
      <c r="AP332" s="59">
        <v>3.472</v>
      </c>
      <c r="AQ332" s="59">
        <v>0.53600000000000003</v>
      </c>
      <c r="AR332" s="59">
        <v>0.55400000000000005</v>
      </c>
      <c r="AS332" s="59">
        <v>0.34799999999999998</v>
      </c>
      <c r="AT332" s="59">
        <v>0.48799999999999999</v>
      </c>
      <c r="AU332" s="59">
        <v>1.7789999999999999</v>
      </c>
      <c r="AV332" s="59">
        <v>0.53</v>
      </c>
      <c r="AW332" s="59">
        <v>50.19</v>
      </c>
      <c r="AX332" s="59">
        <v>111.8</v>
      </c>
      <c r="AY332" s="59">
        <v>2.387</v>
      </c>
      <c r="AZ332" s="59"/>
      <c r="BA332" s="59"/>
      <c r="BB332" s="59">
        <v>0.17799999999999999</v>
      </c>
      <c r="BC332" s="59">
        <v>0.11700000000000001</v>
      </c>
      <c r="BD332" s="59">
        <v>3.944</v>
      </c>
      <c r="BE332" s="59">
        <v>1.0489999999999999</v>
      </c>
      <c r="BF332" s="59"/>
      <c r="BG332" s="59" t="s">
        <v>2061</v>
      </c>
    </row>
    <row r="333" spans="1:59" s="289" customFormat="1" ht="12.75" x14ac:dyDescent="0.2">
      <c r="A333" s="302" t="s">
        <v>2105</v>
      </c>
      <c r="B333" s="131" t="s">
        <v>2084</v>
      </c>
      <c r="C333" s="83">
        <v>46.38</v>
      </c>
      <c r="D333" s="83">
        <v>0.111</v>
      </c>
      <c r="E333" s="83">
        <v>7.3959999999999999</v>
      </c>
      <c r="F333" s="83">
        <v>8.34</v>
      </c>
      <c r="G333" s="83">
        <v>0.1028</v>
      </c>
      <c r="H333" s="83">
        <v>29.57</v>
      </c>
      <c r="I333" s="83">
        <v>1.175</v>
      </c>
      <c r="J333" s="83">
        <v>0.20899999999999999</v>
      </c>
      <c r="K333" s="83">
        <v>0.66</v>
      </c>
      <c r="L333" s="83"/>
      <c r="M333" s="83">
        <v>5.56</v>
      </c>
      <c r="N333" s="84"/>
      <c r="O333" s="59">
        <v>3252</v>
      </c>
      <c r="P333" s="59">
        <v>78.510000000000005</v>
      </c>
      <c r="Q333" s="59">
        <v>858</v>
      </c>
      <c r="R333" s="59">
        <v>43.36</v>
      </c>
      <c r="S333" s="59">
        <v>7.1310000000000002</v>
      </c>
      <c r="T333" s="59">
        <v>13.99</v>
      </c>
      <c r="U333" s="59">
        <v>7.8710000000000004</v>
      </c>
      <c r="V333" s="59">
        <v>1.6012</v>
      </c>
      <c r="W333" s="59">
        <v>27.59</v>
      </c>
      <c r="X333" s="59">
        <v>99.21</v>
      </c>
      <c r="Y333" s="59">
        <v>0.184</v>
      </c>
      <c r="Z333" s="59">
        <v>5.0140000000000002</v>
      </c>
      <c r="AA333" s="59">
        <v>0.185</v>
      </c>
      <c r="AB333" s="59">
        <v>8.5999999999999993E-2</v>
      </c>
      <c r="AC333" s="59">
        <v>3.5590000000000002</v>
      </c>
      <c r="AD333" s="59">
        <v>0.221</v>
      </c>
      <c r="AE333" s="59">
        <v>0.42899999999999999</v>
      </c>
      <c r="AF333" s="59">
        <v>5.3999999999999999E-2</v>
      </c>
      <c r="AG333" s="59">
        <v>0.23599999999999999</v>
      </c>
      <c r="AH333" s="59">
        <v>0.10100000000000001</v>
      </c>
      <c r="AI333" s="59">
        <v>3.5999999999999997E-2</v>
      </c>
      <c r="AJ333" s="59">
        <v>0.222</v>
      </c>
      <c r="AK333" s="59">
        <v>4.9000000000000002E-2</v>
      </c>
      <c r="AL333" s="59">
        <v>0.46800000000000003</v>
      </c>
      <c r="AM333" s="59">
        <v>0.129</v>
      </c>
      <c r="AN333" s="59">
        <v>0.40100000000000002</v>
      </c>
      <c r="AO333" s="59">
        <v>6.7000000000000004E-2</v>
      </c>
      <c r="AP333" s="59">
        <v>0.49299999999999999</v>
      </c>
      <c r="AQ333" s="59">
        <v>8.4000000000000005E-2</v>
      </c>
      <c r="AR333" s="59">
        <v>4.6239999999999997</v>
      </c>
      <c r="AS333" s="59">
        <v>6.3E-2</v>
      </c>
      <c r="AT333" s="59">
        <v>1.2999999999999999E-2</v>
      </c>
      <c r="AU333" s="59"/>
      <c r="AV333" s="59">
        <v>0.125</v>
      </c>
      <c r="AW333" s="59"/>
      <c r="AX333" s="59">
        <v>111.6</v>
      </c>
      <c r="AY333" s="59">
        <v>1.6279999999999999</v>
      </c>
      <c r="AZ333" s="59"/>
      <c r="BA333" s="59"/>
      <c r="BB333" s="59"/>
      <c r="BC333" s="59"/>
      <c r="BD333" s="59"/>
      <c r="BE333" s="59">
        <v>0.51800000000000002</v>
      </c>
      <c r="BF333" s="59"/>
      <c r="BG333" s="59" t="s">
        <v>2061</v>
      </c>
    </row>
    <row r="334" spans="1:59" s="289" customFormat="1" ht="12.75" x14ac:dyDescent="0.2">
      <c r="A334" s="302" t="s">
        <v>2283</v>
      </c>
      <c r="B334" s="131" t="s">
        <v>1836</v>
      </c>
      <c r="C334" s="83">
        <f t="shared" ref="C334:M334" si="15">MEDIAN(C311:C333)</f>
        <v>49.18</v>
      </c>
      <c r="D334" s="83">
        <f t="shared" si="15"/>
        <v>0.77200000000000002</v>
      </c>
      <c r="E334" s="83">
        <f t="shared" si="15"/>
        <v>14.893000000000001</v>
      </c>
      <c r="F334" s="83">
        <f t="shared" si="15"/>
        <v>12.153</v>
      </c>
      <c r="G334" s="83">
        <f t="shared" si="15"/>
        <v>0.2243</v>
      </c>
      <c r="H334" s="83">
        <f t="shared" si="15"/>
        <v>7.8</v>
      </c>
      <c r="I334" s="83">
        <f t="shared" si="15"/>
        <v>9.0519999999999996</v>
      </c>
      <c r="J334" s="83">
        <f t="shared" si="15"/>
        <v>2.0129999999999999</v>
      </c>
      <c r="K334" s="83">
        <f t="shared" si="15"/>
        <v>1.23</v>
      </c>
      <c r="L334" s="83">
        <f t="shared" si="15"/>
        <v>6.5000000000000002E-2</v>
      </c>
      <c r="M334" s="83">
        <f t="shared" si="15"/>
        <v>1.61</v>
      </c>
      <c r="N334" s="111"/>
      <c r="O334" s="59">
        <f t="shared" ref="O334:AY334" si="16">MEDIAN(O311:O333)</f>
        <v>292.60000000000002</v>
      </c>
      <c r="P334" s="59">
        <f t="shared" si="16"/>
        <v>48</v>
      </c>
      <c r="Q334" s="59">
        <f t="shared" si="16"/>
        <v>153.69999999999999</v>
      </c>
      <c r="R334" s="59">
        <f t="shared" si="16"/>
        <v>55.67</v>
      </c>
      <c r="S334" s="59">
        <f t="shared" si="16"/>
        <v>118.1</v>
      </c>
      <c r="T334" s="59">
        <f t="shared" si="16"/>
        <v>102.7</v>
      </c>
      <c r="U334" s="59">
        <f t="shared" si="16"/>
        <v>16.34</v>
      </c>
      <c r="V334" s="59">
        <f t="shared" si="16"/>
        <v>4.8434999999999997</v>
      </c>
      <c r="W334" s="59">
        <f t="shared" si="16"/>
        <v>42.7</v>
      </c>
      <c r="X334" s="59">
        <f t="shared" si="16"/>
        <v>246.7</v>
      </c>
      <c r="Y334" s="59">
        <f t="shared" si="16"/>
        <v>1.784</v>
      </c>
      <c r="Z334" s="59">
        <f t="shared" si="16"/>
        <v>43.64</v>
      </c>
      <c r="AA334" s="59">
        <f t="shared" si="16"/>
        <v>1.252</v>
      </c>
      <c r="AB334" s="59">
        <f t="shared" si="16"/>
        <v>0.503</v>
      </c>
      <c r="AC334" s="59">
        <f t="shared" si="16"/>
        <v>17.37</v>
      </c>
      <c r="AD334" s="59">
        <f t="shared" si="16"/>
        <v>3.2930000000000001</v>
      </c>
      <c r="AE334" s="59">
        <f t="shared" si="16"/>
        <v>8.2840000000000007</v>
      </c>
      <c r="AF334" s="59">
        <f t="shared" si="16"/>
        <v>1.1439999999999999</v>
      </c>
      <c r="AG334" s="59">
        <f t="shared" si="16"/>
        <v>5.65</v>
      </c>
      <c r="AH334" s="59">
        <f t="shared" si="16"/>
        <v>1.8080000000000001</v>
      </c>
      <c r="AI334" s="59">
        <f t="shared" si="16"/>
        <v>0.71399999999999997</v>
      </c>
      <c r="AJ334" s="59">
        <f t="shared" si="16"/>
        <v>2.226</v>
      </c>
      <c r="AK334" s="59">
        <f t="shared" si="16"/>
        <v>0.41499999999999998</v>
      </c>
      <c r="AL334" s="59">
        <f t="shared" si="16"/>
        <v>2.827</v>
      </c>
      <c r="AM334" s="59">
        <f t="shared" si="16"/>
        <v>0.61399999999999999</v>
      </c>
      <c r="AN334" s="59">
        <f t="shared" si="16"/>
        <v>1.7569999999999999</v>
      </c>
      <c r="AO334" s="59">
        <f t="shared" si="16"/>
        <v>0.27700000000000002</v>
      </c>
      <c r="AP334" s="59">
        <f t="shared" si="16"/>
        <v>1.905</v>
      </c>
      <c r="AQ334" s="59">
        <f t="shared" si="16"/>
        <v>0.29499999999999998</v>
      </c>
      <c r="AR334" s="59">
        <f t="shared" si="16"/>
        <v>0.63700000000000001</v>
      </c>
      <c r="AS334" s="59">
        <f t="shared" si="16"/>
        <v>0.126</v>
      </c>
      <c r="AT334" s="59">
        <f t="shared" si="16"/>
        <v>0.152</v>
      </c>
      <c r="AU334" s="59">
        <f t="shared" si="16"/>
        <v>0.755</v>
      </c>
      <c r="AV334" s="59">
        <f t="shared" si="16"/>
        <v>0.27500000000000002</v>
      </c>
      <c r="AW334" s="59">
        <f t="shared" si="16"/>
        <v>39.83</v>
      </c>
      <c r="AX334" s="59">
        <f t="shared" si="16"/>
        <v>102.6</v>
      </c>
      <c r="AY334" s="59">
        <f t="shared" si="16"/>
        <v>1.764</v>
      </c>
      <c r="AZ334" s="59"/>
      <c r="BA334" s="59">
        <f>MEDIAN(BA311:BA333)</f>
        <v>0.98399999999999999</v>
      </c>
      <c r="BB334" s="59">
        <f>MEDIAN(BB311:BB333)</f>
        <v>0.16400000000000001</v>
      </c>
      <c r="BC334" s="59">
        <f>MEDIAN(BC311:BC333)</f>
        <v>8.299999999999999E-2</v>
      </c>
      <c r="BD334" s="59">
        <f>MEDIAN(BD311:BD333)</f>
        <v>1.1804999999999999</v>
      </c>
      <c r="BE334" s="59">
        <f>MEDIAN(BE311:BE333)</f>
        <v>0.51800000000000002</v>
      </c>
      <c r="BF334" s="59"/>
      <c r="BG334" s="59"/>
    </row>
    <row r="335" spans="1:59" s="289" customFormat="1" ht="12.75" x14ac:dyDescent="0.2">
      <c r="A335" s="49"/>
      <c r="B335" s="120"/>
      <c r="C335" s="48"/>
      <c r="D335" s="48"/>
      <c r="E335" s="48"/>
      <c r="F335" s="48"/>
      <c r="G335" s="48"/>
      <c r="H335" s="48"/>
      <c r="I335" s="48"/>
      <c r="J335" s="48"/>
      <c r="K335" s="48"/>
      <c r="L335" s="48"/>
      <c r="M335" s="48"/>
      <c r="N335" s="49"/>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c r="AU335" s="50"/>
      <c r="AV335" s="50"/>
      <c r="AW335" s="50"/>
      <c r="AX335" s="50"/>
      <c r="AY335" s="50"/>
      <c r="AZ335" s="50"/>
      <c r="BA335" s="50"/>
      <c r="BB335" s="50"/>
      <c r="BC335" s="50"/>
      <c r="BD335" s="50"/>
      <c r="BE335" s="50"/>
      <c r="BF335" s="50"/>
    </row>
    <row r="336" spans="1:59" s="289" customFormat="1" ht="12.75" x14ac:dyDescent="0.2">
      <c r="A336" s="87" t="s">
        <v>2221</v>
      </c>
      <c r="B336" s="132" t="s">
        <v>2085</v>
      </c>
      <c r="C336" s="86">
        <v>50.32</v>
      </c>
      <c r="D336" s="86">
        <v>1.1599999999999999</v>
      </c>
      <c r="E336" s="86">
        <v>13.82</v>
      </c>
      <c r="F336" s="86">
        <v>13.33</v>
      </c>
      <c r="G336" s="86">
        <v>0.23</v>
      </c>
      <c r="H336" s="86">
        <v>6.29</v>
      </c>
      <c r="I336" s="86">
        <v>10.07</v>
      </c>
      <c r="J336" s="86">
        <v>1.93</v>
      </c>
      <c r="K336" s="86">
        <v>0.63</v>
      </c>
      <c r="L336" s="86">
        <v>0.09</v>
      </c>
      <c r="M336" s="86"/>
      <c r="N336" s="87"/>
      <c r="O336" s="85">
        <v>152</v>
      </c>
      <c r="P336" s="85">
        <v>50.6</v>
      </c>
      <c r="Q336" s="85">
        <v>84.4</v>
      </c>
      <c r="R336" s="85">
        <v>12.9</v>
      </c>
      <c r="S336" s="85">
        <v>113</v>
      </c>
      <c r="T336" s="85">
        <v>43.5</v>
      </c>
      <c r="U336" s="85"/>
      <c r="V336" s="85">
        <v>1.94</v>
      </c>
      <c r="W336" s="85"/>
      <c r="X336" s="85">
        <v>338</v>
      </c>
      <c r="Y336" s="85">
        <v>3.35</v>
      </c>
      <c r="Z336" s="85">
        <v>66.8</v>
      </c>
      <c r="AA336" s="85">
        <v>1.97</v>
      </c>
      <c r="AB336" s="85">
        <v>0.622</v>
      </c>
      <c r="AC336" s="85">
        <v>23.8</v>
      </c>
      <c r="AD336" s="85">
        <v>4.6900000000000004</v>
      </c>
      <c r="AE336" s="85">
        <v>12.4</v>
      </c>
      <c r="AF336" s="85">
        <v>1.81</v>
      </c>
      <c r="AG336" s="85">
        <v>9.2899999999999991</v>
      </c>
      <c r="AH336" s="85">
        <v>2.79</v>
      </c>
      <c r="AI336" s="85">
        <v>0.97299999999999998</v>
      </c>
      <c r="AJ336" s="85">
        <v>3.87</v>
      </c>
      <c r="AK336" s="85">
        <v>0.67700000000000005</v>
      </c>
      <c r="AL336" s="85">
        <v>4.6100000000000003</v>
      </c>
      <c r="AM336" s="85">
        <v>0.99</v>
      </c>
      <c r="AN336" s="85">
        <v>2.93</v>
      </c>
      <c r="AO336" s="85">
        <v>0.42599999999999999</v>
      </c>
      <c r="AP336" s="85">
        <v>2.86</v>
      </c>
      <c r="AQ336" s="85">
        <v>0.44700000000000001</v>
      </c>
      <c r="AR336" s="85">
        <v>0.14599999999999999</v>
      </c>
      <c r="AS336" s="85">
        <v>0.153</v>
      </c>
      <c r="AT336" s="85">
        <v>0.17899999999999999</v>
      </c>
      <c r="AU336" s="85"/>
      <c r="AV336" s="85"/>
      <c r="AW336" s="85">
        <v>127</v>
      </c>
      <c r="AX336" s="85">
        <v>105</v>
      </c>
      <c r="AY336" s="85"/>
      <c r="AZ336" s="85"/>
      <c r="BA336" s="85"/>
      <c r="BB336" s="85"/>
      <c r="BC336" s="85"/>
      <c r="BD336" s="85"/>
      <c r="BE336" s="85"/>
      <c r="BF336" s="85"/>
      <c r="BG336" s="85" t="s">
        <v>2419</v>
      </c>
    </row>
    <row r="337" spans="1:59" s="289" customFormat="1" ht="12.75" x14ac:dyDescent="0.2">
      <c r="A337" s="87" t="s">
        <v>2221</v>
      </c>
      <c r="B337" s="132" t="s">
        <v>2086</v>
      </c>
      <c r="C337" s="86">
        <v>50.24</v>
      </c>
      <c r="D337" s="86">
        <v>1.05</v>
      </c>
      <c r="E337" s="86">
        <v>14.59</v>
      </c>
      <c r="F337" s="86">
        <v>12.3</v>
      </c>
      <c r="G337" s="86">
        <v>0.21</v>
      </c>
      <c r="H337" s="86">
        <v>6.43</v>
      </c>
      <c r="I337" s="86">
        <v>10.34</v>
      </c>
      <c r="J337" s="86">
        <v>2.14</v>
      </c>
      <c r="K337" s="86">
        <v>0.69</v>
      </c>
      <c r="L337" s="86">
        <v>0.09</v>
      </c>
      <c r="M337" s="86"/>
      <c r="N337" s="87"/>
      <c r="O337" s="85">
        <v>208</v>
      </c>
      <c r="P337" s="85">
        <v>47.1</v>
      </c>
      <c r="Q337" s="85">
        <v>84.3</v>
      </c>
      <c r="R337" s="85">
        <v>14</v>
      </c>
      <c r="S337" s="85">
        <v>136</v>
      </c>
      <c r="T337" s="85">
        <v>56</v>
      </c>
      <c r="U337" s="85"/>
      <c r="V337" s="85">
        <v>1.76</v>
      </c>
      <c r="W337" s="85"/>
      <c r="X337" s="85">
        <v>328</v>
      </c>
      <c r="Y337" s="85">
        <v>3.26</v>
      </c>
      <c r="Z337" s="85">
        <v>66.900000000000006</v>
      </c>
      <c r="AA337" s="85">
        <v>1.97</v>
      </c>
      <c r="AB337" s="85">
        <v>0.60799999999999998</v>
      </c>
      <c r="AC337" s="85">
        <v>23.4</v>
      </c>
      <c r="AD337" s="85">
        <v>3.67</v>
      </c>
      <c r="AE337" s="85">
        <v>10.1</v>
      </c>
      <c r="AF337" s="85">
        <v>1.56</v>
      </c>
      <c r="AG337" s="85">
        <v>8.2100000000000009</v>
      </c>
      <c r="AH337" s="85">
        <v>2.63</v>
      </c>
      <c r="AI337" s="85">
        <v>0.98399999999999999</v>
      </c>
      <c r="AJ337" s="85">
        <v>3.75</v>
      </c>
      <c r="AK337" s="85">
        <v>0.65700000000000003</v>
      </c>
      <c r="AL337" s="85">
        <v>4.5199999999999996</v>
      </c>
      <c r="AM337" s="85">
        <v>0.98099999999999998</v>
      </c>
      <c r="AN337" s="85">
        <v>2.91</v>
      </c>
      <c r="AO337" s="85">
        <v>0.42199999999999999</v>
      </c>
      <c r="AP337" s="85">
        <v>2.81</v>
      </c>
      <c r="AQ337" s="85">
        <v>0.44</v>
      </c>
      <c r="AR337" s="85">
        <v>0.12</v>
      </c>
      <c r="AS337" s="85">
        <v>0.154</v>
      </c>
      <c r="AT337" s="85">
        <v>0.17599999999999999</v>
      </c>
      <c r="AU337" s="85"/>
      <c r="AV337" s="85"/>
      <c r="AW337" s="85">
        <v>68</v>
      </c>
      <c r="AX337" s="85">
        <v>104</v>
      </c>
      <c r="AY337" s="85"/>
      <c r="AZ337" s="85"/>
      <c r="BA337" s="85"/>
      <c r="BB337" s="85"/>
      <c r="BC337" s="85"/>
      <c r="BD337" s="85"/>
      <c r="BE337" s="85"/>
      <c r="BF337" s="85"/>
      <c r="BG337" s="85" t="s">
        <v>2419</v>
      </c>
    </row>
    <row r="338" spans="1:59" s="289" customFormat="1" ht="12.75" x14ac:dyDescent="0.2">
      <c r="A338" s="87" t="s">
        <v>2221</v>
      </c>
      <c r="B338" s="132" t="s">
        <v>2087</v>
      </c>
      <c r="C338" s="86">
        <v>50.34</v>
      </c>
      <c r="D338" s="86">
        <v>0.87</v>
      </c>
      <c r="E338" s="86">
        <v>14.05</v>
      </c>
      <c r="F338" s="86">
        <v>13.33</v>
      </c>
      <c r="G338" s="86">
        <v>0.22</v>
      </c>
      <c r="H338" s="86">
        <v>6.64</v>
      </c>
      <c r="I338" s="86">
        <v>10.51</v>
      </c>
      <c r="J338" s="86">
        <v>1.96</v>
      </c>
      <c r="K338" s="86">
        <v>0.47</v>
      </c>
      <c r="L338" s="86">
        <v>0.08</v>
      </c>
      <c r="M338" s="86"/>
      <c r="N338" s="87"/>
      <c r="O338" s="85">
        <v>180</v>
      </c>
      <c r="P338" s="85">
        <v>50.8</v>
      </c>
      <c r="Q338" s="85">
        <v>87.5</v>
      </c>
      <c r="R338" s="85">
        <v>6.98</v>
      </c>
      <c r="S338" s="85">
        <v>155</v>
      </c>
      <c r="T338" s="85">
        <v>56.2</v>
      </c>
      <c r="U338" s="85"/>
      <c r="V338" s="85">
        <v>2.4500000000000002</v>
      </c>
      <c r="W338" s="85"/>
      <c r="X338" s="85">
        <v>269</v>
      </c>
      <c r="Y338" s="85">
        <v>2.82</v>
      </c>
      <c r="Z338" s="85">
        <v>56.2</v>
      </c>
      <c r="AA338" s="85">
        <v>1.7</v>
      </c>
      <c r="AB338" s="85">
        <v>0.59199999999999997</v>
      </c>
      <c r="AC338" s="85">
        <v>21.1</v>
      </c>
      <c r="AD338" s="85">
        <v>3.77</v>
      </c>
      <c r="AE338" s="85">
        <v>10.3</v>
      </c>
      <c r="AF338" s="85">
        <v>1.4</v>
      </c>
      <c r="AG338" s="85">
        <v>7.25</v>
      </c>
      <c r="AH338" s="85">
        <v>2.2999999999999998</v>
      </c>
      <c r="AI338" s="85">
        <v>1.18</v>
      </c>
      <c r="AJ338" s="85">
        <v>3.3</v>
      </c>
      <c r="AK338" s="85">
        <v>0.59499999999999997</v>
      </c>
      <c r="AL338" s="85">
        <v>4.0599999999999996</v>
      </c>
      <c r="AM338" s="85">
        <v>0.89700000000000002</v>
      </c>
      <c r="AN338" s="85">
        <v>2.6</v>
      </c>
      <c r="AO338" s="85">
        <v>0.379</v>
      </c>
      <c r="AP338" s="85">
        <v>2.5099999999999998</v>
      </c>
      <c r="AQ338" s="85">
        <v>0.39100000000000001</v>
      </c>
      <c r="AR338" s="85">
        <v>4.1000000000000002E-2</v>
      </c>
      <c r="AS338" s="85">
        <v>0.193</v>
      </c>
      <c r="AT338" s="85">
        <v>0.154</v>
      </c>
      <c r="AU338" s="85"/>
      <c r="AV338" s="85"/>
      <c r="AW338" s="85">
        <v>38.6</v>
      </c>
      <c r="AX338" s="85">
        <v>114</v>
      </c>
      <c r="AY338" s="85"/>
      <c r="AZ338" s="85"/>
      <c r="BA338" s="85"/>
      <c r="BB338" s="85"/>
      <c r="BC338" s="85"/>
      <c r="BD338" s="85"/>
      <c r="BE338" s="85"/>
      <c r="BF338" s="85"/>
      <c r="BG338" s="85" t="s">
        <v>2419</v>
      </c>
    </row>
    <row r="339" spans="1:59" s="289" customFormat="1" ht="12.75" x14ac:dyDescent="0.2">
      <c r="A339" s="87" t="s">
        <v>2221</v>
      </c>
      <c r="B339" s="132" t="s">
        <v>2088</v>
      </c>
      <c r="C339" s="86">
        <v>50.14</v>
      </c>
      <c r="D339" s="86">
        <v>1.03</v>
      </c>
      <c r="E339" s="86">
        <v>13.89</v>
      </c>
      <c r="F339" s="86">
        <v>14.33</v>
      </c>
      <c r="G339" s="86">
        <v>0.23</v>
      </c>
      <c r="H339" s="86">
        <v>6.42</v>
      </c>
      <c r="I339" s="86">
        <v>9.9499999999999993</v>
      </c>
      <c r="J339" s="86">
        <v>1.66</v>
      </c>
      <c r="K339" s="86">
        <v>0.84</v>
      </c>
      <c r="L339" s="86">
        <v>0.08</v>
      </c>
      <c r="M339" s="86"/>
      <c r="N339" s="87"/>
      <c r="O339" s="85">
        <v>158</v>
      </c>
      <c r="P339" s="85">
        <v>50.7</v>
      </c>
      <c r="Q339" s="85">
        <v>77.099999999999994</v>
      </c>
      <c r="R339" s="85">
        <v>22.9</v>
      </c>
      <c r="S339" s="85">
        <v>128</v>
      </c>
      <c r="T339" s="85">
        <v>108</v>
      </c>
      <c r="U339" s="85"/>
      <c r="V339" s="85">
        <v>2.5</v>
      </c>
      <c r="W339" s="85"/>
      <c r="X339" s="85">
        <v>341</v>
      </c>
      <c r="Y339" s="85">
        <v>2.75</v>
      </c>
      <c r="Z339" s="85">
        <v>54.7</v>
      </c>
      <c r="AA339" s="85">
        <v>1.63</v>
      </c>
      <c r="AB339" s="85">
        <v>0.52700000000000002</v>
      </c>
      <c r="AC339" s="85">
        <v>21.1</v>
      </c>
      <c r="AD339" s="85">
        <v>3.88</v>
      </c>
      <c r="AE339" s="85">
        <v>9.91</v>
      </c>
      <c r="AF339" s="85">
        <v>1.48</v>
      </c>
      <c r="AG339" s="85">
        <v>7.59</v>
      </c>
      <c r="AH339" s="85">
        <v>2.34</v>
      </c>
      <c r="AI339" s="85">
        <v>0.86599999999999999</v>
      </c>
      <c r="AJ339" s="85">
        <v>3.39</v>
      </c>
      <c r="AK339" s="85">
        <v>0.58899999999999997</v>
      </c>
      <c r="AL339" s="85">
        <v>3.96</v>
      </c>
      <c r="AM339" s="85">
        <v>0.86499999999999999</v>
      </c>
      <c r="AN339" s="85">
        <v>2.54</v>
      </c>
      <c r="AO339" s="85">
        <v>0.378</v>
      </c>
      <c r="AP339" s="85">
        <v>2.5299999999999998</v>
      </c>
      <c r="AQ339" s="85">
        <v>0.39100000000000001</v>
      </c>
      <c r="AR339" s="85">
        <v>0.20200000000000001</v>
      </c>
      <c r="AS339" s="85">
        <v>0.13100000000000001</v>
      </c>
      <c r="AT339" s="85">
        <v>0.14699999999999999</v>
      </c>
      <c r="AU339" s="85"/>
      <c r="AV339" s="85"/>
      <c r="AW339" s="85">
        <v>128</v>
      </c>
      <c r="AX339" s="85">
        <v>107</v>
      </c>
      <c r="AY339" s="85"/>
      <c r="AZ339" s="85"/>
      <c r="BA339" s="85"/>
      <c r="BB339" s="85"/>
      <c r="BC339" s="85"/>
      <c r="BD339" s="85"/>
      <c r="BE339" s="85"/>
      <c r="BF339" s="85"/>
      <c r="BG339" s="85" t="s">
        <v>2419</v>
      </c>
    </row>
    <row r="340" spans="1:59" s="289" customFormat="1" ht="12.75" x14ac:dyDescent="0.2">
      <c r="A340" s="87" t="s">
        <v>2221</v>
      </c>
      <c r="B340" s="132" t="s">
        <v>2089</v>
      </c>
      <c r="C340" s="86">
        <v>49.97</v>
      </c>
      <c r="D340" s="86">
        <v>1.17</v>
      </c>
      <c r="E340" s="86">
        <v>14.3</v>
      </c>
      <c r="F340" s="86">
        <v>13.65</v>
      </c>
      <c r="G340" s="86">
        <v>0.2</v>
      </c>
      <c r="H340" s="86">
        <v>6.37</v>
      </c>
      <c r="I340" s="86">
        <v>10.47</v>
      </c>
      <c r="J340" s="86">
        <v>2.04</v>
      </c>
      <c r="K340" s="86">
        <v>0.54</v>
      </c>
      <c r="L340" s="86">
        <v>0.1</v>
      </c>
      <c r="M340" s="86"/>
      <c r="N340" s="87"/>
      <c r="O340" s="85">
        <v>160</v>
      </c>
      <c r="P340" s="85">
        <v>45.5</v>
      </c>
      <c r="Q340" s="85">
        <v>97.1</v>
      </c>
      <c r="R340" s="85">
        <v>13</v>
      </c>
      <c r="S340" s="85">
        <v>119</v>
      </c>
      <c r="T340" s="85">
        <v>57.4</v>
      </c>
      <c r="U340" s="85"/>
      <c r="V340" s="85">
        <v>3.08</v>
      </c>
      <c r="W340" s="85"/>
      <c r="X340" s="85">
        <v>345</v>
      </c>
      <c r="Y340" s="85">
        <v>4.26</v>
      </c>
      <c r="Z340" s="85">
        <v>70.3</v>
      </c>
      <c r="AA340" s="85">
        <v>2.02</v>
      </c>
      <c r="AB340" s="85">
        <v>0.72399999999999998</v>
      </c>
      <c r="AC340" s="85">
        <v>23.4</v>
      </c>
      <c r="AD340" s="85">
        <v>4.38</v>
      </c>
      <c r="AE340" s="85">
        <v>12</v>
      </c>
      <c r="AF340" s="85">
        <v>1.73</v>
      </c>
      <c r="AG340" s="85">
        <v>8.89</v>
      </c>
      <c r="AH340" s="85">
        <v>2.71</v>
      </c>
      <c r="AI340" s="85">
        <v>1.01</v>
      </c>
      <c r="AJ340" s="85">
        <v>3.82</v>
      </c>
      <c r="AK340" s="85">
        <v>0.67400000000000004</v>
      </c>
      <c r="AL340" s="85">
        <v>4.47</v>
      </c>
      <c r="AM340" s="85">
        <v>0.95899999999999996</v>
      </c>
      <c r="AN340" s="85">
        <v>2.82</v>
      </c>
      <c r="AO340" s="85">
        <v>0.41399999999999998</v>
      </c>
      <c r="AP340" s="85">
        <v>2.74</v>
      </c>
      <c r="AQ340" s="85">
        <v>0.41899999999999998</v>
      </c>
      <c r="AR340" s="85">
        <v>0.186</v>
      </c>
      <c r="AS340" s="85">
        <v>0.23799999999999999</v>
      </c>
      <c r="AT340" s="85">
        <v>0.249</v>
      </c>
      <c r="AU340" s="85"/>
      <c r="AV340" s="85"/>
      <c r="AW340" s="85">
        <v>49.9</v>
      </c>
      <c r="AX340" s="85">
        <v>109</v>
      </c>
      <c r="AY340" s="85"/>
      <c r="AZ340" s="85"/>
      <c r="BA340" s="85"/>
      <c r="BB340" s="85"/>
      <c r="BC340" s="85"/>
      <c r="BD340" s="85"/>
      <c r="BE340" s="85"/>
      <c r="BF340" s="85"/>
      <c r="BG340" s="85" t="s">
        <v>2419</v>
      </c>
    </row>
    <row r="341" spans="1:59" s="289" customFormat="1" ht="12.75" x14ac:dyDescent="0.2">
      <c r="A341" s="87" t="s">
        <v>2221</v>
      </c>
      <c r="B341" s="132" t="s">
        <v>2090</v>
      </c>
      <c r="C341" s="86">
        <v>50.13</v>
      </c>
      <c r="D341" s="86">
        <v>0.76</v>
      </c>
      <c r="E341" s="86">
        <v>14.66</v>
      </c>
      <c r="F341" s="86">
        <v>10.86</v>
      </c>
      <c r="G341" s="86">
        <v>0.21</v>
      </c>
      <c r="H341" s="86">
        <v>7.82</v>
      </c>
      <c r="I341" s="86">
        <v>10.3</v>
      </c>
      <c r="J341" s="86">
        <v>2.4500000000000002</v>
      </c>
      <c r="K341" s="86">
        <v>1.02</v>
      </c>
      <c r="L341" s="86">
        <v>0.06</v>
      </c>
      <c r="M341" s="86"/>
      <c r="N341" s="87"/>
      <c r="O341" s="85">
        <v>261</v>
      </c>
      <c r="P341" s="85">
        <v>47.5</v>
      </c>
      <c r="Q341" s="85">
        <v>149</v>
      </c>
      <c r="R341" s="85">
        <v>18.899999999999999</v>
      </c>
      <c r="S341" s="85">
        <v>132</v>
      </c>
      <c r="T341" s="85">
        <v>49.9</v>
      </c>
      <c r="U341" s="85"/>
      <c r="V341" s="85">
        <v>9.34</v>
      </c>
      <c r="W341" s="85"/>
      <c r="X341" s="85">
        <v>274</v>
      </c>
      <c r="Y341" s="85">
        <v>2.13</v>
      </c>
      <c r="Z341" s="85">
        <v>42.8</v>
      </c>
      <c r="AA341" s="85">
        <v>1.28</v>
      </c>
      <c r="AB341" s="85">
        <v>0.42799999999999999</v>
      </c>
      <c r="AC341" s="85">
        <v>16.899999999999999</v>
      </c>
      <c r="AD341" s="85">
        <v>3.09</v>
      </c>
      <c r="AE341" s="85">
        <v>7.68</v>
      </c>
      <c r="AF341" s="85">
        <v>1.1299999999999999</v>
      </c>
      <c r="AG341" s="85">
        <v>5.83</v>
      </c>
      <c r="AH341" s="85">
        <v>1.84</v>
      </c>
      <c r="AI341" s="85">
        <v>0.72099999999999997</v>
      </c>
      <c r="AJ341" s="85">
        <v>2.64</v>
      </c>
      <c r="AK341" s="85">
        <v>0.47199999999999998</v>
      </c>
      <c r="AL341" s="85">
        <v>3.25</v>
      </c>
      <c r="AM341" s="85">
        <v>0.69699999999999995</v>
      </c>
      <c r="AN341" s="85">
        <v>2.08</v>
      </c>
      <c r="AO341" s="85">
        <v>0.30299999999999999</v>
      </c>
      <c r="AP341" s="85">
        <v>2.04</v>
      </c>
      <c r="AQ341" s="85">
        <v>0.318</v>
      </c>
      <c r="AR341" s="85">
        <v>0.128</v>
      </c>
      <c r="AS341" s="85">
        <v>0.42899999999999999</v>
      </c>
      <c r="AT341" s="85">
        <v>0.13200000000000001</v>
      </c>
      <c r="AU341" s="85"/>
      <c r="AV341" s="85"/>
      <c r="AW341" s="85">
        <v>31.9</v>
      </c>
      <c r="AX341" s="85">
        <v>105</v>
      </c>
      <c r="AY341" s="85"/>
      <c r="AZ341" s="85"/>
      <c r="BA341" s="85"/>
      <c r="BB341" s="85"/>
      <c r="BC341" s="85"/>
      <c r="BD341" s="85"/>
      <c r="BE341" s="85"/>
      <c r="BF341" s="85"/>
      <c r="BG341" s="85" t="s">
        <v>2419</v>
      </c>
    </row>
    <row r="342" spans="1:59" s="289" customFormat="1" ht="12.75" x14ac:dyDescent="0.2">
      <c r="A342" s="87" t="s">
        <v>2221</v>
      </c>
      <c r="B342" s="132" t="s">
        <v>2091</v>
      </c>
      <c r="C342" s="86">
        <v>49.57</v>
      </c>
      <c r="D342" s="86">
        <v>1.1200000000000001</v>
      </c>
      <c r="E342" s="86">
        <v>13.68</v>
      </c>
      <c r="F342" s="86">
        <v>14.64</v>
      </c>
      <c r="G342" s="86">
        <v>0.23</v>
      </c>
      <c r="H342" s="86">
        <v>6.37</v>
      </c>
      <c r="I342" s="86">
        <v>9.86</v>
      </c>
      <c r="J342" s="86">
        <v>2.2000000000000002</v>
      </c>
      <c r="K342" s="86">
        <v>0.52</v>
      </c>
      <c r="L342" s="86">
        <v>0.09</v>
      </c>
      <c r="M342" s="86"/>
      <c r="N342" s="87"/>
      <c r="O342" s="85">
        <v>133</v>
      </c>
      <c r="P342" s="85">
        <v>48.7</v>
      </c>
      <c r="Q342" s="85">
        <v>76.599999999999994</v>
      </c>
      <c r="R342" s="85">
        <v>5.32</v>
      </c>
      <c r="S342" s="85">
        <v>297</v>
      </c>
      <c r="T342" s="85">
        <v>157</v>
      </c>
      <c r="U342" s="85"/>
      <c r="V342" s="85">
        <v>4.2699999999999996</v>
      </c>
      <c r="W342" s="85"/>
      <c r="X342" s="85">
        <v>368</v>
      </c>
      <c r="Y342" s="85">
        <v>3.53</v>
      </c>
      <c r="Z342" s="85">
        <v>62</v>
      </c>
      <c r="AA342" s="85">
        <v>1.84</v>
      </c>
      <c r="AB342" s="85">
        <v>0.59699999999999998</v>
      </c>
      <c r="AC342" s="85">
        <v>22.5</v>
      </c>
      <c r="AD342" s="85">
        <v>4.42</v>
      </c>
      <c r="AE342" s="85">
        <v>11</v>
      </c>
      <c r="AF342" s="85">
        <v>1.65</v>
      </c>
      <c r="AG342" s="85">
        <v>8.4499999999999993</v>
      </c>
      <c r="AH342" s="85">
        <v>2.5499999999999998</v>
      </c>
      <c r="AI342" s="85">
        <v>0.94099999999999995</v>
      </c>
      <c r="AJ342" s="85">
        <v>3.64</v>
      </c>
      <c r="AK342" s="85">
        <v>0.63400000000000001</v>
      </c>
      <c r="AL342" s="85">
        <v>4.3</v>
      </c>
      <c r="AM342" s="85">
        <v>0.93500000000000005</v>
      </c>
      <c r="AN342" s="85">
        <v>2.74</v>
      </c>
      <c r="AO342" s="85">
        <v>0.41199999999999998</v>
      </c>
      <c r="AP342" s="85">
        <v>2.75</v>
      </c>
      <c r="AQ342" s="85">
        <v>0.42599999999999999</v>
      </c>
      <c r="AR342" s="85">
        <v>9.5000000000000001E-2</v>
      </c>
      <c r="AS342" s="85">
        <v>0.16800000000000001</v>
      </c>
      <c r="AT342" s="85">
        <v>0.16300000000000001</v>
      </c>
      <c r="AU342" s="85"/>
      <c r="AV342" s="85"/>
      <c r="AW342" s="85">
        <v>17.2</v>
      </c>
      <c r="AX342" s="85">
        <v>113</v>
      </c>
      <c r="AY342" s="85"/>
      <c r="AZ342" s="85"/>
      <c r="BA342" s="85"/>
      <c r="BB342" s="85"/>
      <c r="BC342" s="85"/>
      <c r="BD342" s="85"/>
      <c r="BE342" s="85"/>
      <c r="BF342" s="85"/>
      <c r="BG342" s="85" t="s">
        <v>2419</v>
      </c>
    </row>
    <row r="343" spans="1:59" s="289" customFormat="1" ht="12.75" x14ac:dyDescent="0.2">
      <c r="A343" s="113" t="s">
        <v>2278</v>
      </c>
      <c r="B343" s="133" t="s">
        <v>1836</v>
      </c>
      <c r="C343" s="112">
        <v>50.14</v>
      </c>
      <c r="D343" s="112">
        <v>1.05</v>
      </c>
      <c r="E343" s="112">
        <v>14.05</v>
      </c>
      <c r="F343" s="112">
        <v>13.33</v>
      </c>
      <c r="G343" s="112">
        <v>0.22</v>
      </c>
      <c r="H343" s="112">
        <v>6.42</v>
      </c>
      <c r="I343" s="112">
        <v>10.3</v>
      </c>
      <c r="J343" s="112">
        <v>2.04</v>
      </c>
      <c r="K343" s="112">
        <v>0.63</v>
      </c>
      <c r="L343" s="112">
        <v>0.09</v>
      </c>
      <c r="M343" s="112"/>
      <c r="N343" s="113"/>
      <c r="O343" s="108">
        <v>160</v>
      </c>
      <c r="P343" s="108">
        <v>48.7</v>
      </c>
      <c r="Q343" s="108">
        <v>84.4</v>
      </c>
      <c r="R343" s="108">
        <v>13</v>
      </c>
      <c r="S343" s="108">
        <v>132</v>
      </c>
      <c r="T343" s="108">
        <v>56.2</v>
      </c>
      <c r="U343" s="108"/>
      <c r="V343" s="108">
        <v>2.5</v>
      </c>
      <c r="W343" s="108"/>
      <c r="X343" s="108">
        <v>338</v>
      </c>
      <c r="Y343" s="108">
        <v>3.26</v>
      </c>
      <c r="Z343" s="108">
        <v>62</v>
      </c>
      <c r="AA343" s="108">
        <v>1.84</v>
      </c>
      <c r="AB343" s="108">
        <v>0.59699999999999998</v>
      </c>
      <c r="AC343" s="108">
        <v>22.5</v>
      </c>
      <c r="AD343" s="108">
        <v>3.88</v>
      </c>
      <c r="AE343" s="108">
        <v>10.3</v>
      </c>
      <c r="AF343" s="108">
        <v>1.56</v>
      </c>
      <c r="AG343" s="108">
        <v>8.2100000000000009</v>
      </c>
      <c r="AH343" s="108">
        <v>2.5499999999999998</v>
      </c>
      <c r="AI343" s="108">
        <v>0.97299999999999998</v>
      </c>
      <c r="AJ343" s="108">
        <v>3.64</v>
      </c>
      <c r="AK343" s="108">
        <v>0.63400000000000001</v>
      </c>
      <c r="AL343" s="108">
        <v>4.3</v>
      </c>
      <c r="AM343" s="108">
        <v>0.93500000000000005</v>
      </c>
      <c r="AN343" s="108">
        <v>2.74</v>
      </c>
      <c r="AO343" s="108">
        <v>0.41199999999999998</v>
      </c>
      <c r="AP343" s="108">
        <v>2.74</v>
      </c>
      <c r="AQ343" s="108">
        <v>0.41899999999999998</v>
      </c>
      <c r="AR343" s="108">
        <v>0.128</v>
      </c>
      <c r="AS343" s="108">
        <v>0.16800000000000001</v>
      </c>
      <c r="AT343" s="108">
        <v>0.16300000000000001</v>
      </c>
      <c r="AU343" s="108"/>
      <c r="AV343" s="108"/>
      <c r="AW343" s="108">
        <v>49.9</v>
      </c>
      <c r="AX343" s="108">
        <v>107</v>
      </c>
      <c r="AY343" s="108"/>
      <c r="AZ343" s="108"/>
      <c r="BA343" s="108"/>
      <c r="BB343" s="108"/>
      <c r="BC343" s="108"/>
      <c r="BD343" s="108"/>
      <c r="BE343" s="108"/>
      <c r="BF343" s="108"/>
      <c r="BG343" s="108"/>
    </row>
    <row r="344" spans="1:59" s="289" customFormat="1" ht="12.75" x14ac:dyDescent="0.2">
      <c r="A344" s="49"/>
      <c r="B344" s="122"/>
      <c r="C344" s="62"/>
      <c r="D344" s="62"/>
      <c r="E344" s="62"/>
      <c r="F344" s="62"/>
      <c r="G344" s="62"/>
      <c r="H344" s="62"/>
      <c r="I344" s="62"/>
      <c r="J344" s="62"/>
      <c r="K344" s="62"/>
      <c r="L344" s="62"/>
      <c r="M344" s="62"/>
      <c r="N344" s="49"/>
      <c r="O344" s="491"/>
      <c r="P344" s="491"/>
      <c r="Q344" s="491"/>
      <c r="R344" s="491"/>
      <c r="S344" s="491"/>
      <c r="T344" s="491"/>
      <c r="U344" s="491"/>
      <c r="V344" s="491"/>
      <c r="W344" s="491"/>
      <c r="X344" s="491"/>
      <c r="Y344" s="491"/>
      <c r="Z344" s="491"/>
      <c r="AA344" s="491"/>
      <c r="AB344" s="491"/>
      <c r="AC344" s="491"/>
      <c r="AD344" s="491"/>
      <c r="AE344" s="491"/>
      <c r="AF344" s="491"/>
      <c r="AG344" s="491"/>
      <c r="AH344" s="491"/>
      <c r="AI344" s="491"/>
      <c r="AJ344" s="491"/>
      <c r="AK344" s="491"/>
      <c r="AL344" s="491"/>
      <c r="AM344" s="491"/>
      <c r="AN344" s="491"/>
      <c r="AO344" s="491"/>
      <c r="AP344" s="491"/>
      <c r="AQ344" s="491"/>
      <c r="AR344" s="491"/>
      <c r="AS344" s="491"/>
      <c r="AT344" s="491"/>
      <c r="AU344" s="491"/>
      <c r="AV344" s="491"/>
      <c r="AW344" s="491"/>
      <c r="AX344" s="491"/>
      <c r="AY344" s="491"/>
      <c r="AZ344" s="491"/>
      <c r="BA344" s="491"/>
      <c r="BB344" s="491"/>
      <c r="BC344" s="491"/>
      <c r="BD344" s="491"/>
      <c r="BE344" s="491"/>
      <c r="BF344" s="491"/>
      <c r="BG344" s="491"/>
    </row>
    <row r="345" spans="1:59" s="289" customFormat="1" ht="12.75" x14ac:dyDescent="0.2">
      <c r="A345" s="94" t="s">
        <v>2241</v>
      </c>
      <c r="B345" s="120"/>
    </row>
    <row r="346" spans="1:59" s="289" customFormat="1" ht="12.75" x14ac:dyDescent="0.2">
      <c r="A346" s="94" t="s">
        <v>2092</v>
      </c>
      <c r="B346" s="120"/>
    </row>
    <row r="347" spans="1:59" s="289" customFormat="1" ht="12.75" x14ac:dyDescent="0.2">
      <c r="A347" s="94" t="s">
        <v>2093</v>
      </c>
      <c r="B347" s="120"/>
    </row>
    <row r="348" spans="1:59" s="289" customFormat="1" ht="12.75" x14ac:dyDescent="0.2">
      <c r="A348" s="94" t="s">
        <v>2094</v>
      </c>
      <c r="B348" s="120"/>
    </row>
    <row r="349" spans="1:59" s="289" customFormat="1" ht="12.75" x14ac:dyDescent="0.2">
      <c r="A349" s="94" t="s">
        <v>2095</v>
      </c>
      <c r="B349" s="120"/>
    </row>
    <row r="350" spans="1:59" s="289" customFormat="1" ht="12.75" x14ac:dyDescent="0.2">
      <c r="A350" s="94" t="s">
        <v>2096</v>
      </c>
      <c r="B350" s="120"/>
    </row>
    <row r="351" spans="1:59" s="289" customFormat="1" ht="12.75" x14ac:dyDescent="0.2">
      <c r="A351" s="94" t="s">
        <v>2097</v>
      </c>
      <c r="B351" s="120"/>
    </row>
    <row r="352" spans="1:59" s="289" customFormat="1" ht="12.75" x14ac:dyDescent="0.2">
      <c r="A352" s="94" t="s">
        <v>2098</v>
      </c>
      <c r="B352" s="120"/>
    </row>
    <row r="353" spans="1:2" s="289" customFormat="1" ht="12.75" x14ac:dyDescent="0.2">
      <c r="A353" s="94" t="s">
        <v>2099</v>
      </c>
      <c r="B353" s="120"/>
    </row>
    <row r="354" spans="1:2" s="289" customFormat="1" ht="12.75" x14ac:dyDescent="0.2">
      <c r="A354" s="94" t="s">
        <v>2100</v>
      </c>
      <c r="B354" s="120"/>
    </row>
    <row r="355" spans="1:2" s="289" customFormat="1" ht="12.75" x14ac:dyDescent="0.2">
      <c r="A355" s="94" t="s">
        <v>2101</v>
      </c>
      <c r="B355" s="120"/>
    </row>
    <row r="356" spans="1:2" s="289" customFormat="1" ht="12.75" x14ac:dyDescent="0.2">
      <c r="A356" s="94" t="s">
        <v>2102</v>
      </c>
      <c r="B356" s="120"/>
    </row>
    <row r="357" spans="1:2" s="289" customFormat="1" ht="12.75" x14ac:dyDescent="0.2">
      <c r="A357" s="94" t="s">
        <v>2103</v>
      </c>
      <c r="B357" s="120"/>
    </row>
    <row r="358" spans="1:2" s="289" customFormat="1" ht="12.75" x14ac:dyDescent="0.2">
      <c r="A358" s="94" t="s">
        <v>2104</v>
      </c>
      <c r="B358" s="120"/>
    </row>
    <row r="359" spans="1:2" x14ac:dyDescent="0.2">
      <c r="A359" s="88"/>
    </row>
  </sheetData>
  <phoneticPr fontId="8" type="noConversion"/>
  <pageMargins left="0.7" right="0.7" top="0.75" bottom="0.75" header="0.3" footer="0.3"/>
  <pageSetup paperSize="9" orientation="portrait" horizontalDpi="300" verticalDpi="300" r:id="rId1"/>
  <ignoredErrors>
    <ignoredError sqref="B56:B5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702B-CD83-4932-BB14-CB20F761BF70}">
  <dimension ref="A1:P1601"/>
  <sheetViews>
    <sheetView zoomScale="115" zoomScaleNormal="115" workbookViewId="0">
      <pane xSplit="1" ySplit="2" topLeftCell="C1522" activePane="bottomRight" state="frozen"/>
      <selection pane="topRight" activeCell="B1" sqref="B1"/>
      <selection pane="bottomLeft" activeCell="A3" sqref="A3"/>
      <selection pane="bottomRight" activeCell="F2" sqref="F2"/>
    </sheetView>
  </sheetViews>
  <sheetFormatPr defaultColWidth="8.875" defaultRowHeight="15" x14ac:dyDescent="0.2"/>
  <cols>
    <col min="1" max="1" width="23.875" style="37" customWidth="1"/>
    <col min="2" max="2" width="14.625" style="37" customWidth="1"/>
    <col min="3" max="3" width="18.625" style="37" customWidth="1"/>
    <col min="4" max="4" width="16.25" style="37" customWidth="1"/>
    <col min="5" max="5" width="13.375" style="141" customWidth="1"/>
    <col min="6" max="6" width="13" style="141" customWidth="1"/>
    <col min="7" max="7" width="10" style="142" customWidth="1"/>
    <col min="8" max="8" width="8.25" style="143" customWidth="1"/>
    <col min="9" max="9" width="10.25" style="143" customWidth="1"/>
    <col min="10" max="10" width="9.5" style="37" customWidth="1"/>
    <col min="11" max="11" width="10.25" style="37" customWidth="1"/>
    <col min="12" max="12" width="4.75" style="37" customWidth="1"/>
    <col min="13" max="13" width="6.125" style="37" customWidth="1"/>
    <col min="14" max="14" width="5.875" style="37" customWidth="1"/>
    <col min="15" max="15" width="7" style="37" customWidth="1"/>
    <col min="16" max="16" width="18.375" style="37" customWidth="1"/>
    <col min="17" max="16384" width="8.875" style="37"/>
  </cols>
  <sheetData>
    <row r="1" spans="1:16" s="163" customFormat="1" ht="29.45" customHeight="1" x14ac:dyDescent="0.2">
      <c r="A1" s="170" t="s">
        <v>3046</v>
      </c>
      <c r="B1" s="171"/>
      <c r="C1" s="171"/>
      <c r="D1" s="171"/>
      <c r="E1" s="172"/>
      <c r="F1" s="172"/>
      <c r="G1" s="173"/>
      <c r="H1" s="174"/>
      <c r="I1" s="174"/>
      <c r="J1" s="171"/>
      <c r="K1" s="171"/>
      <c r="L1" s="171"/>
      <c r="M1" s="171"/>
      <c r="N1" s="171"/>
      <c r="O1" s="171"/>
      <c r="P1" s="171"/>
    </row>
    <row r="2" spans="1:16" s="233" customFormat="1" ht="52.5" x14ac:dyDescent="0.2">
      <c r="A2" s="231" t="s">
        <v>99</v>
      </c>
      <c r="B2" s="231" t="s">
        <v>2284</v>
      </c>
      <c r="C2" s="231" t="s">
        <v>2763</v>
      </c>
      <c r="D2" s="231" t="s">
        <v>2293</v>
      </c>
      <c r="E2" s="303" t="s">
        <v>3084</v>
      </c>
      <c r="F2" s="303" t="s">
        <v>3085</v>
      </c>
      <c r="G2" s="304" t="s">
        <v>2764</v>
      </c>
      <c r="H2" s="305" t="s">
        <v>2765</v>
      </c>
      <c r="I2" s="306" t="s">
        <v>3052</v>
      </c>
      <c r="J2" s="307" t="s">
        <v>2766</v>
      </c>
      <c r="K2" s="307" t="s">
        <v>2767</v>
      </c>
      <c r="L2" s="307" t="s">
        <v>3052</v>
      </c>
      <c r="M2" s="307" t="s">
        <v>3053</v>
      </c>
      <c r="N2" s="307" t="s">
        <v>2768</v>
      </c>
      <c r="O2" s="307" t="s">
        <v>2799</v>
      </c>
      <c r="P2" s="231" t="s">
        <v>2248</v>
      </c>
    </row>
    <row r="3" spans="1:16" s="233" customFormat="1" ht="15.75" x14ac:dyDescent="0.2">
      <c r="A3" s="452" t="s">
        <v>3002</v>
      </c>
      <c r="B3" s="231"/>
      <c r="C3" s="231"/>
      <c r="D3" s="231"/>
      <c r="E3" s="303"/>
      <c r="F3" s="303"/>
      <c r="G3" s="304"/>
      <c r="H3" s="305"/>
      <c r="I3" s="306"/>
      <c r="J3" s="307"/>
      <c r="K3" s="307"/>
      <c r="L3" s="307"/>
      <c r="M3" s="307"/>
      <c r="N3" s="307"/>
      <c r="O3" s="307"/>
      <c r="P3" s="231"/>
    </row>
    <row r="4" spans="1:16" s="96" customFormat="1" ht="12.95" customHeight="1" x14ac:dyDescent="0.2">
      <c r="A4" s="308" t="s">
        <v>2239</v>
      </c>
      <c r="B4" s="308"/>
      <c r="C4" s="308" t="s">
        <v>408</v>
      </c>
      <c r="D4" s="308" t="s">
        <v>409</v>
      </c>
      <c r="E4" s="309">
        <v>3550</v>
      </c>
      <c r="F4" s="309">
        <v>3550</v>
      </c>
      <c r="G4" s="310">
        <v>2.0500000000000002E-3</v>
      </c>
      <c r="H4" s="311">
        <v>0.280638</v>
      </c>
      <c r="I4" s="311">
        <v>2.8E-5</v>
      </c>
      <c r="J4" s="312">
        <v>0.5</v>
      </c>
      <c r="K4" s="312">
        <v>0.53266746411928523</v>
      </c>
      <c r="L4" s="312">
        <v>0.99827944799679713</v>
      </c>
      <c r="M4" s="312">
        <f>AVERAGE(K4:K22)</f>
        <v>-0.74613857640176406</v>
      </c>
      <c r="N4" s="312">
        <v>0.32141132493070068</v>
      </c>
      <c r="O4" s="312">
        <f>MAX(K4:K22)-MIN(K4:K22)</f>
        <v>2.9128992706017875</v>
      </c>
      <c r="P4" s="308" t="s">
        <v>1758</v>
      </c>
    </row>
    <row r="5" spans="1:16" s="96" customFormat="1" ht="12.95" customHeight="1" x14ac:dyDescent="0.2">
      <c r="A5" s="308" t="s">
        <v>2239</v>
      </c>
      <c r="B5" s="308"/>
      <c r="C5" s="308" t="s">
        <v>408</v>
      </c>
      <c r="D5" s="308" t="s">
        <v>410</v>
      </c>
      <c r="E5" s="309">
        <v>3550</v>
      </c>
      <c r="F5" s="309">
        <v>3550</v>
      </c>
      <c r="G5" s="310">
        <v>3.6099999999999999E-3</v>
      </c>
      <c r="H5" s="311">
        <v>0.28068100000000001</v>
      </c>
      <c r="I5" s="311">
        <v>2.8E-5</v>
      </c>
      <c r="J5" s="312">
        <v>-1.8</v>
      </c>
      <c r="K5" s="312">
        <v>-1.7454720224940878</v>
      </c>
      <c r="L5" s="312">
        <v>0.99827944799790735</v>
      </c>
      <c r="M5" s="312"/>
      <c r="N5" s="312"/>
      <c r="O5" s="312"/>
      <c r="P5" s="308" t="s">
        <v>1758</v>
      </c>
    </row>
    <row r="6" spans="1:16" s="96" customFormat="1" ht="12.95" customHeight="1" x14ac:dyDescent="0.2">
      <c r="A6" s="308" t="s">
        <v>2239</v>
      </c>
      <c r="B6" s="308"/>
      <c r="C6" s="308" t="s">
        <v>408</v>
      </c>
      <c r="D6" s="308" t="s">
        <v>411</v>
      </c>
      <c r="E6" s="309">
        <v>3550</v>
      </c>
      <c r="F6" s="309">
        <v>3550</v>
      </c>
      <c r="G6" s="310">
        <v>1.41E-3</v>
      </c>
      <c r="H6" s="311">
        <v>0.28055400000000003</v>
      </c>
      <c r="I6" s="311">
        <v>2.8E-5</v>
      </c>
      <c r="J6" s="312">
        <v>-0.9</v>
      </c>
      <c r="K6" s="312">
        <v>-0.89859693278016017</v>
      </c>
      <c r="L6" s="312">
        <v>0.99827944799790735</v>
      </c>
      <c r="M6" s="312"/>
      <c r="N6" s="312"/>
      <c r="O6" s="312"/>
      <c r="P6" s="308" t="s">
        <v>1758</v>
      </c>
    </row>
    <row r="7" spans="1:16" s="96" customFormat="1" ht="12.95" customHeight="1" x14ac:dyDescent="0.2">
      <c r="A7" s="308" t="s">
        <v>2239</v>
      </c>
      <c r="B7" s="308"/>
      <c r="C7" s="308" t="s">
        <v>408</v>
      </c>
      <c r="D7" s="308" t="s">
        <v>412</v>
      </c>
      <c r="E7" s="309">
        <v>3550</v>
      </c>
      <c r="F7" s="309">
        <v>3550</v>
      </c>
      <c r="G7" s="310">
        <v>7.7999999999999999E-4</v>
      </c>
      <c r="H7" s="311">
        <v>0.28053400000000001</v>
      </c>
      <c r="I7" s="311">
        <v>2.4999999999999998E-5</v>
      </c>
      <c r="J7" s="312">
        <v>-0.1</v>
      </c>
      <c r="K7" s="312">
        <v>-7.2510577181494895E-2</v>
      </c>
      <c r="L7" s="312">
        <v>0.89132093571309134</v>
      </c>
      <c r="M7" s="312"/>
      <c r="N7" s="312"/>
      <c r="O7" s="312"/>
      <c r="P7" s="308" t="s">
        <v>1758</v>
      </c>
    </row>
    <row r="8" spans="1:16" s="96" customFormat="1" ht="12.95" customHeight="1" x14ac:dyDescent="0.2">
      <c r="A8" s="308" t="s">
        <v>2239</v>
      </c>
      <c r="B8" s="308"/>
      <c r="C8" s="308" t="s">
        <v>408</v>
      </c>
      <c r="D8" s="308" t="s">
        <v>413</v>
      </c>
      <c r="E8" s="309">
        <v>3550</v>
      </c>
      <c r="F8" s="309">
        <v>3550</v>
      </c>
      <c r="G8" s="310">
        <v>1.9599999999999999E-3</v>
      </c>
      <c r="H8" s="311">
        <v>0.28058</v>
      </c>
      <c r="I8" s="311">
        <v>2.1999999999999999E-5</v>
      </c>
      <c r="J8" s="312">
        <v>-1.3</v>
      </c>
      <c r="K8" s="312">
        <v>-1.3153195204251844</v>
      </c>
      <c r="L8" s="312">
        <v>0.78436242342827533</v>
      </c>
      <c r="M8" s="312"/>
      <c r="N8" s="312"/>
      <c r="O8" s="312"/>
      <c r="P8" s="308" t="s">
        <v>1758</v>
      </c>
    </row>
    <row r="9" spans="1:16" s="96" customFormat="1" ht="12.95" customHeight="1" x14ac:dyDescent="0.2">
      <c r="A9" s="308" t="s">
        <v>2239</v>
      </c>
      <c r="B9" s="308"/>
      <c r="C9" s="308" t="s">
        <v>408</v>
      </c>
      <c r="D9" s="308" t="s">
        <v>414</v>
      </c>
      <c r="E9" s="309">
        <v>3550</v>
      </c>
      <c r="F9" s="309">
        <v>3550</v>
      </c>
      <c r="G9" s="310">
        <v>1.09E-3</v>
      </c>
      <c r="H9" s="311">
        <v>0.28052700000000003</v>
      </c>
      <c r="I9" s="311">
        <v>2.6999999999999999E-5</v>
      </c>
      <c r="J9" s="312">
        <v>-1.1000000000000001</v>
      </c>
      <c r="K9" s="312">
        <v>-1.0794365698041375</v>
      </c>
      <c r="L9" s="312">
        <v>0.96262661057000543</v>
      </c>
      <c r="M9" s="312"/>
      <c r="N9" s="312"/>
      <c r="O9" s="312"/>
      <c r="P9" s="308" t="s">
        <v>1758</v>
      </c>
    </row>
    <row r="10" spans="1:16" s="96" customFormat="1" ht="12.95" customHeight="1" x14ac:dyDescent="0.2">
      <c r="A10" s="308" t="s">
        <v>2239</v>
      </c>
      <c r="B10" s="308"/>
      <c r="C10" s="308" t="s">
        <v>408</v>
      </c>
      <c r="D10" s="308" t="s">
        <v>415</v>
      </c>
      <c r="E10" s="309">
        <v>3550</v>
      </c>
      <c r="F10" s="309">
        <v>3550</v>
      </c>
      <c r="G10" s="310">
        <v>1.06E-3</v>
      </c>
      <c r="H10" s="311">
        <v>0.28053899999999998</v>
      </c>
      <c r="I10" s="311">
        <v>2.6999999999999999E-5</v>
      </c>
      <c r="J10" s="312">
        <v>-0.6</v>
      </c>
      <c r="K10" s="312">
        <v>-0.57830999189212307</v>
      </c>
      <c r="L10" s="312">
        <v>0.96262661057000543</v>
      </c>
      <c r="M10" s="312"/>
      <c r="N10" s="312"/>
      <c r="O10" s="312"/>
      <c r="P10" s="308" t="s">
        <v>1758</v>
      </c>
    </row>
    <row r="11" spans="1:16" s="96" customFormat="1" ht="12.95" customHeight="1" x14ac:dyDescent="0.2">
      <c r="A11" s="308" t="s">
        <v>2239</v>
      </c>
      <c r="B11" s="308"/>
      <c r="C11" s="308" t="s">
        <v>408</v>
      </c>
      <c r="D11" s="308" t="s">
        <v>416</v>
      </c>
      <c r="E11" s="309">
        <v>3550</v>
      </c>
      <c r="F11" s="309">
        <v>3550</v>
      </c>
      <c r="G11" s="310">
        <v>1.8600000000000001E-3</v>
      </c>
      <c r="H11" s="311">
        <v>0.28057399999999999</v>
      </c>
      <c r="I11" s="311">
        <v>3.4999999999999997E-5</v>
      </c>
      <c r="J11" s="312">
        <v>-1.3</v>
      </c>
      <c r="K11" s="312">
        <v>-1.2849281157634174</v>
      </c>
      <c r="L11" s="312">
        <v>1.247849309998772</v>
      </c>
      <c r="M11" s="312"/>
      <c r="N11" s="312"/>
      <c r="O11" s="312"/>
      <c r="P11" s="308" t="s">
        <v>1758</v>
      </c>
    </row>
    <row r="12" spans="1:16" s="96" customFormat="1" ht="12.95" customHeight="1" x14ac:dyDescent="0.2">
      <c r="A12" s="308" t="s">
        <v>2239</v>
      </c>
      <c r="B12" s="308"/>
      <c r="C12" s="308" t="s">
        <v>408</v>
      </c>
      <c r="D12" s="308" t="s">
        <v>417</v>
      </c>
      <c r="E12" s="309">
        <v>3550</v>
      </c>
      <c r="F12" s="309">
        <v>3550</v>
      </c>
      <c r="G12" s="310">
        <v>1.6199999999999999E-3</v>
      </c>
      <c r="H12" s="311">
        <v>0.280559</v>
      </c>
      <c r="I12" s="311">
        <v>2.8E-5</v>
      </c>
      <c r="J12" s="312">
        <v>-1.2</v>
      </c>
      <c r="K12" s="312">
        <v>-1.233380447028809</v>
      </c>
      <c r="L12" s="312">
        <v>0.99827944799790735</v>
      </c>
      <c r="M12" s="312"/>
      <c r="N12" s="312"/>
      <c r="O12" s="312"/>
      <c r="P12" s="308" t="s">
        <v>1758</v>
      </c>
    </row>
    <row r="13" spans="1:16" s="96" customFormat="1" ht="12.95" customHeight="1" x14ac:dyDescent="0.2">
      <c r="A13" s="308" t="s">
        <v>2239</v>
      </c>
      <c r="B13" s="308"/>
      <c r="C13" s="308" t="s">
        <v>408</v>
      </c>
      <c r="D13" s="308" t="s">
        <v>418</v>
      </c>
      <c r="E13" s="309">
        <v>3550</v>
      </c>
      <c r="F13" s="309">
        <v>3550</v>
      </c>
      <c r="G13" s="310">
        <v>1.2700000000000001E-3</v>
      </c>
      <c r="H13" s="311">
        <v>0.28056900000000001</v>
      </c>
      <c r="I13" s="311">
        <v>2.8E-5</v>
      </c>
      <c r="J13" s="312">
        <v>0</v>
      </c>
      <c r="K13" s="312">
        <v>-2.1772570426570326E-2</v>
      </c>
      <c r="L13" s="312">
        <v>0.99827944799679713</v>
      </c>
      <c r="M13" s="312"/>
      <c r="N13" s="312"/>
      <c r="O13" s="312"/>
      <c r="P13" s="308" t="s">
        <v>1758</v>
      </c>
    </row>
    <row r="14" spans="1:16" s="96" customFormat="1" ht="12.95" customHeight="1" x14ac:dyDescent="0.2">
      <c r="A14" s="308" t="s">
        <v>2239</v>
      </c>
      <c r="B14" s="308"/>
      <c r="C14" s="308" t="s">
        <v>408</v>
      </c>
      <c r="D14" s="308" t="s">
        <v>419</v>
      </c>
      <c r="E14" s="309">
        <v>3550</v>
      </c>
      <c r="F14" s="309">
        <v>3550</v>
      </c>
      <c r="G14" s="310">
        <v>1.9E-3</v>
      </c>
      <c r="H14" s="311">
        <v>0.28058300000000003</v>
      </c>
      <c r="I14" s="311">
        <v>2.4999999999999998E-5</v>
      </c>
      <c r="J14" s="312">
        <v>-1.1000000000000001</v>
      </c>
      <c r="K14" s="312">
        <v>-1.0617759505981983</v>
      </c>
      <c r="L14" s="312">
        <v>0.89132093571309134</v>
      </c>
      <c r="M14" s="312"/>
      <c r="N14" s="312"/>
      <c r="O14" s="312"/>
      <c r="P14" s="308" t="s">
        <v>1758</v>
      </c>
    </row>
    <row r="15" spans="1:16" s="96" customFormat="1" ht="12.95" customHeight="1" x14ac:dyDescent="0.2">
      <c r="A15" s="308" t="s">
        <v>2239</v>
      </c>
      <c r="B15" s="308"/>
      <c r="C15" s="308" t="s">
        <v>408</v>
      </c>
      <c r="D15" s="308" t="s">
        <v>420</v>
      </c>
      <c r="E15" s="309">
        <v>3550</v>
      </c>
      <c r="F15" s="309">
        <v>3550</v>
      </c>
      <c r="G15" s="310">
        <v>1.65E-3</v>
      </c>
      <c r="H15" s="311">
        <v>0.28059699999999999</v>
      </c>
      <c r="I15" s="311">
        <v>2.8E-5</v>
      </c>
      <c r="J15" s="312">
        <v>0</v>
      </c>
      <c r="K15" s="312">
        <v>4.8134846482028593E-2</v>
      </c>
      <c r="L15" s="312">
        <v>0.99827944799901758</v>
      </c>
      <c r="M15" s="312"/>
      <c r="N15" s="312"/>
      <c r="O15" s="312"/>
      <c r="P15" s="308" t="s">
        <v>1758</v>
      </c>
    </row>
    <row r="16" spans="1:16" s="96" customFormat="1" ht="12.95" customHeight="1" x14ac:dyDescent="0.2">
      <c r="A16" s="308" t="s">
        <v>2239</v>
      </c>
      <c r="B16" s="308"/>
      <c r="C16" s="308" t="s">
        <v>408</v>
      </c>
      <c r="D16" s="308" t="s">
        <v>421</v>
      </c>
      <c r="E16" s="309">
        <v>3550</v>
      </c>
      <c r="F16" s="309">
        <v>3550</v>
      </c>
      <c r="G16" s="310">
        <v>1.7099999999999999E-3</v>
      </c>
      <c r="H16" s="311">
        <v>0.28053299999999998</v>
      </c>
      <c r="I16" s="311">
        <v>2.9E-5</v>
      </c>
      <c r="J16" s="312">
        <v>-2.4</v>
      </c>
      <c r="K16" s="312">
        <v>-2.3802318064825023</v>
      </c>
      <c r="L16" s="312">
        <v>1.0339322854269195</v>
      </c>
      <c r="M16" s="312"/>
      <c r="N16" s="312"/>
      <c r="O16" s="312"/>
      <c r="P16" s="308" t="s">
        <v>1758</v>
      </c>
    </row>
    <row r="17" spans="1:16" s="96" customFormat="1" ht="12.95" customHeight="1" x14ac:dyDescent="0.2">
      <c r="A17" s="308" t="s">
        <v>2239</v>
      </c>
      <c r="B17" s="308"/>
      <c r="C17" s="308" t="s">
        <v>408</v>
      </c>
      <c r="D17" s="308" t="s">
        <v>422</v>
      </c>
      <c r="E17" s="309">
        <v>3550</v>
      </c>
      <c r="F17" s="309">
        <v>3550</v>
      </c>
      <c r="G17" s="310">
        <v>1.8799999999999999E-3</v>
      </c>
      <c r="H17" s="311">
        <v>0.28060299999999999</v>
      </c>
      <c r="I17" s="311">
        <v>2.4000000000000001E-5</v>
      </c>
      <c r="J17" s="312">
        <v>-0.3</v>
      </c>
      <c r="K17" s="312">
        <v>-0.29985751618166745</v>
      </c>
      <c r="L17" s="312">
        <v>0.85566809828518942</v>
      </c>
      <c r="M17" s="312"/>
      <c r="N17" s="312"/>
      <c r="O17" s="312"/>
      <c r="P17" s="308" t="s">
        <v>1758</v>
      </c>
    </row>
    <row r="18" spans="1:16" s="96" customFormat="1" ht="12.95" customHeight="1" x14ac:dyDescent="0.2">
      <c r="A18" s="308" t="s">
        <v>2239</v>
      </c>
      <c r="B18" s="308"/>
      <c r="C18" s="308" t="s">
        <v>408</v>
      </c>
      <c r="D18" s="308" t="s">
        <v>423</v>
      </c>
      <c r="E18" s="309">
        <v>3550</v>
      </c>
      <c r="F18" s="309">
        <v>3550</v>
      </c>
      <c r="G18" s="310">
        <v>2.2599999999999999E-3</v>
      </c>
      <c r="H18" s="311">
        <v>0.280613</v>
      </c>
      <c r="I18" s="311">
        <v>2.9999999999999997E-5</v>
      </c>
      <c r="J18" s="312">
        <v>-0.9</v>
      </c>
      <c r="K18" s="312">
        <v>-0.87170117298418504</v>
      </c>
      <c r="L18" s="312">
        <v>1.0695851228548214</v>
      </c>
      <c r="M18" s="312"/>
      <c r="N18" s="312"/>
      <c r="O18" s="312"/>
      <c r="P18" s="308" t="s">
        <v>1758</v>
      </c>
    </row>
    <row r="19" spans="1:16" s="96" customFormat="1" ht="12.95" customHeight="1" x14ac:dyDescent="0.2">
      <c r="A19" s="308" t="s">
        <v>2239</v>
      </c>
      <c r="B19" s="308"/>
      <c r="C19" s="308" t="s">
        <v>408</v>
      </c>
      <c r="D19" s="308" t="s">
        <v>424</v>
      </c>
      <c r="E19" s="309">
        <v>3550</v>
      </c>
      <c r="F19" s="309">
        <v>3550</v>
      </c>
      <c r="G19" s="310">
        <v>1.39E-3</v>
      </c>
      <c r="H19" s="311">
        <v>0.28056300000000001</v>
      </c>
      <c r="I19" s="311">
        <v>2.4999999999999998E-5</v>
      </c>
      <c r="J19" s="312">
        <v>-0.5</v>
      </c>
      <c r="K19" s="312">
        <v>-0.52885971007832211</v>
      </c>
      <c r="L19" s="312">
        <v>0.89132093571198112</v>
      </c>
      <c r="M19" s="312"/>
      <c r="N19" s="312"/>
      <c r="O19" s="312"/>
      <c r="P19" s="308" t="s">
        <v>1758</v>
      </c>
    </row>
    <row r="20" spans="1:16" s="96" customFormat="1" ht="12.95" customHeight="1" x14ac:dyDescent="0.2">
      <c r="A20" s="308" t="s">
        <v>2239</v>
      </c>
      <c r="B20" s="308"/>
      <c r="C20" s="308" t="s">
        <v>408</v>
      </c>
      <c r="D20" s="308" t="s">
        <v>425</v>
      </c>
      <c r="E20" s="309">
        <v>3550</v>
      </c>
      <c r="F20" s="309">
        <v>3550</v>
      </c>
      <c r="G20" s="310">
        <v>2.1199999999999999E-3</v>
      </c>
      <c r="H20" s="311">
        <v>0.28060800000000002</v>
      </c>
      <c r="I20" s="311">
        <v>2.9E-5</v>
      </c>
      <c r="J20" s="312">
        <v>-0.7</v>
      </c>
      <c r="K20" s="312">
        <v>-0.707933559199736</v>
      </c>
      <c r="L20" s="312">
        <v>1.0339322854269195</v>
      </c>
      <c r="M20" s="312"/>
      <c r="N20" s="312"/>
      <c r="O20" s="312"/>
      <c r="P20" s="308" t="s">
        <v>1758</v>
      </c>
    </row>
    <row r="21" spans="1:16" s="96" customFormat="1" ht="12.95" customHeight="1" x14ac:dyDescent="0.2">
      <c r="A21" s="308" t="s">
        <v>2239</v>
      </c>
      <c r="B21" s="308"/>
      <c r="C21" s="308" t="s">
        <v>408</v>
      </c>
      <c r="D21" s="308" t="s">
        <v>426</v>
      </c>
      <c r="E21" s="309">
        <v>3550</v>
      </c>
      <c r="F21" s="309">
        <v>3550</v>
      </c>
      <c r="G21" s="310">
        <v>1.97E-3</v>
      </c>
      <c r="H21" s="311">
        <v>0.28059899999999999</v>
      </c>
      <c r="I21" s="311">
        <v>2.4999999999999998E-5</v>
      </c>
      <c r="J21" s="312">
        <v>-0.7</v>
      </c>
      <c r="K21" s="312">
        <v>-0.66234645220486499</v>
      </c>
      <c r="L21" s="312">
        <v>0.89132093571198112</v>
      </c>
      <c r="M21" s="312"/>
      <c r="N21" s="312"/>
      <c r="O21" s="312"/>
      <c r="P21" s="308" t="s">
        <v>1758</v>
      </c>
    </row>
    <row r="22" spans="1:16" s="96" customFormat="1" ht="12.95" customHeight="1" x14ac:dyDescent="0.2">
      <c r="A22" s="308" t="s">
        <v>2239</v>
      </c>
      <c r="B22" s="308"/>
      <c r="C22" s="308" t="s">
        <v>408</v>
      </c>
      <c r="D22" s="308" t="s">
        <v>427</v>
      </c>
      <c r="E22" s="309">
        <v>3550</v>
      </c>
      <c r="F22" s="309">
        <v>3550</v>
      </c>
      <c r="G22" s="310">
        <v>4.4999999999999999E-4</v>
      </c>
      <c r="H22" s="311">
        <v>0.28051300000000001</v>
      </c>
      <c r="I22" s="311">
        <v>2.0999999999999999E-5</v>
      </c>
      <c r="J22" s="312">
        <v>0</v>
      </c>
      <c r="K22" s="312">
        <v>-1.5002346709369618E-2</v>
      </c>
      <c r="L22" s="312">
        <v>0.74870958599815296</v>
      </c>
      <c r="M22" s="312"/>
      <c r="N22" s="312"/>
      <c r="O22" s="312"/>
      <c r="P22" s="308" t="s">
        <v>1758</v>
      </c>
    </row>
    <row r="23" spans="1:16" s="96" customFormat="1" ht="12.95" customHeight="1" x14ac:dyDescent="0.2">
      <c r="A23" s="26"/>
      <c r="B23" s="26"/>
      <c r="C23" s="26"/>
      <c r="D23" s="26"/>
      <c r="E23" s="167"/>
      <c r="F23" s="167"/>
      <c r="G23" s="168"/>
      <c r="H23" s="169"/>
      <c r="I23" s="169"/>
      <c r="J23" s="13"/>
      <c r="K23" s="13"/>
      <c r="L23" s="13"/>
      <c r="M23" s="13"/>
      <c r="N23" s="13"/>
      <c r="O23" s="13"/>
      <c r="P23" s="26"/>
    </row>
    <row r="24" spans="1:16" s="96" customFormat="1" ht="12.95" customHeight="1" x14ac:dyDescent="0.2">
      <c r="A24" s="313" t="s">
        <v>428</v>
      </c>
      <c r="B24" s="313"/>
      <c r="C24" s="314" t="s">
        <v>429</v>
      </c>
      <c r="D24" s="314" t="s">
        <v>430</v>
      </c>
      <c r="E24" s="315">
        <v>3769.9</v>
      </c>
      <c r="F24" s="315">
        <v>3757</v>
      </c>
      <c r="G24" s="316">
        <v>5.1251854941311418E-4</v>
      </c>
      <c r="H24" s="317">
        <v>0.28034494924271697</v>
      </c>
      <c r="I24" s="317">
        <v>4.8000000000000001E-5</v>
      </c>
      <c r="J24" s="318">
        <v>-1.0695518347791921</v>
      </c>
      <c r="K24" s="318">
        <v>-1.2790008490848326</v>
      </c>
      <c r="L24" s="318">
        <v>1.7121848347156909</v>
      </c>
      <c r="M24" s="318">
        <f>AVERAGE(K24:K67)</f>
        <v>-0.91542777191515723</v>
      </c>
      <c r="N24" s="318">
        <v>0.38109205300376159</v>
      </c>
      <c r="O24" s="318">
        <f>MAX(K24:K67)-MIN(K24:K67)</f>
        <v>5.8559084848097687</v>
      </c>
      <c r="P24" s="313" t="s">
        <v>1760</v>
      </c>
    </row>
    <row r="25" spans="1:16" s="96" customFormat="1" ht="12.95" customHeight="1" x14ac:dyDescent="0.2">
      <c r="A25" s="313" t="s">
        <v>428</v>
      </c>
      <c r="B25" s="313"/>
      <c r="C25" s="314" t="s">
        <v>429</v>
      </c>
      <c r="D25" s="314" t="s">
        <v>431</v>
      </c>
      <c r="E25" s="315">
        <v>3724.6</v>
      </c>
      <c r="F25" s="315">
        <v>3757</v>
      </c>
      <c r="G25" s="316">
        <v>5.622626964710577E-4</v>
      </c>
      <c r="H25" s="317">
        <v>0.28035194944120911</v>
      </c>
      <c r="I25" s="317">
        <v>4.1999999999999998E-5</v>
      </c>
      <c r="J25" s="318">
        <v>-2.0165950474926309</v>
      </c>
      <c r="K25" s="318">
        <v>-1.1582311432711823</v>
      </c>
      <c r="L25" s="318">
        <v>1.4981617303744255</v>
      </c>
      <c r="M25" s="318"/>
      <c r="N25" s="318"/>
      <c r="O25" s="318"/>
      <c r="P25" s="313" t="s">
        <v>1760</v>
      </c>
    </row>
    <row r="26" spans="1:16" s="96" customFormat="1" ht="12.95" customHeight="1" x14ac:dyDescent="0.2">
      <c r="A26" s="313" t="s">
        <v>428</v>
      </c>
      <c r="B26" s="313"/>
      <c r="C26" s="314" t="s">
        <v>429</v>
      </c>
      <c r="D26" s="314" t="s">
        <v>432</v>
      </c>
      <c r="E26" s="315">
        <v>3763.7</v>
      </c>
      <c r="F26" s="315">
        <v>3757</v>
      </c>
      <c r="G26" s="316">
        <v>5.8265696695099223E-4</v>
      </c>
      <c r="H26" s="317">
        <v>0.2803969507172302</v>
      </c>
      <c r="I26" s="317">
        <v>2.1999999999999999E-5</v>
      </c>
      <c r="J26" s="318">
        <v>0.45706501750508721</v>
      </c>
      <c r="K26" s="318">
        <v>0.39412809793137882</v>
      </c>
      <c r="L26" s="318">
        <v>0.7847513825787189</v>
      </c>
      <c r="M26" s="318"/>
      <c r="N26" s="318"/>
      <c r="O26" s="318"/>
      <c r="P26" s="313" t="s">
        <v>1760</v>
      </c>
    </row>
    <row r="27" spans="1:16" s="96" customFormat="1" ht="12.95" customHeight="1" x14ac:dyDescent="0.2">
      <c r="A27" s="313" t="s">
        <v>428</v>
      </c>
      <c r="B27" s="313"/>
      <c r="C27" s="314" t="s">
        <v>429</v>
      </c>
      <c r="D27" s="314" t="s">
        <v>433</v>
      </c>
      <c r="E27" s="315">
        <v>3751.8</v>
      </c>
      <c r="F27" s="315">
        <v>3757</v>
      </c>
      <c r="G27" s="316">
        <v>5.6967357222292121E-4</v>
      </c>
      <c r="H27" s="317">
        <v>0.28036294975312542</v>
      </c>
      <c r="I27" s="317">
        <v>5.8E-5</v>
      </c>
      <c r="J27" s="318">
        <v>-1.002540168694166</v>
      </c>
      <c r="K27" s="318">
        <v>-0.78505244672455454</v>
      </c>
      <c r="L27" s="318">
        <v>2.0688900086140993</v>
      </c>
      <c r="M27" s="318"/>
      <c r="N27" s="318"/>
      <c r="O27" s="318"/>
      <c r="P27" s="313" t="s">
        <v>1760</v>
      </c>
    </row>
    <row r="28" spans="1:16" s="96" customFormat="1" ht="12.95" customHeight="1" x14ac:dyDescent="0.2">
      <c r="A28" s="313" t="s">
        <v>428</v>
      </c>
      <c r="B28" s="313"/>
      <c r="C28" s="314" t="s">
        <v>429</v>
      </c>
      <c r="D28" s="314" t="s">
        <v>434</v>
      </c>
      <c r="E28" s="315">
        <v>3755.2</v>
      </c>
      <c r="F28" s="315">
        <v>3757</v>
      </c>
      <c r="G28" s="316">
        <v>4.2255715629606984E-4</v>
      </c>
      <c r="H28" s="317">
        <v>0.28035394949792114</v>
      </c>
      <c r="I28" s="317">
        <v>4.9999999999999996E-5</v>
      </c>
      <c r="J28" s="318">
        <v>-0.86276990553080246</v>
      </c>
      <c r="K28" s="318">
        <v>-0.72478770711814633</v>
      </c>
      <c r="L28" s="318">
        <v>1.7835258694942624</v>
      </c>
      <c r="M28" s="318"/>
      <c r="N28" s="318"/>
      <c r="O28" s="318"/>
      <c r="P28" s="313" t="s">
        <v>1760</v>
      </c>
    </row>
    <row r="29" spans="1:16" s="96" customFormat="1" ht="12.95" customHeight="1" x14ac:dyDescent="0.2">
      <c r="A29" s="313" t="s">
        <v>428</v>
      </c>
      <c r="B29" s="313"/>
      <c r="C29" s="314" t="s">
        <v>429</v>
      </c>
      <c r="D29" s="314" t="s">
        <v>435</v>
      </c>
      <c r="E29" s="315">
        <v>3760.4</v>
      </c>
      <c r="F29" s="315">
        <v>3757</v>
      </c>
      <c r="G29" s="316">
        <v>6.1384839189628155E-4</v>
      </c>
      <c r="H29" s="317">
        <v>0.28030894822190011</v>
      </c>
      <c r="I29" s="317">
        <v>4.6E-5</v>
      </c>
      <c r="J29" s="318">
        <v>-2.8406113646173292</v>
      </c>
      <c r="K29" s="318">
        <v>-2.8258109580847623</v>
      </c>
      <c r="L29" s="318">
        <v>1.640843799934899</v>
      </c>
      <c r="M29" s="318"/>
      <c r="N29" s="318"/>
      <c r="O29" s="318"/>
      <c r="P29" s="313" t="s">
        <v>1760</v>
      </c>
    </row>
    <row r="30" spans="1:16" s="96" customFormat="1" ht="12.95" customHeight="1" x14ac:dyDescent="0.2">
      <c r="A30" s="313" t="s">
        <v>428</v>
      </c>
      <c r="B30" s="313"/>
      <c r="C30" s="314" t="s">
        <v>429</v>
      </c>
      <c r="D30" s="314" t="s">
        <v>436</v>
      </c>
      <c r="E30" s="315">
        <v>3754.7</v>
      </c>
      <c r="F30" s="315">
        <v>3757</v>
      </c>
      <c r="G30" s="316">
        <v>8.0111503045812141E-4</v>
      </c>
      <c r="H30" s="317">
        <v>0.28036994995161757</v>
      </c>
      <c r="I30" s="317">
        <v>3.7999999999999995E-5</v>
      </c>
      <c r="J30" s="318">
        <v>-1.283322333880399</v>
      </c>
      <c r="K30" s="318">
        <v>-1.1352208658721441</v>
      </c>
      <c r="L30" s="318">
        <v>1.3554796608150621</v>
      </c>
      <c r="M30" s="318"/>
      <c r="N30" s="318"/>
      <c r="O30" s="318"/>
      <c r="P30" s="313" t="s">
        <v>1760</v>
      </c>
    </row>
    <row r="31" spans="1:16" s="96" customFormat="1" ht="12.95" customHeight="1" x14ac:dyDescent="0.2">
      <c r="A31" s="313" t="s">
        <v>428</v>
      </c>
      <c r="B31" s="313"/>
      <c r="C31" s="314" t="s">
        <v>429</v>
      </c>
      <c r="D31" s="314" t="s">
        <v>437</v>
      </c>
      <c r="E31" s="315">
        <v>3761.2</v>
      </c>
      <c r="F31" s="315">
        <v>3757</v>
      </c>
      <c r="G31" s="316">
        <v>5.9163172259881316E-4</v>
      </c>
      <c r="H31" s="317">
        <v>0.28040495094407841</v>
      </c>
      <c r="I31" s="317">
        <v>6.2000000000000003E-5</v>
      </c>
      <c r="J31" s="318">
        <v>0.66026799605101161</v>
      </c>
      <c r="K31" s="318">
        <v>0.65623881457144151</v>
      </c>
      <c r="L31" s="318">
        <v>2.2115720781745729</v>
      </c>
      <c r="M31" s="318"/>
      <c r="N31" s="318"/>
      <c r="O31" s="318"/>
      <c r="P31" s="313" t="s">
        <v>1760</v>
      </c>
    </row>
    <row r="32" spans="1:16" s="96" customFormat="1" ht="12.95" customHeight="1" x14ac:dyDescent="0.2">
      <c r="A32" s="313" t="s">
        <v>428</v>
      </c>
      <c r="B32" s="313"/>
      <c r="C32" s="314" t="s">
        <v>429</v>
      </c>
      <c r="D32" s="314" t="s">
        <v>438</v>
      </c>
      <c r="E32" s="315">
        <v>3756.8</v>
      </c>
      <c r="F32" s="315">
        <v>3757</v>
      </c>
      <c r="G32" s="316">
        <v>5.6654262083938192E-4</v>
      </c>
      <c r="H32" s="317">
        <v>0.28035794961134525</v>
      </c>
      <c r="I32" s="317">
        <v>3.9999999999999996E-5</v>
      </c>
      <c r="J32" s="318">
        <v>-1.0549673021920114</v>
      </c>
      <c r="K32" s="318">
        <v>-0.95529503219227152</v>
      </c>
      <c r="L32" s="318">
        <v>1.426820695595854</v>
      </c>
      <c r="M32" s="318"/>
      <c r="N32" s="318"/>
      <c r="O32" s="318"/>
      <c r="P32" s="313" t="s">
        <v>1760</v>
      </c>
    </row>
    <row r="33" spans="1:16" s="96" customFormat="1" ht="12.95" customHeight="1" x14ac:dyDescent="0.2">
      <c r="A33" s="313" t="s">
        <v>428</v>
      </c>
      <c r="B33" s="313"/>
      <c r="C33" s="314" t="s">
        <v>429</v>
      </c>
      <c r="D33" s="314" t="s">
        <v>439</v>
      </c>
      <c r="E33" s="315">
        <v>3734</v>
      </c>
      <c r="F33" s="315">
        <v>3757</v>
      </c>
      <c r="G33" s="316">
        <v>6.3613208461786271E-4</v>
      </c>
      <c r="H33" s="317">
        <v>0.28040495094407841</v>
      </c>
      <c r="I33" s="317">
        <v>4.3999999999999999E-5</v>
      </c>
      <c r="J33" s="318">
        <v>-9.4731519253432594E-2</v>
      </c>
      <c r="K33" s="318">
        <v>0.54089909427901262</v>
      </c>
      <c r="L33" s="318">
        <v>1.5695027651574378</v>
      </c>
      <c r="M33" s="318"/>
      <c r="N33" s="318"/>
      <c r="O33" s="318"/>
      <c r="P33" s="313" t="s">
        <v>1760</v>
      </c>
    </row>
    <row r="34" spans="1:16" s="96" customFormat="1" ht="12.95" customHeight="1" x14ac:dyDescent="0.2">
      <c r="A34" s="313" t="s">
        <v>428</v>
      </c>
      <c r="B34" s="313"/>
      <c r="C34" s="314" t="s">
        <v>429</v>
      </c>
      <c r="D34" s="314" t="s">
        <v>440</v>
      </c>
      <c r="E34" s="315">
        <v>3745</v>
      </c>
      <c r="F34" s="315">
        <v>3757</v>
      </c>
      <c r="G34" s="316">
        <v>1.2777122161385811E-3</v>
      </c>
      <c r="H34" s="317">
        <v>0.28037795017846573</v>
      </c>
      <c r="I34" s="317">
        <v>5.9999999999999995E-5</v>
      </c>
      <c r="J34" s="318">
        <v>-2.4546906357114651</v>
      </c>
      <c r="K34" s="318">
        <v>-2.0851326550208604</v>
      </c>
      <c r="L34" s="318">
        <v>2.1402310433948912</v>
      </c>
      <c r="M34" s="318"/>
      <c r="N34" s="318"/>
      <c r="O34" s="318"/>
      <c r="P34" s="313" t="s">
        <v>1760</v>
      </c>
    </row>
    <row r="35" spans="1:16" s="96" customFormat="1" ht="12.95" customHeight="1" x14ac:dyDescent="0.2">
      <c r="A35" s="313" t="s">
        <v>428</v>
      </c>
      <c r="B35" s="313"/>
      <c r="C35" s="314" t="s">
        <v>429</v>
      </c>
      <c r="D35" s="314" t="s">
        <v>441</v>
      </c>
      <c r="E35" s="315">
        <v>3735.9</v>
      </c>
      <c r="F35" s="315">
        <v>3757</v>
      </c>
      <c r="G35" s="316">
        <v>7.3505227542460579E-4</v>
      </c>
      <c r="H35" s="317">
        <v>0.28030594813683202</v>
      </c>
      <c r="I35" s="317">
        <v>3.7999999999999995E-5</v>
      </c>
      <c r="J35" s="318">
        <v>-3.8359324692882613</v>
      </c>
      <c r="K35" s="318">
        <v>-3.2469717985583735</v>
      </c>
      <c r="L35" s="318">
        <v>1.3554796608150621</v>
      </c>
      <c r="M35" s="318"/>
      <c r="N35" s="318"/>
      <c r="O35" s="318"/>
      <c r="P35" s="313" t="s">
        <v>1760</v>
      </c>
    </row>
    <row r="36" spans="1:16" s="96" customFormat="1" ht="12.95" customHeight="1" x14ac:dyDescent="0.2">
      <c r="A36" s="313" t="s">
        <v>428</v>
      </c>
      <c r="B36" s="313"/>
      <c r="C36" s="314" t="s">
        <v>429</v>
      </c>
      <c r="D36" s="314" t="s">
        <v>442</v>
      </c>
      <c r="E36" s="315">
        <v>3746.7</v>
      </c>
      <c r="F36" s="315">
        <v>3757</v>
      </c>
      <c r="G36" s="316">
        <v>6.0150969867634005E-4</v>
      </c>
      <c r="H36" s="317">
        <v>0.28040895105750252</v>
      </c>
      <c r="I36" s="317">
        <v>5.3999999999999998E-5</v>
      </c>
      <c r="J36" s="318">
        <v>0.43594118336320875</v>
      </c>
      <c r="K36" s="318">
        <v>0.77332237431670947</v>
      </c>
      <c r="L36" s="318">
        <v>1.9262079390536258</v>
      </c>
      <c r="M36" s="318"/>
      <c r="N36" s="318"/>
      <c r="O36" s="318"/>
      <c r="P36" s="313" t="s">
        <v>1760</v>
      </c>
    </row>
    <row r="37" spans="1:16" s="96" customFormat="1" ht="12.95" customHeight="1" x14ac:dyDescent="0.2">
      <c r="A37" s="313" t="s">
        <v>428</v>
      </c>
      <c r="B37" s="313"/>
      <c r="C37" s="314" t="s">
        <v>429</v>
      </c>
      <c r="D37" s="314" t="s">
        <v>443</v>
      </c>
      <c r="E37" s="315">
        <v>3769.2</v>
      </c>
      <c r="F37" s="315">
        <v>3757</v>
      </c>
      <c r="G37" s="316">
        <v>6.5512843796630867E-4</v>
      </c>
      <c r="H37" s="317">
        <v>0.28037094997997353</v>
      </c>
      <c r="I37" s="317">
        <v>3.6000000000000001E-5</v>
      </c>
      <c r="J37" s="318">
        <v>-0.52906974325805933</v>
      </c>
      <c r="K37" s="318">
        <v>-0.72116920748710456</v>
      </c>
      <c r="L37" s="318">
        <v>1.2841386260364906</v>
      </c>
      <c r="M37" s="318"/>
      <c r="N37" s="318"/>
      <c r="O37" s="318"/>
      <c r="P37" s="313" t="s">
        <v>1760</v>
      </c>
    </row>
    <row r="38" spans="1:16" s="96" customFormat="1" ht="12.95" customHeight="1" x14ac:dyDescent="0.2">
      <c r="A38" s="313" t="s">
        <v>428</v>
      </c>
      <c r="B38" s="313"/>
      <c r="C38" s="314" t="s">
        <v>429</v>
      </c>
      <c r="D38" s="314" t="s">
        <v>444</v>
      </c>
      <c r="E38" s="315">
        <v>3768.7</v>
      </c>
      <c r="F38" s="315">
        <v>3757</v>
      </c>
      <c r="G38" s="316">
        <v>4.1046421563120726E-4</v>
      </c>
      <c r="H38" s="317">
        <v>0.28038795046202603</v>
      </c>
      <c r="I38" s="317">
        <v>4.6E-5</v>
      </c>
      <c r="J38" s="318">
        <v>0.70109351089531202</v>
      </c>
      <c r="K38" s="318">
        <v>0.51938775845750129</v>
      </c>
      <c r="L38" s="318">
        <v>1.640843799934899</v>
      </c>
      <c r="M38" s="318"/>
      <c r="N38" s="318"/>
      <c r="O38" s="318"/>
      <c r="P38" s="313" t="s">
        <v>1760</v>
      </c>
    </row>
    <row r="39" spans="1:16" s="96" customFormat="1" ht="12.95" customHeight="1" x14ac:dyDescent="0.2">
      <c r="A39" s="313" t="s">
        <v>428</v>
      </c>
      <c r="B39" s="313"/>
      <c r="C39" s="314" t="s">
        <v>429</v>
      </c>
      <c r="D39" s="314" t="s">
        <v>445</v>
      </c>
      <c r="E39" s="315">
        <v>3762.9</v>
      </c>
      <c r="F39" s="315">
        <v>3757</v>
      </c>
      <c r="G39" s="316">
        <v>7.9328924779508542E-4</v>
      </c>
      <c r="H39" s="317">
        <v>0.28038895049038198</v>
      </c>
      <c r="I39" s="317">
        <v>6.5999999999999992E-5</v>
      </c>
      <c r="J39" s="318">
        <v>-0.39337688735208154</v>
      </c>
      <c r="K39" s="318">
        <v>-0.43717830643719147</v>
      </c>
      <c r="L39" s="318">
        <v>2.354254147732826</v>
      </c>
      <c r="M39" s="318"/>
      <c r="N39" s="318"/>
      <c r="O39" s="318"/>
      <c r="P39" s="313" t="s">
        <v>1760</v>
      </c>
    </row>
    <row r="40" spans="1:16" s="96" customFormat="1" ht="12.95" customHeight="1" x14ac:dyDescent="0.2">
      <c r="A40" s="313" t="s">
        <v>428</v>
      </c>
      <c r="B40" s="313"/>
      <c r="C40" s="314" t="s">
        <v>429</v>
      </c>
      <c r="D40" s="314" t="s">
        <v>446</v>
      </c>
      <c r="E40" s="315">
        <v>3752.1</v>
      </c>
      <c r="F40" s="315">
        <v>3757</v>
      </c>
      <c r="G40" s="316">
        <v>3.4852180538479587E-4</v>
      </c>
      <c r="H40" s="317">
        <v>0.28035894963970132</v>
      </c>
      <c r="I40" s="317">
        <v>4.9999999999999996E-5</v>
      </c>
      <c r="J40" s="318">
        <v>-0.56637600466147298</v>
      </c>
      <c r="K40" s="318">
        <v>-0.35453911453209308</v>
      </c>
      <c r="L40" s="318">
        <v>1.7835258694953726</v>
      </c>
      <c r="M40" s="318"/>
      <c r="N40" s="318"/>
      <c r="O40" s="318"/>
      <c r="P40" s="313" t="s">
        <v>1760</v>
      </c>
    </row>
    <row r="41" spans="1:16" s="96" customFormat="1" ht="12.95" customHeight="1" x14ac:dyDescent="0.2">
      <c r="A41" s="313" t="s">
        <v>428</v>
      </c>
      <c r="B41" s="313"/>
      <c r="C41" s="314" t="s">
        <v>429</v>
      </c>
      <c r="D41" s="314" t="s">
        <v>447</v>
      </c>
      <c r="E41" s="315">
        <v>3772.8</v>
      </c>
      <c r="F41" s="315">
        <v>3757</v>
      </c>
      <c r="G41" s="316">
        <v>1.2309362492913321E-3</v>
      </c>
      <c r="H41" s="317">
        <v>0.28040795102914645</v>
      </c>
      <c r="I41" s="317">
        <v>6.5999999999999992E-5</v>
      </c>
      <c r="J41" s="318">
        <v>-0.6218448021644285</v>
      </c>
      <c r="K41" s="318">
        <v>-0.8937489679283761</v>
      </c>
      <c r="L41" s="318">
        <v>2.354254147732826</v>
      </c>
      <c r="M41" s="318"/>
      <c r="N41" s="318"/>
      <c r="O41" s="318"/>
      <c r="P41" s="313" t="s">
        <v>1760</v>
      </c>
    </row>
    <row r="42" spans="1:16" s="96" customFormat="1" ht="12.95" customHeight="1" x14ac:dyDescent="0.2">
      <c r="A42" s="313" t="s">
        <v>428</v>
      </c>
      <c r="B42" s="313"/>
      <c r="C42" s="314" t="s">
        <v>429</v>
      </c>
      <c r="D42" s="314" t="s">
        <v>448</v>
      </c>
      <c r="E42" s="315">
        <v>3771</v>
      </c>
      <c r="F42" s="315">
        <v>3757</v>
      </c>
      <c r="G42" s="316">
        <v>4.7841320131474478E-4</v>
      </c>
      <c r="H42" s="317">
        <v>0.28041995136941877</v>
      </c>
      <c r="I42" s="317">
        <v>5.5999999999999999E-5</v>
      </c>
      <c r="J42" s="318">
        <v>1.7204931581904503</v>
      </c>
      <c r="K42" s="318">
        <v>1.4847608788293165</v>
      </c>
      <c r="L42" s="318">
        <v>1.9975489738333074</v>
      </c>
      <c r="M42" s="318"/>
      <c r="N42" s="318"/>
      <c r="O42" s="318"/>
      <c r="P42" s="313" t="s">
        <v>1760</v>
      </c>
    </row>
    <row r="43" spans="1:16" s="96" customFormat="1" ht="12.95" customHeight="1" x14ac:dyDescent="0.2">
      <c r="A43" s="313" t="s">
        <v>428</v>
      </c>
      <c r="B43" s="313"/>
      <c r="C43" s="314" t="s">
        <v>429</v>
      </c>
      <c r="D43" s="314" t="s">
        <v>449</v>
      </c>
      <c r="E43" s="315">
        <v>3758.4</v>
      </c>
      <c r="F43" s="315">
        <v>3757</v>
      </c>
      <c r="G43" s="316">
        <v>9.8796676210878868E-4</v>
      </c>
      <c r="H43" s="317">
        <v>0.28032194859052839</v>
      </c>
      <c r="I43" s="317">
        <v>6.2000000000000003E-5</v>
      </c>
      <c r="J43" s="318">
        <v>-3.3929094967044549</v>
      </c>
      <c r="K43" s="318">
        <v>-3.3317520297659886</v>
      </c>
      <c r="L43" s="318">
        <v>2.2115720781745729</v>
      </c>
      <c r="M43" s="318"/>
      <c r="N43" s="318"/>
      <c r="O43" s="318"/>
      <c r="P43" s="313" t="s">
        <v>1760</v>
      </c>
    </row>
    <row r="44" spans="1:16" s="96" customFormat="1" ht="12.95" customHeight="1" x14ac:dyDescent="0.2">
      <c r="A44" s="313" t="s">
        <v>428</v>
      </c>
      <c r="B44" s="313"/>
      <c r="C44" s="314" t="s">
        <v>429</v>
      </c>
      <c r="D44" s="314" t="s">
        <v>450</v>
      </c>
      <c r="E44" s="315">
        <v>3751.2</v>
      </c>
      <c r="F44" s="315">
        <v>3757</v>
      </c>
      <c r="G44" s="316">
        <v>4.1595694481680464E-4</v>
      </c>
      <c r="H44" s="317">
        <v>0.28026294691752296</v>
      </c>
      <c r="I44" s="317">
        <v>3.4E-5</v>
      </c>
      <c r="J44" s="318">
        <v>-4.1864187921947238</v>
      </c>
      <c r="K44" s="318">
        <v>-3.9537898595154441</v>
      </c>
      <c r="L44" s="318">
        <v>1.2127975912556987</v>
      </c>
      <c r="M44" s="318"/>
      <c r="N44" s="318"/>
      <c r="O44" s="318"/>
      <c r="P44" s="313" t="s">
        <v>1760</v>
      </c>
    </row>
    <row r="45" spans="1:16" s="96" customFormat="1" ht="12.95" customHeight="1" x14ac:dyDescent="0.2">
      <c r="A45" s="313" t="s">
        <v>428</v>
      </c>
      <c r="B45" s="313"/>
      <c r="C45" s="314" t="s">
        <v>429</v>
      </c>
      <c r="D45" s="314" t="s">
        <v>451</v>
      </c>
      <c r="E45" s="315">
        <v>3669.5</v>
      </c>
      <c r="F45" s="315">
        <v>3757</v>
      </c>
      <c r="G45" s="316">
        <v>7.4079075716528236E-4</v>
      </c>
      <c r="H45" s="317">
        <v>0.28032494867559643</v>
      </c>
      <c r="I45" s="317">
        <v>6.9999999999999994E-5</v>
      </c>
      <c r="J45" s="318">
        <v>-4.7274014310405565</v>
      </c>
      <c r="K45" s="318">
        <v>-2.5840862219295158</v>
      </c>
      <c r="L45" s="318">
        <v>2.4969362172932996</v>
      </c>
      <c r="M45" s="318"/>
      <c r="N45" s="318"/>
      <c r="O45" s="318"/>
      <c r="P45" s="313" t="s">
        <v>1760</v>
      </c>
    </row>
    <row r="46" spans="1:16" s="96" customFormat="1" ht="12.95" customHeight="1" x14ac:dyDescent="0.2">
      <c r="A46" s="313" t="s">
        <v>428</v>
      </c>
      <c r="B46" s="313"/>
      <c r="C46" s="314" t="s">
        <v>429</v>
      </c>
      <c r="D46" s="314" t="s">
        <v>452</v>
      </c>
      <c r="E46" s="315">
        <v>3774.6</v>
      </c>
      <c r="F46" s="315">
        <v>3757</v>
      </c>
      <c r="G46" s="316">
        <v>8.1003872063995191E-4</v>
      </c>
      <c r="H46" s="317">
        <v>0.28040095083065431</v>
      </c>
      <c r="I46" s="317">
        <v>4.8000000000000001E-5</v>
      </c>
      <c r="J46" s="318">
        <v>0.26506116975966165</v>
      </c>
      <c r="K46" s="318">
        <v>-5.2532629658541552E-2</v>
      </c>
      <c r="L46" s="318">
        <v>1.7121848347156909</v>
      </c>
      <c r="M46" s="318"/>
      <c r="N46" s="318"/>
      <c r="O46" s="318"/>
      <c r="P46" s="313" t="s">
        <v>1760</v>
      </c>
    </row>
    <row r="47" spans="1:16" s="96" customFormat="1" ht="12.95" customHeight="1" x14ac:dyDescent="0.2">
      <c r="A47" s="313" t="s">
        <v>428</v>
      </c>
      <c r="B47" s="313"/>
      <c r="C47" s="314" t="s">
        <v>429</v>
      </c>
      <c r="D47" s="314" t="s">
        <v>453</v>
      </c>
      <c r="E47" s="315">
        <v>3767.2</v>
      </c>
      <c r="F47" s="315">
        <v>3757</v>
      </c>
      <c r="G47" s="316">
        <v>5.7572163835116475E-4</v>
      </c>
      <c r="H47" s="317">
        <v>0.28036594983819346</v>
      </c>
      <c r="I47" s="317">
        <v>4.1999999999999998E-5</v>
      </c>
      <c r="J47" s="318">
        <v>-0.54828712198418117</v>
      </c>
      <c r="K47" s="318">
        <v>-0.69371373835114269</v>
      </c>
      <c r="L47" s="318">
        <v>1.4981617303755357</v>
      </c>
      <c r="M47" s="318"/>
      <c r="N47" s="318"/>
      <c r="O47" s="318"/>
      <c r="P47" s="313" t="s">
        <v>1760</v>
      </c>
    </row>
    <row r="48" spans="1:16" s="96" customFormat="1" ht="12.95" customHeight="1" x14ac:dyDescent="0.2">
      <c r="A48" s="313" t="s">
        <v>428</v>
      </c>
      <c r="B48" s="313"/>
      <c r="C48" s="314" t="s">
        <v>429</v>
      </c>
      <c r="D48" s="314" t="s">
        <v>454</v>
      </c>
      <c r="E48" s="315">
        <v>3736.6</v>
      </c>
      <c r="F48" s="315">
        <v>3757</v>
      </c>
      <c r="G48" s="316">
        <v>6.5940836233463289E-4</v>
      </c>
      <c r="H48" s="317">
        <v>0.2803509494128531</v>
      </c>
      <c r="I48" s="317">
        <v>6.2000000000000003E-5</v>
      </c>
      <c r="J48" s="318">
        <v>-2.0196756919554915</v>
      </c>
      <c r="K48" s="318">
        <v>-1.4456928468675745</v>
      </c>
      <c r="L48" s="318">
        <v>2.2115720781734627</v>
      </c>
      <c r="M48" s="318"/>
      <c r="N48" s="318"/>
      <c r="O48" s="318"/>
      <c r="P48" s="313" t="s">
        <v>1760</v>
      </c>
    </row>
    <row r="49" spans="1:16" s="96" customFormat="1" ht="12.95" customHeight="1" x14ac:dyDescent="0.2">
      <c r="A49" s="313" t="s">
        <v>428</v>
      </c>
      <c r="B49" s="313"/>
      <c r="C49" s="314" t="s">
        <v>429</v>
      </c>
      <c r="D49" s="314" t="s">
        <v>455</v>
      </c>
      <c r="E49" s="315">
        <v>3767.1</v>
      </c>
      <c r="F49" s="315">
        <v>3757</v>
      </c>
      <c r="G49" s="316">
        <v>3.6351909442786508E-4</v>
      </c>
      <c r="H49" s="317">
        <v>0.28038695043366996</v>
      </c>
      <c r="I49" s="317">
        <v>3.4E-5</v>
      </c>
      <c r="J49" s="318">
        <v>0.74940062533945806</v>
      </c>
      <c r="K49" s="318">
        <v>0.60539247902058335</v>
      </c>
      <c r="L49" s="318">
        <v>1.212797591256809</v>
      </c>
      <c r="M49" s="318"/>
      <c r="N49" s="318"/>
      <c r="O49" s="318"/>
      <c r="P49" s="313" t="s">
        <v>1760</v>
      </c>
    </row>
    <row r="50" spans="1:16" s="96" customFormat="1" ht="12.95" customHeight="1" x14ac:dyDescent="0.2">
      <c r="A50" s="313" t="s">
        <v>428</v>
      </c>
      <c r="B50" s="313"/>
      <c r="C50" s="314" t="s">
        <v>429</v>
      </c>
      <c r="D50" s="314" t="s">
        <v>456</v>
      </c>
      <c r="E50" s="315">
        <v>3755.8</v>
      </c>
      <c r="F50" s="315">
        <v>3757</v>
      </c>
      <c r="G50" s="316">
        <v>2.6174689734555543E-4</v>
      </c>
      <c r="H50" s="317">
        <v>0.28033094884573262</v>
      </c>
      <c r="I50" s="317">
        <v>5.5999999999999999E-5</v>
      </c>
      <c r="J50" s="318">
        <v>-1.2528064308103826</v>
      </c>
      <c r="K50" s="318">
        <v>-1.1284315362103392</v>
      </c>
      <c r="L50" s="318">
        <v>1.9975489738355279</v>
      </c>
      <c r="M50" s="318"/>
      <c r="N50" s="318"/>
      <c r="O50" s="318"/>
      <c r="P50" s="313" t="s">
        <v>1760</v>
      </c>
    </row>
    <row r="51" spans="1:16" s="96" customFormat="1" ht="12.95" customHeight="1" x14ac:dyDescent="0.2">
      <c r="A51" s="313" t="s">
        <v>428</v>
      </c>
      <c r="B51" s="313"/>
      <c r="C51" s="314" t="s">
        <v>429</v>
      </c>
      <c r="D51" s="314" t="s">
        <v>457</v>
      </c>
      <c r="E51" s="315">
        <v>3778.7</v>
      </c>
      <c r="F51" s="315">
        <v>3757</v>
      </c>
      <c r="G51" s="316">
        <v>6.8353360342349439E-4</v>
      </c>
      <c r="H51" s="317">
        <v>0.28041895134106276</v>
      </c>
      <c r="I51" s="317">
        <v>6.9999999999999994E-5</v>
      </c>
      <c r="J51" s="318">
        <v>1.3326411233061108</v>
      </c>
      <c r="K51" s="318">
        <v>0.91744131987647748</v>
      </c>
      <c r="L51" s="318">
        <v>2.4969362172932996</v>
      </c>
      <c r="M51" s="318"/>
      <c r="N51" s="318"/>
      <c r="O51" s="318"/>
      <c r="P51" s="313" t="s">
        <v>1760</v>
      </c>
    </row>
    <row r="52" spans="1:16" s="96" customFormat="1" ht="12.95" customHeight="1" x14ac:dyDescent="0.2">
      <c r="A52" s="313" t="s">
        <v>428</v>
      </c>
      <c r="B52" s="313"/>
      <c r="C52" s="314" t="s">
        <v>429</v>
      </c>
      <c r="D52" s="314" t="s">
        <v>458</v>
      </c>
      <c r="E52" s="315">
        <v>3760.5</v>
      </c>
      <c r="F52" s="315">
        <v>3757</v>
      </c>
      <c r="G52" s="316">
        <v>9.4846443257355412E-4</v>
      </c>
      <c r="H52" s="317">
        <v>0.28040695100079044</v>
      </c>
      <c r="I52" s="317">
        <v>6.2000000000000003E-5</v>
      </c>
      <c r="J52" s="318">
        <v>-0.20961094570282057</v>
      </c>
      <c r="K52" s="318">
        <v>-0.19728667017160362</v>
      </c>
      <c r="L52" s="318">
        <v>2.2115720781745729</v>
      </c>
      <c r="M52" s="318"/>
      <c r="N52" s="318"/>
      <c r="O52" s="318"/>
      <c r="P52" s="313" t="s">
        <v>1760</v>
      </c>
    </row>
    <row r="53" spans="1:16" s="96" customFormat="1" ht="12.95" customHeight="1" x14ac:dyDescent="0.2">
      <c r="A53" s="313" t="s">
        <v>428</v>
      </c>
      <c r="B53" s="313"/>
      <c r="C53" s="314" t="s">
        <v>429</v>
      </c>
      <c r="D53" s="314" t="s">
        <v>459</v>
      </c>
      <c r="E53" s="315">
        <v>3767.6</v>
      </c>
      <c r="F53" s="315">
        <v>3757</v>
      </c>
      <c r="G53" s="316">
        <v>6.1808044239023969E-4</v>
      </c>
      <c r="H53" s="317">
        <v>0.28034594927107293</v>
      </c>
      <c r="I53" s="317">
        <v>3.9999999999999996E-5</v>
      </c>
      <c r="J53" s="318">
        <v>-1.3622912512067931</v>
      </c>
      <c r="K53" s="318">
        <v>-1.516933368757023</v>
      </c>
      <c r="L53" s="318">
        <v>1.4268206955947438</v>
      </c>
      <c r="M53" s="318"/>
      <c r="N53" s="318"/>
      <c r="O53" s="318"/>
      <c r="P53" s="313" t="s">
        <v>1760</v>
      </c>
    </row>
    <row r="54" spans="1:16" s="96" customFormat="1" ht="12.95" customHeight="1" x14ac:dyDescent="0.2">
      <c r="A54" s="313" t="s">
        <v>428</v>
      </c>
      <c r="B54" s="313"/>
      <c r="C54" s="314" t="s">
        <v>429</v>
      </c>
      <c r="D54" s="314" t="s">
        <v>460</v>
      </c>
      <c r="E54" s="315">
        <v>3776.3</v>
      </c>
      <c r="F54" s="315">
        <v>3757</v>
      </c>
      <c r="G54" s="316">
        <v>8.5413694211432668E-4</v>
      </c>
      <c r="H54" s="317">
        <v>0.28045895247530372</v>
      </c>
      <c r="I54" s="317">
        <v>5.3999999999999998E-5</v>
      </c>
      <c r="J54" s="318">
        <v>2.2590944162570459</v>
      </c>
      <c r="K54" s="318">
        <v>1.9021186252943245</v>
      </c>
      <c r="L54" s="318">
        <v>1.9262079390558462</v>
      </c>
      <c r="M54" s="318"/>
      <c r="N54" s="318"/>
      <c r="O54" s="318"/>
      <c r="P54" s="313" t="s">
        <v>1760</v>
      </c>
    </row>
    <row r="55" spans="1:16" s="96" customFormat="1" ht="12.95" customHeight="1" x14ac:dyDescent="0.2">
      <c r="A55" s="313" t="s">
        <v>428</v>
      </c>
      <c r="B55" s="313"/>
      <c r="C55" s="314" t="s">
        <v>429</v>
      </c>
      <c r="D55" s="314" t="s">
        <v>461</v>
      </c>
      <c r="E55" s="315">
        <v>3744.3</v>
      </c>
      <c r="F55" s="315">
        <v>3757</v>
      </c>
      <c r="G55" s="316">
        <v>4.7830149560789071E-4</v>
      </c>
      <c r="H55" s="317">
        <v>0.28034594927107293</v>
      </c>
      <c r="I55" s="317">
        <v>4.8000000000000001E-5</v>
      </c>
      <c r="J55" s="318">
        <v>-1.5499150522479965</v>
      </c>
      <c r="K55" s="318">
        <v>-1.154642729012112</v>
      </c>
      <c r="L55" s="318">
        <v>1.7121848347156909</v>
      </c>
      <c r="M55" s="318"/>
      <c r="N55" s="318"/>
      <c r="O55" s="318"/>
      <c r="P55" s="313" t="s">
        <v>1760</v>
      </c>
    </row>
    <row r="56" spans="1:16" s="96" customFormat="1" ht="12.95" customHeight="1" x14ac:dyDescent="0.2">
      <c r="A56" s="313" t="s">
        <v>428</v>
      </c>
      <c r="B56" s="313"/>
      <c r="C56" s="314" t="s">
        <v>429</v>
      </c>
      <c r="D56" s="314" t="s">
        <v>462</v>
      </c>
      <c r="E56" s="315">
        <v>3748.7</v>
      </c>
      <c r="F56" s="315">
        <v>3757</v>
      </c>
      <c r="G56" s="316">
        <v>7.205432999000703E-4</v>
      </c>
      <c r="H56" s="317">
        <v>0.28038195029188984</v>
      </c>
      <c r="I56" s="317">
        <v>3.9999999999999996E-5</v>
      </c>
      <c r="J56" s="318">
        <v>-0.78754253039603483</v>
      </c>
      <c r="K56" s="318">
        <v>-0.49833004164501205</v>
      </c>
      <c r="L56" s="318">
        <v>1.426820695595854</v>
      </c>
      <c r="M56" s="318"/>
      <c r="N56" s="318"/>
      <c r="O56" s="318"/>
      <c r="P56" s="313" t="s">
        <v>1760</v>
      </c>
    </row>
    <row r="57" spans="1:16" s="96" customFormat="1" ht="12.95" customHeight="1" x14ac:dyDescent="0.2">
      <c r="A57" s="313" t="s">
        <v>428</v>
      </c>
      <c r="B57" s="313"/>
      <c r="C57" s="314" t="s">
        <v>429</v>
      </c>
      <c r="D57" s="314" t="s">
        <v>463</v>
      </c>
      <c r="E57" s="315">
        <v>3743</v>
      </c>
      <c r="F57" s="315">
        <v>3757</v>
      </c>
      <c r="G57" s="316">
        <v>6.4244824444255593E-4</v>
      </c>
      <c r="H57" s="317">
        <v>0.28034794932778501</v>
      </c>
      <c r="I57" s="317">
        <v>5.3999999999999998E-5</v>
      </c>
      <c r="J57" s="318">
        <v>-1.9326044115730578</v>
      </c>
      <c r="K57" s="318">
        <v>-1.508748796608117</v>
      </c>
      <c r="L57" s="318">
        <v>1.9262079390536258</v>
      </c>
      <c r="M57" s="318"/>
      <c r="N57" s="318"/>
      <c r="O57" s="318"/>
      <c r="P57" s="313" t="s">
        <v>1760</v>
      </c>
    </row>
    <row r="58" spans="1:16" s="96" customFormat="1" ht="12.95" customHeight="1" x14ac:dyDescent="0.2">
      <c r="A58" s="313" t="s">
        <v>428</v>
      </c>
      <c r="B58" s="313"/>
      <c r="C58" s="314" t="s">
        <v>429</v>
      </c>
      <c r="D58" s="314" t="s">
        <v>464</v>
      </c>
      <c r="E58" s="315">
        <v>3751.4</v>
      </c>
      <c r="F58" s="315">
        <v>3757</v>
      </c>
      <c r="G58" s="316">
        <v>7.069598859466116E-4</v>
      </c>
      <c r="H58" s="317">
        <v>0.28037395006504168</v>
      </c>
      <c r="I58" s="317">
        <v>2.9999999999999997E-5</v>
      </c>
      <c r="J58" s="318">
        <v>-0.9744662694788353</v>
      </c>
      <c r="K58" s="318">
        <v>-0.74849565636192494</v>
      </c>
      <c r="L58" s="318">
        <v>1.0701155216952252</v>
      </c>
      <c r="M58" s="318"/>
      <c r="N58" s="318"/>
      <c r="O58" s="318"/>
      <c r="P58" s="313" t="s">
        <v>1760</v>
      </c>
    </row>
    <row r="59" spans="1:16" s="96" customFormat="1" ht="12.95" customHeight="1" x14ac:dyDescent="0.2">
      <c r="A59" s="313" t="s">
        <v>428</v>
      </c>
      <c r="B59" s="313"/>
      <c r="C59" s="314" t="s">
        <v>429</v>
      </c>
      <c r="D59" s="314" t="s">
        <v>465</v>
      </c>
      <c r="E59" s="315">
        <v>3760.1</v>
      </c>
      <c r="F59" s="315">
        <v>3757</v>
      </c>
      <c r="G59" s="316">
        <v>8.3772896957327143E-4</v>
      </c>
      <c r="H59" s="317">
        <v>0.28033394893080071</v>
      </c>
      <c r="I59" s="317">
        <v>6.7999999999999999E-5</v>
      </c>
      <c r="J59" s="318">
        <v>-2.5360070863544859</v>
      </c>
      <c r="K59" s="318">
        <v>-2.5142949418521798</v>
      </c>
      <c r="L59" s="318">
        <v>2.4255951825136179</v>
      </c>
      <c r="M59" s="318"/>
      <c r="N59" s="318"/>
      <c r="O59" s="318"/>
      <c r="P59" s="313" t="s">
        <v>1760</v>
      </c>
    </row>
    <row r="60" spans="1:16" s="96" customFormat="1" ht="12.95" customHeight="1" x14ac:dyDescent="0.2">
      <c r="A60" s="313" t="s">
        <v>428</v>
      </c>
      <c r="B60" s="313"/>
      <c r="C60" s="314" t="s">
        <v>429</v>
      </c>
      <c r="D60" s="314" t="s">
        <v>466</v>
      </c>
      <c r="E60" s="315">
        <v>3747.3</v>
      </c>
      <c r="F60" s="315">
        <v>3757</v>
      </c>
      <c r="G60" s="316">
        <v>5.2917546610087285E-4</v>
      </c>
      <c r="H60" s="317">
        <v>0.28034894935614108</v>
      </c>
      <c r="I60" s="317">
        <v>5.5999999999999999E-5</v>
      </c>
      <c r="J60" s="318">
        <v>-1.5033879888937118</v>
      </c>
      <c r="K60" s="318">
        <v>-1.1794875085135992</v>
      </c>
      <c r="L60" s="318">
        <v>1.9975489738355279</v>
      </c>
      <c r="M60" s="318"/>
      <c r="N60" s="318"/>
      <c r="O60" s="318"/>
      <c r="P60" s="313" t="s">
        <v>1760</v>
      </c>
    </row>
    <row r="61" spans="1:16" s="96" customFormat="1" ht="12.95" customHeight="1" x14ac:dyDescent="0.2">
      <c r="A61" s="313" t="s">
        <v>428</v>
      </c>
      <c r="B61" s="313"/>
      <c r="C61" s="314" t="s">
        <v>429</v>
      </c>
      <c r="D61" s="314" t="s">
        <v>467</v>
      </c>
      <c r="E61" s="315">
        <v>3748.9</v>
      </c>
      <c r="F61" s="315">
        <v>3757</v>
      </c>
      <c r="G61" s="316">
        <v>2.8351961624806948E-4</v>
      </c>
      <c r="H61" s="317">
        <v>0.28033794904422482</v>
      </c>
      <c r="I61" s="317">
        <v>4.6E-5</v>
      </c>
      <c r="J61" s="318">
        <v>-1.2234539905620068</v>
      </c>
      <c r="K61" s="318">
        <v>-0.93516316851394166</v>
      </c>
      <c r="L61" s="318">
        <v>1.640843799934899</v>
      </c>
      <c r="M61" s="318"/>
      <c r="N61" s="318"/>
      <c r="O61" s="318"/>
      <c r="P61" s="313" t="s">
        <v>1760</v>
      </c>
    </row>
    <row r="62" spans="1:16" s="96" customFormat="1" ht="12.95" customHeight="1" x14ac:dyDescent="0.2">
      <c r="A62" s="313" t="s">
        <v>428</v>
      </c>
      <c r="B62" s="313"/>
      <c r="C62" s="314" t="s">
        <v>429</v>
      </c>
      <c r="D62" s="314" t="s">
        <v>468</v>
      </c>
      <c r="E62" s="315">
        <v>3736.8</v>
      </c>
      <c r="F62" s="315">
        <v>3757</v>
      </c>
      <c r="G62" s="316">
        <v>5.9122000727926513E-4</v>
      </c>
      <c r="H62" s="317">
        <v>0.28036694986654953</v>
      </c>
      <c r="I62" s="317">
        <v>6.3999999999999997E-5</v>
      </c>
      <c r="J62" s="318">
        <v>-1.2687191708027346</v>
      </c>
      <c r="K62" s="318">
        <v>-0.698212164425005</v>
      </c>
      <c r="L62" s="318">
        <v>2.2829131129542546</v>
      </c>
      <c r="M62" s="318"/>
      <c r="N62" s="318"/>
      <c r="O62" s="318"/>
      <c r="P62" s="313" t="s">
        <v>1760</v>
      </c>
    </row>
    <row r="63" spans="1:16" s="96" customFormat="1" ht="12.95" customHeight="1" x14ac:dyDescent="0.2">
      <c r="A63" s="313" t="s">
        <v>428</v>
      </c>
      <c r="B63" s="313"/>
      <c r="C63" s="314" t="s">
        <v>429</v>
      </c>
      <c r="D63" s="314" t="s">
        <v>469</v>
      </c>
      <c r="E63" s="315">
        <v>3735.9</v>
      </c>
      <c r="F63" s="315">
        <v>3757</v>
      </c>
      <c r="G63" s="316">
        <v>5.3969495209490472E-4</v>
      </c>
      <c r="H63" s="317">
        <v>0.28033194887408863</v>
      </c>
      <c r="I63" s="317">
        <v>4.3999999999999999E-5</v>
      </c>
      <c r="J63" s="318">
        <v>-2.4057178963143855</v>
      </c>
      <c r="K63" s="318">
        <v>-1.8131687733946578</v>
      </c>
      <c r="L63" s="318">
        <v>1.5695027651552174</v>
      </c>
      <c r="M63" s="318"/>
      <c r="N63" s="318"/>
      <c r="O63" s="318"/>
      <c r="P63" s="313" t="s">
        <v>1760</v>
      </c>
    </row>
    <row r="64" spans="1:16" s="96" customFormat="1" ht="12.95" customHeight="1" x14ac:dyDescent="0.2">
      <c r="A64" s="313" t="s">
        <v>428</v>
      </c>
      <c r="B64" s="313"/>
      <c r="C64" s="314" t="s">
        <v>429</v>
      </c>
      <c r="D64" s="314" t="s">
        <v>470</v>
      </c>
      <c r="E64" s="315">
        <v>3769.9</v>
      </c>
      <c r="F64" s="315">
        <v>3757</v>
      </c>
      <c r="G64" s="316">
        <v>4.7108211535349146E-4</v>
      </c>
      <c r="H64" s="317">
        <v>0.28035894963970132</v>
      </c>
      <c r="I64" s="317">
        <v>5.5999999999999999E-5</v>
      </c>
      <c r="J64" s="318">
        <v>-0.46247681120159534</v>
      </c>
      <c r="K64" s="318">
        <v>-0.67220106669374502</v>
      </c>
      <c r="L64" s="318">
        <v>1.9975489738355279</v>
      </c>
      <c r="M64" s="318"/>
      <c r="N64" s="318"/>
      <c r="O64" s="318"/>
      <c r="P64" s="313" t="s">
        <v>1760</v>
      </c>
    </row>
    <row r="65" spans="1:16" s="96" customFormat="1" ht="12.95" customHeight="1" x14ac:dyDescent="0.2">
      <c r="A65" s="313" t="s">
        <v>428</v>
      </c>
      <c r="B65" s="313"/>
      <c r="C65" s="314" t="s">
        <v>429</v>
      </c>
      <c r="D65" s="314" t="s">
        <v>471</v>
      </c>
      <c r="E65" s="315">
        <v>3771</v>
      </c>
      <c r="F65" s="315">
        <v>3757</v>
      </c>
      <c r="G65" s="316">
        <v>7.9247539193086282E-4</v>
      </c>
      <c r="H65" s="317">
        <v>0.2803719500083296</v>
      </c>
      <c r="I65" s="317">
        <v>5.3999999999999998E-5</v>
      </c>
      <c r="J65" s="318">
        <v>-0.80804790201005616</v>
      </c>
      <c r="K65" s="318">
        <v>-1.0414848781548081</v>
      </c>
      <c r="L65" s="318">
        <v>1.9262079390536258</v>
      </c>
      <c r="M65" s="318"/>
      <c r="N65" s="318"/>
      <c r="O65" s="318"/>
      <c r="P65" s="313" t="s">
        <v>1760</v>
      </c>
    </row>
    <row r="66" spans="1:16" s="96" customFormat="1" ht="12.95" customHeight="1" x14ac:dyDescent="0.2">
      <c r="A66" s="313" t="s">
        <v>428</v>
      </c>
      <c r="B66" s="313"/>
      <c r="C66" s="314" t="s">
        <v>429</v>
      </c>
      <c r="D66" s="314" t="s">
        <v>472</v>
      </c>
      <c r="E66" s="315">
        <v>3669.5</v>
      </c>
      <c r="F66" s="315">
        <v>3757</v>
      </c>
      <c r="G66" s="316">
        <v>8.4744736606957817E-4</v>
      </c>
      <c r="H66" s="317">
        <v>0.28033394893080071</v>
      </c>
      <c r="I66" s="317">
        <v>3.7999999999999995E-5</v>
      </c>
      <c r="J66" s="318">
        <v>-4.6758501189669843</v>
      </c>
      <c r="K66" s="318">
        <v>-2.5394838860037794</v>
      </c>
      <c r="L66" s="318">
        <v>1.3554796608150621</v>
      </c>
      <c r="M66" s="318"/>
      <c r="N66" s="318"/>
      <c r="O66" s="318"/>
      <c r="P66" s="313" t="s">
        <v>1760</v>
      </c>
    </row>
    <row r="67" spans="1:16" s="96" customFormat="1" ht="12.95" customHeight="1" x14ac:dyDescent="0.2">
      <c r="A67" s="313" t="s">
        <v>428</v>
      </c>
      <c r="B67" s="313"/>
      <c r="C67" s="314" t="s">
        <v>429</v>
      </c>
      <c r="D67" s="314" t="s">
        <v>473</v>
      </c>
      <c r="E67" s="315">
        <v>3767.2</v>
      </c>
      <c r="F67" s="315">
        <v>3757</v>
      </c>
      <c r="G67" s="316">
        <v>5.0612898298105951E-4</v>
      </c>
      <c r="H67" s="317">
        <v>0.28034494924271697</v>
      </c>
      <c r="I67" s="317">
        <v>3.4E-5</v>
      </c>
      <c r="J67" s="318">
        <v>-1.1167151595781188</v>
      </c>
      <c r="K67" s="318">
        <v>-1.2624398421257066</v>
      </c>
      <c r="L67" s="318">
        <v>1.2127975912556987</v>
      </c>
      <c r="M67" s="318"/>
      <c r="N67" s="318"/>
      <c r="O67" s="318"/>
      <c r="P67" s="313" t="s">
        <v>1760</v>
      </c>
    </row>
    <row r="68" spans="1:16" s="96" customFormat="1" ht="12.95" customHeight="1" x14ac:dyDescent="0.2">
      <c r="A68" s="313" t="s">
        <v>428</v>
      </c>
      <c r="B68" s="313"/>
      <c r="C68" s="314" t="s">
        <v>474</v>
      </c>
      <c r="D68" s="314" t="s">
        <v>475</v>
      </c>
      <c r="E68" s="315">
        <v>3762.5</v>
      </c>
      <c r="F68" s="315">
        <v>3756</v>
      </c>
      <c r="G68" s="316">
        <v>6.9251793384618855E-4</v>
      </c>
      <c r="H68" s="317">
        <v>0.28034594927107293</v>
      </c>
      <c r="I68" s="317">
        <v>5.1999999999999997E-5</v>
      </c>
      <c r="J68" s="318">
        <v>-1.6753281168924161</v>
      </c>
      <c r="K68" s="318">
        <v>-1.7333699945643044</v>
      </c>
      <c r="L68" s="318">
        <v>1.8548624521896873</v>
      </c>
      <c r="M68" s="318">
        <f>AVERAGE(K68:K112)</f>
        <v>-1.4736495986031388</v>
      </c>
      <c r="N68" s="318">
        <v>0.30296229461753932</v>
      </c>
      <c r="O68" s="318">
        <f>MAX(K68:K112)-MIN(K68:K112)</f>
        <v>4.5730623134665471</v>
      </c>
      <c r="P68" s="313" t="s">
        <v>3003</v>
      </c>
    </row>
    <row r="69" spans="1:16" s="96" customFormat="1" ht="12.95" customHeight="1" x14ac:dyDescent="0.2">
      <c r="A69" s="313" t="s">
        <v>428</v>
      </c>
      <c r="B69" s="313"/>
      <c r="C69" s="314" t="s">
        <v>474</v>
      </c>
      <c r="D69" s="314" t="s">
        <v>476</v>
      </c>
      <c r="E69" s="315">
        <v>3755.1</v>
      </c>
      <c r="F69" s="315">
        <v>3756</v>
      </c>
      <c r="G69" s="316">
        <v>4.3064464947230676E-4</v>
      </c>
      <c r="H69" s="317">
        <v>0.28033294890244465</v>
      </c>
      <c r="I69" s="317">
        <v>3.1999999999999999E-5</v>
      </c>
      <c r="J69" s="318">
        <v>-1.6351557062743716</v>
      </c>
      <c r="K69" s="318">
        <v>-1.5185426090791321</v>
      </c>
      <c r="L69" s="318">
        <v>1.1414538167320298</v>
      </c>
      <c r="M69" s="318"/>
      <c r="N69" s="318"/>
      <c r="O69" s="318"/>
      <c r="P69" s="313" t="s">
        <v>1760</v>
      </c>
    </row>
    <row r="70" spans="1:16" s="96" customFormat="1" ht="12.95" customHeight="1" x14ac:dyDescent="0.2">
      <c r="A70" s="313" t="s">
        <v>428</v>
      </c>
      <c r="B70" s="313"/>
      <c r="C70" s="314" t="s">
        <v>474</v>
      </c>
      <c r="D70" s="314" t="s">
        <v>477</v>
      </c>
      <c r="E70" s="315">
        <v>3770.1</v>
      </c>
      <c r="F70" s="315">
        <v>3756</v>
      </c>
      <c r="G70" s="316">
        <v>7.7523760556746262E-4</v>
      </c>
      <c r="H70" s="317">
        <v>0.28043095168133497</v>
      </c>
      <c r="I70" s="317">
        <v>5.1999999999999997E-5</v>
      </c>
      <c r="J70" s="318">
        <v>1.3203363891900466</v>
      </c>
      <c r="K70" s="318">
        <v>1.0843625971834747</v>
      </c>
      <c r="L70" s="318">
        <v>1.854862452188577</v>
      </c>
      <c r="M70" s="318"/>
      <c r="N70" s="318"/>
      <c r="O70" s="318"/>
      <c r="P70" s="313" t="s">
        <v>1760</v>
      </c>
    </row>
    <row r="71" spans="1:16" s="96" customFormat="1" ht="12.95" customHeight="1" x14ac:dyDescent="0.2">
      <c r="A71" s="313" t="s">
        <v>428</v>
      </c>
      <c r="B71" s="313"/>
      <c r="C71" s="314" t="s">
        <v>474</v>
      </c>
      <c r="D71" s="314" t="s">
        <v>478</v>
      </c>
      <c r="E71" s="315">
        <v>3747.9</v>
      </c>
      <c r="F71" s="315">
        <v>3756</v>
      </c>
      <c r="G71" s="316">
        <v>5.5710508440602255E-4</v>
      </c>
      <c r="H71" s="317">
        <v>0.28035294946956513</v>
      </c>
      <c r="I71" s="317">
        <v>4.8000000000000001E-5</v>
      </c>
      <c r="J71" s="318">
        <v>-1.4186794295789618</v>
      </c>
      <c r="K71" s="318">
        <v>-1.1327932391236306</v>
      </c>
      <c r="L71" s="318">
        <v>1.7121807250985999</v>
      </c>
      <c r="M71" s="318"/>
      <c r="N71" s="318"/>
      <c r="O71" s="318"/>
      <c r="P71" s="313" t="s">
        <v>1760</v>
      </c>
    </row>
    <row r="72" spans="1:16" s="96" customFormat="1" ht="12.95" customHeight="1" x14ac:dyDescent="0.2">
      <c r="A72" s="313" t="s">
        <v>428</v>
      </c>
      <c r="B72" s="313"/>
      <c r="C72" s="314" t="s">
        <v>474</v>
      </c>
      <c r="D72" s="314" t="s">
        <v>479</v>
      </c>
      <c r="E72" s="315">
        <v>3749.9</v>
      </c>
      <c r="F72" s="315">
        <v>3756</v>
      </c>
      <c r="G72" s="316">
        <v>6.3353093744397432E-4</v>
      </c>
      <c r="H72" s="317">
        <v>0.28032194859052839</v>
      </c>
      <c r="I72" s="317">
        <v>4.1999999999999998E-5</v>
      </c>
      <c r="J72" s="318">
        <v>-2.6748023428413426</v>
      </c>
      <c r="K72" s="318">
        <v>-2.4366397588637678</v>
      </c>
      <c r="L72" s="318">
        <v>1.4981581344608585</v>
      </c>
      <c r="M72" s="318"/>
      <c r="N72" s="318"/>
      <c r="O72" s="318"/>
      <c r="P72" s="313" t="s">
        <v>1760</v>
      </c>
    </row>
    <row r="73" spans="1:16" s="96" customFormat="1" ht="12.95" customHeight="1" x14ac:dyDescent="0.2">
      <c r="A73" s="313" t="s">
        <v>428</v>
      </c>
      <c r="B73" s="313"/>
      <c r="C73" s="314" t="s">
        <v>474</v>
      </c>
      <c r="D73" s="314" t="s">
        <v>480</v>
      </c>
      <c r="E73" s="315">
        <v>3759.2</v>
      </c>
      <c r="F73" s="315">
        <v>3756</v>
      </c>
      <c r="G73" s="316">
        <v>5.1870066238958251E-4</v>
      </c>
      <c r="H73" s="317">
        <v>0.28033794904422482</v>
      </c>
      <c r="I73" s="317">
        <v>4.3999999999999999E-5</v>
      </c>
      <c r="J73" s="318">
        <v>-1.5878925752454975</v>
      </c>
      <c r="K73" s="318">
        <v>-1.5683528023202609</v>
      </c>
      <c r="L73" s="318">
        <v>1.5694989980075125</v>
      </c>
      <c r="M73" s="318"/>
      <c r="N73" s="318"/>
      <c r="O73" s="318"/>
      <c r="P73" s="313" t="s">
        <v>1760</v>
      </c>
    </row>
    <row r="74" spans="1:16" s="96" customFormat="1" ht="12.95" customHeight="1" x14ac:dyDescent="0.2">
      <c r="A74" s="313" t="s">
        <v>428</v>
      </c>
      <c r="B74" s="313"/>
      <c r="C74" s="314" t="s">
        <v>474</v>
      </c>
      <c r="D74" s="314" t="s">
        <v>481</v>
      </c>
      <c r="E74" s="315">
        <v>3756.2</v>
      </c>
      <c r="F74" s="315">
        <v>3756</v>
      </c>
      <c r="G74" s="316">
        <v>5.6066051747560744E-4</v>
      </c>
      <c r="H74" s="317">
        <v>0.28037995023517781</v>
      </c>
      <c r="I74" s="317">
        <v>3.1999999999999999E-5</v>
      </c>
      <c r="J74" s="318">
        <v>-0.26911808100216206</v>
      </c>
      <c r="K74" s="318">
        <v>-0.17887697518537138</v>
      </c>
      <c r="L74" s="318">
        <v>1.1414538167309196</v>
      </c>
      <c r="M74" s="318"/>
      <c r="N74" s="318"/>
      <c r="O74" s="318"/>
      <c r="P74" s="313" t="s">
        <v>1760</v>
      </c>
    </row>
    <row r="75" spans="1:16" s="96" customFormat="1" ht="12.95" customHeight="1" x14ac:dyDescent="0.2">
      <c r="A75" s="313" t="s">
        <v>428</v>
      </c>
      <c r="B75" s="313"/>
      <c r="C75" s="314" t="s">
        <v>474</v>
      </c>
      <c r="D75" s="314" t="s">
        <v>482</v>
      </c>
      <c r="E75" s="315">
        <v>3749.5</v>
      </c>
      <c r="F75" s="315">
        <v>3756</v>
      </c>
      <c r="G75" s="316">
        <v>3.1334152922732767E-4</v>
      </c>
      <c r="H75" s="317">
        <v>0.28033194887408863</v>
      </c>
      <c r="I75" s="317">
        <v>3.7999999999999995E-5</v>
      </c>
      <c r="J75" s="318">
        <v>-1.5002653428208834</v>
      </c>
      <c r="K75" s="318">
        <v>-1.2502626447830067</v>
      </c>
      <c r="L75" s="318">
        <v>1.3554764073697712</v>
      </c>
      <c r="M75" s="318"/>
      <c r="N75" s="318"/>
      <c r="O75" s="318"/>
      <c r="P75" s="313" t="s">
        <v>1760</v>
      </c>
    </row>
    <row r="76" spans="1:16" s="96" customFormat="1" ht="12.95" customHeight="1" x14ac:dyDescent="0.2">
      <c r="A76" s="313" t="s">
        <v>428</v>
      </c>
      <c r="B76" s="313"/>
      <c r="C76" s="314" t="s">
        <v>474</v>
      </c>
      <c r="D76" s="314" t="s">
        <v>483</v>
      </c>
      <c r="E76" s="315">
        <v>3743.2</v>
      </c>
      <c r="F76" s="315">
        <v>3756</v>
      </c>
      <c r="G76" s="316">
        <v>6.6484045127936662E-4</v>
      </c>
      <c r="H76" s="317">
        <v>0.28031194830696815</v>
      </c>
      <c r="I76" s="317">
        <v>3.7999999999999995E-5</v>
      </c>
      <c r="J76" s="318">
        <v>-3.2697742711018662</v>
      </c>
      <c r="K76" s="318">
        <v>-2.874482219102914</v>
      </c>
      <c r="L76" s="318">
        <v>1.3554764073686609</v>
      </c>
      <c r="M76" s="318"/>
      <c r="N76" s="318"/>
      <c r="O76" s="318"/>
      <c r="P76" s="313" t="s">
        <v>1760</v>
      </c>
    </row>
    <row r="77" spans="1:16" s="96" customFormat="1" ht="12.95" customHeight="1" x14ac:dyDescent="0.2">
      <c r="A77" s="313" t="s">
        <v>428</v>
      </c>
      <c r="B77" s="313"/>
      <c r="C77" s="314" t="s">
        <v>474</v>
      </c>
      <c r="D77" s="314" t="s">
        <v>484</v>
      </c>
      <c r="E77" s="315">
        <v>3760.5</v>
      </c>
      <c r="F77" s="315">
        <v>3756</v>
      </c>
      <c r="G77" s="316">
        <v>5.9752340073746088E-4</v>
      </c>
      <c r="H77" s="317">
        <v>0.28035494952627721</v>
      </c>
      <c r="I77" s="317">
        <v>4.1999999999999998E-5</v>
      </c>
      <c r="J77" s="318">
        <v>-1.1550637090140814</v>
      </c>
      <c r="K77" s="318">
        <v>-1.1661807648633005</v>
      </c>
      <c r="L77" s="318">
        <v>1.4981581344597483</v>
      </c>
      <c r="M77" s="318"/>
      <c r="N77" s="318"/>
      <c r="O77" s="318"/>
      <c r="P77" s="313" t="s">
        <v>1760</v>
      </c>
    </row>
    <row r="78" spans="1:16" s="96" customFormat="1" ht="12.95" customHeight="1" x14ac:dyDescent="0.2">
      <c r="A78" s="313" t="s">
        <v>428</v>
      </c>
      <c r="B78" s="313"/>
      <c r="C78" s="314" t="s">
        <v>474</v>
      </c>
      <c r="D78" s="314" t="s">
        <v>485</v>
      </c>
      <c r="E78" s="315">
        <v>3745.4</v>
      </c>
      <c r="F78" s="315">
        <v>3756</v>
      </c>
      <c r="G78" s="316">
        <v>8.9027214248581623E-4</v>
      </c>
      <c r="H78" s="317">
        <v>0.2803229486188844</v>
      </c>
      <c r="I78" s="317">
        <v>4.1999999999999998E-5</v>
      </c>
      <c r="J78" s="318">
        <v>-3.4074892501467779</v>
      </c>
      <c r="K78" s="318">
        <v>-3.0662264134662109</v>
      </c>
      <c r="L78" s="318">
        <v>1.4981581344608585</v>
      </c>
      <c r="M78" s="318"/>
      <c r="N78" s="318"/>
      <c r="O78" s="318"/>
      <c r="P78" s="313" t="s">
        <v>1760</v>
      </c>
    </row>
    <row r="79" spans="1:16" s="96" customFormat="1" ht="12.95" customHeight="1" x14ac:dyDescent="0.2">
      <c r="A79" s="313" t="s">
        <v>428</v>
      </c>
      <c r="B79" s="313"/>
      <c r="C79" s="314" t="s">
        <v>474</v>
      </c>
      <c r="D79" s="314" t="s">
        <v>486</v>
      </c>
      <c r="E79" s="315">
        <v>3765.4</v>
      </c>
      <c r="F79" s="315">
        <v>3756</v>
      </c>
      <c r="G79" s="316">
        <v>5.2913397540975567E-4</v>
      </c>
      <c r="H79" s="317">
        <v>0.28036494980983745</v>
      </c>
      <c r="I79" s="317">
        <v>5.9999999999999995E-5</v>
      </c>
      <c r="J79" s="318">
        <v>-0.50548358075497291</v>
      </c>
      <c r="K79" s="318">
        <v>-0.63225824071699854</v>
      </c>
      <c r="L79" s="318">
        <v>2.1402259063718621</v>
      </c>
      <c r="M79" s="318"/>
      <c r="N79" s="318"/>
      <c r="O79" s="318"/>
      <c r="P79" s="313" t="s">
        <v>1760</v>
      </c>
    </row>
    <row r="80" spans="1:16" s="96" customFormat="1" ht="12.95" customHeight="1" x14ac:dyDescent="0.2">
      <c r="A80" s="313" t="s">
        <v>428</v>
      </c>
      <c r="B80" s="313"/>
      <c r="C80" s="314" t="s">
        <v>474</v>
      </c>
      <c r="D80" s="314" t="s">
        <v>487</v>
      </c>
      <c r="E80" s="315">
        <v>3745.8</v>
      </c>
      <c r="F80" s="315">
        <v>3756</v>
      </c>
      <c r="G80" s="316">
        <v>8.3898964826491045E-4</v>
      </c>
      <c r="H80" s="317">
        <v>0.28039195057545008</v>
      </c>
      <c r="I80" s="317">
        <v>5.3999999999999998E-5</v>
      </c>
      <c r="J80" s="318">
        <v>-0.80455716965133206</v>
      </c>
      <c r="K80" s="318">
        <v>-0.47201557061504751</v>
      </c>
      <c r="L80" s="318">
        <v>1.926203315735231</v>
      </c>
      <c r="M80" s="318"/>
      <c r="N80" s="318"/>
      <c r="O80" s="318"/>
      <c r="P80" s="313" t="s">
        <v>1760</v>
      </c>
    </row>
    <row r="81" spans="1:16" s="96" customFormat="1" ht="12.95" customHeight="1" x14ac:dyDescent="0.2">
      <c r="A81" s="313" t="s">
        <v>428</v>
      </c>
      <c r="B81" s="313"/>
      <c r="C81" s="314" t="s">
        <v>474</v>
      </c>
      <c r="D81" s="314" t="s">
        <v>488</v>
      </c>
      <c r="E81" s="315">
        <v>3697.1</v>
      </c>
      <c r="F81" s="315">
        <v>3756</v>
      </c>
      <c r="G81" s="316">
        <v>5.6622027008531727E-4</v>
      </c>
      <c r="H81" s="317">
        <v>0.28035494952627721</v>
      </c>
      <c r="I81" s="317">
        <v>5.3999999999999998E-5</v>
      </c>
      <c r="J81" s="318">
        <v>-2.5671608626898212</v>
      </c>
      <c r="K81" s="318">
        <v>-1.0850692769326375</v>
      </c>
      <c r="L81" s="318">
        <v>1.926203315735231</v>
      </c>
      <c r="M81" s="318"/>
      <c r="N81" s="318"/>
      <c r="O81" s="318"/>
      <c r="P81" s="313" t="s">
        <v>1760</v>
      </c>
    </row>
    <row r="82" spans="1:16" s="96" customFormat="1" ht="12.95" customHeight="1" x14ac:dyDescent="0.2">
      <c r="A82" s="313" t="s">
        <v>428</v>
      </c>
      <c r="B82" s="313"/>
      <c r="C82" s="314" t="s">
        <v>474</v>
      </c>
      <c r="D82" s="314" t="s">
        <v>489</v>
      </c>
      <c r="E82" s="315">
        <v>3620.9</v>
      </c>
      <c r="F82" s="315">
        <v>3756</v>
      </c>
      <c r="G82" s="316">
        <v>6.1434308859806405E-4</v>
      </c>
      <c r="H82" s="317">
        <v>0.28036194972476935</v>
      </c>
      <c r="I82" s="317">
        <v>4.1999999999999998E-5</v>
      </c>
      <c r="J82" s="318">
        <v>-4.2291823988216404</v>
      </c>
      <c r="K82" s="318">
        <v>-0.96006320103980691</v>
      </c>
      <c r="L82" s="318">
        <v>1.4981581344597483</v>
      </c>
      <c r="M82" s="318"/>
      <c r="N82" s="318"/>
      <c r="O82" s="318"/>
      <c r="P82" s="313" t="s">
        <v>1760</v>
      </c>
    </row>
    <row r="83" spans="1:16" s="96" customFormat="1" ht="12.95" customHeight="1" x14ac:dyDescent="0.2">
      <c r="A83" s="313" t="s">
        <v>428</v>
      </c>
      <c r="B83" s="313"/>
      <c r="C83" s="314" t="s">
        <v>474</v>
      </c>
      <c r="D83" s="314" t="s">
        <v>490</v>
      </c>
      <c r="E83" s="315">
        <v>3735.7</v>
      </c>
      <c r="F83" s="315">
        <v>3756</v>
      </c>
      <c r="G83" s="316">
        <v>8.2582114122262411E-4</v>
      </c>
      <c r="H83" s="317">
        <v>0.28032694873230851</v>
      </c>
      <c r="I83" s="317">
        <v>3.6000000000000001E-5</v>
      </c>
      <c r="J83" s="318">
        <v>-3.3251698087155557</v>
      </c>
      <c r="K83" s="318">
        <v>-2.7565376442306722</v>
      </c>
      <c r="L83" s="318">
        <v>1.2841355438231172</v>
      </c>
      <c r="M83" s="318"/>
      <c r="N83" s="318"/>
      <c r="O83" s="318"/>
      <c r="P83" s="313" t="s">
        <v>1760</v>
      </c>
    </row>
    <row r="84" spans="1:16" s="96" customFormat="1" ht="12.95" customHeight="1" x14ac:dyDescent="0.2">
      <c r="A84" s="313" t="s">
        <v>428</v>
      </c>
      <c r="B84" s="313"/>
      <c r="C84" s="314" t="s">
        <v>474</v>
      </c>
      <c r="D84" s="314" t="s">
        <v>491</v>
      </c>
      <c r="E84" s="315">
        <v>3705.8</v>
      </c>
      <c r="F84" s="315">
        <v>3756</v>
      </c>
      <c r="G84" s="316">
        <v>8.3430439176028709E-4</v>
      </c>
      <c r="H84" s="317">
        <v>0.28033494895915673</v>
      </c>
      <c r="I84" s="317">
        <v>4.6E-5</v>
      </c>
      <c r="J84" s="318">
        <v>-3.7599149080624894</v>
      </c>
      <c r="K84" s="318">
        <v>-2.4931475761413857</v>
      </c>
      <c r="L84" s="318">
        <v>1.6408398615519459</v>
      </c>
      <c r="M84" s="318"/>
      <c r="N84" s="318"/>
      <c r="O84" s="318"/>
      <c r="P84" s="313" t="s">
        <v>1760</v>
      </c>
    </row>
    <row r="85" spans="1:16" s="96" customFormat="1" ht="12.95" customHeight="1" x14ac:dyDescent="0.2">
      <c r="A85" s="313" t="s">
        <v>428</v>
      </c>
      <c r="B85" s="313"/>
      <c r="C85" s="314" t="s">
        <v>474</v>
      </c>
      <c r="D85" s="314" t="s">
        <v>492</v>
      </c>
      <c r="E85" s="315">
        <v>3739.7</v>
      </c>
      <c r="F85" s="315">
        <v>3756</v>
      </c>
      <c r="G85" s="316">
        <v>3.6737453711014381E-4</v>
      </c>
      <c r="H85" s="317">
        <v>0.28033594898751274</v>
      </c>
      <c r="I85" s="317">
        <v>5.1999999999999997E-5</v>
      </c>
      <c r="J85" s="318">
        <v>-1.7294668329514984</v>
      </c>
      <c r="K85" s="318">
        <v>-1.2475851577342656</v>
      </c>
      <c r="L85" s="318">
        <v>1.8548624521896873</v>
      </c>
      <c r="M85" s="318"/>
      <c r="N85" s="318"/>
      <c r="O85" s="318"/>
      <c r="P85" s="313" t="s">
        <v>1760</v>
      </c>
    </row>
    <row r="86" spans="1:16" s="96" customFormat="1" ht="12.95" customHeight="1" x14ac:dyDescent="0.2">
      <c r="A86" s="313" t="s">
        <v>428</v>
      </c>
      <c r="B86" s="313"/>
      <c r="C86" s="314" t="s">
        <v>474</v>
      </c>
      <c r="D86" s="314" t="s">
        <v>493</v>
      </c>
      <c r="E86" s="315">
        <v>3758.8</v>
      </c>
      <c r="F86" s="315">
        <v>3756</v>
      </c>
      <c r="G86" s="316">
        <v>3.9573182869296356E-4</v>
      </c>
      <c r="H86" s="317">
        <v>0.28035594955463322</v>
      </c>
      <c r="I86" s="317">
        <v>4.6E-5</v>
      </c>
      <c r="J86" s="318">
        <v>-0.63672569077910524</v>
      </c>
      <c r="K86" s="318">
        <v>-0.60763463402113693</v>
      </c>
      <c r="L86" s="318">
        <v>1.6408398615508357</v>
      </c>
      <c r="M86" s="318"/>
      <c r="N86" s="318"/>
      <c r="O86" s="318"/>
      <c r="P86" s="313" t="s">
        <v>1760</v>
      </c>
    </row>
    <row r="87" spans="1:16" s="96" customFormat="1" ht="12.95" customHeight="1" x14ac:dyDescent="0.2">
      <c r="A87" s="313" t="s">
        <v>428</v>
      </c>
      <c r="B87" s="313"/>
      <c r="C87" s="314" t="s">
        <v>474</v>
      </c>
      <c r="D87" s="314" t="s">
        <v>494</v>
      </c>
      <c r="E87" s="315">
        <v>3734.5</v>
      </c>
      <c r="F87" s="315">
        <v>3756</v>
      </c>
      <c r="G87" s="316">
        <v>3.257625655111789E-4</v>
      </c>
      <c r="H87" s="317">
        <v>0.28034494924271697</v>
      </c>
      <c r="I87" s="317">
        <v>3.7999999999999995E-5</v>
      </c>
      <c r="J87" s="318">
        <v>-1.4246159816977411</v>
      </c>
      <c r="K87" s="318">
        <v>-0.81871880192818658</v>
      </c>
      <c r="L87" s="318">
        <v>1.3554764073686609</v>
      </c>
      <c r="M87" s="318"/>
      <c r="N87" s="318"/>
      <c r="O87" s="318"/>
      <c r="P87" s="313" t="s">
        <v>1760</v>
      </c>
    </row>
    <row r="88" spans="1:16" s="96" customFormat="1" ht="12.95" customHeight="1" x14ac:dyDescent="0.2">
      <c r="A88" s="313" t="s">
        <v>428</v>
      </c>
      <c r="B88" s="313"/>
      <c r="C88" s="314" t="s">
        <v>474</v>
      </c>
      <c r="D88" s="314" t="s">
        <v>495</v>
      </c>
      <c r="E88" s="315">
        <v>3760.2</v>
      </c>
      <c r="F88" s="315">
        <v>3756</v>
      </c>
      <c r="G88" s="316">
        <v>4.047608413983993E-4</v>
      </c>
      <c r="H88" s="317">
        <v>0.28032994881737661</v>
      </c>
      <c r="I88" s="317">
        <v>3.4E-5</v>
      </c>
      <c r="J88" s="318">
        <v>-1.5544113995857867</v>
      </c>
      <c r="K88" s="318">
        <v>-1.5584877945273856</v>
      </c>
      <c r="L88" s="318">
        <v>1.2127946802764633</v>
      </c>
      <c r="M88" s="318"/>
      <c r="N88" s="318"/>
      <c r="O88" s="318"/>
      <c r="P88" s="313" t="s">
        <v>1760</v>
      </c>
    </row>
    <row r="89" spans="1:16" s="96" customFormat="1" ht="12.95" customHeight="1" x14ac:dyDescent="0.2">
      <c r="A89" s="313" t="s">
        <v>428</v>
      </c>
      <c r="B89" s="313"/>
      <c r="C89" s="314" t="s">
        <v>474</v>
      </c>
      <c r="D89" s="314" t="s">
        <v>496</v>
      </c>
      <c r="E89" s="315">
        <v>3776.6</v>
      </c>
      <c r="F89" s="315">
        <v>3756</v>
      </c>
      <c r="G89" s="316">
        <v>5.2193055311347829E-4</v>
      </c>
      <c r="H89" s="317">
        <v>0.28033594898751274</v>
      </c>
      <c r="I89" s="317">
        <v>3.7999999999999995E-5</v>
      </c>
      <c r="J89" s="318">
        <v>-1.2568892843389801</v>
      </c>
      <c r="K89" s="318">
        <v>-1.6480648594641156</v>
      </c>
      <c r="L89" s="318">
        <v>1.3554764073686609</v>
      </c>
      <c r="M89" s="318"/>
      <c r="N89" s="318"/>
      <c r="O89" s="318"/>
      <c r="P89" s="313" t="s">
        <v>1760</v>
      </c>
    </row>
    <row r="90" spans="1:16" s="96" customFormat="1" ht="12.95" customHeight="1" x14ac:dyDescent="0.2">
      <c r="A90" s="313" t="s">
        <v>428</v>
      </c>
      <c r="B90" s="313"/>
      <c r="C90" s="314" t="s">
        <v>474</v>
      </c>
      <c r="D90" s="314" t="s">
        <v>497</v>
      </c>
      <c r="E90" s="315">
        <v>3729.1</v>
      </c>
      <c r="F90" s="315">
        <v>3756</v>
      </c>
      <c r="G90" s="316">
        <v>7.2709212675418271E-4</v>
      </c>
      <c r="H90" s="317">
        <v>0.28040795102914645</v>
      </c>
      <c r="I90" s="317">
        <v>6.7999999999999999E-5</v>
      </c>
      <c r="J90" s="318">
        <v>-0.33658165021543951</v>
      </c>
      <c r="K90" s="318">
        <v>0.38867214589233257</v>
      </c>
      <c r="L90" s="318">
        <v>2.4255893605551471</v>
      </c>
      <c r="M90" s="318"/>
      <c r="N90" s="318"/>
      <c r="O90" s="318"/>
      <c r="P90" s="313" t="s">
        <v>1760</v>
      </c>
    </row>
    <row r="91" spans="1:16" s="96" customFormat="1" ht="12.95" customHeight="1" x14ac:dyDescent="0.2">
      <c r="A91" s="313" t="s">
        <v>428</v>
      </c>
      <c r="B91" s="313"/>
      <c r="C91" s="314" t="s">
        <v>474</v>
      </c>
      <c r="D91" s="314" t="s">
        <v>498</v>
      </c>
      <c r="E91" s="315">
        <v>3743.3</v>
      </c>
      <c r="F91" s="315">
        <v>3756</v>
      </c>
      <c r="G91" s="316">
        <v>3.1132795407149192E-4</v>
      </c>
      <c r="H91" s="317">
        <v>0.28033594898751274</v>
      </c>
      <c r="I91" s="317">
        <v>4.8000000000000001E-5</v>
      </c>
      <c r="J91" s="318">
        <v>-1.4995928466177144</v>
      </c>
      <c r="K91" s="318">
        <v>-1.1023593720360658</v>
      </c>
      <c r="L91" s="318">
        <v>1.7121807250974896</v>
      </c>
      <c r="M91" s="318"/>
      <c r="N91" s="318"/>
      <c r="O91" s="318"/>
      <c r="P91" s="313" t="s">
        <v>1760</v>
      </c>
    </row>
    <row r="92" spans="1:16" s="96" customFormat="1" ht="12.95" customHeight="1" x14ac:dyDescent="0.2">
      <c r="A92" s="313" t="s">
        <v>428</v>
      </c>
      <c r="B92" s="313"/>
      <c r="C92" s="314" t="s">
        <v>474</v>
      </c>
      <c r="D92" s="314" t="s">
        <v>499</v>
      </c>
      <c r="E92" s="315">
        <v>3747.3</v>
      </c>
      <c r="F92" s="315">
        <v>3756</v>
      </c>
      <c r="G92" s="316">
        <v>5.4786542665337618E-4</v>
      </c>
      <c r="H92" s="317">
        <v>0.2803719500083296</v>
      </c>
      <c r="I92" s="317">
        <v>3.7999999999999995E-5</v>
      </c>
      <c r="J92" s="318">
        <v>-0.73122734544739387</v>
      </c>
      <c r="K92" s="318">
        <v>-0.43109436584920502</v>
      </c>
      <c r="L92" s="318">
        <v>1.3554764073675507</v>
      </c>
      <c r="M92" s="318"/>
      <c r="N92" s="318"/>
      <c r="O92" s="318"/>
      <c r="P92" s="313" t="s">
        <v>1760</v>
      </c>
    </row>
    <row r="93" spans="1:16" s="96" customFormat="1" ht="12.95" customHeight="1" x14ac:dyDescent="0.2">
      <c r="A93" s="313" t="s">
        <v>428</v>
      </c>
      <c r="B93" s="313"/>
      <c r="C93" s="314" t="s">
        <v>474</v>
      </c>
      <c r="D93" s="314" t="s">
        <v>500</v>
      </c>
      <c r="E93" s="315">
        <v>3768.5</v>
      </c>
      <c r="F93" s="315">
        <v>3756</v>
      </c>
      <c r="G93" s="316">
        <v>5.2860736279172912E-4</v>
      </c>
      <c r="H93" s="317">
        <v>0.2803439492143609</v>
      </c>
      <c r="I93" s="317">
        <v>3.4E-5</v>
      </c>
      <c r="J93" s="318">
        <v>-1.1800683168050607</v>
      </c>
      <c r="K93" s="318">
        <v>-1.3799940101599795</v>
      </c>
      <c r="L93" s="318">
        <v>1.2127946802775735</v>
      </c>
      <c r="M93" s="318"/>
      <c r="N93" s="318"/>
      <c r="O93" s="318"/>
      <c r="P93" s="313" t="s">
        <v>1760</v>
      </c>
    </row>
    <row r="94" spans="1:16" s="96" customFormat="1" ht="12.95" customHeight="1" x14ac:dyDescent="0.2">
      <c r="A94" s="313" t="s">
        <v>428</v>
      </c>
      <c r="B94" s="313"/>
      <c r="C94" s="314" t="s">
        <v>474</v>
      </c>
      <c r="D94" s="314" t="s">
        <v>501</v>
      </c>
      <c r="E94" s="315">
        <v>3754.2</v>
      </c>
      <c r="F94" s="315">
        <v>3756</v>
      </c>
      <c r="G94" s="316">
        <v>7.1677083860002616E-4</v>
      </c>
      <c r="H94" s="317">
        <v>0.28033194887408863</v>
      </c>
      <c r="I94" s="317">
        <v>4.8000000000000001E-5</v>
      </c>
      <c r="J94" s="318">
        <v>-2.432321920661229</v>
      </c>
      <c r="K94" s="318">
        <v>-2.2956134092833036</v>
      </c>
      <c r="L94" s="318">
        <v>1.7121807250974896</v>
      </c>
      <c r="M94" s="318"/>
      <c r="N94" s="318"/>
      <c r="O94" s="318"/>
      <c r="P94" s="313" t="s">
        <v>1760</v>
      </c>
    </row>
    <row r="95" spans="1:16" s="96" customFormat="1" ht="12.95" customHeight="1" x14ac:dyDescent="0.2">
      <c r="A95" s="313" t="s">
        <v>428</v>
      </c>
      <c r="B95" s="313"/>
      <c r="C95" s="314" t="s">
        <v>474</v>
      </c>
      <c r="D95" s="314" t="s">
        <v>502</v>
      </c>
      <c r="E95" s="315">
        <v>3762.4</v>
      </c>
      <c r="F95" s="315">
        <v>3756</v>
      </c>
      <c r="G95" s="316">
        <v>4.7486095983678445E-4</v>
      </c>
      <c r="H95" s="317">
        <v>0.28035694958298923</v>
      </c>
      <c r="I95" s="317">
        <v>5.9999999999999995E-5</v>
      </c>
      <c r="J95" s="318">
        <v>-0.72093177375553985</v>
      </c>
      <c r="K95" s="318">
        <v>-0.77699960189914208</v>
      </c>
      <c r="L95" s="318">
        <v>2.1402259063729723</v>
      </c>
      <c r="M95" s="318"/>
      <c r="N95" s="318"/>
      <c r="O95" s="318"/>
      <c r="P95" s="313" t="s">
        <v>1760</v>
      </c>
    </row>
    <row r="96" spans="1:16" s="96" customFormat="1" ht="12.95" customHeight="1" x14ac:dyDescent="0.2">
      <c r="A96" s="313" t="s">
        <v>428</v>
      </c>
      <c r="B96" s="313"/>
      <c r="C96" s="314" t="s">
        <v>474</v>
      </c>
      <c r="D96" s="314" t="s">
        <v>503</v>
      </c>
      <c r="E96" s="315">
        <v>3749.5</v>
      </c>
      <c r="F96" s="315">
        <v>3756</v>
      </c>
      <c r="G96" s="316">
        <v>3.2313269401267091E-4</v>
      </c>
      <c r="H96" s="317">
        <v>0.28031394836368018</v>
      </c>
      <c r="I96" s="317">
        <v>5.5999999999999999E-5</v>
      </c>
      <c r="J96" s="318">
        <v>-2.167631424433436</v>
      </c>
      <c r="K96" s="318">
        <v>-1.9177191189723164</v>
      </c>
      <c r="L96" s="318">
        <v>1.9975441792807747</v>
      </c>
      <c r="M96" s="318"/>
      <c r="N96" s="318"/>
      <c r="O96" s="318"/>
      <c r="P96" s="313" t="s">
        <v>1760</v>
      </c>
    </row>
    <row r="97" spans="1:16" s="96" customFormat="1" ht="12.95" customHeight="1" x14ac:dyDescent="0.2">
      <c r="A97" s="313" t="s">
        <v>428</v>
      </c>
      <c r="B97" s="313"/>
      <c r="C97" s="314" t="s">
        <v>474</v>
      </c>
      <c r="D97" s="314" t="s">
        <v>504</v>
      </c>
      <c r="E97" s="315">
        <v>3770.2</v>
      </c>
      <c r="F97" s="315">
        <v>3756</v>
      </c>
      <c r="G97" s="316">
        <v>7.6674158866330228E-4</v>
      </c>
      <c r="H97" s="317">
        <v>0.28036594983819346</v>
      </c>
      <c r="I97" s="317">
        <v>3.1999999999999999E-5</v>
      </c>
      <c r="J97" s="318">
        <v>-0.97394408527962106</v>
      </c>
      <c r="K97" s="318">
        <v>-1.2122666561131812</v>
      </c>
      <c r="L97" s="318">
        <v>1.1414538167309196</v>
      </c>
      <c r="M97" s="318"/>
      <c r="N97" s="318"/>
      <c r="O97" s="318"/>
      <c r="P97" s="313" t="s">
        <v>1760</v>
      </c>
    </row>
    <row r="98" spans="1:16" s="96" customFormat="1" ht="12.95" customHeight="1" x14ac:dyDescent="0.2">
      <c r="A98" s="313" t="s">
        <v>428</v>
      </c>
      <c r="B98" s="313"/>
      <c r="C98" s="314" t="s">
        <v>474</v>
      </c>
      <c r="D98" s="314" t="s">
        <v>505</v>
      </c>
      <c r="E98" s="315">
        <v>3752.1</v>
      </c>
      <c r="F98" s="315">
        <v>3756</v>
      </c>
      <c r="G98" s="316">
        <v>5.6567769950916879E-4</v>
      </c>
      <c r="H98" s="317">
        <v>0.28033794904422482</v>
      </c>
      <c r="I98" s="317">
        <v>3.6000000000000001E-5</v>
      </c>
      <c r="J98" s="318">
        <v>-1.8769091450909769</v>
      </c>
      <c r="K98" s="318">
        <v>-1.6900779237360997</v>
      </c>
      <c r="L98" s="318">
        <v>1.2841355438231172</v>
      </c>
      <c r="M98" s="318"/>
      <c r="N98" s="318"/>
      <c r="O98" s="318"/>
      <c r="P98" s="313" t="s">
        <v>1760</v>
      </c>
    </row>
    <row r="99" spans="1:16" s="96" customFormat="1" ht="12.95" customHeight="1" x14ac:dyDescent="0.2">
      <c r="A99" s="313" t="s">
        <v>428</v>
      </c>
      <c r="B99" s="313"/>
      <c r="C99" s="314" t="s">
        <v>474</v>
      </c>
      <c r="D99" s="314" t="s">
        <v>506</v>
      </c>
      <c r="E99" s="315">
        <v>3760.8</v>
      </c>
      <c r="F99" s="315">
        <v>3756</v>
      </c>
      <c r="G99" s="316">
        <v>5.460781353437106E-4</v>
      </c>
      <c r="H99" s="317">
        <v>0.28033894907258078</v>
      </c>
      <c r="I99" s="317">
        <v>5.1999999999999997E-5</v>
      </c>
      <c r="J99" s="318">
        <v>-1.5854120165725849</v>
      </c>
      <c r="K99" s="318">
        <v>-1.6036208312908418</v>
      </c>
      <c r="L99" s="318">
        <v>1.8548624521896873</v>
      </c>
      <c r="M99" s="318"/>
      <c r="N99" s="318"/>
      <c r="O99" s="318"/>
      <c r="P99" s="313" t="s">
        <v>1760</v>
      </c>
    </row>
    <row r="100" spans="1:16" s="96" customFormat="1" ht="12.95" customHeight="1" x14ac:dyDescent="0.2">
      <c r="A100" s="313" t="s">
        <v>428</v>
      </c>
      <c r="B100" s="313"/>
      <c r="C100" s="314" t="s">
        <v>474</v>
      </c>
      <c r="D100" s="314" t="s">
        <v>507</v>
      </c>
      <c r="E100" s="315">
        <v>3763.7</v>
      </c>
      <c r="F100" s="315">
        <v>3756</v>
      </c>
      <c r="G100" s="316">
        <v>6.8951783771924982E-4</v>
      </c>
      <c r="H100" s="317">
        <v>0.28041895134106276</v>
      </c>
      <c r="I100" s="317">
        <v>6.7999999999999999E-5</v>
      </c>
      <c r="J100" s="318">
        <v>0.9646673704533093</v>
      </c>
      <c r="K100" s="318">
        <v>0.87841909787611527</v>
      </c>
      <c r="L100" s="318">
        <v>2.4255893605573675</v>
      </c>
      <c r="M100" s="318"/>
      <c r="N100" s="318"/>
      <c r="O100" s="318"/>
      <c r="P100" s="313" t="s">
        <v>1760</v>
      </c>
    </row>
    <row r="101" spans="1:16" s="96" customFormat="1" ht="12.95" customHeight="1" x14ac:dyDescent="0.2">
      <c r="A101" s="313" t="s">
        <v>428</v>
      </c>
      <c r="B101" s="313"/>
      <c r="C101" s="314" t="s">
        <v>474</v>
      </c>
      <c r="D101" s="314" t="s">
        <v>508</v>
      </c>
      <c r="E101" s="315">
        <v>3757</v>
      </c>
      <c r="F101" s="315">
        <v>3756</v>
      </c>
      <c r="G101" s="316">
        <v>4.2322100735394562E-4</v>
      </c>
      <c r="H101" s="317">
        <v>0.28030694816518803</v>
      </c>
      <c r="I101" s="317">
        <v>3.6000000000000001E-5</v>
      </c>
      <c r="J101" s="318">
        <v>-2.4984269288264027</v>
      </c>
      <c r="K101" s="318">
        <v>-2.4267642728181826</v>
      </c>
      <c r="L101" s="318">
        <v>1.2841355438231172</v>
      </c>
      <c r="M101" s="318"/>
      <c r="N101" s="318"/>
      <c r="O101" s="318"/>
      <c r="P101" s="313" t="s">
        <v>1760</v>
      </c>
    </row>
    <row r="102" spans="1:16" s="96" customFormat="1" ht="12.95" customHeight="1" x14ac:dyDescent="0.2">
      <c r="A102" s="313" t="s">
        <v>428</v>
      </c>
      <c r="B102" s="313"/>
      <c r="C102" s="314" t="s">
        <v>474</v>
      </c>
      <c r="D102" s="314" t="s">
        <v>509</v>
      </c>
      <c r="E102" s="315">
        <v>3760.5</v>
      </c>
      <c r="F102" s="315">
        <v>3756</v>
      </c>
      <c r="G102" s="316">
        <v>5.4120138334162293E-4</v>
      </c>
      <c r="H102" s="317">
        <v>0.28030594813683202</v>
      </c>
      <c r="I102" s="317">
        <v>2.5999999999999998E-5</v>
      </c>
      <c r="J102" s="318">
        <v>-2.7570077859628839</v>
      </c>
      <c r="K102" s="318">
        <v>-2.7681420030600812</v>
      </c>
      <c r="L102" s="318">
        <v>0.92743122609539874</v>
      </c>
      <c r="M102" s="318"/>
      <c r="N102" s="318"/>
      <c r="O102" s="318"/>
      <c r="P102" s="313" t="s">
        <v>1760</v>
      </c>
    </row>
    <row r="103" spans="1:16" s="96" customFormat="1" ht="12.95" customHeight="1" x14ac:dyDescent="0.2">
      <c r="A103" s="313" t="s">
        <v>428</v>
      </c>
      <c r="B103" s="313"/>
      <c r="C103" s="314" t="s">
        <v>474</v>
      </c>
      <c r="D103" s="314" t="s">
        <v>510</v>
      </c>
      <c r="E103" s="315">
        <v>3762.4</v>
      </c>
      <c r="F103" s="315">
        <v>3756</v>
      </c>
      <c r="G103" s="316">
        <v>4.5296344970175627E-4</v>
      </c>
      <c r="H103" s="317">
        <v>0.28030694816518803</v>
      </c>
      <c r="I103" s="317">
        <v>3.4E-5</v>
      </c>
      <c r="J103" s="318">
        <v>-2.4477366908615128</v>
      </c>
      <c r="K103" s="318">
        <v>-2.5038317642567254</v>
      </c>
      <c r="L103" s="318">
        <v>1.2127946802764633</v>
      </c>
      <c r="M103" s="318"/>
      <c r="N103" s="318"/>
      <c r="O103" s="318"/>
      <c r="P103" s="313" t="s">
        <v>1760</v>
      </c>
    </row>
    <row r="104" spans="1:16" s="96" customFormat="1" ht="12.95" customHeight="1" x14ac:dyDescent="0.2">
      <c r="A104" s="313" t="s">
        <v>428</v>
      </c>
      <c r="B104" s="313"/>
      <c r="C104" s="314" t="s">
        <v>474</v>
      </c>
      <c r="D104" s="314" t="s">
        <v>511</v>
      </c>
      <c r="E104" s="315">
        <v>3764.6</v>
      </c>
      <c r="F104" s="315">
        <v>3756</v>
      </c>
      <c r="G104" s="316">
        <v>7.4229718841200046E-4</v>
      </c>
      <c r="H104" s="317">
        <v>0.28038895049038198</v>
      </c>
      <c r="I104" s="317">
        <v>4.6E-5</v>
      </c>
      <c r="J104" s="318">
        <v>-0.22128148369882084</v>
      </c>
      <c r="K104" s="318">
        <v>-0.32848405630447886</v>
      </c>
      <c r="L104" s="318">
        <v>1.6408398615519459</v>
      </c>
      <c r="M104" s="318"/>
      <c r="N104" s="318"/>
      <c r="O104" s="318"/>
      <c r="P104" s="313" t="s">
        <v>1760</v>
      </c>
    </row>
    <row r="105" spans="1:16" s="96" customFormat="1" ht="12.95" customHeight="1" x14ac:dyDescent="0.2">
      <c r="A105" s="313" t="s">
        <v>428</v>
      </c>
      <c r="B105" s="313"/>
      <c r="C105" s="314" t="s">
        <v>474</v>
      </c>
      <c r="D105" s="314" t="s">
        <v>512</v>
      </c>
      <c r="E105" s="315">
        <v>3738.7</v>
      </c>
      <c r="F105" s="315">
        <v>3756</v>
      </c>
      <c r="G105" s="316">
        <v>8.6232656622254439E-4</v>
      </c>
      <c r="H105" s="317">
        <v>0.28034194915764893</v>
      </c>
      <c r="I105" s="317">
        <v>4.3999999999999999E-5</v>
      </c>
      <c r="J105" s="318">
        <v>-2.8140531983877892</v>
      </c>
      <c r="K105" s="318">
        <v>-2.3160574718017468</v>
      </c>
      <c r="L105" s="318">
        <v>1.5694989980064022</v>
      </c>
      <c r="M105" s="318"/>
      <c r="N105" s="318"/>
      <c r="O105" s="318"/>
      <c r="P105" s="313" t="s">
        <v>1760</v>
      </c>
    </row>
    <row r="106" spans="1:16" s="96" customFormat="1" ht="12.95" customHeight="1" x14ac:dyDescent="0.2">
      <c r="A106" s="313" t="s">
        <v>428</v>
      </c>
      <c r="B106" s="313"/>
      <c r="C106" s="314" t="s">
        <v>474</v>
      </c>
      <c r="D106" s="314" t="s">
        <v>513</v>
      </c>
      <c r="E106" s="315">
        <v>3760.5</v>
      </c>
      <c r="F106" s="315">
        <v>3756</v>
      </c>
      <c r="G106" s="316">
        <v>4.3225640324263021E-4</v>
      </c>
      <c r="H106" s="317">
        <v>0.28033994910093685</v>
      </c>
      <c r="I106" s="317">
        <v>3.6000000000000001E-5</v>
      </c>
      <c r="J106" s="318">
        <v>-1.2618462091917859</v>
      </c>
      <c r="K106" s="318">
        <v>-1.2730188217613403</v>
      </c>
      <c r="L106" s="318">
        <v>1.284135543822007</v>
      </c>
      <c r="M106" s="318"/>
      <c r="N106" s="318"/>
      <c r="O106" s="318"/>
      <c r="P106" s="313" t="s">
        <v>1760</v>
      </c>
    </row>
    <row r="107" spans="1:16" s="96" customFormat="1" ht="12.95" customHeight="1" x14ac:dyDescent="0.2">
      <c r="A107" s="313" t="s">
        <v>428</v>
      </c>
      <c r="B107" s="313"/>
      <c r="C107" s="314" t="s">
        <v>474</v>
      </c>
      <c r="D107" s="314" t="s">
        <v>514</v>
      </c>
      <c r="E107" s="315">
        <v>3760.5</v>
      </c>
      <c r="F107" s="315">
        <v>3756</v>
      </c>
      <c r="G107" s="316">
        <v>8.6058395719562056E-4</v>
      </c>
      <c r="H107" s="317">
        <v>0.28030894822190011</v>
      </c>
      <c r="I107" s="317">
        <v>3.7999999999999995E-5</v>
      </c>
      <c r="J107" s="318">
        <v>-3.4776739132902357</v>
      </c>
      <c r="K107" s="318">
        <v>-3.4886997162830724</v>
      </c>
      <c r="L107" s="318">
        <v>1.3554764073686609</v>
      </c>
      <c r="M107" s="318"/>
      <c r="N107" s="318"/>
      <c r="O107" s="318"/>
      <c r="P107" s="313" t="s">
        <v>1760</v>
      </c>
    </row>
    <row r="108" spans="1:16" s="96" customFormat="1" ht="12.95" customHeight="1" x14ac:dyDescent="0.2">
      <c r="A108" s="313" t="s">
        <v>428</v>
      </c>
      <c r="B108" s="313"/>
      <c r="C108" s="314" t="s">
        <v>474</v>
      </c>
      <c r="D108" s="314" t="s">
        <v>515</v>
      </c>
      <c r="E108" s="315">
        <v>3764.6</v>
      </c>
      <c r="F108" s="315">
        <v>3756</v>
      </c>
      <c r="G108" s="316">
        <v>6.5390605837416238E-4</v>
      </c>
      <c r="H108" s="317">
        <v>0.28034194915764893</v>
      </c>
      <c r="I108" s="317">
        <v>5.1999999999999997E-5</v>
      </c>
      <c r="J108" s="318">
        <v>-1.6685310354636051</v>
      </c>
      <c r="K108" s="318">
        <v>-1.7760061365246216</v>
      </c>
      <c r="L108" s="318">
        <v>1.8548624521907975</v>
      </c>
      <c r="M108" s="318"/>
      <c r="N108" s="318"/>
      <c r="O108" s="318"/>
      <c r="P108" s="313" t="s">
        <v>1760</v>
      </c>
    </row>
    <row r="109" spans="1:16" s="96" customFormat="1" ht="12.95" customHeight="1" x14ac:dyDescent="0.2">
      <c r="A109" s="313" t="s">
        <v>428</v>
      </c>
      <c r="B109" s="313"/>
      <c r="C109" s="314" t="s">
        <v>474</v>
      </c>
      <c r="D109" s="314" t="s">
        <v>516</v>
      </c>
      <c r="E109" s="315">
        <v>3770.1</v>
      </c>
      <c r="F109" s="315">
        <v>3756</v>
      </c>
      <c r="G109" s="316">
        <v>4.6205629423968001E-4</v>
      </c>
      <c r="H109" s="317">
        <v>0.28029594785327178</v>
      </c>
      <c r="I109" s="317">
        <v>5.9999999999999995E-5</v>
      </c>
      <c r="J109" s="318">
        <v>-2.6816504128768237</v>
      </c>
      <c r="K109" s="318">
        <v>-2.9197786747259258</v>
      </c>
      <c r="L109" s="318">
        <v>2.1402259063729723</v>
      </c>
      <c r="M109" s="318"/>
      <c r="N109" s="318"/>
      <c r="O109" s="318"/>
      <c r="P109" s="313" t="s">
        <v>1760</v>
      </c>
    </row>
    <row r="110" spans="1:16" s="96" customFormat="1" ht="12.95" customHeight="1" x14ac:dyDescent="0.2">
      <c r="A110" s="313" t="s">
        <v>428</v>
      </c>
      <c r="B110" s="313"/>
      <c r="C110" s="314" t="s">
        <v>474</v>
      </c>
      <c r="D110" s="314" t="s">
        <v>517</v>
      </c>
      <c r="E110" s="315">
        <v>3620.9</v>
      </c>
      <c r="F110" s="315">
        <v>3756</v>
      </c>
      <c r="G110" s="316">
        <v>6.7108001290507426E-4</v>
      </c>
      <c r="H110" s="317">
        <v>0.28034694929942899</v>
      </c>
      <c r="I110" s="317">
        <v>3.7999999999999995E-5</v>
      </c>
      <c r="J110" s="318">
        <v>-4.9054178690977057</v>
      </c>
      <c r="K110" s="318">
        <v>-1.6421494215823618</v>
      </c>
      <c r="L110" s="318">
        <v>1.3554764073686609</v>
      </c>
      <c r="M110" s="318"/>
      <c r="N110" s="318"/>
      <c r="O110" s="318"/>
      <c r="P110" s="313" t="s">
        <v>1760</v>
      </c>
    </row>
    <row r="111" spans="1:16" s="96" customFormat="1" ht="12.95" customHeight="1" x14ac:dyDescent="0.2">
      <c r="A111" s="313" t="s">
        <v>428</v>
      </c>
      <c r="B111" s="313"/>
      <c r="C111" s="314" t="s">
        <v>474</v>
      </c>
      <c r="D111" s="314" t="s">
        <v>518</v>
      </c>
      <c r="E111" s="315">
        <v>3705.8</v>
      </c>
      <c r="F111" s="315">
        <v>3756</v>
      </c>
      <c r="G111" s="316">
        <v>7.2151992693713762E-4</v>
      </c>
      <c r="H111" s="317">
        <v>0.28036994995161757</v>
      </c>
      <c r="I111" s="317">
        <v>4.9999999999999996E-5</v>
      </c>
      <c r="J111" s="318">
        <v>-2.2237332724361902</v>
      </c>
      <c r="K111" s="318">
        <v>-0.95240422403053415</v>
      </c>
      <c r="L111" s="318">
        <v>1.7835215886430333</v>
      </c>
      <c r="M111" s="318"/>
      <c r="N111" s="318"/>
      <c r="O111" s="318"/>
      <c r="P111" s="313" t="s">
        <v>1760</v>
      </c>
    </row>
    <row r="112" spans="1:16" s="96" customFormat="1" ht="12.95" customHeight="1" x14ac:dyDescent="0.2">
      <c r="A112" s="313" t="s">
        <v>428</v>
      </c>
      <c r="B112" s="313"/>
      <c r="C112" s="314" t="s">
        <v>474</v>
      </c>
      <c r="D112" s="314" t="s">
        <v>519</v>
      </c>
      <c r="E112" s="315">
        <v>3739.7</v>
      </c>
      <c r="F112" s="315">
        <v>3756</v>
      </c>
      <c r="G112" s="316">
        <v>4.8388358935897146E-4</v>
      </c>
      <c r="H112" s="317">
        <v>0.280304948108476</v>
      </c>
      <c r="I112" s="317">
        <v>3.4E-5</v>
      </c>
      <c r="J112" s="318">
        <v>-3.1354172041242467</v>
      </c>
      <c r="K112" s="318">
        <v>-2.6552937469004334</v>
      </c>
      <c r="L112" s="318">
        <v>1.2127946802764633</v>
      </c>
      <c r="M112" s="318"/>
      <c r="N112" s="318"/>
      <c r="O112" s="318"/>
      <c r="P112" s="313" t="s">
        <v>1760</v>
      </c>
    </row>
    <row r="113" spans="1:16" s="96" customFormat="1" ht="12.95" customHeight="1" x14ac:dyDescent="0.2">
      <c r="A113" s="313" t="s">
        <v>428</v>
      </c>
      <c r="B113" s="313"/>
      <c r="C113" s="314" t="s">
        <v>474</v>
      </c>
      <c r="D113" s="314" t="s">
        <v>520</v>
      </c>
      <c r="E113" s="315">
        <v>3651.3</v>
      </c>
      <c r="F113" s="315">
        <v>3657</v>
      </c>
      <c r="G113" s="316">
        <v>1.0702204614529E-3</v>
      </c>
      <c r="H113" s="317">
        <v>0.28040795102914645</v>
      </c>
      <c r="I113" s="317">
        <v>3.7999999999999995E-5</v>
      </c>
      <c r="J113" s="318">
        <v>-3.0209374557577107</v>
      </c>
      <c r="K113" s="318">
        <v>-2.7981476931016047</v>
      </c>
      <c r="L113" s="318">
        <v>1.3551546937662362</v>
      </c>
      <c r="M113" s="318">
        <f>AVERAGE(K113:K150)</f>
        <v>-4.4981937945441857</v>
      </c>
      <c r="N113" s="318">
        <v>0.34714196132315744</v>
      </c>
      <c r="O113" s="318">
        <f>MAX(K113:K150)-MIN(K113:K150)</f>
        <v>4.580787413295262</v>
      </c>
      <c r="P113" s="313" t="s">
        <v>1760</v>
      </c>
    </row>
    <row r="114" spans="1:16" s="96" customFormat="1" ht="12.95" customHeight="1" x14ac:dyDescent="0.2">
      <c r="A114" s="313" t="s">
        <v>428</v>
      </c>
      <c r="B114" s="313"/>
      <c r="C114" s="314" t="s">
        <v>474</v>
      </c>
      <c r="D114" s="314" t="s">
        <v>521</v>
      </c>
      <c r="E114" s="315">
        <v>3670.7</v>
      </c>
      <c r="F114" s="315">
        <v>3657</v>
      </c>
      <c r="G114" s="316">
        <v>1.4066844336807021E-3</v>
      </c>
      <c r="H114" s="317">
        <v>0.28041595125599467</v>
      </c>
      <c r="I114" s="317">
        <v>5.5999999999999999E-5</v>
      </c>
      <c r="J114" s="318">
        <v>-3.1365922219439568</v>
      </c>
      <c r="K114" s="318">
        <v>-3.3607025400450574</v>
      </c>
      <c r="L114" s="318">
        <v>1.9970700750249204</v>
      </c>
      <c r="M114" s="318"/>
      <c r="N114" s="318"/>
      <c r="O114" s="318"/>
      <c r="P114" s="313" t="s">
        <v>1760</v>
      </c>
    </row>
    <row r="115" spans="1:16" s="96" customFormat="1" ht="12.95" customHeight="1" x14ac:dyDescent="0.2">
      <c r="A115" s="313" t="s">
        <v>428</v>
      </c>
      <c r="B115" s="313"/>
      <c r="C115" s="314" t="s">
        <v>474</v>
      </c>
      <c r="D115" s="314" t="s">
        <v>522</v>
      </c>
      <c r="E115" s="315">
        <v>3665.3</v>
      </c>
      <c r="F115" s="315">
        <v>3657</v>
      </c>
      <c r="G115" s="316">
        <v>8.0231826050052122E-4</v>
      </c>
      <c r="H115" s="317">
        <v>0.28030394808011994</v>
      </c>
      <c r="I115" s="317">
        <v>4.3999999999999999E-5</v>
      </c>
      <c r="J115" s="318">
        <v>-5.7298092372470855</v>
      </c>
      <c r="K115" s="318">
        <v>-5.8320080631890647</v>
      </c>
      <c r="L115" s="318">
        <v>1.569126487519501</v>
      </c>
      <c r="M115" s="318"/>
      <c r="N115" s="318"/>
      <c r="O115" s="318"/>
      <c r="P115" s="313" t="s">
        <v>1760</v>
      </c>
    </row>
    <row r="116" spans="1:16" s="96" customFormat="1" ht="12.95" customHeight="1" x14ac:dyDescent="0.2">
      <c r="A116" s="313" t="s">
        <v>428</v>
      </c>
      <c r="B116" s="313"/>
      <c r="C116" s="314" t="s">
        <v>474</v>
      </c>
      <c r="D116" s="314" t="s">
        <v>523</v>
      </c>
      <c r="E116" s="315">
        <v>3673.2</v>
      </c>
      <c r="F116" s="315">
        <v>3657</v>
      </c>
      <c r="G116" s="316">
        <v>1.0872284532193433E-3</v>
      </c>
      <c r="H116" s="317">
        <v>0.28033994910093685</v>
      </c>
      <c r="I116" s="317">
        <v>5.5999999999999999E-5</v>
      </c>
      <c r="J116" s="318">
        <v>-4.9819346782564722</v>
      </c>
      <c r="K116" s="318">
        <v>-5.2660887144395652</v>
      </c>
      <c r="L116" s="318">
        <v>1.9970700750249204</v>
      </c>
      <c r="M116" s="318"/>
      <c r="N116" s="318"/>
      <c r="O116" s="318"/>
      <c r="P116" s="313" t="s">
        <v>1760</v>
      </c>
    </row>
    <row r="117" spans="1:16" s="96" customFormat="1" ht="12.95" customHeight="1" x14ac:dyDescent="0.2">
      <c r="A117" s="313" t="s">
        <v>428</v>
      </c>
      <c r="B117" s="313"/>
      <c r="C117" s="314" t="s">
        <v>474</v>
      </c>
      <c r="D117" s="314" t="s">
        <v>524</v>
      </c>
      <c r="E117" s="315">
        <v>3671</v>
      </c>
      <c r="F117" s="315">
        <v>3657</v>
      </c>
      <c r="G117" s="316">
        <v>7.8980402974123754E-4</v>
      </c>
      <c r="H117" s="317">
        <v>0.28031294833532422</v>
      </c>
      <c r="I117" s="317">
        <v>6.9999999999999994E-5</v>
      </c>
      <c r="J117" s="318">
        <v>-5.2441430911109865</v>
      </c>
      <c r="K117" s="318">
        <v>-5.4795065461521464</v>
      </c>
      <c r="L117" s="318">
        <v>2.4963375937814281</v>
      </c>
      <c r="M117" s="318"/>
      <c r="N117" s="318"/>
      <c r="O117" s="318"/>
      <c r="P117" s="313" t="s">
        <v>1760</v>
      </c>
    </row>
    <row r="118" spans="1:16" s="96" customFormat="1" ht="12.95" customHeight="1" x14ac:dyDescent="0.2">
      <c r="A118" s="313" t="s">
        <v>428</v>
      </c>
      <c r="B118" s="313"/>
      <c r="C118" s="314" t="s">
        <v>474</v>
      </c>
      <c r="D118" s="314" t="s">
        <v>525</v>
      </c>
      <c r="E118" s="315">
        <v>3668.4</v>
      </c>
      <c r="F118" s="315">
        <v>3657</v>
      </c>
      <c r="G118" s="316">
        <v>1.2283925507666832E-3</v>
      </c>
      <c r="H118" s="317">
        <v>0.2803719500083296</v>
      </c>
      <c r="I118" s="317">
        <v>4.1999999999999998E-5</v>
      </c>
      <c r="J118" s="318">
        <v>-4.308273106300442</v>
      </c>
      <c r="K118" s="318">
        <v>-4.4805941642744873</v>
      </c>
      <c r="L118" s="318">
        <v>1.4978025562673025</v>
      </c>
      <c r="M118" s="318"/>
      <c r="N118" s="318"/>
      <c r="O118" s="318"/>
      <c r="P118" s="313" t="s">
        <v>1760</v>
      </c>
    </row>
    <row r="119" spans="1:16" s="96" customFormat="1" ht="12.95" customHeight="1" x14ac:dyDescent="0.2">
      <c r="A119" s="313" t="s">
        <v>428</v>
      </c>
      <c r="B119" s="313"/>
      <c r="C119" s="314" t="s">
        <v>474</v>
      </c>
      <c r="D119" s="314" t="s">
        <v>526</v>
      </c>
      <c r="E119" s="315">
        <v>3665.4</v>
      </c>
      <c r="F119" s="315">
        <v>3657</v>
      </c>
      <c r="G119" s="316">
        <v>1.0472218522074529E-3</v>
      </c>
      <c r="H119" s="317">
        <v>0.28037695015010972</v>
      </c>
      <c r="I119" s="317">
        <v>5.5999999999999999E-5</v>
      </c>
      <c r="J119" s="318">
        <v>-3.7419721417641938</v>
      </c>
      <c r="K119" s="318">
        <v>-3.8457455684592912</v>
      </c>
      <c r="L119" s="318">
        <v>1.9970700750249204</v>
      </c>
      <c r="M119" s="318"/>
      <c r="N119" s="318"/>
      <c r="O119" s="318"/>
      <c r="P119" s="313" t="s">
        <v>1760</v>
      </c>
    </row>
    <row r="120" spans="1:16" s="96" customFormat="1" ht="12.95" customHeight="1" x14ac:dyDescent="0.2">
      <c r="A120" s="313" t="s">
        <v>428</v>
      </c>
      <c r="B120" s="313"/>
      <c r="C120" s="314" t="s">
        <v>474</v>
      </c>
      <c r="D120" s="314" t="s">
        <v>527</v>
      </c>
      <c r="E120" s="315">
        <v>3672.7</v>
      </c>
      <c r="F120" s="315">
        <v>3657</v>
      </c>
      <c r="G120" s="316">
        <v>7.9431374870651871E-4</v>
      </c>
      <c r="H120" s="317">
        <v>0.28033294890244465</v>
      </c>
      <c r="I120" s="317">
        <v>4.9999999999999996E-5</v>
      </c>
      <c r="J120" s="318">
        <v>-4.5025592115344182</v>
      </c>
      <c r="K120" s="318">
        <v>-4.7776110913611003</v>
      </c>
      <c r="L120" s="318">
        <v>1.7830982812716556</v>
      </c>
      <c r="M120" s="318"/>
      <c r="N120" s="318"/>
      <c r="O120" s="318"/>
      <c r="P120" s="313" t="s">
        <v>1760</v>
      </c>
    </row>
    <row r="121" spans="1:16" s="96" customFormat="1" ht="12.95" customHeight="1" x14ac:dyDescent="0.2">
      <c r="A121" s="313" t="s">
        <v>428</v>
      </c>
      <c r="B121" s="313"/>
      <c r="C121" s="314" t="s">
        <v>474</v>
      </c>
      <c r="D121" s="314" t="s">
        <v>528</v>
      </c>
      <c r="E121" s="315">
        <v>3667.3</v>
      </c>
      <c r="F121" s="315">
        <v>3657</v>
      </c>
      <c r="G121" s="316">
        <v>1.1993618333511144E-3</v>
      </c>
      <c r="H121" s="317">
        <v>0.28036994995161757</v>
      </c>
      <c r="I121" s="317">
        <v>4.6E-5</v>
      </c>
      <c r="J121" s="318">
        <v>-4.3316614356292416</v>
      </c>
      <c r="K121" s="318">
        <v>-4.4787653458555621</v>
      </c>
      <c r="L121" s="318">
        <v>1.6404504187694791</v>
      </c>
      <c r="M121" s="318"/>
      <c r="N121" s="318"/>
      <c r="O121" s="318"/>
      <c r="P121" s="313" t="s">
        <v>1760</v>
      </c>
    </row>
    <row r="122" spans="1:16" s="96" customFormat="1" ht="12.95" customHeight="1" x14ac:dyDescent="0.2">
      <c r="A122" s="313" t="s">
        <v>428</v>
      </c>
      <c r="B122" s="313"/>
      <c r="C122" s="314" t="s">
        <v>474</v>
      </c>
      <c r="D122" s="314" t="s">
        <v>529</v>
      </c>
      <c r="E122" s="315">
        <v>3521.7</v>
      </c>
      <c r="F122" s="315">
        <v>3657</v>
      </c>
      <c r="G122" s="316">
        <v>1.0167708765190249E-3</v>
      </c>
      <c r="H122" s="317">
        <v>0.28037295003668561</v>
      </c>
      <c r="I122" s="317">
        <v>4.6E-5</v>
      </c>
      <c r="J122" s="318">
        <v>-7.1353578499122605</v>
      </c>
      <c r="K122" s="318">
        <v>-3.911663781855923</v>
      </c>
      <c r="L122" s="318">
        <v>1.6404504187705893</v>
      </c>
      <c r="M122" s="318"/>
      <c r="N122" s="318"/>
      <c r="O122" s="318"/>
      <c r="P122" s="313" t="s">
        <v>1760</v>
      </c>
    </row>
    <row r="123" spans="1:16" s="96" customFormat="1" ht="12.95" customHeight="1" x14ac:dyDescent="0.2">
      <c r="A123" s="313" t="s">
        <v>428</v>
      </c>
      <c r="B123" s="313"/>
      <c r="C123" s="314" t="s">
        <v>474</v>
      </c>
      <c r="D123" s="314" t="s">
        <v>530</v>
      </c>
      <c r="E123" s="315">
        <v>3661.5</v>
      </c>
      <c r="F123" s="315">
        <v>3657</v>
      </c>
      <c r="G123" s="316">
        <v>8.2795631601934971E-4</v>
      </c>
      <c r="H123" s="317">
        <v>0.28036894992326156</v>
      </c>
      <c r="I123" s="317">
        <v>3.6000000000000001E-5</v>
      </c>
      <c r="J123" s="318">
        <v>-3.565029749873494</v>
      </c>
      <c r="K123" s="318">
        <v>-3.5785201396609789</v>
      </c>
      <c r="L123" s="318">
        <v>1.2838307625151479</v>
      </c>
      <c r="M123" s="318"/>
      <c r="N123" s="318"/>
      <c r="O123" s="318"/>
      <c r="P123" s="313" t="s">
        <v>1760</v>
      </c>
    </row>
    <row r="124" spans="1:16" s="96" customFormat="1" ht="12.95" customHeight="1" x14ac:dyDescent="0.2">
      <c r="A124" s="313" t="s">
        <v>428</v>
      </c>
      <c r="B124" s="313"/>
      <c r="C124" s="314" t="s">
        <v>474</v>
      </c>
      <c r="D124" s="314" t="s">
        <v>531</v>
      </c>
      <c r="E124" s="315">
        <v>3671.9</v>
      </c>
      <c r="F124" s="315">
        <v>3657</v>
      </c>
      <c r="G124" s="316">
        <v>9.6132335522827338E-4</v>
      </c>
      <c r="H124" s="317">
        <v>0.28035694958298923</v>
      </c>
      <c r="I124" s="317">
        <v>6.2000000000000003E-5</v>
      </c>
      <c r="J124" s="318">
        <v>-4.0874755259634465</v>
      </c>
      <c r="K124" s="318">
        <v>-4.3425486921011558</v>
      </c>
      <c r="L124" s="318">
        <v>2.211041868777075</v>
      </c>
      <c r="M124" s="318"/>
      <c r="N124" s="318"/>
      <c r="O124" s="318"/>
      <c r="P124" s="313" t="s">
        <v>1760</v>
      </c>
    </row>
    <row r="125" spans="1:16" s="96" customFormat="1" ht="12.95" customHeight="1" x14ac:dyDescent="0.2">
      <c r="A125" s="313" t="s">
        <v>428</v>
      </c>
      <c r="B125" s="313"/>
      <c r="C125" s="314" t="s">
        <v>474</v>
      </c>
      <c r="D125" s="314" t="s">
        <v>532</v>
      </c>
      <c r="E125" s="315">
        <v>3659.3</v>
      </c>
      <c r="F125" s="315">
        <v>3657</v>
      </c>
      <c r="G125" s="316">
        <v>1.7984012401101664E-3</v>
      </c>
      <c r="H125" s="317">
        <v>0.28036694986654953</v>
      </c>
      <c r="I125" s="317">
        <v>5.9999999999999995E-5</v>
      </c>
      <c r="J125" s="318">
        <v>-6.1319796752579148</v>
      </c>
      <c r="K125" s="318">
        <v>-6.0952791935098283</v>
      </c>
      <c r="L125" s="318">
        <v>2.1397179375270969</v>
      </c>
      <c r="M125" s="318"/>
      <c r="N125" s="318"/>
      <c r="O125" s="318"/>
      <c r="P125" s="313" t="s">
        <v>1760</v>
      </c>
    </row>
    <row r="126" spans="1:16" s="96" customFormat="1" ht="12.95" customHeight="1" x14ac:dyDescent="0.2">
      <c r="A126" s="313" t="s">
        <v>428</v>
      </c>
      <c r="B126" s="313"/>
      <c r="C126" s="314" t="s">
        <v>474</v>
      </c>
      <c r="D126" s="314" t="s">
        <v>533</v>
      </c>
      <c r="E126" s="315">
        <v>3659.3</v>
      </c>
      <c r="F126" s="315">
        <v>3657</v>
      </c>
      <c r="G126" s="316">
        <v>1.1836719689255497E-3</v>
      </c>
      <c r="H126" s="317">
        <v>0.28035694958298923</v>
      </c>
      <c r="I126" s="317">
        <v>4.8000000000000001E-5</v>
      </c>
      <c r="J126" s="318">
        <v>-4.9402620021665733</v>
      </c>
      <c r="K126" s="318">
        <v>-4.9028470111578404</v>
      </c>
      <c r="L126" s="318">
        <v>1.7117743500216775</v>
      </c>
      <c r="M126" s="318"/>
      <c r="N126" s="318"/>
      <c r="O126" s="318"/>
      <c r="P126" s="313" t="s">
        <v>1760</v>
      </c>
    </row>
    <row r="127" spans="1:16" s="96" customFormat="1" ht="12.95" customHeight="1" x14ac:dyDescent="0.2">
      <c r="A127" s="313" t="s">
        <v>428</v>
      </c>
      <c r="B127" s="313"/>
      <c r="C127" s="314" t="s">
        <v>474</v>
      </c>
      <c r="D127" s="314" t="s">
        <v>534</v>
      </c>
      <c r="E127" s="315">
        <v>3651.8</v>
      </c>
      <c r="F127" s="315">
        <v>3657</v>
      </c>
      <c r="G127" s="316">
        <v>9.675405757126102E-4</v>
      </c>
      <c r="H127" s="317">
        <v>0.28039495066051817</v>
      </c>
      <c r="I127" s="317">
        <v>4.8000000000000001E-5</v>
      </c>
      <c r="J127" s="318">
        <v>-3.2148983732538383</v>
      </c>
      <c r="K127" s="318">
        <v>-3.0030224026811325</v>
      </c>
      <c r="L127" s="318">
        <v>1.7117743500205673</v>
      </c>
      <c r="M127" s="318"/>
      <c r="N127" s="318"/>
      <c r="O127" s="318"/>
      <c r="P127" s="313" t="s">
        <v>1760</v>
      </c>
    </row>
    <row r="128" spans="1:16" s="96" customFormat="1" ht="12.95" customHeight="1" x14ac:dyDescent="0.2">
      <c r="A128" s="313" t="s">
        <v>428</v>
      </c>
      <c r="B128" s="313"/>
      <c r="C128" s="314" t="s">
        <v>474</v>
      </c>
      <c r="D128" s="314" t="s">
        <v>535</v>
      </c>
      <c r="E128" s="315">
        <v>3648</v>
      </c>
      <c r="F128" s="315">
        <v>3657</v>
      </c>
      <c r="G128" s="316">
        <v>1.0561774583055274E-3</v>
      </c>
      <c r="H128" s="317">
        <v>0.28034194915764893</v>
      </c>
      <c r="I128" s="317">
        <v>6.7999999999999999E-5</v>
      </c>
      <c r="J128" s="318">
        <v>-5.4157639314922346</v>
      </c>
      <c r="K128" s="318">
        <v>-5.116517072720761</v>
      </c>
      <c r="L128" s="318">
        <v>2.4250136625303398</v>
      </c>
      <c r="M128" s="318"/>
      <c r="N128" s="318"/>
      <c r="O128" s="318"/>
      <c r="P128" s="313" t="s">
        <v>1760</v>
      </c>
    </row>
    <row r="129" spans="1:16" s="96" customFormat="1" ht="12.95" customHeight="1" x14ac:dyDescent="0.2">
      <c r="A129" s="313" t="s">
        <v>428</v>
      </c>
      <c r="B129" s="313"/>
      <c r="C129" s="314" t="s">
        <v>474</v>
      </c>
      <c r="D129" s="314" t="s">
        <v>536</v>
      </c>
      <c r="E129" s="315">
        <v>3655.2</v>
      </c>
      <c r="F129" s="315">
        <v>3657</v>
      </c>
      <c r="G129" s="316">
        <v>1.3459292955185684E-3</v>
      </c>
      <c r="H129" s="317">
        <v>0.28041195114257056</v>
      </c>
      <c r="I129" s="317">
        <v>3.9999999999999996E-5</v>
      </c>
      <c r="J129" s="318">
        <v>-3.4816179375662948</v>
      </c>
      <c r="K129" s="318">
        <v>-3.3502570153798317</v>
      </c>
      <c r="L129" s="318">
        <v>1.4264786250173245</v>
      </c>
      <c r="M129" s="318"/>
      <c r="N129" s="318"/>
      <c r="O129" s="318"/>
      <c r="P129" s="313" t="s">
        <v>1760</v>
      </c>
    </row>
    <row r="130" spans="1:16" s="96" customFormat="1" ht="12.95" customHeight="1" x14ac:dyDescent="0.2">
      <c r="A130" s="313" t="s">
        <v>428</v>
      </c>
      <c r="B130" s="313"/>
      <c r="C130" s="314" t="s">
        <v>474</v>
      </c>
      <c r="D130" s="314" t="s">
        <v>537</v>
      </c>
      <c r="E130" s="315">
        <v>3645.4</v>
      </c>
      <c r="F130" s="315">
        <v>3657</v>
      </c>
      <c r="G130" s="316">
        <v>1.5659480473300307E-3</v>
      </c>
      <c r="H130" s="317">
        <v>0.28035594955463322</v>
      </c>
      <c r="I130" s="317">
        <v>6.3999999999999997E-5</v>
      </c>
      <c r="J130" s="318">
        <v>-6.2555962946631016</v>
      </c>
      <c r="K130" s="318">
        <v>-5.9018109980091271</v>
      </c>
      <c r="L130" s="318">
        <v>2.2823658000292735</v>
      </c>
      <c r="M130" s="318"/>
      <c r="N130" s="318"/>
      <c r="O130" s="318"/>
      <c r="P130" s="313" t="s">
        <v>1760</v>
      </c>
    </row>
    <row r="131" spans="1:16" s="96" customFormat="1" ht="12.95" customHeight="1" x14ac:dyDescent="0.2">
      <c r="A131" s="313" t="s">
        <v>428</v>
      </c>
      <c r="B131" s="313"/>
      <c r="C131" s="314" t="s">
        <v>474</v>
      </c>
      <c r="D131" s="314" t="s">
        <v>538</v>
      </c>
      <c r="E131" s="315">
        <v>3651.8</v>
      </c>
      <c r="F131" s="315">
        <v>3657</v>
      </c>
      <c r="G131" s="316">
        <v>1.0161612825187638E-3</v>
      </c>
      <c r="H131" s="317">
        <v>0.28035894963970132</v>
      </c>
      <c r="I131" s="317">
        <v>4.6E-5</v>
      </c>
      <c r="J131" s="318">
        <v>-4.6209388338658286</v>
      </c>
      <c r="K131" s="318">
        <v>-4.4094093363167275</v>
      </c>
      <c r="L131" s="318">
        <v>1.6404504187694791</v>
      </c>
      <c r="M131" s="318"/>
      <c r="N131" s="318"/>
      <c r="O131" s="318"/>
      <c r="P131" s="313" t="s">
        <v>1760</v>
      </c>
    </row>
    <row r="132" spans="1:16" s="96" customFormat="1" ht="12.95" customHeight="1" x14ac:dyDescent="0.2">
      <c r="A132" s="313" t="s">
        <v>428</v>
      </c>
      <c r="B132" s="313"/>
      <c r="C132" s="314" t="s">
        <v>474</v>
      </c>
      <c r="D132" s="314" t="s">
        <v>539</v>
      </c>
      <c r="E132" s="315">
        <v>3653.9</v>
      </c>
      <c r="F132" s="315">
        <v>3657</v>
      </c>
      <c r="G132" s="316">
        <v>2.0950596815984151E-3</v>
      </c>
      <c r="H132" s="317">
        <v>0.28038595040531394</v>
      </c>
      <c r="I132" s="317">
        <v>5.9999999999999995E-5</v>
      </c>
      <c r="J132" s="318">
        <v>-6.3226465275167953</v>
      </c>
      <c r="K132" s="318">
        <v>-6.16523497158461</v>
      </c>
      <c r="L132" s="318">
        <v>2.1397179375270969</v>
      </c>
      <c r="M132" s="318"/>
      <c r="N132" s="318"/>
      <c r="O132" s="318"/>
      <c r="P132" s="313" t="s">
        <v>1760</v>
      </c>
    </row>
    <row r="133" spans="1:16" s="96" customFormat="1" ht="12.95" customHeight="1" x14ac:dyDescent="0.2">
      <c r="A133" s="313" t="s">
        <v>428</v>
      </c>
      <c r="B133" s="313"/>
      <c r="C133" s="314" t="s">
        <v>474</v>
      </c>
      <c r="D133" s="314" t="s">
        <v>540</v>
      </c>
      <c r="E133" s="315">
        <v>3521.5</v>
      </c>
      <c r="F133" s="315">
        <v>3657</v>
      </c>
      <c r="G133" s="316">
        <v>6.7596633968203517E-4</v>
      </c>
      <c r="H133" s="317">
        <v>0.28035694958298923</v>
      </c>
      <c r="I133" s="317">
        <v>5.9999999999999995E-5</v>
      </c>
      <c r="J133" s="318">
        <v>-6.8856686691320945</v>
      </c>
      <c r="K133" s="318">
        <v>-3.6234749210417583</v>
      </c>
      <c r="L133" s="318">
        <v>2.1397179375270969</v>
      </c>
      <c r="M133" s="318"/>
      <c r="N133" s="318"/>
      <c r="O133" s="318"/>
      <c r="P133" s="313" t="s">
        <v>1760</v>
      </c>
    </row>
    <row r="134" spans="1:16" s="96" customFormat="1" ht="12.95" customHeight="1" x14ac:dyDescent="0.2">
      <c r="A134" s="313" t="s">
        <v>428</v>
      </c>
      <c r="B134" s="313"/>
      <c r="C134" s="314" t="s">
        <v>474</v>
      </c>
      <c r="D134" s="314" t="s">
        <v>541</v>
      </c>
      <c r="E134" s="315">
        <v>3669.8</v>
      </c>
      <c r="F134" s="315">
        <v>3657</v>
      </c>
      <c r="G134" s="316">
        <v>1.2018672327762704E-3</v>
      </c>
      <c r="H134" s="317">
        <v>0.28029994796669583</v>
      </c>
      <c r="I134" s="317">
        <v>5.1999999999999997E-5</v>
      </c>
      <c r="J134" s="318">
        <v>-6.7767881021651988</v>
      </c>
      <c r="K134" s="318">
        <v>-6.9814871049289629</v>
      </c>
      <c r="L134" s="318">
        <v>1.8544222125238541</v>
      </c>
      <c r="M134" s="318"/>
      <c r="N134" s="318"/>
      <c r="O134" s="318"/>
      <c r="P134" s="313" t="s">
        <v>1760</v>
      </c>
    </row>
    <row r="135" spans="1:16" s="96" customFormat="1" ht="12.95" customHeight="1" x14ac:dyDescent="0.2">
      <c r="A135" s="313" t="s">
        <v>428</v>
      </c>
      <c r="B135" s="313"/>
      <c r="C135" s="314" t="s">
        <v>474</v>
      </c>
      <c r="D135" s="314" t="s">
        <v>542</v>
      </c>
      <c r="E135" s="315">
        <v>3643.6</v>
      </c>
      <c r="F135" s="315">
        <v>3657</v>
      </c>
      <c r="G135" s="316">
        <v>1.2871689021216866E-3</v>
      </c>
      <c r="H135" s="317">
        <v>0.28036094969641334</v>
      </c>
      <c r="I135" s="317">
        <v>6.3999999999999997E-5</v>
      </c>
      <c r="J135" s="318">
        <v>-5.4192766572247475</v>
      </c>
      <c r="K135" s="318">
        <v>-5.0209979786974834</v>
      </c>
      <c r="L135" s="318">
        <v>2.2823658000292735</v>
      </c>
      <c r="M135" s="318"/>
      <c r="N135" s="318"/>
      <c r="O135" s="318"/>
      <c r="P135" s="313" t="s">
        <v>1760</v>
      </c>
    </row>
    <row r="136" spans="1:16" s="96" customFormat="1" ht="12.95" customHeight="1" x14ac:dyDescent="0.2">
      <c r="A136" s="313" t="s">
        <v>428</v>
      </c>
      <c r="B136" s="313"/>
      <c r="C136" s="314" t="s">
        <v>474</v>
      </c>
      <c r="D136" s="314" t="s">
        <v>543</v>
      </c>
      <c r="E136" s="315">
        <v>3651.3</v>
      </c>
      <c r="F136" s="315">
        <v>3657</v>
      </c>
      <c r="G136" s="316">
        <v>1.024970075402116E-3</v>
      </c>
      <c r="H136" s="317">
        <v>0.28032794876066458</v>
      </c>
      <c r="I136" s="317">
        <v>4.6E-5</v>
      </c>
      <c r="J136" s="318">
        <v>-5.7601956918051922</v>
      </c>
      <c r="K136" s="318">
        <v>-5.5371589771824326</v>
      </c>
      <c r="L136" s="318">
        <v>1.6404504187705893</v>
      </c>
      <c r="M136" s="318"/>
      <c r="N136" s="318"/>
      <c r="O136" s="318"/>
      <c r="P136" s="313" t="s">
        <v>1760</v>
      </c>
    </row>
    <row r="137" spans="1:16" s="96" customFormat="1" ht="12.95" customHeight="1" x14ac:dyDescent="0.2">
      <c r="A137" s="313" t="s">
        <v>428</v>
      </c>
      <c r="B137" s="313"/>
      <c r="C137" s="314" t="s">
        <v>474</v>
      </c>
      <c r="D137" s="314" t="s">
        <v>544</v>
      </c>
      <c r="E137" s="315">
        <v>3631.3</v>
      </c>
      <c r="F137" s="315">
        <v>3657</v>
      </c>
      <c r="G137" s="316">
        <v>8.5834026828366522E-4</v>
      </c>
      <c r="H137" s="317">
        <v>0.28036694986654953</v>
      </c>
      <c r="I137" s="317">
        <v>5.1999999999999997E-5</v>
      </c>
      <c r="J137" s="318">
        <v>-4.4165396928019796</v>
      </c>
      <c r="K137" s="318">
        <v>-3.7264108944634611</v>
      </c>
      <c r="L137" s="318">
        <v>1.8544222125227439</v>
      </c>
      <c r="M137" s="318"/>
      <c r="N137" s="318"/>
      <c r="O137" s="318"/>
      <c r="P137" s="313" t="s">
        <v>1760</v>
      </c>
    </row>
    <row r="138" spans="1:16" s="96" customFormat="1" ht="12.95" customHeight="1" x14ac:dyDescent="0.2">
      <c r="A138" s="313" t="s">
        <v>428</v>
      </c>
      <c r="B138" s="313"/>
      <c r="C138" s="314" t="s">
        <v>474</v>
      </c>
      <c r="D138" s="314" t="s">
        <v>545</v>
      </c>
      <c r="E138" s="315">
        <v>3621.1</v>
      </c>
      <c r="F138" s="315">
        <v>3657</v>
      </c>
      <c r="G138" s="316">
        <v>9.7521316197767482E-4</v>
      </c>
      <c r="H138" s="317">
        <v>0.28034694929942899</v>
      </c>
      <c r="I138" s="317">
        <v>3.9999999999999996E-5</v>
      </c>
      <c r="J138" s="318">
        <v>-5.6584292067751729</v>
      </c>
      <c r="K138" s="318">
        <v>-4.7341795125988018</v>
      </c>
      <c r="L138" s="318">
        <v>1.4264786250173245</v>
      </c>
      <c r="M138" s="318"/>
      <c r="N138" s="318"/>
      <c r="O138" s="318"/>
      <c r="P138" s="313" t="s">
        <v>1760</v>
      </c>
    </row>
    <row r="139" spans="1:16" s="96" customFormat="1" ht="12.95" customHeight="1" x14ac:dyDescent="0.2">
      <c r="A139" s="313" t="s">
        <v>428</v>
      </c>
      <c r="B139" s="313"/>
      <c r="C139" s="314" t="s">
        <v>474</v>
      </c>
      <c r="D139" s="314" t="s">
        <v>546</v>
      </c>
      <c r="E139" s="315">
        <v>3480</v>
      </c>
      <c r="F139" s="315">
        <v>3657</v>
      </c>
      <c r="G139" s="316">
        <v>1.0681746512216578E-3</v>
      </c>
      <c r="H139" s="317">
        <v>0.28041895134106276</v>
      </c>
      <c r="I139" s="317">
        <v>4.3999999999999999E-5</v>
      </c>
      <c r="J139" s="318">
        <v>-6.5819617581819312</v>
      </c>
      <c r="K139" s="318">
        <v>-2.4006996916337009</v>
      </c>
      <c r="L139" s="318">
        <v>1.569126487519501</v>
      </c>
      <c r="M139" s="318"/>
      <c r="N139" s="318"/>
      <c r="O139" s="318"/>
      <c r="P139" s="313" t="s">
        <v>1760</v>
      </c>
    </row>
    <row r="140" spans="1:16" s="96" customFormat="1" ht="12.95" customHeight="1" x14ac:dyDescent="0.2">
      <c r="A140" s="313" t="s">
        <v>428</v>
      </c>
      <c r="B140" s="313"/>
      <c r="C140" s="314" t="s">
        <v>474</v>
      </c>
      <c r="D140" s="314" t="s">
        <v>547</v>
      </c>
      <c r="E140" s="315">
        <v>3646.7</v>
      </c>
      <c r="F140" s="315">
        <v>3657</v>
      </c>
      <c r="G140" s="316">
        <v>7.6056266727845818E-4</v>
      </c>
      <c r="H140" s="317">
        <v>0.28037295003668561</v>
      </c>
      <c r="I140" s="317">
        <v>3.7999999999999995E-5</v>
      </c>
      <c r="J140" s="318">
        <v>-3.598446376792408</v>
      </c>
      <c r="K140" s="318">
        <v>-3.2660423562080876</v>
      </c>
      <c r="L140" s="318">
        <v>1.3551546937662362</v>
      </c>
      <c r="M140" s="318"/>
      <c r="N140" s="318"/>
      <c r="O140" s="318"/>
      <c r="P140" s="313" t="s">
        <v>1760</v>
      </c>
    </row>
    <row r="141" spans="1:16" s="96" customFormat="1" ht="12.95" customHeight="1" x14ac:dyDescent="0.2">
      <c r="A141" s="313" t="s">
        <v>428</v>
      </c>
      <c r="B141" s="313"/>
      <c r="C141" s="314" t="s">
        <v>474</v>
      </c>
      <c r="D141" s="314" t="s">
        <v>548</v>
      </c>
      <c r="E141" s="315">
        <v>3649.9</v>
      </c>
      <c r="F141" s="315">
        <v>3657</v>
      </c>
      <c r="G141" s="316">
        <v>1.0046843190374111E-3</v>
      </c>
      <c r="H141" s="317">
        <v>0.28039095054709406</v>
      </c>
      <c r="I141" s="317">
        <v>3.7999999999999995E-5</v>
      </c>
      <c r="J141" s="318">
        <v>-3.4949782530768747</v>
      </c>
      <c r="K141" s="318">
        <v>-3.2392731709363076</v>
      </c>
      <c r="L141" s="318">
        <v>1.3551546937662362</v>
      </c>
      <c r="M141" s="318"/>
      <c r="N141" s="318"/>
      <c r="O141" s="318"/>
      <c r="P141" s="313" t="s">
        <v>1760</v>
      </c>
    </row>
    <row r="142" spans="1:16" s="96" customFormat="1" ht="12.95" customHeight="1" x14ac:dyDescent="0.2">
      <c r="A142" s="313" t="s">
        <v>428</v>
      </c>
      <c r="B142" s="313"/>
      <c r="C142" s="314" t="s">
        <v>474</v>
      </c>
      <c r="D142" s="314" t="s">
        <v>549</v>
      </c>
      <c r="E142" s="315">
        <v>3655.9</v>
      </c>
      <c r="F142" s="315">
        <v>3657</v>
      </c>
      <c r="G142" s="316">
        <v>1.192040322164734E-3</v>
      </c>
      <c r="H142" s="317">
        <v>0.28036294975312542</v>
      </c>
      <c r="I142" s="317">
        <v>3.6000000000000001E-5</v>
      </c>
      <c r="J142" s="318">
        <v>-4.8257816184504865</v>
      </c>
      <c r="K142" s="318">
        <v>-4.7099566403985271</v>
      </c>
      <c r="L142" s="318">
        <v>1.2838307625151479</v>
      </c>
      <c r="M142" s="318"/>
      <c r="N142" s="318"/>
      <c r="O142" s="318"/>
      <c r="P142" s="313" t="s">
        <v>1760</v>
      </c>
    </row>
    <row r="143" spans="1:16" s="96" customFormat="1" ht="12.95" customHeight="1" x14ac:dyDescent="0.2">
      <c r="A143" s="313" t="s">
        <v>428</v>
      </c>
      <c r="B143" s="313"/>
      <c r="C143" s="314" t="s">
        <v>474</v>
      </c>
      <c r="D143" s="314" t="s">
        <v>550</v>
      </c>
      <c r="E143" s="315">
        <v>3643.9</v>
      </c>
      <c r="F143" s="315">
        <v>3657</v>
      </c>
      <c r="G143" s="316">
        <v>1.0133048080149232E-3</v>
      </c>
      <c r="H143" s="317">
        <v>0.28036094969641334</v>
      </c>
      <c r="I143" s="317">
        <v>4.8000000000000001E-5</v>
      </c>
      <c r="J143" s="318">
        <v>-4.7256144247875831</v>
      </c>
      <c r="K143" s="318">
        <v>-4.3308853262002955</v>
      </c>
      <c r="L143" s="318">
        <v>1.7117743500216775</v>
      </c>
      <c r="M143" s="318"/>
      <c r="N143" s="318"/>
      <c r="O143" s="318"/>
      <c r="P143" s="313" t="s">
        <v>1760</v>
      </c>
    </row>
    <row r="144" spans="1:16" s="96" customFormat="1" ht="12.95" customHeight="1" x14ac:dyDescent="0.2">
      <c r="A144" s="313" t="s">
        <v>428</v>
      </c>
      <c r="B144" s="313"/>
      <c r="C144" s="314" t="s">
        <v>474</v>
      </c>
      <c r="D144" s="314" t="s">
        <v>551</v>
      </c>
      <c r="E144" s="315">
        <v>3636.2</v>
      </c>
      <c r="F144" s="315">
        <v>3657</v>
      </c>
      <c r="G144" s="316">
        <v>1.2341820979733498E-3</v>
      </c>
      <c r="H144" s="317">
        <v>0.28036394978148138</v>
      </c>
      <c r="I144" s="317">
        <v>3.6000000000000001E-5</v>
      </c>
      <c r="J144" s="318">
        <v>-5.3498116497341375</v>
      </c>
      <c r="K144" s="318">
        <v>-4.7804871124468296</v>
      </c>
      <c r="L144" s="318">
        <v>1.2838307625151479</v>
      </c>
      <c r="M144" s="318"/>
      <c r="N144" s="318"/>
      <c r="O144" s="318"/>
      <c r="P144" s="313" t="s">
        <v>1760</v>
      </c>
    </row>
    <row r="145" spans="1:16" s="96" customFormat="1" ht="12.95" customHeight="1" x14ac:dyDescent="0.2">
      <c r="A145" s="313" t="s">
        <v>428</v>
      </c>
      <c r="B145" s="313"/>
      <c r="C145" s="314" t="s">
        <v>474</v>
      </c>
      <c r="D145" s="314" t="s">
        <v>552</v>
      </c>
      <c r="E145" s="315">
        <v>3657.2</v>
      </c>
      <c r="F145" s="315">
        <v>3657</v>
      </c>
      <c r="G145" s="316">
        <v>9.8073142389626736E-4</v>
      </c>
      <c r="H145" s="317">
        <v>0.28033394893080071</v>
      </c>
      <c r="I145" s="317">
        <v>3.6000000000000001E-5</v>
      </c>
      <c r="J145" s="318">
        <v>-5.2981012682185025</v>
      </c>
      <c r="K145" s="318">
        <v>-5.2117037307586322</v>
      </c>
      <c r="L145" s="318">
        <v>1.2838307625151479</v>
      </c>
      <c r="M145" s="318"/>
      <c r="N145" s="318"/>
      <c r="O145" s="318"/>
      <c r="P145" s="313" t="s">
        <v>1760</v>
      </c>
    </row>
    <row r="146" spans="1:16" s="96" customFormat="1" ht="12.95" customHeight="1" x14ac:dyDescent="0.2">
      <c r="A146" s="313" t="s">
        <v>428</v>
      </c>
      <c r="B146" s="313"/>
      <c r="C146" s="314" t="s">
        <v>474</v>
      </c>
      <c r="D146" s="314" t="s">
        <v>553</v>
      </c>
      <c r="E146" s="315">
        <v>3672.4</v>
      </c>
      <c r="F146" s="315">
        <v>3657</v>
      </c>
      <c r="G146" s="316">
        <v>9.9643405468832964E-4</v>
      </c>
      <c r="H146" s="317">
        <v>0.28035394949792114</v>
      </c>
      <c r="I146" s="317">
        <v>3.4E-5</v>
      </c>
      <c r="J146" s="318">
        <v>-4.2716138877829657</v>
      </c>
      <c r="K146" s="318">
        <v>-4.5380133975436721</v>
      </c>
      <c r="L146" s="318">
        <v>1.2125068312640597</v>
      </c>
      <c r="M146" s="318"/>
      <c r="N146" s="318"/>
      <c r="O146" s="318"/>
      <c r="P146" s="313" t="s">
        <v>1760</v>
      </c>
    </row>
    <row r="147" spans="1:16" s="96" customFormat="1" ht="12.95" customHeight="1" x14ac:dyDescent="0.2">
      <c r="A147" s="313" t="s">
        <v>428</v>
      </c>
      <c r="B147" s="313"/>
      <c r="C147" s="314" t="s">
        <v>474</v>
      </c>
      <c r="D147" s="314" t="s">
        <v>554</v>
      </c>
      <c r="E147" s="315">
        <v>3557</v>
      </c>
      <c r="F147" s="315">
        <v>3657</v>
      </c>
      <c r="G147" s="316">
        <v>1.0033789580630303E-3</v>
      </c>
      <c r="H147" s="317">
        <v>0.28034894935614108</v>
      </c>
      <c r="I147" s="317">
        <v>4.1999999999999998E-5</v>
      </c>
      <c r="J147" s="318">
        <v>-7.14192787158896</v>
      </c>
      <c r="K147" s="318">
        <v>-4.7338288077902746</v>
      </c>
      <c r="L147" s="318">
        <v>1.4978025562684127</v>
      </c>
      <c r="M147" s="318"/>
      <c r="N147" s="318"/>
      <c r="O147" s="318"/>
      <c r="P147" s="313" t="s">
        <v>1760</v>
      </c>
    </row>
    <row r="148" spans="1:16" s="96" customFormat="1" ht="12.95" customHeight="1" x14ac:dyDescent="0.2">
      <c r="A148" s="313" t="s">
        <v>428</v>
      </c>
      <c r="B148" s="313"/>
      <c r="C148" s="314" t="s">
        <v>474</v>
      </c>
      <c r="D148" s="314" t="s">
        <v>555</v>
      </c>
      <c r="E148" s="315">
        <v>3664.9</v>
      </c>
      <c r="F148" s="315">
        <v>3657</v>
      </c>
      <c r="G148" s="316">
        <v>1.0682735905620142E-3</v>
      </c>
      <c r="H148" s="317">
        <v>0.28036094969641334</v>
      </c>
      <c r="I148" s="317">
        <v>3.6000000000000001E-5</v>
      </c>
      <c r="J148" s="318">
        <v>-4.3772806509934092</v>
      </c>
      <c r="K148" s="318">
        <v>-4.4694016674950987</v>
      </c>
      <c r="L148" s="318">
        <v>1.2838307625151479</v>
      </c>
      <c r="M148" s="318"/>
      <c r="N148" s="318"/>
      <c r="O148" s="318"/>
      <c r="P148" s="313" t="s">
        <v>1760</v>
      </c>
    </row>
    <row r="149" spans="1:16" s="96" customFormat="1" ht="12.95" customHeight="1" x14ac:dyDescent="0.2">
      <c r="A149" s="313" t="s">
        <v>428</v>
      </c>
      <c r="B149" s="313"/>
      <c r="C149" s="314" t="s">
        <v>474</v>
      </c>
      <c r="D149" s="314" t="s">
        <v>556</v>
      </c>
      <c r="E149" s="315">
        <v>3660.6</v>
      </c>
      <c r="F149" s="315">
        <v>3657</v>
      </c>
      <c r="G149" s="316">
        <v>1.834108767203986E-3</v>
      </c>
      <c r="H149" s="317">
        <v>0.28037895020682174</v>
      </c>
      <c r="I149" s="317">
        <v>4.9999999999999996E-5</v>
      </c>
      <c r="J149" s="318">
        <v>-5.7645760261648693</v>
      </c>
      <c r="K149" s="318">
        <v>-5.7573031975499678</v>
      </c>
      <c r="L149" s="318">
        <v>1.7830982812716556</v>
      </c>
      <c r="M149" s="318"/>
      <c r="N149" s="318"/>
      <c r="O149" s="318"/>
      <c r="P149" s="313" t="s">
        <v>1760</v>
      </c>
    </row>
    <row r="150" spans="1:16" s="96" customFormat="1" ht="12.95" customHeight="1" x14ac:dyDescent="0.2">
      <c r="A150" s="313" t="s">
        <v>428</v>
      </c>
      <c r="B150" s="313"/>
      <c r="C150" s="314" t="s">
        <v>474</v>
      </c>
      <c r="D150" s="314" t="s">
        <v>557</v>
      </c>
      <c r="E150" s="315">
        <v>3646.7</v>
      </c>
      <c r="F150" s="315">
        <v>3657</v>
      </c>
      <c r="G150" s="316">
        <v>7.7750044402916433E-4</v>
      </c>
      <c r="H150" s="317">
        <v>0.28038795046202603</v>
      </c>
      <c r="I150" s="317">
        <v>5.1999999999999997E-5</v>
      </c>
      <c r="J150" s="318">
        <v>-3.1060286279604998</v>
      </c>
      <c r="K150" s="318">
        <v>-2.7737793629489804</v>
      </c>
      <c r="L150" s="318">
        <v>1.8544222125227439</v>
      </c>
      <c r="M150" s="318"/>
      <c r="N150" s="318"/>
      <c r="O150" s="318"/>
      <c r="P150" s="313" t="s">
        <v>1760</v>
      </c>
    </row>
    <row r="151" spans="1:16" s="96" customFormat="1" ht="12.95" customHeight="1" x14ac:dyDescent="0.2">
      <c r="A151" s="313" t="s">
        <v>428</v>
      </c>
      <c r="B151" s="313"/>
      <c r="C151" s="314" t="s">
        <v>474</v>
      </c>
      <c r="D151" s="314" t="s">
        <v>558</v>
      </c>
      <c r="E151" s="315">
        <v>3413.2</v>
      </c>
      <c r="F151" s="315">
        <v>3508</v>
      </c>
      <c r="G151" s="316">
        <v>1.3486453399909355E-3</v>
      </c>
      <c r="H151" s="317">
        <v>0.28038995051873805</v>
      </c>
      <c r="I151" s="317">
        <v>6.2000000000000003E-5</v>
      </c>
      <c r="J151" s="318">
        <v>-9.8119224634984903</v>
      </c>
      <c r="K151" s="318">
        <v>-7.5598254388620223</v>
      </c>
      <c r="L151" s="318">
        <v>2.2102541605106829</v>
      </c>
      <c r="M151" s="318">
        <f>AVERAGE(K151:K186)</f>
        <v>-6.2485232319541169</v>
      </c>
      <c r="N151" s="318">
        <v>0.4372103855581973</v>
      </c>
      <c r="O151" s="318">
        <f>MAX(K151:K186)-MIN(K151:K186)</f>
        <v>6.7405632143568983</v>
      </c>
      <c r="P151" s="313" t="s">
        <v>1760</v>
      </c>
    </row>
    <row r="152" spans="1:16" s="96" customFormat="1" ht="12.95" customHeight="1" x14ac:dyDescent="0.2">
      <c r="A152" s="313" t="s">
        <v>428</v>
      </c>
      <c r="B152" s="313"/>
      <c r="C152" s="314" t="s">
        <v>474</v>
      </c>
      <c r="D152" s="314" t="s">
        <v>559</v>
      </c>
      <c r="E152" s="315">
        <v>3442.9</v>
      </c>
      <c r="F152" s="315">
        <v>3508</v>
      </c>
      <c r="G152" s="316">
        <v>1.1457271361030236E-3</v>
      </c>
      <c r="H152" s="317">
        <v>0.28050795386474892</v>
      </c>
      <c r="I152" s="317">
        <v>6.3999999999999997E-5</v>
      </c>
      <c r="J152" s="318">
        <v>-4.4481494488457507</v>
      </c>
      <c r="K152" s="318">
        <v>-2.8634555543094464</v>
      </c>
      <c r="L152" s="318">
        <v>2.2815526818176224</v>
      </c>
      <c r="M152" s="318"/>
      <c r="N152" s="318"/>
      <c r="O152" s="318"/>
      <c r="P152" s="313" t="s">
        <v>1760</v>
      </c>
    </row>
    <row r="153" spans="1:16" s="96" customFormat="1" ht="12.95" customHeight="1" x14ac:dyDescent="0.2">
      <c r="A153" s="313" t="s">
        <v>428</v>
      </c>
      <c r="B153" s="313"/>
      <c r="C153" s="314" t="s">
        <v>474</v>
      </c>
      <c r="D153" s="314" t="s">
        <v>560</v>
      </c>
      <c r="E153" s="315">
        <v>3398.6</v>
      </c>
      <c r="F153" s="315">
        <v>3508</v>
      </c>
      <c r="G153" s="316">
        <v>9.7827389834547721E-4</v>
      </c>
      <c r="H153" s="317">
        <v>0.28040295088736633</v>
      </c>
      <c r="I153" s="317">
        <v>3.7999999999999995E-5</v>
      </c>
      <c r="J153" s="318">
        <v>-8.8180095309653428</v>
      </c>
      <c r="K153" s="318">
        <v>-6.2026725221575596</v>
      </c>
      <c r="L153" s="318">
        <v>1.3546719048285194</v>
      </c>
      <c r="M153" s="318"/>
      <c r="N153" s="318"/>
      <c r="O153" s="318"/>
      <c r="P153" s="313" t="s">
        <v>1760</v>
      </c>
    </row>
    <row r="154" spans="1:16" s="96" customFormat="1" ht="12.95" customHeight="1" x14ac:dyDescent="0.2">
      <c r="A154" s="313" t="s">
        <v>428</v>
      </c>
      <c r="B154" s="313"/>
      <c r="C154" s="314" t="s">
        <v>474</v>
      </c>
      <c r="D154" s="314" t="s">
        <v>561</v>
      </c>
      <c r="E154" s="315">
        <v>3476.9</v>
      </c>
      <c r="F154" s="315">
        <v>3508</v>
      </c>
      <c r="G154" s="316">
        <v>1.8559998941557654E-3</v>
      </c>
      <c r="H154" s="317">
        <v>0.28036694986654953</v>
      </c>
      <c r="I154" s="317">
        <v>3.9999999999999996E-5</v>
      </c>
      <c r="J154" s="318">
        <v>-10.388472443071395</v>
      </c>
      <c r="K154" s="318">
        <v>-9.6040187686663447</v>
      </c>
      <c r="L154" s="318">
        <v>1.4259704261343487</v>
      </c>
      <c r="M154" s="318"/>
      <c r="N154" s="318"/>
      <c r="O154" s="318"/>
      <c r="P154" s="313" t="s">
        <v>1760</v>
      </c>
    </row>
    <row r="155" spans="1:16" s="96" customFormat="1" ht="12.95" customHeight="1" x14ac:dyDescent="0.2">
      <c r="A155" s="313" t="s">
        <v>428</v>
      </c>
      <c r="B155" s="313"/>
      <c r="C155" s="314" t="s">
        <v>474</v>
      </c>
      <c r="D155" s="314" t="s">
        <v>562</v>
      </c>
      <c r="E155" s="315">
        <v>3360.2</v>
      </c>
      <c r="F155" s="315">
        <v>3508</v>
      </c>
      <c r="G155" s="316">
        <v>1.5278468265179088E-3</v>
      </c>
      <c r="H155" s="317">
        <v>0.28041395119928259</v>
      </c>
      <c r="I155" s="317">
        <v>3.1999999999999999E-5</v>
      </c>
      <c r="J155" s="318">
        <v>-10.578512741379331</v>
      </c>
      <c r="K155" s="318">
        <v>-7.1366287698737541</v>
      </c>
      <c r="L155" s="318">
        <v>1.140776340907701</v>
      </c>
      <c r="M155" s="318"/>
      <c r="N155" s="318"/>
      <c r="O155" s="318"/>
      <c r="P155" s="313" t="s">
        <v>1760</v>
      </c>
    </row>
    <row r="156" spans="1:16" s="96" customFormat="1" ht="12.95" customHeight="1" x14ac:dyDescent="0.2">
      <c r="A156" s="313" t="s">
        <v>428</v>
      </c>
      <c r="B156" s="313"/>
      <c r="C156" s="314" t="s">
        <v>474</v>
      </c>
      <c r="D156" s="314" t="s">
        <v>563</v>
      </c>
      <c r="E156" s="315">
        <v>3528.2</v>
      </c>
      <c r="F156" s="315">
        <v>3508</v>
      </c>
      <c r="G156" s="316">
        <v>6.797515673485769E-4</v>
      </c>
      <c r="H156" s="317">
        <v>0.28045495236187962</v>
      </c>
      <c r="I156" s="317">
        <v>2.1999999999999999E-5</v>
      </c>
      <c r="J156" s="318">
        <v>-3.2444600471992491</v>
      </c>
      <c r="K156" s="318">
        <v>-3.6285295810856155</v>
      </c>
      <c r="L156" s="318">
        <v>0.78428373437522403</v>
      </c>
      <c r="M156" s="318"/>
      <c r="N156" s="318"/>
      <c r="O156" s="318"/>
      <c r="P156" s="313" t="s">
        <v>1760</v>
      </c>
    </row>
    <row r="157" spans="1:16" s="96" customFormat="1" ht="12.95" customHeight="1" x14ac:dyDescent="0.2">
      <c r="A157" s="313" t="s">
        <v>428</v>
      </c>
      <c r="B157" s="313"/>
      <c r="C157" s="314" t="s">
        <v>474</v>
      </c>
      <c r="D157" s="314" t="s">
        <v>564</v>
      </c>
      <c r="E157" s="315">
        <v>3444</v>
      </c>
      <c r="F157" s="315">
        <v>3508</v>
      </c>
      <c r="G157" s="316">
        <v>8.5743066467071046E-4</v>
      </c>
      <c r="H157" s="317">
        <v>0.28036694986654953</v>
      </c>
      <c r="I157" s="317">
        <v>4.1999999999999998E-5</v>
      </c>
      <c r="J157" s="318">
        <v>-8.7670469839407072</v>
      </c>
      <c r="K157" s="318">
        <v>-7.1944898260778434</v>
      </c>
      <c r="L157" s="318">
        <v>1.4972689474412881</v>
      </c>
      <c r="M157" s="318"/>
      <c r="N157" s="318"/>
      <c r="O157" s="318"/>
      <c r="P157" s="313" t="s">
        <v>1760</v>
      </c>
    </row>
    <row r="158" spans="1:16" s="96" customFormat="1" ht="12.95" customHeight="1" x14ac:dyDescent="0.2">
      <c r="A158" s="313" t="s">
        <v>428</v>
      </c>
      <c r="B158" s="313"/>
      <c r="C158" s="314" t="s">
        <v>474</v>
      </c>
      <c r="D158" s="314" t="s">
        <v>565</v>
      </c>
      <c r="E158" s="315">
        <v>3485.1</v>
      </c>
      <c r="F158" s="315">
        <v>3508</v>
      </c>
      <c r="G158" s="316">
        <v>8.7427907685593323E-4</v>
      </c>
      <c r="H158" s="317">
        <v>0.28037495009339763</v>
      </c>
      <c r="I158" s="317">
        <v>4.8000000000000001E-5</v>
      </c>
      <c r="J158" s="318">
        <v>-7.5686828911447623</v>
      </c>
      <c r="K158" s="318">
        <v>-6.9499425585195507</v>
      </c>
      <c r="L158" s="318">
        <v>1.7111645113632168</v>
      </c>
      <c r="M158" s="318"/>
      <c r="N158" s="318"/>
      <c r="O158" s="318"/>
      <c r="P158" s="313" t="s">
        <v>1760</v>
      </c>
    </row>
    <row r="159" spans="1:16" s="96" customFormat="1" ht="12.95" customHeight="1" x14ac:dyDescent="0.2">
      <c r="A159" s="313" t="s">
        <v>428</v>
      </c>
      <c r="B159" s="313"/>
      <c r="C159" s="314" t="s">
        <v>474</v>
      </c>
      <c r="D159" s="314" t="s">
        <v>566</v>
      </c>
      <c r="E159" s="315">
        <v>3481.4</v>
      </c>
      <c r="F159" s="315">
        <v>3508</v>
      </c>
      <c r="G159" s="316">
        <v>8.3001808420871397E-4</v>
      </c>
      <c r="H159" s="317">
        <v>0.28040095083065431</v>
      </c>
      <c r="I159" s="317">
        <v>4.1999999999999998E-5</v>
      </c>
      <c r="J159" s="318">
        <v>-6.6218382692873057</v>
      </c>
      <c r="K159" s="318">
        <v>-5.9162345484131684</v>
      </c>
      <c r="L159" s="318">
        <v>1.4972689474412881</v>
      </c>
      <c r="M159" s="318"/>
      <c r="N159" s="318"/>
      <c r="O159" s="318"/>
      <c r="P159" s="313" t="s">
        <v>1760</v>
      </c>
    </row>
    <row r="160" spans="1:16" s="96" customFormat="1" ht="12.95" customHeight="1" x14ac:dyDescent="0.2">
      <c r="A160" s="313" t="s">
        <v>428</v>
      </c>
      <c r="B160" s="313"/>
      <c r="C160" s="314" t="s">
        <v>474</v>
      </c>
      <c r="D160" s="314" t="s">
        <v>567</v>
      </c>
      <c r="E160" s="315">
        <v>3509.3</v>
      </c>
      <c r="F160" s="315">
        <v>3508</v>
      </c>
      <c r="G160" s="316">
        <v>1.1046066696142169E-3</v>
      </c>
      <c r="H160" s="317">
        <v>0.28036794989490549</v>
      </c>
      <c r="I160" s="317">
        <v>6.5999999999999992E-5</v>
      </c>
      <c r="J160" s="318">
        <v>-7.812013327481715</v>
      </c>
      <c r="K160" s="318">
        <v>-7.7552706484029788</v>
      </c>
      <c r="L160" s="318">
        <v>2.3528512031245619</v>
      </c>
      <c r="M160" s="318"/>
      <c r="N160" s="318"/>
      <c r="O160" s="318"/>
      <c r="P160" s="313" t="s">
        <v>1760</v>
      </c>
    </row>
    <row r="161" spans="1:16" s="96" customFormat="1" ht="12.95" customHeight="1" x14ac:dyDescent="0.2">
      <c r="A161" s="313" t="s">
        <v>428</v>
      </c>
      <c r="B161" s="313"/>
      <c r="C161" s="314" t="s">
        <v>474</v>
      </c>
      <c r="D161" s="314" t="s">
        <v>568</v>
      </c>
      <c r="E161" s="315">
        <v>3341</v>
      </c>
      <c r="F161" s="315">
        <v>3508</v>
      </c>
      <c r="G161" s="316">
        <v>1.1921935185627054E-3</v>
      </c>
      <c r="H161" s="317">
        <v>0.28037895020682174</v>
      </c>
      <c r="I161" s="317">
        <v>3.7999999999999995E-5</v>
      </c>
      <c r="J161" s="318">
        <v>-11.491924901126938</v>
      </c>
      <c r="K161" s="318">
        <v>-7.5744630959795334</v>
      </c>
      <c r="L161" s="318">
        <v>1.3546719048285194</v>
      </c>
      <c r="M161" s="318"/>
      <c r="N161" s="318"/>
      <c r="O161" s="318"/>
      <c r="P161" s="313" t="s">
        <v>1760</v>
      </c>
    </row>
    <row r="162" spans="1:16" s="96" customFormat="1" ht="12.95" customHeight="1" x14ac:dyDescent="0.2">
      <c r="A162" s="313" t="s">
        <v>428</v>
      </c>
      <c r="B162" s="313"/>
      <c r="C162" s="314" t="s">
        <v>474</v>
      </c>
      <c r="D162" s="314" t="s">
        <v>569</v>
      </c>
      <c r="E162" s="315">
        <v>3467.3</v>
      </c>
      <c r="F162" s="315">
        <v>3508</v>
      </c>
      <c r="G162" s="316">
        <v>6.1541227179223897E-4</v>
      </c>
      <c r="H162" s="317">
        <v>0.28041895134106276</v>
      </c>
      <c r="I162" s="317">
        <v>4.1999999999999998E-5</v>
      </c>
      <c r="J162" s="318">
        <v>-5.7966962228028773</v>
      </c>
      <c r="K162" s="318">
        <v>-4.7566898347484177</v>
      </c>
      <c r="L162" s="318">
        <v>1.4972689474423984</v>
      </c>
      <c r="M162" s="318"/>
      <c r="N162" s="318"/>
      <c r="O162" s="318"/>
      <c r="P162" s="313" t="s">
        <v>1760</v>
      </c>
    </row>
    <row r="163" spans="1:16" s="96" customFormat="1" ht="12.95" customHeight="1" x14ac:dyDescent="0.2">
      <c r="A163" s="313" t="s">
        <v>428</v>
      </c>
      <c r="B163" s="313"/>
      <c r="C163" s="314" t="s">
        <v>474</v>
      </c>
      <c r="D163" s="314" t="s">
        <v>570</v>
      </c>
      <c r="E163" s="315">
        <v>3483.5</v>
      </c>
      <c r="F163" s="315">
        <v>3508</v>
      </c>
      <c r="G163" s="316">
        <v>1.1917786116515331E-3</v>
      </c>
      <c r="H163" s="317">
        <v>0.28045495236187962</v>
      </c>
      <c r="I163" s="317">
        <v>3.4E-5</v>
      </c>
      <c r="J163" s="318">
        <v>-5.5136733398530868</v>
      </c>
      <c r="K163" s="318">
        <v>-4.8640412974576552</v>
      </c>
      <c r="L163" s="318">
        <v>1.2120748622146404</v>
      </c>
      <c r="M163" s="318"/>
      <c r="N163" s="318"/>
      <c r="O163" s="318"/>
      <c r="P163" s="313" t="s">
        <v>1760</v>
      </c>
    </row>
    <row r="164" spans="1:16" s="96" customFormat="1" ht="12.95" customHeight="1" x14ac:dyDescent="0.2">
      <c r="A164" s="313" t="s">
        <v>428</v>
      </c>
      <c r="B164" s="313"/>
      <c r="C164" s="314" t="s">
        <v>474</v>
      </c>
      <c r="D164" s="314" t="s">
        <v>571</v>
      </c>
      <c r="E164" s="315">
        <v>3446.1</v>
      </c>
      <c r="F164" s="315">
        <v>3508</v>
      </c>
      <c r="G164" s="316">
        <v>9.1920072896940405E-4</v>
      </c>
      <c r="H164" s="317">
        <v>0.28040295088736633</v>
      </c>
      <c r="I164" s="317">
        <v>3.1999999999999999E-5</v>
      </c>
      <c r="J164" s="318">
        <v>-7.5812903689131961</v>
      </c>
      <c r="K164" s="318">
        <v>-6.0601300652707302</v>
      </c>
      <c r="L164" s="318">
        <v>1.1407763409088112</v>
      </c>
      <c r="M164" s="318"/>
      <c r="N164" s="318"/>
      <c r="O164" s="318"/>
      <c r="P164" s="313" t="s">
        <v>1760</v>
      </c>
    </row>
    <row r="165" spans="1:16" s="96" customFormat="1" ht="12.95" customHeight="1" x14ac:dyDescent="0.2">
      <c r="A165" s="313" t="s">
        <v>428</v>
      </c>
      <c r="B165" s="313"/>
      <c r="C165" s="314" t="s">
        <v>474</v>
      </c>
      <c r="D165" s="314" t="s">
        <v>572</v>
      </c>
      <c r="E165" s="315">
        <v>3434.9</v>
      </c>
      <c r="F165" s="315">
        <v>3508</v>
      </c>
      <c r="G165" s="316">
        <v>1.4733886986307222E-3</v>
      </c>
      <c r="H165" s="317">
        <v>0.28040195085901032</v>
      </c>
      <c r="I165" s="317">
        <v>6.2000000000000003E-5</v>
      </c>
      <c r="J165" s="318">
        <v>-9.1829563560008598</v>
      </c>
      <c r="K165" s="318">
        <v>-7.4330255803944922</v>
      </c>
      <c r="L165" s="318">
        <v>2.2102541605106829</v>
      </c>
      <c r="M165" s="318"/>
      <c r="N165" s="318"/>
      <c r="O165" s="318"/>
      <c r="P165" s="313" t="s">
        <v>1760</v>
      </c>
    </row>
    <row r="166" spans="1:16" s="96" customFormat="1" ht="12.95" customHeight="1" x14ac:dyDescent="0.2">
      <c r="A166" s="313" t="s">
        <v>428</v>
      </c>
      <c r="B166" s="313"/>
      <c r="C166" s="314" t="s">
        <v>474</v>
      </c>
      <c r="D166" s="314" t="s">
        <v>573</v>
      </c>
      <c r="E166" s="315">
        <v>3470</v>
      </c>
      <c r="F166" s="315">
        <v>3508</v>
      </c>
      <c r="G166" s="316">
        <v>1.1447856165738249E-3</v>
      </c>
      <c r="H166" s="317">
        <v>0.28039395063216216</v>
      </c>
      <c r="I166" s="317">
        <v>4.8000000000000001E-5</v>
      </c>
      <c r="J166" s="318">
        <v>-7.8862947724855914</v>
      </c>
      <c r="K166" s="318">
        <v>-6.9253146390468867</v>
      </c>
      <c r="L166" s="318">
        <v>1.7111645113632168</v>
      </c>
      <c r="M166" s="318"/>
      <c r="N166" s="318"/>
      <c r="O166" s="318"/>
      <c r="P166" s="313" t="s">
        <v>1760</v>
      </c>
    </row>
    <row r="167" spans="1:16" s="96" customFormat="1" ht="12.95" customHeight="1" x14ac:dyDescent="0.2">
      <c r="A167" s="313" t="s">
        <v>428</v>
      </c>
      <c r="B167" s="313"/>
      <c r="C167" s="314" t="s">
        <v>474</v>
      </c>
      <c r="D167" s="314" t="s">
        <v>574</v>
      </c>
      <c r="E167" s="315">
        <v>3398.1</v>
      </c>
      <c r="F167" s="315">
        <v>3508</v>
      </c>
      <c r="G167" s="316">
        <v>1.4312916051048483E-3</v>
      </c>
      <c r="H167" s="317">
        <v>0.28044595210667539</v>
      </c>
      <c r="I167" s="317">
        <v>6.9999999999999994E-5</v>
      </c>
      <c r="J167" s="318">
        <v>-8.353327830302737</v>
      </c>
      <c r="K167" s="318">
        <v>-5.7628341311011244</v>
      </c>
      <c r="L167" s="318">
        <v>2.4954482457373306</v>
      </c>
      <c r="M167" s="318"/>
      <c r="N167" s="318"/>
      <c r="O167" s="318"/>
      <c r="P167" s="313" t="s">
        <v>1760</v>
      </c>
    </row>
    <row r="168" spans="1:16" s="96" customFormat="1" ht="12.95" customHeight="1" x14ac:dyDescent="0.2">
      <c r="A168" s="313" t="s">
        <v>428</v>
      </c>
      <c r="B168" s="313"/>
      <c r="C168" s="314" t="s">
        <v>474</v>
      </c>
      <c r="D168" s="314" t="s">
        <v>575</v>
      </c>
      <c r="E168" s="315">
        <v>3525.2</v>
      </c>
      <c r="F168" s="315">
        <v>3508</v>
      </c>
      <c r="G168" s="316">
        <v>9.6489474625598018E-4</v>
      </c>
      <c r="H168" s="317">
        <v>0.28038495037695788</v>
      </c>
      <c r="I168" s="317">
        <v>6.5999999999999992E-5</v>
      </c>
      <c r="J168" s="318">
        <v>-6.5009516819936053</v>
      </c>
      <c r="K168" s="318">
        <v>-6.8120937649274182</v>
      </c>
      <c r="L168" s="318">
        <v>2.3528512031245619</v>
      </c>
      <c r="M168" s="318"/>
      <c r="N168" s="318"/>
      <c r="O168" s="318"/>
      <c r="P168" s="313" t="s">
        <v>1760</v>
      </c>
    </row>
    <row r="169" spans="1:16" s="96" customFormat="1" ht="12.95" customHeight="1" x14ac:dyDescent="0.2">
      <c r="A169" s="313" t="s">
        <v>428</v>
      </c>
      <c r="B169" s="313"/>
      <c r="C169" s="314" t="s">
        <v>474</v>
      </c>
      <c r="D169" s="314" t="s">
        <v>576</v>
      </c>
      <c r="E169" s="315">
        <v>3511</v>
      </c>
      <c r="F169" s="315">
        <v>3508</v>
      </c>
      <c r="G169" s="316">
        <v>9.4674097309637643E-4</v>
      </c>
      <c r="H169" s="317">
        <v>0.28042995165297901</v>
      </c>
      <c r="I169" s="317">
        <v>4.8000000000000001E-5</v>
      </c>
      <c r="J169" s="318">
        <v>-5.1816782751523682</v>
      </c>
      <c r="K169" s="318">
        <v>-5.1640268299724124</v>
      </c>
      <c r="L169" s="318">
        <v>1.7111645113621066</v>
      </c>
      <c r="M169" s="318"/>
      <c r="N169" s="318"/>
      <c r="O169" s="318"/>
      <c r="P169" s="313" t="s">
        <v>1760</v>
      </c>
    </row>
    <row r="170" spans="1:16" s="96" customFormat="1" ht="12.95" customHeight="1" x14ac:dyDescent="0.2">
      <c r="A170" s="313" t="s">
        <v>428</v>
      </c>
      <c r="B170" s="313"/>
      <c r="C170" s="314" t="s">
        <v>474</v>
      </c>
      <c r="D170" s="314" t="s">
        <v>577</v>
      </c>
      <c r="E170" s="315">
        <v>3481.8</v>
      </c>
      <c r="F170" s="315">
        <v>3508</v>
      </c>
      <c r="G170" s="316">
        <v>5.6755435538431774E-4</v>
      </c>
      <c r="H170" s="317">
        <v>0.28038495037695788</v>
      </c>
      <c r="I170" s="317">
        <v>3.1999999999999999E-5</v>
      </c>
      <c r="J170" s="318">
        <v>-6.5552147123482118</v>
      </c>
      <c r="K170" s="318">
        <v>-5.8533188061216102</v>
      </c>
      <c r="L170" s="318">
        <v>1.140776340907701</v>
      </c>
      <c r="M170" s="318"/>
      <c r="N170" s="318"/>
      <c r="O170" s="318"/>
      <c r="P170" s="313" t="s">
        <v>1760</v>
      </c>
    </row>
    <row r="171" spans="1:16" s="96" customFormat="1" ht="12.95" customHeight="1" x14ac:dyDescent="0.2">
      <c r="A171" s="313" t="s">
        <v>428</v>
      </c>
      <c r="B171" s="313"/>
      <c r="C171" s="314" t="s">
        <v>474</v>
      </c>
      <c r="D171" s="314" t="s">
        <v>578</v>
      </c>
      <c r="E171" s="315">
        <v>3424.7</v>
      </c>
      <c r="F171" s="315">
        <v>3508</v>
      </c>
      <c r="G171" s="316">
        <v>1.116862381451924E-3</v>
      </c>
      <c r="H171" s="317">
        <v>0.28040695100079044</v>
      </c>
      <c r="I171" s="317">
        <v>6.9999999999999994E-5</v>
      </c>
      <c r="J171" s="318">
        <v>-8.3986294262083927</v>
      </c>
      <c r="K171" s="318">
        <v>-6.3944828632223061</v>
      </c>
      <c r="L171" s="318">
        <v>2.4954482457384408</v>
      </c>
      <c r="M171" s="318"/>
      <c r="N171" s="318"/>
      <c r="O171" s="318"/>
      <c r="P171" s="313" t="s">
        <v>1760</v>
      </c>
    </row>
    <row r="172" spans="1:16" s="96" customFormat="1" ht="12.95" customHeight="1" x14ac:dyDescent="0.2">
      <c r="A172" s="313" t="s">
        <v>428</v>
      </c>
      <c r="B172" s="313"/>
      <c r="C172" s="314" t="s">
        <v>474</v>
      </c>
      <c r="D172" s="314" t="s">
        <v>579</v>
      </c>
      <c r="E172" s="315">
        <v>3507.9</v>
      </c>
      <c r="F172" s="315">
        <v>3508</v>
      </c>
      <c r="G172" s="316">
        <v>8.8732630341649237E-4</v>
      </c>
      <c r="H172" s="317">
        <v>0.28039095054709406</v>
      </c>
      <c r="I172" s="317">
        <v>3.9999999999999996E-5</v>
      </c>
      <c r="J172" s="318">
        <v>-6.5006374251408428</v>
      </c>
      <c r="K172" s="318">
        <v>-6.4110209286805109</v>
      </c>
      <c r="L172" s="318">
        <v>1.4259704261354589</v>
      </c>
      <c r="M172" s="318"/>
      <c r="N172" s="318"/>
      <c r="O172" s="318"/>
      <c r="P172" s="313" t="s">
        <v>1760</v>
      </c>
    </row>
    <row r="173" spans="1:16" s="96" customFormat="1" ht="12.95" customHeight="1" x14ac:dyDescent="0.2">
      <c r="A173" s="313" t="s">
        <v>428</v>
      </c>
      <c r="B173" s="313"/>
      <c r="C173" s="314" t="s">
        <v>474</v>
      </c>
      <c r="D173" s="314" t="s">
        <v>580</v>
      </c>
      <c r="E173" s="315">
        <v>3405.7</v>
      </c>
      <c r="F173" s="315">
        <v>3508</v>
      </c>
      <c r="G173" s="316">
        <v>1.4433015643874763E-3</v>
      </c>
      <c r="H173" s="317">
        <v>0.28042795159626693</v>
      </c>
      <c r="I173" s="317">
        <v>6.5999999999999992E-5</v>
      </c>
      <c r="J173" s="318">
        <v>-8.8499417062593011</v>
      </c>
      <c r="K173" s="318">
        <v>-6.4335188264930121</v>
      </c>
      <c r="L173" s="318">
        <v>2.3528512031245619</v>
      </c>
      <c r="M173" s="318"/>
      <c r="N173" s="318"/>
      <c r="O173" s="318"/>
      <c r="P173" s="313" t="s">
        <v>1760</v>
      </c>
    </row>
    <row r="174" spans="1:16" s="96" customFormat="1" ht="12.95" customHeight="1" x14ac:dyDescent="0.2">
      <c r="A174" s="313" t="s">
        <v>428</v>
      </c>
      <c r="B174" s="313"/>
      <c r="C174" s="314" t="s">
        <v>474</v>
      </c>
      <c r="D174" s="314" t="s">
        <v>581</v>
      </c>
      <c r="E174" s="315">
        <v>3458.9</v>
      </c>
      <c r="F174" s="315">
        <v>3508</v>
      </c>
      <c r="G174" s="316">
        <v>9.6493942853872181E-4</v>
      </c>
      <c r="H174" s="317">
        <v>0.28041395119928259</v>
      </c>
      <c r="I174" s="317">
        <v>5.1999999999999997E-5</v>
      </c>
      <c r="J174" s="318">
        <v>-7.0014759297187812</v>
      </c>
      <c r="K174" s="318">
        <v>-5.7783437082281619</v>
      </c>
      <c r="L174" s="318">
        <v>1.8537615539759855</v>
      </c>
      <c r="M174" s="318"/>
      <c r="N174" s="318"/>
      <c r="O174" s="318"/>
      <c r="P174" s="313" t="s">
        <v>1760</v>
      </c>
    </row>
    <row r="175" spans="1:16" s="96" customFormat="1" ht="12.95" customHeight="1" x14ac:dyDescent="0.2">
      <c r="A175" s="313" t="s">
        <v>428</v>
      </c>
      <c r="B175" s="313"/>
      <c r="C175" s="314" t="s">
        <v>474</v>
      </c>
      <c r="D175" s="314" t="s">
        <v>582</v>
      </c>
      <c r="E175" s="315">
        <v>3441.7</v>
      </c>
      <c r="F175" s="315">
        <v>3508</v>
      </c>
      <c r="G175" s="316">
        <v>1.4701588079068266E-3</v>
      </c>
      <c r="H175" s="317">
        <v>0.28041795131270669</v>
      </c>
      <c r="I175" s="317">
        <v>3.6000000000000001E-5</v>
      </c>
      <c r="J175" s="318">
        <v>-8.4503254052303856</v>
      </c>
      <c r="K175" s="318">
        <v>-6.8548275698721017</v>
      </c>
      <c r="L175" s="318">
        <v>1.2833733835215799</v>
      </c>
      <c r="M175" s="318"/>
      <c r="N175" s="318"/>
      <c r="O175" s="318"/>
      <c r="P175" s="313" t="s">
        <v>1760</v>
      </c>
    </row>
    <row r="176" spans="1:16" s="96" customFormat="1" ht="12.95" customHeight="1" x14ac:dyDescent="0.2">
      <c r="A176" s="313" t="s">
        <v>428</v>
      </c>
      <c r="B176" s="313"/>
      <c r="C176" s="314" t="s">
        <v>474</v>
      </c>
      <c r="D176" s="314" t="s">
        <v>583</v>
      </c>
      <c r="E176" s="315">
        <v>3502.9</v>
      </c>
      <c r="F176" s="315">
        <v>3508</v>
      </c>
      <c r="G176" s="316">
        <v>1.2090706550725481E-3</v>
      </c>
      <c r="H176" s="317">
        <v>0.2804219514261308</v>
      </c>
      <c r="I176" s="317">
        <v>4.8000000000000001E-5</v>
      </c>
      <c r="J176" s="318">
        <v>-6.2858387660735815</v>
      </c>
      <c r="K176" s="318">
        <v>-6.0822256363124438</v>
      </c>
      <c r="L176" s="318">
        <v>1.7111645113621066</v>
      </c>
      <c r="M176" s="318"/>
      <c r="N176" s="318"/>
      <c r="O176" s="318"/>
      <c r="P176" s="313" t="s">
        <v>1760</v>
      </c>
    </row>
    <row r="177" spans="1:16" s="96" customFormat="1" ht="12.95" customHeight="1" x14ac:dyDescent="0.2">
      <c r="A177" s="313" t="s">
        <v>428</v>
      </c>
      <c r="B177" s="313"/>
      <c r="C177" s="314" t="s">
        <v>474</v>
      </c>
      <c r="D177" s="314" t="s">
        <v>584</v>
      </c>
      <c r="E177" s="315">
        <v>3535.3</v>
      </c>
      <c r="F177" s="315">
        <v>3508</v>
      </c>
      <c r="G177" s="316">
        <v>1.2077301865902985E-3</v>
      </c>
      <c r="H177" s="317">
        <v>0.28043395176640312</v>
      </c>
      <c r="I177" s="317">
        <v>3.7999999999999995E-5</v>
      </c>
      <c r="J177" s="318">
        <v>-5.1101215451299087</v>
      </c>
      <c r="K177" s="318">
        <v>-5.6511878525489223</v>
      </c>
      <c r="L177" s="318">
        <v>1.3546719048285194</v>
      </c>
      <c r="M177" s="318"/>
      <c r="N177" s="318"/>
      <c r="O177" s="318"/>
      <c r="P177" s="313" t="s">
        <v>1760</v>
      </c>
    </row>
    <row r="178" spans="1:16" s="96" customFormat="1" ht="12.95" customHeight="1" x14ac:dyDescent="0.2">
      <c r="A178" s="313" t="s">
        <v>428</v>
      </c>
      <c r="B178" s="313"/>
      <c r="C178" s="314" t="s">
        <v>474</v>
      </c>
      <c r="D178" s="314" t="s">
        <v>585</v>
      </c>
      <c r="E178" s="315">
        <v>3442.7</v>
      </c>
      <c r="F178" s="315">
        <v>3508</v>
      </c>
      <c r="G178" s="316">
        <v>6.4525365348040611E-4</v>
      </c>
      <c r="H178" s="317">
        <v>0.28041595125599467</v>
      </c>
      <c r="I178" s="317">
        <v>3.4E-5</v>
      </c>
      <c r="J178" s="318">
        <v>-6.5491145487794888</v>
      </c>
      <c r="K178" s="318">
        <v>-4.9356473472483842</v>
      </c>
      <c r="L178" s="318">
        <v>1.2120748622146404</v>
      </c>
      <c r="M178" s="318"/>
      <c r="N178" s="318"/>
      <c r="O178" s="318"/>
      <c r="P178" s="313" t="s">
        <v>1760</v>
      </c>
    </row>
    <row r="179" spans="1:16" s="96" customFormat="1" ht="12.95" customHeight="1" x14ac:dyDescent="0.2">
      <c r="A179" s="313" t="s">
        <v>428</v>
      </c>
      <c r="B179" s="313"/>
      <c r="C179" s="314" t="s">
        <v>474</v>
      </c>
      <c r="D179" s="314" t="s">
        <v>586</v>
      </c>
      <c r="E179" s="315">
        <v>3453.9</v>
      </c>
      <c r="F179" s="315">
        <v>3508</v>
      </c>
      <c r="G179" s="316">
        <v>1.241194024772163E-3</v>
      </c>
      <c r="H179" s="317">
        <v>0.28038695043366996</v>
      </c>
      <c r="I179" s="317">
        <v>5.5999999999999999E-5</v>
      </c>
      <c r="J179" s="318">
        <v>-8.7346794555454021</v>
      </c>
      <c r="K179" s="318">
        <v>-7.4074982321503668</v>
      </c>
      <c r="L179" s="318">
        <v>1.9963585965909747</v>
      </c>
      <c r="M179" s="318"/>
      <c r="N179" s="318"/>
      <c r="O179" s="318"/>
      <c r="P179" s="313" t="s">
        <v>1760</v>
      </c>
    </row>
    <row r="180" spans="1:16" s="96" customFormat="1" ht="12.95" customHeight="1" x14ac:dyDescent="0.2">
      <c r="A180" s="313" t="s">
        <v>428</v>
      </c>
      <c r="B180" s="313"/>
      <c r="C180" s="314" t="s">
        <v>474</v>
      </c>
      <c r="D180" s="314" t="s">
        <v>587</v>
      </c>
      <c r="E180" s="315">
        <v>3423.3</v>
      </c>
      <c r="F180" s="315">
        <v>3508</v>
      </c>
      <c r="G180" s="316">
        <v>1.1607627242455859E-3</v>
      </c>
      <c r="H180" s="317">
        <v>0.28040095083065431</v>
      </c>
      <c r="I180" s="317">
        <v>5.9999999999999995E-5</v>
      </c>
      <c r="J180" s="318">
        <v>-8.7478347829339498</v>
      </c>
      <c r="K180" s="318">
        <v>-6.7143152014559337</v>
      </c>
      <c r="L180" s="318">
        <v>2.1389556392037434</v>
      </c>
      <c r="M180" s="318"/>
      <c r="N180" s="318"/>
      <c r="O180" s="318"/>
      <c r="P180" s="313" t="s">
        <v>1760</v>
      </c>
    </row>
    <row r="181" spans="1:16" s="96" customFormat="1" ht="12.95" customHeight="1" x14ac:dyDescent="0.2">
      <c r="A181" s="313" t="s">
        <v>428</v>
      </c>
      <c r="B181" s="313"/>
      <c r="C181" s="314" t="s">
        <v>474</v>
      </c>
      <c r="D181" s="314" t="s">
        <v>588</v>
      </c>
      <c r="E181" s="315">
        <v>3476.1</v>
      </c>
      <c r="F181" s="315">
        <v>3508</v>
      </c>
      <c r="G181" s="316">
        <v>1.0208720717563827E-3</v>
      </c>
      <c r="H181" s="317">
        <v>0.28043395176640312</v>
      </c>
      <c r="I181" s="317">
        <v>4.3999999999999999E-5</v>
      </c>
      <c r="J181" s="318">
        <v>-6.0242571022084412</v>
      </c>
      <c r="K181" s="318">
        <v>-5.2003027035207872</v>
      </c>
      <c r="L181" s="318">
        <v>1.5685674687493378</v>
      </c>
      <c r="M181" s="318"/>
      <c r="N181" s="318"/>
      <c r="O181" s="318"/>
      <c r="P181" s="313" t="s">
        <v>1760</v>
      </c>
    </row>
    <row r="182" spans="1:16" s="96" customFormat="1" ht="12.95" customHeight="1" x14ac:dyDescent="0.2">
      <c r="A182" s="313" t="s">
        <v>428</v>
      </c>
      <c r="B182" s="313"/>
      <c r="C182" s="314" t="s">
        <v>474</v>
      </c>
      <c r="D182" s="314" t="s">
        <v>589</v>
      </c>
      <c r="E182" s="315">
        <v>3453</v>
      </c>
      <c r="F182" s="315">
        <v>3508</v>
      </c>
      <c r="G182" s="316">
        <v>9.7767068752846486E-4</v>
      </c>
      <c r="H182" s="317">
        <v>0.28040395091572234</v>
      </c>
      <c r="I182" s="317">
        <v>4.8000000000000001E-5</v>
      </c>
      <c r="J182" s="318">
        <v>-7.524535748892891</v>
      </c>
      <c r="K182" s="318">
        <v>-6.1655667141713444</v>
      </c>
      <c r="L182" s="318">
        <v>1.7111645113621066</v>
      </c>
      <c r="M182" s="318"/>
      <c r="N182" s="318"/>
      <c r="O182" s="318"/>
      <c r="P182" s="313" t="s">
        <v>1760</v>
      </c>
    </row>
    <row r="183" spans="1:16" s="96" customFormat="1" ht="12.95" customHeight="1" x14ac:dyDescent="0.2">
      <c r="A183" s="313" t="s">
        <v>428</v>
      </c>
      <c r="B183" s="313"/>
      <c r="C183" s="314" t="s">
        <v>474</v>
      </c>
      <c r="D183" s="314" t="s">
        <v>590</v>
      </c>
      <c r="E183" s="315">
        <v>3442.9</v>
      </c>
      <c r="F183" s="315">
        <v>3508</v>
      </c>
      <c r="G183" s="316">
        <v>1.2470218710783226E-3</v>
      </c>
      <c r="H183" s="317">
        <v>0.28041295117092663</v>
      </c>
      <c r="I183" s="317">
        <v>3.1999999999999999E-5</v>
      </c>
      <c r="J183" s="318">
        <v>-8.0738040887007312</v>
      </c>
      <c r="K183" s="318">
        <v>-6.494653657043159</v>
      </c>
      <c r="L183" s="318">
        <v>1.140776340907701</v>
      </c>
      <c r="M183" s="318"/>
      <c r="N183" s="318"/>
      <c r="O183" s="318"/>
      <c r="P183" s="313" t="s">
        <v>1760</v>
      </c>
    </row>
    <row r="184" spans="1:16" s="96" customFormat="1" ht="12.95" customHeight="1" x14ac:dyDescent="0.2">
      <c r="A184" s="313" t="s">
        <v>428</v>
      </c>
      <c r="B184" s="313"/>
      <c r="C184" s="314" t="s">
        <v>474</v>
      </c>
      <c r="D184" s="314" t="s">
        <v>591</v>
      </c>
      <c r="E184" s="315">
        <v>3360.2</v>
      </c>
      <c r="F184" s="315">
        <v>3508</v>
      </c>
      <c r="G184" s="316">
        <v>1.3867752851276767E-3</v>
      </c>
      <c r="H184" s="317">
        <v>0.28042395148284283</v>
      </c>
      <c r="I184" s="317">
        <v>3.7999999999999995E-5</v>
      </c>
      <c r="J184" s="318">
        <v>-9.8970091949146521</v>
      </c>
      <c r="K184" s="318">
        <v>-6.4397230540946815</v>
      </c>
      <c r="L184" s="318">
        <v>1.3546719048285194</v>
      </c>
      <c r="M184" s="318"/>
      <c r="N184" s="318"/>
      <c r="O184" s="318"/>
      <c r="P184" s="313" t="s">
        <v>1760</v>
      </c>
    </row>
    <row r="185" spans="1:16" s="96" customFormat="1" ht="12.95" customHeight="1" x14ac:dyDescent="0.2">
      <c r="A185" s="313" t="s">
        <v>428</v>
      </c>
      <c r="B185" s="313"/>
      <c r="C185" s="314" t="s">
        <v>474</v>
      </c>
      <c r="D185" s="314" t="s">
        <v>592</v>
      </c>
      <c r="E185" s="315">
        <v>3341</v>
      </c>
      <c r="F185" s="315">
        <v>3508</v>
      </c>
      <c r="G185" s="316">
        <v>1.721541330611296E-3</v>
      </c>
      <c r="H185" s="317">
        <v>0.28039995080229824</v>
      </c>
      <c r="I185" s="317">
        <v>5.1999999999999997E-5</v>
      </c>
      <c r="J185" s="318">
        <v>-11.956322767328054</v>
      </c>
      <c r="K185" s="318">
        <v>-8.103113800133066</v>
      </c>
      <c r="L185" s="318">
        <v>1.8537615539759855</v>
      </c>
      <c r="M185" s="318"/>
      <c r="N185" s="318"/>
      <c r="O185" s="318"/>
      <c r="P185" s="313" t="s">
        <v>1760</v>
      </c>
    </row>
    <row r="186" spans="1:16" s="96" customFormat="1" ht="12.95" customHeight="1" x14ac:dyDescent="0.2">
      <c r="A186" s="313" t="s">
        <v>428</v>
      </c>
      <c r="B186" s="313"/>
      <c r="C186" s="314" t="s">
        <v>474</v>
      </c>
      <c r="D186" s="314" t="s">
        <v>593</v>
      </c>
      <c r="E186" s="315">
        <v>3467.3</v>
      </c>
      <c r="F186" s="315">
        <v>3508</v>
      </c>
      <c r="G186" s="316">
        <v>6.7918984722268214E-5</v>
      </c>
      <c r="H186" s="317">
        <v>0.28040695100079044</v>
      </c>
      <c r="I186" s="317">
        <v>4.9999999999999996E-5</v>
      </c>
      <c r="J186" s="318">
        <v>-4.9207739341827761</v>
      </c>
      <c r="K186" s="318">
        <v>-3.8634019937844322</v>
      </c>
      <c r="L186" s="318">
        <v>1.7824630326701563</v>
      </c>
      <c r="M186" s="318"/>
      <c r="N186" s="318"/>
      <c r="O186" s="318"/>
      <c r="P186" s="313" t="s">
        <v>1760</v>
      </c>
    </row>
    <row r="187" spans="1:16" s="96" customFormat="1" ht="12.95" customHeight="1" x14ac:dyDescent="0.2">
      <c r="A187" s="313" t="s">
        <v>428</v>
      </c>
      <c r="B187" s="313"/>
      <c r="C187" s="319" t="s">
        <v>594</v>
      </c>
      <c r="D187" s="313" t="s">
        <v>604</v>
      </c>
      <c r="E187" s="321">
        <v>3667</v>
      </c>
      <c r="F187" s="321">
        <v>3667</v>
      </c>
      <c r="G187" s="322">
        <v>4.0900000000000002E-4</v>
      </c>
      <c r="H187" s="323">
        <v>0.28040599999999999</v>
      </c>
      <c r="I187" s="323">
        <v>5.8E-5</v>
      </c>
      <c r="J187" s="318">
        <v>-0.97</v>
      </c>
      <c r="K187" s="318">
        <v>-0.96490682005123674</v>
      </c>
      <c r="L187" s="318">
        <v>2.0684435541529211</v>
      </c>
      <c r="M187" s="318">
        <f>AVERAGE(K187:K196)</f>
        <v>-2.0072670092340372</v>
      </c>
      <c r="N187" s="318">
        <v>0.63370930049337026</v>
      </c>
      <c r="O187" s="318">
        <f>MAX(K187:K196)-MIN(K187:K196)</f>
        <v>3.2669029532605975</v>
      </c>
      <c r="P187" s="313" t="s">
        <v>1761</v>
      </c>
    </row>
    <row r="188" spans="1:16" s="96" customFormat="1" ht="12.95" customHeight="1" x14ac:dyDescent="0.2">
      <c r="A188" s="313" t="s">
        <v>428</v>
      </c>
      <c r="B188" s="313"/>
      <c r="C188" s="319" t="s">
        <v>594</v>
      </c>
      <c r="D188" s="320" t="s">
        <v>595</v>
      </c>
      <c r="E188" s="321">
        <v>3667</v>
      </c>
      <c r="F188" s="321">
        <v>3667</v>
      </c>
      <c r="G188" s="322">
        <v>7.6900000000000004E-4</v>
      </c>
      <c r="H188" s="323">
        <v>0.28040999999999999</v>
      </c>
      <c r="I188" s="323">
        <v>7.8999999999999996E-5</v>
      </c>
      <c r="J188" s="318">
        <v>-1.75</v>
      </c>
      <c r="K188" s="318">
        <v>-1.7320111675589445</v>
      </c>
      <c r="L188" s="318">
        <v>2.8173627720362582</v>
      </c>
      <c r="M188" s="318"/>
      <c r="N188" s="318"/>
      <c r="O188" s="318"/>
      <c r="P188" s="313" t="s">
        <v>1761</v>
      </c>
    </row>
    <row r="189" spans="1:16" s="96" customFormat="1" ht="12.95" customHeight="1" x14ac:dyDescent="0.2">
      <c r="A189" s="313" t="s">
        <v>428</v>
      </c>
      <c r="B189" s="313"/>
      <c r="C189" s="319" t="s">
        <v>594</v>
      </c>
      <c r="D189" s="320" t="s">
        <v>596</v>
      </c>
      <c r="E189" s="321">
        <v>3667</v>
      </c>
      <c r="F189" s="321">
        <v>3667</v>
      </c>
      <c r="G189" s="322">
        <v>5.0500000000000002E-4</v>
      </c>
      <c r="H189" s="323">
        <v>0.28043899999999999</v>
      </c>
      <c r="I189" s="323">
        <v>2.5999999999999998E-5</v>
      </c>
      <c r="J189" s="318">
        <v>-0.02</v>
      </c>
      <c r="K189" s="318">
        <v>-3.0635263937872637E-2</v>
      </c>
      <c r="L189" s="318">
        <v>0.92723331738153725</v>
      </c>
      <c r="M189" s="318"/>
      <c r="N189" s="318"/>
      <c r="O189" s="318"/>
      <c r="P189" s="313" t="s">
        <v>1761</v>
      </c>
    </row>
    <row r="190" spans="1:16" s="96" customFormat="1" ht="12.95" customHeight="1" x14ac:dyDescent="0.2">
      <c r="A190" s="313" t="s">
        <v>428</v>
      </c>
      <c r="B190" s="313"/>
      <c r="C190" s="319" t="s">
        <v>594</v>
      </c>
      <c r="D190" s="320" t="s">
        <v>597</v>
      </c>
      <c r="E190" s="321">
        <v>3667</v>
      </c>
      <c r="F190" s="321">
        <v>3667</v>
      </c>
      <c r="G190" s="322">
        <v>5.2899999999999996E-4</v>
      </c>
      <c r="H190" s="323">
        <v>0.28040399999999999</v>
      </c>
      <c r="I190" s="323">
        <v>4.8999999999999998E-5</v>
      </c>
      <c r="J190" s="318">
        <v>-1.35</v>
      </c>
      <c r="K190" s="318">
        <v>-1.3394843355507557</v>
      </c>
      <c r="L190" s="318">
        <v>1.7474781750614898</v>
      </c>
      <c r="M190" s="318"/>
      <c r="N190" s="318"/>
      <c r="O190" s="318"/>
      <c r="P190" s="313" t="s">
        <v>1761</v>
      </c>
    </row>
    <row r="191" spans="1:16" s="96" customFormat="1" ht="12.95" customHeight="1" x14ac:dyDescent="0.2">
      <c r="A191" s="313" t="s">
        <v>428</v>
      </c>
      <c r="B191" s="313"/>
      <c r="C191" s="319" t="s">
        <v>594</v>
      </c>
      <c r="D191" s="320" t="s">
        <v>598</v>
      </c>
      <c r="E191" s="321">
        <v>3667</v>
      </c>
      <c r="F191" s="321">
        <v>3667</v>
      </c>
      <c r="G191" s="322">
        <v>6.7000000000000002E-4</v>
      </c>
      <c r="H191" s="323">
        <v>0.28038800000000003</v>
      </c>
      <c r="I191" s="323">
        <v>1.2E-4</v>
      </c>
      <c r="J191" s="318">
        <v>-2.29</v>
      </c>
      <c r="K191" s="318">
        <v>-2.2664104078851111</v>
      </c>
      <c r="L191" s="318">
        <v>4.2795383879035143</v>
      </c>
      <c r="M191" s="318"/>
      <c r="N191" s="318"/>
      <c r="O191" s="318"/>
      <c r="P191" s="313" t="s">
        <v>1761</v>
      </c>
    </row>
    <row r="192" spans="1:16" s="96" customFormat="1" ht="12.95" customHeight="1" x14ac:dyDescent="0.2">
      <c r="A192" s="313" t="s">
        <v>428</v>
      </c>
      <c r="B192" s="313"/>
      <c r="C192" s="319" t="s">
        <v>594</v>
      </c>
      <c r="D192" s="320" t="s">
        <v>599</v>
      </c>
      <c r="E192" s="321">
        <v>3667</v>
      </c>
      <c r="F192" s="321">
        <v>3667</v>
      </c>
      <c r="G192" s="322">
        <v>6.4899999999999995E-4</v>
      </c>
      <c r="H192" s="323">
        <v>0.280366</v>
      </c>
      <c r="I192" s="323">
        <v>3.8999999999999999E-5</v>
      </c>
      <c r="J192" s="318">
        <v>-3.01</v>
      </c>
      <c r="K192" s="318">
        <v>-2.9979233674215511</v>
      </c>
      <c r="L192" s="318">
        <v>1.3908499760695303</v>
      </c>
      <c r="M192" s="318"/>
      <c r="N192" s="318"/>
      <c r="O192" s="318"/>
      <c r="P192" s="313" t="s">
        <v>1761</v>
      </c>
    </row>
    <row r="193" spans="1:16" s="96" customFormat="1" ht="12.95" customHeight="1" x14ac:dyDescent="0.2">
      <c r="A193" s="313" t="s">
        <v>428</v>
      </c>
      <c r="B193" s="313"/>
      <c r="C193" s="319" t="s">
        <v>594</v>
      </c>
      <c r="D193" s="320" t="s">
        <v>600</v>
      </c>
      <c r="E193" s="321">
        <v>3667</v>
      </c>
      <c r="F193" s="321">
        <v>3667</v>
      </c>
      <c r="G193" s="322">
        <v>5.53E-4</v>
      </c>
      <c r="H193" s="323">
        <v>0.28037400000000001</v>
      </c>
      <c r="I193" s="323">
        <v>1.9000000000000001E-5</v>
      </c>
      <c r="J193" s="318">
        <v>-2.4500000000000002</v>
      </c>
      <c r="K193" s="318">
        <v>-2.4700193076654386</v>
      </c>
      <c r="L193" s="318">
        <v>0.67759357808450105</v>
      </c>
      <c r="M193" s="318"/>
      <c r="N193" s="318"/>
      <c r="O193" s="318"/>
      <c r="P193" s="313" t="s">
        <v>1761</v>
      </c>
    </row>
    <row r="194" spans="1:16" s="96" customFormat="1" ht="12.95" customHeight="1" x14ac:dyDescent="0.2">
      <c r="A194" s="313" t="s">
        <v>428</v>
      </c>
      <c r="B194" s="313"/>
      <c r="C194" s="319" t="s">
        <v>594</v>
      </c>
      <c r="D194" s="320" t="s">
        <v>601</v>
      </c>
      <c r="E194" s="321">
        <v>3667</v>
      </c>
      <c r="F194" s="321">
        <v>3667</v>
      </c>
      <c r="G194" s="322">
        <v>5.0000000000000001E-4</v>
      </c>
      <c r="H194" s="323">
        <v>0.28037699999999999</v>
      </c>
      <c r="I194" s="323">
        <v>1E-4</v>
      </c>
      <c r="J194" s="318">
        <v>-2.25</v>
      </c>
      <c r="K194" s="318">
        <v>-2.2290946028680203</v>
      </c>
      <c r="L194" s="318">
        <v>3.5662819899195952</v>
      </c>
      <c r="M194" s="318"/>
      <c r="N194" s="318"/>
      <c r="O194" s="318"/>
      <c r="P194" s="313" t="s">
        <v>1761</v>
      </c>
    </row>
    <row r="195" spans="1:16" s="96" customFormat="1" ht="12.95" customHeight="1" x14ac:dyDescent="0.2">
      <c r="A195" s="313" t="s">
        <v>428</v>
      </c>
      <c r="B195" s="313"/>
      <c r="C195" s="319" t="s">
        <v>594</v>
      </c>
      <c r="D195" s="320" t="s">
        <v>602</v>
      </c>
      <c r="E195" s="321">
        <v>3667</v>
      </c>
      <c r="F195" s="321">
        <v>3667</v>
      </c>
      <c r="G195" s="322">
        <v>5.7700000000000004E-4</v>
      </c>
      <c r="H195" s="323">
        <v>0.28036800000000001</v>
      </c>
      <c r="I195" s="323">
        <v>2.3E-5</v>
      </c>
      <c r="J195" s="318">
        <v>-2.75</v>
      </c>
      <c r="K195" s="318">
        <v>-2.7446466022029714</v>
      </c>
      <c r="L195" s="318">
        <v>0.82024485768106281</v>
      </c>
      <c r="M195" s="318"/>
      <c r="N195" s="318"/>
      <c r="O195" s="318"/>
      <c r="P195" s="313" t="s">
        <v>1761</v>
      </c>
    </row>
    <row r="196" spans="1:16" s="96" customFormat="1" ht="12.95" customHeight="1" x14ac:dyDescent="0.2">
      <c r="A196" s="313" t="s">
        <v>428</v>
      </c>
      <c r="B196" s="313"/>
      <c r="C196" s="319" t="s">
        <v>594</v>
      </c>
      <c r="D196" s="320" t="s">
        <v>603</v>
      </c>
      <c r="E196" s="321">
        <v>3667</v>
      </c>
      <c r="F196" s="321">
        <v>3667</v>
      </c>
      <c r="G196" s="322">
        <v>6.9700000000000003E-4</v>
      </c>
      <c r="H196" s="323">
        <v>0.28036100000000003</v>
      </c>
      <c r="I196" s="323">
        <v>8.5000000000000006E-5</v>
      </c>
      <c r="J196" s="318">
        <v>-3.28</v>
      </c>
      <c r="K196" s="318">
        <v>-3.2975382171984702</v>
      </c>
      <c r="L196" s="318">
        <v>3.0313396914327662</v>
      </c>
      <c r="M196" s="318"/>
      <c r="N196" s="318"/>
      <c r="O196" s="318"/>
      <c r="P196" s="313" t="s">
        <v>1761</v>
      </c>
    </row>
    <row r="197" spans="1:16" s="96" customFormat="1" ht="12.95" customHeight="1" x14ac:dyDescent="0.2">
      <c r="A197" s="26"/>
      <c r="B197" s="26"/>
      <c r="C197" s="324"/>
      <c r="D197" s="26"/>
      <c r="E197" s="325"/>
      <c r="F197" s="325"/>
      <c r="G197" s="326"/>
      <c r="H197" s="327"/>
      <c r="I197" s="327"/>
      <c r="J197" s="13"/>
      <c r="K197" s="13"/>
      <c r="L197" s="13"/>
      <c r="M197" s="13"/>
      <c r="N197" s="13"/>
      <c r="O197" s="13"/>
      <c r="P197" s="26"/>
    </row>
    <row r="198" spans="1:16" s="96" customFormat="1" ht="12.95" customHeight="1" x14ac:dyDescent="0.2">
      <c r="A198" s="308" t="s">
        <v>101</v>
      </c>
      <c r="B198" s="308"/>
      <c r="C198" s="308" t="s">
        <v>605</v>
      </c>
      <c r="D198" s="308" t="s">
        <v>606</v>
      </c>
      <c r="E198" s="423">
        <v>3801</v>
      </c>
      <c r="F198" s="423">
        <v>3974</v>
      </c>
      <c r="G198" s="424">
        <v>1.5E-3</v>
      </c>
      <c r="H198" s="425">
        <v>0.28026600000000002</v>
      </c>
      <c r="I198" s="425">
        <v>4.1999999999999998E-5</v>
      </c>
      <c r="J198" s="312">
        <v>-5.7</v>
      </c>
      <c r="K198" s="312">
        <v>-1.6693645062193507</v>
      </c>
      <c r="L198" s="312">
        <v>1.4989440441992574</v>
      </c>
      <c r="M198" s="312">
        <f>AVERAGE(K198:K219)</f>
        <v>-0.99100491647968236</v>
      </c>
      <c r="N198" s="312">
        <v>0.77998306525950689</v>
      </c>
      <c r="O198" s="312">
        <f>MAX(K198:K219)-MIN(K198:K219)</f>
        <v>7.1478936185076503</v>
      </c>
      <c r="P198" s="308" t="s">
        <v>1763</v>
      </c>
    </row>
    <row r="199" spans="1:16" s="96" customFormat="1" ht="12.95" customHeight="1" x14ac:dyDescent="0.2">
      <c r="A199" s="308" t="s">
        <v>101</v>
      </c>
      <c r="B199" s="308"/>
      <c r="C199" s="308" t="s">
        <v>605</v>
      </c>
      <c r="D199" s="308" t="s">
        <v>607</v>
      </c>
      <c r="E199" s="423">
        <v>3729</v>
      </c>
      <c r="F199" s="423">
        <v>3974</v>
      </c>
      <c r="G199" s="424">
        <v>2.5999999999999999E-3</v>
      </c>
      <c r="H199" s="425">
        <v>0.28044400000000003</v>
      </c>
      <c r="I199" s="425">
        <v>9.7E-5</v>
      </c>
      <c r="J199" s="312">
        <v>-3.8</v>
      </c>
      <c r="K199" s="312">
        <v>1.6597907139703771</v>
      </c>
      <c r="L199" s="312">
        <v>3.461846959222914</v>
      </c>
      <c r="M199" s="312"/>
      <c r="N199" s="312"/>
      <c r="O199" s="312"/>
      <c r="P199" s="308" t="s">
        <v>1763</v>
      </c>
    </row>
    <row r="200" spans="1:16" s="96" customFormat="1" ht="12.95" customHeight="1" x14ac:dyDescent="0.2">
      <c r="A200" s="308" t="s">
        <v>101</v>
      </c>
      <c r="B200" s="308"/>
      <c r="C200" s="308" t="s">
        <v>605</v>
      </c>
      <c r="D200" s="308" t="s">
        <v>607</v>
      </c>
      <c r="E200" s="423">
        <v>3493</v>
      </c>
      <c r="F200" s="423">
        <v>3974</v>
      </c>
      <c r="G200" s="424">
        <v>3.3999999999999998E-3</v>
      </c>
      <c r="H200" s="425">
        <v>0.28040599999999999</v>
      </c>
      <c r="I200" s="425">
        <v>5.0000000000000002E-5</v>
      </c>
      <c r="J200" s="312">
        <v>-12.3</v>
      </c>
      <c r="K200" s="312">
        <v>-1.8953148605560521</v>
      </c>
      <c r="L200" s="312">
        <v>1.7844571954750421</v>
      </c>
      <c r="M200" s="312"/>
      <c r="N200" s="312"/>
      <c r="O200" s="312"/>
      <c r="P200" s="308" t="s">
        <v>1763</v>
      </c>
    </row>
    <row r="201" spans="1:16" s="96" customFormat="1" ht="12.95" customHeight="1" x14ac:dyDescent="0.2">
      <c r="A201" s="308" t="s">
        <v>101</v>
      </c>
      <c r="B201" s="308"/>
      <c r="C201" s="308" t="s">
        <v>605</v>
      </c>
      <c r="D201" s="308" t="s">
        <v>608</v>
      </c>
      <c r="E201" s="423">
        <v>3842</v>
      </c>
      <c r="F201" s="423">
        <v>3974</v>
      </c>
      <c r="G201" s="424">
        <v>2.2000000000000001E-3</v>
      </c>
      <c r="H201" s="425">
        <v>0.280283</v>
      </c>
      <c r="I201" s="425">
        <v>4.8999999999999998E-5</v>
      </c>
      <c r="J201" s="312">
        <v>-5.9</v>
      </c>
      <c r="K201" s="312">
        <v>-2.9867024024787803</v>
      </c>
      <c r="L201" s="312">
        <v>1.7487680515670956</v>
      </c>
      <c r="M201" s="312"/>
      <c r="N201" s="312"/>
      <c r="O201" s="312"/>
      <c r="P201" s="308" t="s">
        <v>1763</v>
      </c>
    </row>
    <row r="202" spans="1:16" s="96" customFormat="1" ht="12.95" customHeight="1" x14ac:dyDescent="0.2">
      <c r="A202" s="308" t="s">
        <v>101</v>
      </c>
      <c r="B202" s="308"/>
      <c r="C202" s="308" t="s">
        <v>605</v>
      </c>
      <c r="D202" s="308" t="s">
        <v>608</v>
      </c>
      <c r="E202" s="423">
        <v>3888</v>
      </c>
      <c r="F202" s="423">
        <v>3974</v>
      </c>
      <c r="G202" s="424">
        <v>1.4E-3</v>
      </c>
      <c r="H202" s="425">
        <v>0.28022399999999997</v>
      </c>
      <c r="I202" s="425">
        <v>8.0000000000000007E-5</v>
      </c>
      <c r="J202" s="312">
        <v>-4.9000000000000004</v>
      </c>
      <c r="K202" s="312">
        <v>-2.8934437871763752</v>
      </c>
      <c r="L202" s="312">
        <v>2.8551315127622878</v>
      </c>
      <c r="M202" s="312"/>
      <c r="N202" s="312"/>
      <c r="O202" s="312"/>
      <c r="P202" s="308" t="s">
        <v>1763</v>
      </c>
    </row>
    <row r="203" spans="1:16" s="96" customFormat="1" ht="12.95" customHeight="1" x14ac:dyDescent="0.2">
      <c r="A203" s="308" t="s">
        <v>101</v>
      </c>
      <c r="B203" s="308"/>
      <c r="C203" s="308" t="s">
        <v>605</v>
      </c>
      <c r="D203" s="308" t="s">
        <v>609</v>
      </c>
      <c r="E203" s="423">
        <v>3687</v>
      </c>
      <c r="F203" s="423">
        <v>3974</v>
      </c>
      <c r="G203" s="424">
        <v>3.0000000000000001E-3</v>
      </c>
      <c r="H203" s="425">
        <v>0.28046100000000002</v>
      </c>
      <c r="I203" s="425">
        <v>9.7E-5</v>
      </c>
      <c r="J203" s="312">
        <v>-5.0999999999999996</v>
      </c>
      <c r="K203" s="312">
        <v>1.1670471074509692</v>
      </c>
      <c r="L203" s="312">
        <v>3.461846959222914</v>
      </c>
      <c r="M203" s="312"/>
      <c r="N203" s="312"/>
      <c r="O203" s="312"/>
      <c r="P203" s="308" t="s">
        <v>1763</v>
      </c>
    </row>
    <row r="204" spans="1:16" s="96" customFormat="1" ht="12.95" customHeight="1" x14ac:dyDescent="0.2">
      <c r="A204" s="308" t="s">
        <v>101</v>
      </c>
      <c r="B204" s="308"/>
      <c r="C204" s="308" t="s">
        <v>605</v>
      </c>
      <c r="D204" s="308" t="s">
        <v>609</v>
      </c>
      <c r="E204" s="423">
        <v>3850</v>
      </c>
      <c r="F204" s="423">
        <v>3974</v>
      </c>
      <c r="G204" s="424">
        <v>2.8999999999999998E-3</v>
      </c>
      <c r="H204" s="425">
        <v>0.28036699999999998</v>
      </c>
      <c r="I204" s="425">
        <v>4.3000000000000002E-5</v>
      </c>
      <c r="J204" s="312">
        <v>-4.5999999999999996</v>
      </c>
      <c r="K204" s="312">
        <v>-1.9128676567992109</v>
      </c>
      <c r="L204" s="312">
        <v>1.5346331881094244</v>
      </c>
      <c r="M204" s="312"/>
      <c r="N204" s="312"/>
      <c r="O204" s="312"/>
      <c r="P204" s="308" t="s">
        <v>1763</v>
      </c>
    </row>
    <row r="205" spans="1:16" s="96" customFormat="1" ht="12.95" customHeight="1" x14ac:dyDescent="0.2">
      <c r="A205" s="308" t="s">
        <v>101</v>
      </c>
      <c r="B205" s="308"/>
      <c r="C205" s="308" t="s">
        <v>605</v>
      </c>
      <c r="D205" s="308" t="s">
        <v>610</v>
      </c>
      <c r="E205" s="423">
        <v>3535</v>
      </c>
      <c r="F205" s="423">
        <v>3974</v>
      </c>
      <c r="G205" s="424">
        <v>2.2000000000000001E-3</v>
      </c>
      <c r="H205" s="425">
        <v>0.28030699999999997</v>
      </c>
      <c r="I205" s="425">
        <v>6.4999999999999994E-5</v>
      </c>
      <c r="J205" s="312">
        <v>-11.9</v>
      </c>
      <c r="K205" s="312">
        <v>-2.1301629486514262</v>
      </c>
      <c r="L205" s="312">
        <v>2.3197943541164445</v>
      </c>
      <c r="M205" s="312"/>
      <c r="N205" s="312"/>
      <c r="O205" s="312"/>
      <c r="P205" s="308" t="s">
        <v>1763</v>
      </c>
    </row>
    <row r="206" spans="1:16" s="96" customFormat="1" ht="12.95" customHeight="1" x14ac:dyDescent="0.2">
      <c r="A206" s="308" t="s">
        <v>101</v>
      </c>
      <c r="B206" s="308"/>
      <c r="C206" s="308" t="s">
        <v>605</v>
      </c>
      <c r="D206" s="308" t="s">
        <v>610</v>
      </c>
      <c r="E206" s="423">
        <v>3655</v>
      </c>
      <c r="F206" s="423">
        <v>3974</v>
      </c>
      <c r="G206" s="424">
        <v>8.3000000000000001E-4</v>
      </c>
      <c r="H206" s="425">
        <v>0.280279</v>
      </c>
      <c r="I206" s="425">
        <v>7.4999999999999993E-5</v>
      </c>
      <c r="J206" s="312">
        <v>-6.9</v>
      </c>
      <c r="K206" s="312">
        <v>0.6361882783489925</v>
      </c>
      <c r="L206" s="312">
        <v>2.6766857932125632</v>
      </c>
      <c r="M206" s="312"/>
      <c r="N206" s="312"/>
      <c r="O206" s="312"/>
      <c r="P206" s="308" t="s">
        <v>1763</v>
      </c>
    </row>
    <row r="207" spans="1:16" s="96" customFormat="1" ht="12.95" customHeight="1" x14ac:dyDescent="0.2">
      <c r="A207" s="308" t="s">
        <v>101</v>
      </c>
      <c r="B207" s="308"/>
      <c r="C207" s="308" t="s">
        <v>605</v>
      </c>
      <c r="D207" s="308" t="s">
        <v>611</v>
      </c>
      <c r="E207" s="423">
        <v>3408</v>
      </c>
      <c r="F207" s="423">
        <v>3974</v>
      </c>
      <c r="G207" s="424">
        <v>1.9E-3</v>
      </c>
      <c r="H207" s="425">
        <v>0.28036299999999997</v>
      </c>
      <c r="I207" s="425">
        <v>7.3999999999999996E-5</v>
      </c>
      <c r="J207" s="312">
        <v>-12.1</v>
      </c>
      <c r="K207" s="312">
        <v>0.69302340002019847</v>
      </c>
      <c r="L207" s="312">
        <v>2.6409966493035064</v>
      </c>
      <c r="M207" s="312"/>
      <c r="N207" s="312"/>
      <c r="O207" s="312"/>
      <c r="P207" s="308" t="s">
        <v>1763</v>
      </c>
    </row>
    <row r="208" spans="1:16" s="96" customFormat="1" ht="12.95" customHeight="1" x14ac:dyDescent="0.2">
      <c r="A208" s="308" t="s">
        <v>101</v>
      </c>
      <c r="B208" s="308"/>
      <c r="C208" s="308" t="s">
        <v>605</v>
      </c>
      <c r="D208" s="308" t="s">
        <v>612</v>
      </c>
      <c r="E208" s="423">
        <v>3963</v>
      </c>
      <c r="F208" s="423">
        <v>3974</v>
      </c>
      <c r="G208" s="424">
        <v>2.0999999999999999E-3</v>
      </c>
      <c r="H208" s="425">
        <v>0.28032400000000002</v>
      </c>
      <c r="I208" s="425">
        <v>7.2999999999999999E-5</v>
      </c>
      <c r="J208" s="312">
        <v>-1.6</v>
      </c>
      <c r="K208" s="312">
        <v>-1.2485827389419057</v>
      </c>
      <c r="L208" s="312">
        <v>2.6053075053944497</v>
      </c>
      <c r="M208" s="312"/>
      <c r="N208" s="312"/>
      <c r="O208" s="312"/>
      <c r="P208" s="308" t="s">
        <v>1763</v>
      </c>
    </row>
    <row r="209" spans="1:16" s="96" customFormat="1" ht="12.95" customHeight="1" x14ac:dyDescent="0.2">
      <c r="A209" s="308" t="s">
        <v>101</v>
      </c>
      <c r="B209" s="308"/>
      <c r="C209" s="308" t="s">
        <v>605</v>
      </c>
      <c r="D209" s="308" t="s">
        <v>613</v>
      </c>
      <c r="E209" s="423">
        <v>3919</v>
      </c>
      <c r="F209" s="423">
        <v>3974</v>
      </c>
      <c r="G209" s="424">
        <v>2.5000000000000001E-3</v>
      </c>
      <c r="H209" s="425">
        <v>0.28038099999999999</v>
      </c>
      <c r="I209" s="425">
        <v>8.7999999999999998E-5</v>
      </c>
      <c r="J209" s="312">
        <v>-1.5</v>
      </c>
      <c r="K209" s="312">
        <v>-0.31376058908350046</v>
      </c>
      <c r="L209" s="312">
        <v>3.1406446640369623</v>
      </c>
      <c r="M209" s="312"/>
      <c r="N209" s="312"/>
      <c r="O209" s="312"/>
      <c r="P209" s="308" t="s">
        <v>1763</v>
      </c>
    </row>
    <row r="210" spans="1:16" s="96" customFormat="1" ht="12.95" customHeight="1" x14ac:dyDescent="0.2">
      <c r="A210" s="308" t="s">
        <v>101</v>
      </c>
      <c r="B210" s="308"/>
      <c r="C210" s="308" t="s">
        <v>605</v>
      </c>
      <c r="D210" s="308" t="s">
        <v>613</v>
      </c>
      <c r="E210" s="423">
        <v>3887</v>
      </c>
      <c r="F210" s="423">
        <v>3974</v>
      </c>
      <c r="G210" s="424">
        <v>1.6000000000000001E-3</v>
      </c>
      <c r="H210" s="425">
        <v>0.28031200000000001</v>
      </c>
      <c r="I210" s="425">
        <v>6.3999999999999997E-5</v>
      </c>
      <c r="J210" s="312">
        <v>-2.2999999999999998</v>
      </c>
      <c r="K210" s="312">
        <v>-0.30252864962831971</v>
      </c>
      <c r="L210" s="312">
        <v>2.2841052102096082</v>
      </c>
      <c r="M210" s="312"/>
      <c r="N210" s="312"/>
      <c r="O210" s="312"/>
      <c r="P210" s="308" t="s">
        <v>1763</v>
      </c>
    </row>
    <row r="211" spans="1:16" s="96" customFormat="1" ht="12.95" customHeight="1" x14ac:dyDescent="0.2">
      <c r="A211" s="308" t="s">
        <v>101</v>
      </c>
      <c r="B211" s="308"/>
      <c r="C211" s="308" t="s">
        <v>605</v>
      </c>
      <c r="D211" s="308" t="s">
        <v>614</v>
      </c>
      <c r="E211" s="423">
        <v>3900</v>
      </c>
      <c r="F211" s="423">
        <v>3974</v>
      </c>
      <c r="G211" s="424">
        <v>6.7000000000000002E-4</v>
      </c>
      <c r="H211" s="425">
        <v>0.28019300000000003</v>
      </c>
      <c r="I211" s="425">
        <v>6.7000000000000002E-5</v>
      </c>
      <c r="J211" s="312">
        <v>-3.8</v>
      </c>
      <c r="K211" s="312">
        <v>-1.9932944766742899</v>
      </c>
      <c r="L211" s="312">
        <v>2.3911726419356683</v>
      </c>
      <c r="M211" s="312"/>
      <c r="N211" s="312"/>
      <c r="O211" s="312"/>
      <c r="P211" s="308" t="s">
        <v>1763</v>
      </c>
    </row>
    <row r="212" spans="1:16" s="96" customFormat="1" ht="12.95" customHeight="1" x14ac:dyDescent="0.2">
      <c r="A212" s="308" t="s">
        <v>101</v>
      </c>
      <c r="B212" s="308"/>
      <c r="C212" s="308" t="s">
        <v>605</v>
      </c>
      <c r="D212" s="308" t="s">
        <v>614</v>
      </c>
      <c r="E212" s="423">
        <v>3264</v>
      </c>
      <c r="F212" s="423">
        <v>3974</v>
      </c>
      <c r="G212" s="424">
        <v>1.4E-3</v>
      </c>
      <c r="H212" s="425">
        <v>0.28023199999999998</v>
      </c>
      <c r="I212" s="425">
        <v>4.5000000000000003E-5</v>
      </c>
      <c r="J212" s="312">
        <v>-18.8</v>
      </c>
      <c r="K212" s="312">
        <v>-2.6079306358994803</v>
      </c>
      <c r="L212" s="312">
        <v>1.6060114759286481</v>
      </c>
      <c r="M212" s="312"/>
      <c r="N212" s="312"/>
      <c r="O212" s="312"/>
      <c r="P212" s="308" t="s">
        <v>1763</v>
      </c>
    </row>
    <row r="213" spans="1:16" s="96" customFormat="1" ht="12.95" customHeight="1" x14ac:dyDescent="0.2">
      <c r="A213" s="308" t="s">
        <v>101</v>
      </c>
      <c r="B213" s="308"/>
      <c r="C213" s="308" t="s">
        <v>605</v>
      </c>
      <c r="D213" s="308" t="s">
        <v>614</v>
      </c>
      <c r="E213" s="423">
        <v>3763</v>
      </c>
      <c r="F213" s="423">
        <v>3974</v>
      </c>
      <c r="G213" s="424">
        <v>1.5E-3</v>
      </c>
      <c r="H213" s="425">
        <v>0.28015899999999999</v>
      </c>
      <c r="I213" s="425">
        <v>8.1000000000000004E-5</v>
      </c>
      <c r="J213" s="312">
        <v>-10.4</v>
      </c>
      <c r="K213" s="312">
        <v>-5.4881029045372731</v>
      </c>
      <c r="L213" s="312">
        <v>2.8908206566702344</v>
      </c>
      <c r="M213" s="312"/>
      <c r="N213" s="312"/>
      <c r="O213" s="312"/>
      <c r="P213" s="308" t="s">
        <v>1763</v>
      </c>
    </row>
    <row r="214" spans="1:16" s="96" customFormat="1" ht="12.95" customHeight="1" x14ac:dyDescent="0.2">
      <c r="A214" s="308" t="s">
        <v>101</v>
      </c>
      <c r="B214" s="308"/>
      <c r="C214" s="308" t="s">
        <v>605</v>
      </c>
      <c r="D214" s="308" t="s">
        <v>615</v>
      </c>
      <c r="E214" s="423">
        <v>3885</v>
      </c>
      <c r="F214" s="423">
        <v>3974</v>
      </c>
      <c r="G214" s="424">
        <v>7.5000000000000002E-4</v>
      </c>
      <c r="H214" s="425">
        <v>0.28022000000000002</v>
      </c>
      <c r="I214" s="425">
        <v>4.8000000000000001E-5</v>
      </c>
      <c r="J214" s="312">
        <v>-3.3</v>
      </c>
      <c r="K214" s="312">
        <v>-1.2495794017153283</v>
      </c>
      <c r="L214" s="312">
        <v>1.7130789076558184</v>
      </c>
      <c r="M214" s="312"/>
      <c r="N214" s="312"/>
      <c r="O214" s="312"/>
      <c r="P214" s="308" t="s">
        <v>1763</v>
      </c>
    </row>
    <row r="215" spans="1:16" s="96" customFormat="1" ht="12.95" customHeight="1" x14ac:dyDescent="0.2">
      <c r="A215" s="308" t="s">
        <v>101</v>
      </c>
      <c r="B215" s="308"/>
      <c r="C215" s="308" t="s">
        <v>605</v>
      </c>
      <c r="D215" s="308" t="s">
        <v>615</v>
      </c>
      <c r="E215" s="423">
        <v>3766</v>
      </c>
      <c r="F215" s="423">
        <v>3974</v>
      </c>
      <c r="G215" s="424">
        <v>6.9999999999999999E-4</v>
      </c>
      <c r="H215" s="425">
        <v>0.28027000000000002</v>
      </c>
      <c r="I215" s="425">
        <v>1E-4</v>
      </c>
      <c r="J215" s="312">
        <v>-4.4000000000000004</v>
      </c>
      <c r="K215" s="312">
        <v>0.67231017538471605</v>
      </c>
      <c r="L215" s="312">
        <v>3.5689143909500842</v>
      </c>
      <c r="M215" s="312"/>
      <c r="N215" s="312"/>
      <c r="O215" s="312"/>
      <c r="P215" s="308" t="s">
        <v>1763</v>
      </c>
    </row>
    <row r="216" spans="1:16" s="96" customFormat="1" ht="12.95" customHeight="1" x14ac:dyDescent="0.2">
      <c r="A216" s="308" t="s">
        <v>101</v>
      </c>
      <c r="B216" s="308"/>
      <c r="C216" s="308" t="s">
        <v>605</v>
      </c>
      <c r="D216" s="308" t="s">
        <v>616</v>
      </c>
      <c r="E216" s="423">
        <v>3974</v>
      </c>
      <c r="F216" s="423">
        <v>3974</v>
      </c>
      <c r="G216" s="424">
        <v>1.5E-3</v>
      </c>
      <c r="H216" s="425">
        <v>0.280358</v>
      </c>
      <c r="I216" s="425">
        <v>4.6999999999999997E-5</v>
      </c>
      <c r="J216" s="312">
        <v>1.6</v>
      </c>
      <c r="K216" s="312">
        <v>1.6140367334549488</v>
      </c>
      <c r="L216" s="312">
        <v>1.6773897637478719</v>
      </c>
      <c r="M216" s="312"/>
      <c r="N216" s="312"/>
      <c r="O216" s="312"/>
      <c r="P216" s="308" t="s">
        <v>1763</v>
      </c>
    </row>
    <row r="217" spans="1:16" s="96" customFormat="1" ht="12.95" customHeight="1" x14ac:dyDescent="0.2">
      <c r="A217" s="308" t="s">
        <v>101</v>
      </c>
      <c r="B217" s="308"/>
      <c r="C217" s="308" t="s">
        <v>605</v>
      </c>
      <c r="D217" s="308" t="s">
        <v>617</v>
      </c>
      <c r="E217" s="423">
        <v>3253</v>
      </c>
      <c r="F217" s="423">
        <v>3974</v>
      </c>
      <c r="G217" s="424">
        <v>5.4000000000000001E-4</v>
      </c>
      <c r="H217" s="425">
        <v>0.28022000000000002</v>
      </c>
      <c r="I217" s="425">
        <v>1.1E-4</v>
      </c>
      <c r="J217" s="312">
        <v>-17.7</v>
      </c>
      <c r="K217" s="312">
        <v>-0.67236339889809038</v>
      </c>
      <c r="L217" s="312">
        <v>3.9258058300462029</v>
      </c>
      <c r="M217" s="312"/>
      <c r="N217" s="312"/>
      <c r="O217" s="312"/>
      <c r="P217" s="308" t="s">
        <v>1763</v>
      </c>
    </row>
    <row r="218" spans="1:16" s="96" customFormat="1" ht="12.95" customHeight="1" x14ac:dyDescent="0.2">
      <c r="A218" s="308" t="s">
        <v>101</v>
      </c>
      <c r="B218" s="308"/>
      <c r="C218" s="308" t="s">
        <v>605</v>
      </c>
      <c r="D218" s="308" t="s">
        <v>618</v>
      </c>
      <c r="E218" s="423">
        <v>3910</v>
      </c>
      <c r="F218" s="423">
        <v>3974</v>
      </c>
      <c r="G218" s="424">
        <v>2.3E-3</v>
      </c>
      <c r="H218" s="425">
        <v>0.28031</v>
      </c>
      <c r="I218" s="425">
        <v>9.2E-5</v>
      </c>
      <c r="J218" s="312">
        <v>-3.8</v>
      </c>
      <c r="K218" s="312">
        <v>-2.2979602801653787</v>
      </c>
      <c r="L218" s="312">
        <v>3.2834012396742995</v>
      </c>
      <c r="M218" s="312"/>
      <c r="N218" s="312"/>
      <c r="O218" s="312"/>
      <c r="P218" s="308" t="s">
        <v>1763</v>
      </c>
    </row>
    <row r="219" spans="1:16" s="96" customFormat="1" ht="12.95" customHeight="1" x14ac:dyDescent="0.2">
      <c r="A219" s="308" t="s">
        <v>101</v>
      </c>
      <c r="B219" s="308"/>
      <c r="C219" s="308" t="s">
        <v>605</v>
      </c>
      <c r="D219" s="308" t="s">
        <v>619</v>
      </c>
      <c r="E219" s="423">
        <v>3504</v>
      </c>
      <c r="F219" s="423">
        <v>3974</v>
      </c>
      <c r="G219" s="424">
        <v>2E-3</v>
      </c>
      <c r="H219" s="425">
        <v>0.280391</v>
      </c>
      <c r="I219" s="425">
        <v>6.9999999999999994E-5</v>
      </c>
      <c r="J219" s="312">
        <v>-9.1</v>
      </c>
      <c r="K219" s="312">
        <v>1.4174546662415466</v>
      </c>
      <c r="L219" s="312">
        <v>2.498240073665059</v>
      </c>
      <c r="M219" s="312"/>
      <c r="N219" s="312"/>
      <c r="O219" s="312"/>
      <c r="P219" s="308" t="s">
        <v>1763</v>
      </c>
    </row>
    <row r="220" spans="1:16" s="96" customFormat="1" ht="12.95" customHeight="1" x14ac:dyDescent="0.2">
      <c r="A220" s="308" t="s">
        <v>101</v>
      </c>
      <c r="B220" s="308"/>
      <c r="C220" s="308" t="s">
        <v>620</v>
      </c>
      <c r="D220" s="308" t="s">
        <v>621</v>
      </c>
      <c r="E220" s="423">
        <v>3430</v>
      </c>
      <c r="F220" s="423">
        <v>3982</v>
      </c>
      <c r="G220" s="424">
        <v>9.8999999999999999E-4</v>
      </c>
      <c r="H220" s="425">
        <v>0.280223</v>
      </c>
      <c r="I220" s="425">
        <v>6.0000000000000002E-5</v>
      </c>
      <c r="J220" s="312">
        <v>-14.4</v>
      </c>
      <c r="K220" s="312">
        <v>-1.6149883299654277</v>
      </c>
      <c r="L220" s="312">
        <v>2.1413899450473117</v>
      </c>
      <c r="M220" s="312">
        <f>AVERAGE(K220:K241)</f>
        <v>-2.032914268009677</v>
      </c>
      <c r="N220" s="312">
        <v>0.38213826663201794</v>
      </c>
      <c r="O220" s="312">
        <f>MAX(K220:K241)-MIN(K220:K241)</f>
        <v>3.7493614267325448</v>
      </c>
      <c r="P220" s="308" t="s">
        <v>2797</v>
      </c>
    </row>
    <row r="221" spans="1:16" s="96" customFormat="1" ht="12.95" customHeight="1" x14ac:dyDescent="0.2">
      <c r="A221" s="308" t="s">
        <v>101</v>
      </c>
      <c r="B221" s="308"/>
      <c r="C221" s="308" t="s">
        <v>620</v>
      </c>
      <c r="D221" s="308" t="s">
        <v>621</v>
      </c>
      <c r="E221" s="423">
        <v>3757</v>
      </c>
      <c r="F221" s="423">
        <v>3982</v>
      </c>
      <c r="G221" s="424">
        <v>1.1000000000000001E-3</v>
      </c>
      <c r="H221" s="425">
        <v>0.28020099999999998</v>
      </c>
      <c r="I221" s="425">
        <v>4.3999999999999999E-5</v>
      </c>
      <c r="J221" s="312">
        <v>-7.9</v>
      </c>
      <c r="K221" s="312">
        <v>-2.7031532925092527</v>
      </c>
      <c r="L221" s="312">
        <v>1.5703526263677325</v>
      </c>
      <c r="M221" s="312"/>
      <c r="N221" s="312"/>
      <c r="O221" s="312"/>
      <c r="P221" s="308" t="s">
        <v>1763</v>
      </c>
    </row>
    <row r="222" spans="1:16" s="96" customFormat="1" ht="12.95" customHeight="1" x14ac:dyDescent="0.2">
      <c r="A222" s="308" t="s">
        <v>101</v>
      </c>
      <c r="B222" s="308"/>
      <c r="C222" s="308" t="s">
        <v>620</v>
      </c>
      <c r="D222" s="308" t="s">
        <v>621</v>
      </c>
      <c r="E222" s="423">
        <v>3690</v>
      </c>
      <c r="F222" s="423">
        <v>3982</v>
      </c>
      <c r="G222" s="424">
        <v>8.8000000000000003E-4</v>
      </c>
      <c r="H222" s="425">
        <v>0.28023799999999999</v>
      </c>
      <c r="I222" s="425">
        <v>4.0000000000000003E-5</v>
      </c>
      <c r="J222" s="312">
        <v>-7.6</v>
      </c>
      <c r="K222" s="312">
        <v>-0.77665219434530641</v>
      </c>
      <c r="L222" s="312">
        <v>1.4275932966967275</v>
      </c>
      <c r="M222" s="312"/>
      <c r="N222" s="312"/>
      <c r="O222" s="312"/>
      <c r="P222" s="308" t="s">
        <v>1763</v>
      </c>
    </row>
    <row r="223" spans="1:16" s="96" customFormat="1" ht="12.95" customHeight="1" x14ac:dyDescent="0.2">
      <c r="A223" s="308" t="s">
        <v>101</v>
      </c>
      <c r="B223" s="308"/>
      <c r="C223" s="308" t="s">
        <v>620</v>
      </c>
      <c r="D223" s="308" t="s">
        <v>622</v>
      </c>
      <c r="E223" s="423">
        <v>3906</v>
      </c>
      <c r="F223" s="423">
        <v>3982</v>
      </c>
      <c r="G223" s="424">
        <v>1.2999999999999999E-3</v>
      </c>
      <c r="H223" s="425">
        <v>0.28026200000000001</v>
      </c>
      <c r="I223" s="425">
        <v>8.1000000000000004E-5</v>
      </c>
      <c r="J223" s="312">
        <v>-2.8</v>
      </c>
      <c r="K223" s="312">
        <v>-1.076961968423662</v>
      </c>
      <c r="L223" s="312">
        <v>2.8908764258128716</v>
      </c>
      <c r="M223" s="312"/>
      <c r="N223" s="312"/>
      <c r="O223" s="312"/>
      <c r="P223" s="308" t="s">
        <v>1763</v>
      </c>
    </row>
    <row r="224" spans="1:16" s="96" customFormat="1" ht="12.95" customHeight="1" x14ac:dyDescent="0.2">
      <c r="A224" s="308" t="s">
        <v>101</v>
      </c>
      <c r="B224" s="308"/>
      <c r="C224" s="308" t="s">
        <v>620</v>
      </c>
      <c r="D224" s="308" t="s">
        <v>623</v>
      </c>
      <c r="E224" s="423">
        <v>3812</v>
      </c>
      <c r="F224" s="423">
        <v>3982</v>
      </c>
      <c r="G224" s="424">
        <v>9.2000000000000003E-4</v>
      </c>
      <c r="H224" s="425">
        <v>0.2802</v>
      </c>
      <c r="I224" s="425">
        <v>4.1E-5</v>
      </c>
      <c r="J224" s="312">
        <v>-6.2</v>
      </c>
      <c r="K224" s="312">
        <v>-2.243043516882981</v>
      </c>
      <c r="L224" s="312">
        <v>1.4632831291150339</v>
      </c>
      <c r="M224" s="312"/>
      <c r="N224" s="312"/>
      <c r="O224" s="312"/>
      <c r="P224" s="308" t="s">
        <v>1763</v>
      </c>
    </row>
    <row r="225" spans="1:16" s="96" customFormat="1" ht="12.95" customHeight="1" x14ac:dyDescent="0.2">
      <c r="A225" s="308" t="s">
        <v>101</v>
      </c>
      <c r="B225" s="308"/>
      <c r="C225" s="308" t="s">
        <v>620</v>
      </c>
      <c r="D225" s="308" t="s">
        <v>624</v>
      </c>
      <c r="E225" s="423">
        <v>3551</v>
      </c>
      <c r="F225" s="423">
        <v>3982</v>
      </c>
      <c r="G225" s="424">
        <v>1.1999999999999999E-3</v>
      </c>
      <c r="H225" s="425">
        <v>0.28022599999999998</v>
      </c>
      <c r="I225" s="425">
        <v>6.6000000000000005E-5</v>
      </c>
      <c r="J225" s="312">
        <v>-12.1</v>
      </c>
      <c r="K225" s="312">
        <v>-2.0863517087632566</v>
      </c>
      <c r="L225" s="312">
        <v>2.355528939552709</v>
      </c>
      <c r="M225" s="312"/>
      <c r="N225" s="312"/>
      <c r="O225" s="312"/>
      <c r="P225" s="308" t="s">
        <v>1763</v>
      </c>
    </row>
    <row r="226" spans="1:16" s="96" customFormat="1" ht="12.95" customHeight="1" x14ac:dyDescent="0.2">
      <c r="A226" s="308" t="s">
        <v>101</v>
      </c>
      <c r="B226" s="308"/>
      <c r="C226" s="308" t="s">
        <v>620</v>
      </c>
      <c r="D226" s="308" t="s">
        <v>624</v>
      </c>
      <c r="E226" s="423">
        <v>3757</v>
      </c>
      <c r="F226" s="423">
        <v>3982</v>
      </c>
      <c r="G226" s="424">
        <v>1.1999999999999999E-3</v>
      </c>
      <c r="H226" s="425">
        <v>0.28022599999999998</v>
      </c>
      <c r="I226" s="425">
        <v>6.6000000000000005E-5</v>
      </c>
      <c r="J226" s="312">
        <v>-7.4</v>
      </c>
      <c r="K226" s="312">
        <v>-2.0863517087632566</v>
      </c>
      <c r="L226" s="312">
        <v>2.355528939552709</v>
      </c>
      <c r="M226" s="312"/>
      <c r="N226" s="312"/>
      <c r="O226" s="312"/>
      <c r="P226" s="308" t="s">
        <v>1763</v>
      </c>
    </row>
    <row r="227" spans="1:16" s="96" customFormat="1" ht="12.95" customHeight="1" x14ac:dyDescent="0.2">
      <c r="A227" s="308" t="s">
        <v>101</v>
      </c>
      <c r="B227" s="308"/>
      <c r="C227" s="308" t="s">
        <v>620</v>
      </c>
      <c r="D227" s="308" t="s">
        <v>625</v>
      </c>
      <c r="E227" s="423">
        <v>3899</v>
      </c>
      <c r="F227" s="423">
        <v>3982</v>
      </c>
      <c r="G227" s="424">
        <v>1.6000000000000001E-3</v>
      </c>
      <c r="H227" s="425">
        <v>0.28023799999999999</v>
      </c>
      <c r="I227" s="425">
        <v>4.3000000000000002E-5</v>
      </c>
      <c r="J227" s="312">
        <v>-4.5999999999999996</v>
      </c>
      <c r="K227" s="312">
        <v>-2.7598506265114064</v>
      </c>
      <c r="L227" s="312">
        <v>1.5346627939516466</v>
      </c>
      <c r="M227" s="312"/>
      <c r="N227" s="312"/>
      <c r="O227" s="312"/>
      <c r="P227" s="308" t="s">
        <v>1763</v>
      </c>
    </row>
    <row r="228" spans="1:16" s="96" customFormat="1" ht="12.95" customHeight="1" x14ac:dyDescent="0.2">
      <c r="A228" s="308" t="s">
        <v>101</v>
      </c>
      <c r="B228" s="308"/>
      <c r="C228" s="308" t="s">
        <v>620</v>
      </c>
      <c r="D228" s="308" t="s">
        <v>626</v>
      </c>
      <c r="E228" s="423">
        <v>3906</v>
      </c>
      <c r="F228" s="423">
        <v>3982</v>
      </c>
      <c r="G228" s="424">
        <v>4.0000000000000002E-4</v>
      </c>
      <c r="H228" s="425">
        <v>0.28015000000000001</v>
      </c>
      <c r="I228" s="425">
        <v>4.1E-5</v>
      </c>
      <c r="J228" s="312">
        <v>-4.4000000000000004</v>
      </c>
      <c r="K228" s="312">
        <v>-2.5952251589700381</v>
      </c>
      <c r="L228" s="312">
        <v>1.4632831291161441</v>
      </c>
      <c r="M228" s="312"/>
      <c r="N228" s="312"/>
      <c r="O228" s="312"/>
      <c r="P228" s="308" t="s">
        <v>1763</v>
      </c>
    </row>
    <row r="229" spans="1:16" s="96" customFormat="1" ht="12.95" customHeight="1" x14ac:dyDescent="0.2">
      <c r="A229" s="308" t="s">
        <v>101</v>
      </c>
      <c r="B229" s="308"/>
      <c r="C229" s="308" t="s">
        <v>620</v>
      </c>
      <c r="D229" s="308" t="s">
        <v>626</v>
      </c>
      <c r="E229" s="423">
        <v>3668</v>
      </c>
      <c r="F229" s="423">
        <v>3982</v>
      </c>
      <c r="G229" s="424">
        <v>1.2999999999999999E-3</v>
      </c>
      <c r="H229" s="425">
        <v>0.28022000000000002</v>
      </c>
      <c r="I229" s="425">
        <v>3.8999999999999999E-5</v>
      </c>
      <c r="J229" s="312">
        <v>-9.8000000000000007</v>
      </c>
      <c r="K229" s="312">
        <v>-2.575934929955892</v>
      </c>
      <c r="L229" s="312">
        <v>1.3919034642806416</v>
      </c>
      <c r="M229" s="312"/>
      <c r="N229" s="312"/>
      <c r="O229" s="312"/>
      <c r="P229" s="308" t="s">
        <v>1763</v>
      </c>
    </row>
    <row r="230" spans="1:16" s="96" customFormat="1" ht="12.95" customHeight="1" x14ac:dyDescent="0.2">
      <c r="A230" s="308" t="s">
        <v>101</v>
      </c>
      <c r="B230" s="308"/>
      <c r="C230" s="308" t="s">
        <v>620</v>
      </c>
      <c r="D230" s="308" t="s">
        <v>626</v>
      </c>
      <c r="E230" s="423">
        <v>3257</v>
      </c>
      <c r="F230" s="423">
        <v>3982</v>
      </c>
      <c r="G230" s="424">
        <v>1.2999999999999999E-3</v>
      </c>
      <c r="H230" s="425">
        <v>0.28024900000000003</v>
      </c>
      <c r="I230" s="425">
        <v>4.3000000000000002E-5</v>
      </c>
      <c r="J230" s="312">
        <v>-18.3</v>
      </c>
      <c r="K230" s="312">
        <v>-1.5409297898494323</v>
      </c>
      <c r="L230" s="312">
        <v>1.5346627939505364</v>
      </c>
      <c r="M230" s="312"/>
      <c r="N230" s="312"/>
      <c r="O230" s="312"/>
      <c r="P230" s="308" t="s">
        <v>1763</v>
      </c>
    </row>
    <row r="231" spans="1:16" s="96" customFormat="1" ht="12.95" customHeight="1" x14ac:dyDescent="0.2">
      <c r="A231" s="308" t="s">
        <v>101</v>
      </c>
      <c r="B231" s="308"/>
      <c r="C231" s="308" t="s">
        <v>620</v>
      </c>
      <c r="D231" s="308" t="s">
        <v>627</v>
      </c>
      <c r="E231" s="423">
        <v>3374</v>
      </c>
      <c r="F231" s="423">
        <v>3982</v>
      </c>
      <c r="G231" s="424">
        <v>1.8E-3</v>
      </c>
      <c r="H231" s="425">
        <v>0.28031200000000001</v>
      </c>
      <c r="I231" s="425">
        <v>5.0000000000000002E-5</v>
      </c>
      <c r="J231" s="312">
        <v>-14.5</v>
      </c>
      <c r="K231" s="312">
        <v>-0.66969148099893516</v>
      </c>
      <c r="L231" s="312">
        <v>1.7844916208709094</v>
      </c>
      <c r="M231" s="312"/>
      <c r="N231" s="312"/>
      <c r="O231" s="312"/>
      <c r="P231" s="308" t="s">
        <v>1763</v>
      </c>
    </row>
    <row r="232" spans="1:16" s="96" customFormat="1" ht="12.95" customHeight="1" x14ac:dyDescent="0.2">
      <c r="A232" s="308" t="s">
        <v>101</v>
      </c>
      <c r="B232" s="308"/>
      <c r="C232" s="308" t="s">
        <v>620</v>
      </c>
      <c r="D232" s="308" t="s">
        <v>628</v>
      </c>
      <c r="E232" s="423">
        <v>3776</v>
      </c>
      <c r="F232" s="423">
        <v>3982</v>
      </c>
      <c r="G232" s="424">
        <v>1.4E-3</v>
      </c>
      <c r="H232" s="425">
        <v>0.28026000000000001</v>
      </c>
      <c r="I232" s="425">
        <v>1.2E-4</v>
      </c>
      <c r="J232" s="312">
        <v>-6.3</v>
      </c>
      <c r="K232" s="312">
        <v>-1.4237858599486231</v>
      </c>
      <c r="L232" s="312">
        <v>4.2827798900946235</v>
      </c>
      <c r="M232" s="312"/>
      <c r="N232" s="312"/>
      <c r="O232" s="312"/>
      <c r="P232" s="308" t="s">
        <v>1763</v>
      </c>
    </row>
    <row r="233" spans="1:16" s="96" customFormat="1" ht="12.95" customHeight="1" x14ac:dyDescent="0.2">
      <c r="A233" s="308" t="s">
        <v>101</v>
      </c>
      <c r="B233" s="308"/>
      <c r="C233" s="308" t="s">
        <v>620</v>
      </c>
      <c r="D233" s="308" t="s">
        <v>628</v>
      </c>
      <c r="E233" s="423">
        <v>3107</v>
      </c>
      <c r="F233" s="423">
        <v>3982</v>
      </c>
      <c r="G233" s="424">
        <v>9.3999999999999997E-4</v>
      </c>
      <c r="H233" s="425">
        <v>0.28020400000000001</v>
      </c>
      <c r="I233" s="425">
        <v>5.0000000000000002E-5</v>
      </c>
      <c r="J233" s="312">
        <v>-22.5</v>
      </c>
      <c r="K233" s="312">
        <v>-2.1553730325518661</v>
      </c>
      <c r="L233" s="312">
        <v>1.7844916208720196</v>
      </c>
      <c r="M233" s="312"/>
      <c r="N233" s="312"/>
      <c r="O233" s="312"/>
      <c r="P233" s="308" t="s">
        <v>1763</v>
      </c>
    </row>
    <row r="234" spans="1:16" s="96" customFormat="1" ht="12.95" customHeight="1" x14ac:dyDescent="0.2">
      <c r="A234" s="308" t="s">
        <v>101</v>
      </c>
      <c r="B234" s="308"/>
      <c r="C234" s="308" t="s">
        <v>620</v>
      </c>
      <c r="D234" s="308" t="s">
        <v>629</v>
      </c>
      <c r="E234" s="423">
        <v>3712</v>
      </c>
      <c r="F234" s="423">
        <v>3982</v>
      </c>
      <c r="G234" s="424">
        <v>1.1000000000000001E-3</v>
      </c>
      <c r="H234" s="425">
        <v>0.28017599999999998</v>
      </c>
      <c r="I234" s="425">
        <v>6.4999999999999994E-5</v>
      </c>
      <c r="J234" s="312">
        <v>-9.8000000000000007</v>
      </c>
      <c r="K234" s="312">
        <v>-3.5953991029447074</v>
      </c>
      <c r="L234" s="312">
        <v>2.3198391071332924</v>
      </c>
      <c r="M234" s="312"/>
      <c r="N234" s="312"/>
      <c r="O234" s="312"/>
      <c r="P234" s="308" t="s">
        <v>1763</v>
      </c>
    </row>
    <row r="235" spans="1:16" s="96" customFormat="1" ht="12.95" customHeight="1" x14ac:dyDescent="0.2">
      <c r="A235" s="308" t="s">
        <v>101</v>
      </c>
      <c r="B235" s="308"/>
      <c r="C235" s="308" t="s">
        <v>620</v>
      </c>
      <c r="D235" s="308" t="s">
        <v>629</v>
      </c>
      <c r="E235" s="423">
        <v>3330</v>
      </c>
      <c r="F235" s="423">
        <v>3982</v>
      </c>
      <c r="G235" s="424">
        <v>1E-3</v>
      </c>
      <c r="H235" s="425">
        <v>0.280221</v>
      </c>
      <c r="I235" s="425">
        <v>6.9999999999999994E-5</v>
      </c>
      <c r="J235" s="312">
        <v>-16.899999999999999</v>
      </c>
      <c r="K235" s="312">
        <v>-1.71391241746921</v>
      </c>
      <c r="L235" s="312">
        <v>2.4982882692214936</v>
      </c>
      <c r="M235" s="312"/>
      <c r="N235" s="312"/>
      <c r="O235" s="312"/>
      <c r="P235" s="308" t="s">
        <v>1763</v>
      </c>
    </row>
    <row r="236" spans="1:16" s="96" customFormat="1" ht="12.95" customHeight="1" x14ac:dyDescent="0.2">
      <c r="A236" s="308" t="s">
        <v>101</v>
      </c>
      <c r="B236" s="308"/>
      <c r="C236" s="308" t="s">
        <v>620</v>
      </c>
      <c r="D236" s="308" t="s">
        <v>630</v>
      </c>
      <c r="E236" s="423">
        <v>3896</v>
      </c>
      <c r="F236" s="423">
        <v>3982</v>
      </c>
      <c r="G236" s="424">
        <v>1E-3</v>
      </c>
      <c r="H236" s="425">
        <v>0.28020400000000001</v>
      </c>
      <c r="I236" s="425">
        <v>3.4E-5</v>
      </c>
      <c r="J236" s="312">
        <v>-4.4000000000000004</v>
      </c>
      <c r="K236" s="312">
        <v>-2.3206395685659853</v>
      </c>
      <c r="L236" s="312">
        <v>1.2134543021924404</v>
      </c>
      <c r="M236" s="312"/>
      <c r="N236" s="312"/>
      <c r="O236" s="312"/>
      <c r="P236" s="308" t="s">
        <v>1763</v>
      </c>
    </row>
    <row r="237" spans="1:16" s="96" customFormat="1" ht="12.95" customHeight="1" x14ac:dyDescent="0.2">
      <c r="A237" s="308" t="s">
        <v>101</v>
      </c>
      <c r="B237" s="308"/>
      <c r="C237" s="308" t="s">
        <v>620</v>
      </c>
      <c r="D237" s="308" t="s">
        <v>630</v>
      </c>
      <c r="E237" s="423">
        <v>2795</v>
      </c>
      <c r="F237" s="423">
        <v>3982</v>
      </c>
      <c r="G237" s="424">
        <v>1.2999999999999999E-3</v>
      </c>
      <c r="H237" s="425">
        <v>0.28022900000000001</v>
      </c>
      <c r="I237" s="425">
        <v>6.3E-5</v>
      </c>
      <c r="J237" s="312">
        <v>-29.3</v>
      </c>
      <c r="K237" s="312">
        <v>-2.2547264381989063</v>
      </c>
      <c r="L237" s="312">
        <v>2.2484594422977899</v>
      </c>
      <c r="M237" s="312"/>
      <c r="N237" s="312"/>
      <c r="O237" s="312"/>
      <c r="P237" s="308" t="s">
        <v>2797</v>
      </c>
    </row>
    <row r="238" spans="1:16" s="96" customFormat="1" ht="12.95" customHeight="1" x14ac:dyDescent="0.2">
      <c r="A238" s="308" t="s">
        <v>101</v>
      </c>
      <c r="B238" s="308"/>
      <c r="C238" s="308" t="s">
        <v>620</v>
      </c>
      <c r="D238" s="308" t="s">
        <v>631</v>
      </c>
      <c r="E238" s="423">
        <v>3982</v>
      </c>
      <c r="F238" s="423">
        <v>3982</v>
      </c>
      <c r="G238" s="424">
        <v>7.7999999999999999E-4</v>
      </c>
      <c r="H238" s="425">
        <v>0.28014</v>
      </c>
      <c r="I238" s="425">
        <v>1.1E-4</v>
      </c>
      <c r="J238" s="312">
        <v>-4.2</v>
      </c>
      <c r="K238" s="312">
        <v>-3.9988115445643846</v>
      </c>
      <c r="L238" s="312">
        <v>3.9258815659193314</v>
      </c>
      <c r="M238" s="312"/>
      <c r="N238" s="312"/>
      <c r="O238" s="312"/>
      <c r="P238" s="308" t="s">
        <v>1763</v>
      </c>
    </row>
    <row r="239" spans="1:16" s="96" customFormat="1" ht="12.95" customHeight="1" x14ac:dyDescent="0.2">
      <c r="A239" s="308" t="s">
        <v>101</v>
      </c>
      <c r="B239" s="308"/>
      <c r="C239" s="308" t="s">
        <v>620</v>
      </c>
      <c r="D239" s="308" t="s">
        <v>631</v>
      </c>
      <c r="E239" s="423">
        <v>3677</v>
      </c>
      <c r="F239" s="423">
        <v>3982</v>
      </c>
      <c r="G239" s="424">
        <v>8.7000000000000001E-4</v>
      </c>
      <c r="H239" s="425">
        <v>0.280252</v>
      </c>
      <c r="I239" s="425">
        <v>5.1E-5</v>
      </c>
      <c r="J239" s="312">
        <v>-7.4</v>
      </c>
      <c r="K239" s="312">
        <v>-0.24945011783183979</v>
      </c>
      <c r="L239" s="312">
        <v>1.820181453290326</v>
      </c>
      <c r="M239" s="312"/>
      <c r="N239" s="312"/>
      <c r="O239" s="312"/>
      <c r="P239" s="308" t="s">
        <v>1763</v>
      </c>
    </row>
    <row r="240" spans="1:16" s="96" customFormat="1" ht="12.95" customHeight="1" x14ac:dyDescent="0.2">
      <c r="A240" s="308" t="s">
        <v>101</v>
      </c>
      <c r="B240" s="308"/>
      <c r="C240" s="308" t="s">
        <v>620</v>
      </c>
      <c r="D240" s="308" t="s">
        <v>632</v>
      </c>
      <c r="E240" s="423">
        <v>3920</v>
      </c>
      <c r="F240" s="423">
        <v>3982</v>
      </c>
      <c r="G240" s="424">
        <v>1.5E-3</v>
      </c>
      <c r="H240" s="425">
        <v>0.28025899999999998</v>
      </c>
      <c r="I240" s="425">
        <v>6.0999999999999999E-5</v>
      </c>
      <c r="J240" s="312">
        <v>-3</v>
      </c>
      <c r="K240" s="312">
        <v>-1.7349199190552778</v>
      </c>
      <c r="L240" s="312">
        <v>2.1770797774645079</v>
      </c>
      <c r="M240" s="312"/>
      <c r="N240" s="312"/>
      <c r="O240" s="312"/>
      <c r="P240" s="308" t="s">
        <v>1763</v>
      </c>
    </row>
    <row r="241" spans="1:16" s="96" customFormat="1" ht="12.95" customHeight="1" x14ac:dyDescent="0.2">
      <c r="A241" s="308" t="s">
        <v>101</v>
      </c>
      <c r="B241" s="308"/>
      <c r="C241" s="308" t="s">
        <v>620</v>
      </c>
      <c r="D241" s="308" t="s">
        <v>632</v>
      </c>
      <c r="E241" s="423">
        <v>3739</v>
      </c>
      <c r="F241" s="423">
        <v>3982</v>
      </c>
      <c r="G241" s="424">
        <v>9.3999999999999997E-4</v>
      </c>
      <c r="H241" s="425">
        <v>0.28019300000000003</v>
      </c>
      <c r="I241" s="425">
        <v>4.1999999999999998E-5</v>
      </c>
      <c r="J241" s="312">
        <v>-8.3000000000000007</v>
      </c>
      <c r="K241" s="312">
        <v>-2.5479611891432441</v>
      </c>
      <c r="L241" s="312">
        <v>1.49897296153223</v>
      </c>
      <c r="M241" s="312"/>
      <c r="N241" s="312"/>
      <c r="O241" s="312"/>
      <c r="P241" s="308" t="s">
        <v>1763</v>
      </c>
    </row>
    <row r="242" spans="1:16" s="96" customFormat="1" ht="12.95" customHeight="1" x14ac:dyDescent="0.2">
      <c r="A242" s="308" t="s">
        <v>101</v>
      </c>
      <c r="B242" s="308"/>
      <c r="C242" s="308" t="s">
        <v>633</v>
      </c>
      <c r="D242" s="308" t="s">
        <v>634</v>
      </c>
      <c r="E242" s="423">
        <v>3840</v>
      </c>
      <c r="F242" s="423">
        <v>3600</v>
      </c>
      <c r="G242" s="424">
        <v>1.1000000000000001E-3</v>
      </c>
      <c r="H242" s="425">
        <v>0.280281</v>
      </c>
      <c r="I242" s="425">
        <v>3.8999999999999999E-5</v>
      </c>
      <c r="J242" s="312">
        <v>-3.1</v>
      </c>
      <c r="K242" s="312">
        <v>-8.7191854887502807</v>
      </c>
      <c r="L242" s="312">
        <v>1.3906269035035557</v>
      </c>
      <c r="M242" s="312">
        <f>AVERAGE(K242:K246)</f>
        <v>-4.6011019405549636</v>
      </c>
      <c r="N242" s="312">
        <v>2.347131000403055</v>
      </c>
      <c r="O242" s="312">
        <f>MAX(K242:K246)-MIN(K242:K246)</f>
        <v>6.6390355037004856</v>
      </c>
      <c r="P242" s="308" t="s">
        <v>1763</v>
      </c>
    </row>
    <row r="243" spans="1:16" s="96" customFormat="1" ht="12.95" customHeight="1" x14ac:dyDescent="0.2">
      <c r="A243" s="308" t="s">
        <v>101</v>
      </c>
      <c r="B243" s="308"/>
      <c r="C243" s="308" t="s">
        <v>633</v>
      </c>
      <c r="D243" s="308" t="s">
        <v>635</v>
      </c>
      <c r="E243" s="423">
        <v>3513</v>
      </c>
      <c r="F243" s="423">
        <v>3600</v>
      </c>
      <c r="G243" s="424">
        <v>1.5E-3</v>
      </c>
      <c r="H243" s="425">
        <v>0.28049499999999999</v>
      </c>
      <c r="I243" s="425">
        <v>5.3000000000000001E-5</v>
      </c>
      <c r="J243" s="312">
        <v>-4</v>
      </c>
      <c r="K243" s="312">
        <v>-2.0801499850497951</v>
      </c>
      <c r="L243" s="312">
        <v>1.889826304762865</v>
      </c>
      <c r="M243" s="312"/>
      <c r="N243" s="312"/>
      <c r="O243" s="312"/>
      <c r="P243" s="308" t="s">
        <v>1763</v>
      </c>
    </row>
    <row r="244" spans="1:16" s="96" customFormat="1" ht="12.95" customHeight="1" x14ac:dyDescent="0.2">
      <c r="A244" s="308" t="s">
        <v>101</v>
      </c>
      <c r="B244" s="308"/>
      <c r="C244" s="308" t="s">
        <v>633</v>
      </c>
      <c r="D244" s="308" t="s">
        <v>636</v>
      </c>
      <c r="E244" s="423">
        <v>4205</v>
      </c>
      <c r="F244" s="423">
        <v>3600</v>
      </c>
      <c r="G244" s="424">
        <v>1.4E-3</v>
      </c>
      <c r="H244" s="425">
        <v>0.28042699999999998</v>
      </c>
      <c r="I244" s="425">
        <v>7.7999999999999999E-5</v>
      </c>
      <c r="J244" s="312">
        <v>9.8000000000000007</v>
      </c>
      <c r="K244" s="312">
        <v>-4.2569368122769013</v>
      </c>
      <c r="L244" s="312">
        <v>2.7812538070071113</v>
      </c>
      <c r="M244" s="312"/>
      <c r="N244" s="312"/>
      <c r="O244" s="312"/>
      <c r="P244" s="308" t="s">
        <v>1763</v>
      </c>
    </row>
    <row r="245" spans="1:16" s="96" customFormat="1" ht="12.95" customHeight="1" x14ac:dyDescent="0.2">
      <c r="A245" s="308" t="s">
        <v>101</v>
      </c>
      <c r="B245" s="308"/>
      <c r="C245" s="308" t="s">
        <v>633</v>
      </c>
      <c r="D245" s="308" t="s">
        <v>637</v>
      </c>
      <c r="E245" s="423">
        <v>3545</v>
      </c>
      <c r="F245" s="423">
        <v>3600</v>
      </c>
      <c r="G245" s="424">
        <v>5.5000000000000003E-4</v>
      </c>
      <c r="H245" s="425">
        <v>0.28041199999999999</v>
      </c>
      <c r="I245" s="425">
        <v>7.3999999999999996E-5</v>
      </c>
      <c r="J245" s="312">
        <v>-4</v>
      </c>
      <c r="K245" s="312">
        <v>-2.684677493139942</v>
      </c>
      <c r="L245" s="312">
        <v>2.6386254066490533</v>
      </c>
      <c r="M245" s="312"/>
      <c r="N245" s="312"/>
      <c r="O245" s="312"/>
      <c r="P245" s="308" t="s">
        <v>1763</v>
      </c>
    </row>
    <row r="246" spans="1:16" s="96" customFormat="1" ht="12.95" customHeight="1" x14ac:dyDescent="0.2">
      <c r="A246" s="308" t="s">
        <v>101</v>
      </c>
      <c r="B246" s="308"/>
      <c r="C246" s="308" t="s">
        <v>633</v>
      </c>
      <c r="D246" s="308" t="s">
        <v>638</v>
      </c>
      <c r="E246" s="423">
        <v>3814</v>
      </c>
      <c r="F246" s="423">
        <v>3600</v>
      </c>
      <c r="G246" s="424">
        <v>4.4000000000000002E-4</v>
      </c>
      <c r="H246" s="425">
        <v>0.28033200000000003</v>
      </c>
      <c r="I246" s="425">
        <v>7.6000000000000004E-5</v>
      </c>
      <c r="J246" s="312">
        <v>-0.2</v>
      </c>
      <c r="K246" s="312">
        <v>-5.2645599235578988</v>
      </c>
      <c r="L246" s="312">
        <v>2.7099396068275272</v>
      </c>
      <c r="M246" s="312"/>
      <c r="N246" s="312"/>
      <c r="O246" s="312"/>
      <c r="P246" s="308" t="s">
        <v>1763</v>
      </c>
    </row>
    <row r="247" spans="1:16" s="96" customFormat="1" ht="12.95" customHeight="1" x14ac:dyDescent="0.2">
      <c r="A247" s="308" t="s">
        <v>101</v>
      </c>
      <c r="B247" s="308"/>
      <c r="C247" s="308" t="s">
        <v>639</v>
      </c>
      <c r="D247" s="308" t="s">
        <v>640</v>
      </c>
      <c r="E247" s="423">
        <v>3763</v>
      </c>
      <c r="F247" s="423">
        <v>3763</v>
      </c>
      <c r="G247" s="424">
        <v>1.4E-3</v>
      </c>
      <c r="H247" s="425">
        <v>0.28033200000000003</v>
      </c>
      <c r="I247" s="425">
        <v>4.8000000000000001E-5</v>
      </c>
      <c r="J247" s="312">
        <v>-4</v>
      </c>
      <c r="K247" s="312">
        <v>-3.9031892150587222</v>
      </c>
      <c r="L247" s="312">
        <v>1.7122094944432842</v>
      </c>
      <c r="M247" s="312">
        <f>AVERAGE(K247:K253)</f>
        <v>-4.7126727049825616</v>
      </c>
      <c r="N247" s="312">
        <v>2.6319784479376773</v>
      </c>
      <c r="O247" s="312">
        <f>MAX(K247:K253)-MIN(K247:K253)</f>
        <v>8.6410261560798673</v>
      </c>
      <c r="P247" s="308" t="s">
        <v>1763</v>
      </c>
    </row>
    <row r="248" spans="1:16" s="96" customFormat="1" ht="12.95" customHeight="1" x14ac:dyDescent="0.2">
      <c r="A248" s="308" t="s">
        <v>101</v>
      </c>
      <c r="B248" s="308"/>
      <c r="C248" s="308" t="s">
        <v>639</v>
      </c>
      <c r="D248" s="308" t="s">
        <v>641</v>
      </c>
      <c r="E248" s="423">
        <v>3592</v>
      </c>
      <c r="F248" s="423">
        <v>3763</v>
      </c>
      <c r="G248" s="424">
        <v>1E-3</v>
      </c>
      <c r="H248" s="425">
        <v>0.28040700000000002</v>
      </c>
      <c r="I248" s="425">
        <v>6.3999999999999997E-5</v>
      </c>
      <c r="J248" s="312">
        <v>-4.2</v>
      </c>
      <c r="K248" s="312">
        <v>-0.18937926934303739</v>
      </c>
      <c r="L248" s="312">
        <v>2.2829459925921558</v>
      </c>
      <c r="M248" s="312"/>
      <c r="N248" s="312"/>
      <c r="O248" s="312"/>
      <c r="P248" s="308" t="s">
        <v>1763</v>
      </c>
    </row>
    <row r="249" spans="1:16" s="96" customFormat="1" ht="12.95" customHeight="1" x14ac:dyDescent="0.2">
      <c r="A249" s="308" t="s">
        <v>101</v>
      </c>
      <c r="B249" s="308"/>
      <c r="C249" s="308" t="s">
        <v>639</v>
      </c>
      <c r="D249" s="308" t="s">
        <v>641</v>
      </c>
      <c r="E249" s="423">
        <v>3414</v>
      </c>
      <c r="F249" s="423">
        <v>3763</v>
      </c>
      <c r="G249" s="424">
        <v>1.4E-3</v>
      </c>
      <c r="H249" s="425">
        <v>0.28026299999999998</v>
      </c>
      <c r="I249" s="425">
        <v>4.8999999999999998E-5</v>
      </c>
      <c r="J249" s="312">
        <v>-14.3</v>
      </c>
      <c r="K249" s="312">
        <v>-6.364490363321984</v>
      </c>
      <c r="L249" s="312">
        <v>1.7478805255788377</v>
      </c>
      <c r="M249" s="312"/>
      <c r="N249" s="312"/>
      <c r="O249" s="312"/>
      <c r="P249" s="308" t="s">
        <v>1763</v>
      </c>
    </row>
    <row r="250" spans="1:16" s="96" customFormat="1" ht="12.95" customHeight="1" x14ac:dyDescent="0.2">
      <c r="A250" s="308" t="s">
        <v>101</v>
      </c>
      <c r="B250" s="308"/>
      <c r="C250" s="308" t="s">
        <v>639</v>
      </c>
      <c r="D250" s="308" t="s">
        <v>642</v>
      </c>
      <c r="E250" s="423">
        <v>3642</v>
      </c>
      <c r="F250" s="423">
        <v>3763</v>
      </c>
      <c r="G250" s="424">
        <v>9.3999999999999997E-4</v>
      </c>
      <c r="H250" s="425">
        <v>0.280167</v>
      </c>
      <c r="I250" s="425">
        <v>3.6999999999999998E-5</v>
      </c>
      <c r="J250" s="312">
        <v>-11.4</v>
      </c>
      <c r="K250" s="312">
        <v>-8.5946543499626493</v>
      </c>
      <c r="L250" s="312">
        <v>1.3198281519677391</v>
      </c>
      <c r="M250" s="312"/>
      <c r="N250" s="312"/>
      <c r="O250" s="312"/>
      <c r="P250" s="308" t="s">
        <v>1763</v>
      </c>
    </row>
    <row r="251" spans="1:16" s="96" customFormat="1" ht="12.95" customHeight="1" x14ac:dyDescent="0.2">
      <c r="A251" s="308" t="s">
        <v>101</v>
      </c>
      <c r="B251" s="308"/>
      <c r="C251" s="308" t="s">
        <v>639</v>
      </c>
      <c r="D251" s="308" t="s">
        <v>643</v>
      </c>
      <c r="E251" s="423">
        <v>3444</v>
      </c>
      <c r="F251" s="423">
        <v>3763</v>
      </c>
      <c r="G251" s="424">
        <v>1.1000000000000001E-3</v>
      </c>
      <c r="H251" s="425">
        <v>0.28020600000000001</v>
      </c>
      <c r="I251" s="425">
        <v>9.0000000000000006E-5</v>
      </c>
      <c r="J251" s="312">
        <v>-15</v>
      </c>
      <c r="K251" s="312">
        <v>-7.6188771799867716</v>
      </c>
      <c r="L251" s="312">
        <v>3.2103928020799088</v>
      </c>
      <c r="M251" s="312"/>
      <c r="N251" s="312"/>
      <c r="O251" s="312"/>
      <c r="P251" s="308" t="s">
        <v>1763</v>
      </c>
    </row>
    <row r="252" spans="1:16" s="96" customFormat="1" ht="12.95" customHeight="1" x14ac:dyDescent="0.2">
      <c r="A252" s="308" t="s">
        <v>101</v>
      </c>
      <c r="B252" s="308"/>
      <c r="C252" s="308" t="s">
        <v>639</v>
      </c>
      <c r="D252" s="308" t="s">
        <v>644</v>
      </c>
      <c r="E252" s="423">
        <v>3439</v>
      </c>
      <c r="F252" s="423">
        <v>3763</v>
      </c>
      <c r="G252" s="424">
        <v>1.5E-3</v>
      </c>
      <c r="H252" s="425">
        <v>0.28044999999999998</v>
      </c>
      <c r="I252" s="425">
        <v>1.1E-4</v>
      </c>
      <c r="J252" s="312">
        <v>-7.2</v>
      </c>
      <c r="K252" s="312">
        <v>4.6371806117218028E-2</v>
      </c>
      <c r="L252" s="312">
        <v>3.9238134247665535</v>
      </c>
      <c r="M252" s="312"/>
      <c r="N252" s="312"/>
      <c r="O252" s="312"/>
      <c r="P252" s="308" t="s">
        <v>1763</v>
      </c>
    </row>
    <row r="253" spans="1:16" s="96" customFormat="1" ht="12.95" customHeight="1" x14ac:dyDescent="0.2">
      <c r="A253" s="308" t="s">
        <v>101</v>
      </c>
      <c r="B253" s="308"/>
      <c r="C253" s="308" t="s">
        <v>639</v>
      </c>
      <c r="D253" s="308" t="s">
        <v>645</v>
      </c>
      <c r="E253" s="423">
        <v>3499</v>
      </c>
      <c r="F253" s="423">
        <v>3763</v>
      </c>
      <c r="G253" s="424">
        <v>1.4E-3</v>
      </c>
      <c r="H253" s="425">
        <v>0.28026299999999998</v>
      </c>
      <c r="I253" s="425">
        <v>4.8999999999999998E-5</v>
      </c>
      <c r="J253" s="312">
        <v>-12.3</v>
      </c>
      <c r="K253" s="312">
        <v>-6.364490363321984</v>
      </c>
      <c r="L253" s="312">
        <v>1.7478805255788377</v>
      </c>
      <c r="M253" s="312"/>
      <c r="N253" s="312"/>
      <c r="O253" s="312"/>
      <c r="P253" s="308" t="s">
        <v>1763</v>
      </c>
    </row>
    <row r="254" spans="1:16" s="96" customFormat="1" ht="12.95" customHeight="1" x14ac:dyDescent="0.2">
      <c r="A254" s="308" t="s">
        <v>101</v>
      </c>
      <c r="B254" s="308"/>
      <c r="C254" s="308" t="s">
        <v>639</v>
      </c>
      <c r="D254" s="308" t="s">
        <v>646</v>
      </c>
      <c r="E254" s="423">
        <v>3604</v>
      </c>
      <c r="F254" s="423">
        <v>3600</v>
      </c>
      <c r="G254" s="424">
        <v>8.0000000000000004E-4</v>
      </c>
      <c r="H254" s="425">
        <v>0.28039399999999998</v>
      </c>
      <c r="I254" s="425">
        <v>8.2000000000000001E-5</v>
      </c>
      <c r="J254" s="312">
        <v>-3.8</v>
      </c>
      <c r="K254" s="312">
        <v>-3.9462452419580796</v>
      </c>
      <c r="L254" s="312">
        <v>2.9238822073673898</v>
      </c>
      <c r="M254" s="312">
        <f>AVERAGE(K254:K257)</f>
        <v>-4.5592887788256657</v>
      </c>
      <c r="N254" s="312">
        <v>1.7219547051970483</v>
      </c>
      <c r="O254" s="312">
        <f>MAX(K254:K257)-MIN(K254:K257)</f>
        <v>3.7334808572420108</v>
      </c>
      <c r="P254" s="308" t="s">
        <v>1763</v>
      </c>
    </row>
    <row r="255" spans="1:16" s="96" customFormat="1" ht="12.95" customHeight="1" x14ac:dyDescent="0.2">
      <c r="A255" s="308" t="s">
        <v>101</v>
      </c>
      <c r="B255" s="308"/>
      <c r="C255" s="308" t="s">
        <v>639</v>
      </c>
      <c r="D255" s="308" t="s">
        <v>647</v>
      </c>
      <c r="E255" s="423">
        <v>3512</v>
      </c>
      <c r="F255" s="423">
        <v>3600</v>
      </c>
      <c r="G255" s="424">
        <v>8.8999999999999995E-4</v>
      </c>
      <c r="H255" s="425">
        <v>0.28034999999999999</v>
      </c>
      <c r="I255" s="425">
        <v>1E-4</v>
      </c>
      <c r="J255" s="312">
        <v>-7.7</v>
      </c>
      <c r="K255" s="312">
        <v>-5.7382640269043605</v>
      </c>
      <c r="L255" s="312">
        <v>3.5657100089836469</v>
      </c>
      <c r="M255" s="312"/>
      <c r="N255" s="312"/>
      <c r="O255" s="312"/>
      <c r="P255" s="308" t="s">
        <v>1763</v>
      </c>
    </row>
    <row r="256" spans="1:16" s="96" customFormat="1" ht="12.95" customHeight="1" x14ac:dyDescent="0.2">
      <c r="A256" s="308" t="s">
        <v>101</v>
      </c>
      <c r="B256" s="308"/>
      <c r="C256" s="308" t="s">
        <v>639</v>
      </c>
      <c r="D256" s="308" t="s">
        <v>648</v>
      </c>
      <c r="E256" s="423">
        <v>3602</v>
      </c>
      <c r="F256" s="423">
        <v>3600</v>
      </c>
      <c r="G256" s="424">
        <v>7.7999999999999999E-4</v>
      </c>
      <c r="H256" s="425">
        <v>0.280331</v>
      </c>
      <c r="I256" s="425">
        <v>7.1000000000000005E-5</v>
      </c>
      <c r="J256" s="312">
        <v>-6.1</v>
      </c>
      <c r="K256" s="312">
        <v>-6.143063351841116</v>
      </c>
      <c r="L256" s="312">
        <v>2.5316541063780118</v>
      </c>
      <c r="M256" s="312"/>
      <c r="N256" s="312"/>
      <c r="O256" s="312"/>
      <c r="P256" s="308" t="s">
        <v>1763</v>
      </c>
    </row>
    <row r="257" spans="1:16" s="96" customFormat="1" ht="12.95" customHeight="1" x14ac:dyDescent="0.2">
      <c r="A257" s="308" t="s">
        <v>101</v>
      </c>
      <c r="B257" s="308"/>
      <c r="C257" s="308" t="s">
        <v>639</v>
      </c>
      <c r="D257" s="308" t="s">
        <v>649</v>
      </c>
      <c r="E257" s="423">
        <v>3583</v>
      </c>
      <c r="F257" s="423">
        <v>3600</v>
      </c>
      <c r="G257" s="424">
        <v>1E-3</v>
      </c>
      <c r="H257" s="425">
        <v>0.28045100000000001</v>
      </c>
      <c r="I257" s="425">
        <v>7.6000000000000004E-5</v>
      </c>
      <c r="J257" s="312">
        <v>-2.9</v>
      </c>
      <c r="K257" s="312">
        <v>-2.4095824945991051</v>
      </c>
      <c r="L257" s="312">
        <v>2.7099396068275272</v>
      </c>
      <c r="M257" s="312"/>
      <c r="N257" s="312"/>
      <c r="O257" s="312"/>
      <c r="P257" s="308" t="s">
        <v>1763</v>
      </c>
    </row>
    <row r="258" spans="1:16" s="96" customFormat="1" ht="12.95" customHeight="1" x14ac:dyDescent="0.2">
      <c r="A258" s="308" t="s">
        <v>101</v>
      </c>
      <c r="B258" s="308"/>
      <c r="C258" s="308" t="s">
        <v>639</v>
      </c>
      <c r="D258" s="308" t="s">
        <v>650</v>
      </c>
      <c r="E258" s="423">
        <v>3596</v>
      </c>
      <c r="F258" s="423">
        <v>3618</v>
      </c>
      <c r="G258" s="424">
        <v>1.1000000000000001E-3</v>
      </c>
      <c r="H258" s="425">
        <v>0.28043600000000002</v>
      </c>
      <c r="I258" s="425">
        <v>4.0000000000000003E-5</v>
      </c>
      <c r="J258" s="312">
        <v>-3.2</v>
      </c>
      <c r="K258" s="312">
        <v>-2.7758643936492966</v>
      </c>
      <c r="L258" s="312">
        <v>1.4263454348795168</v>
      </c>
      <c r="M258" s="312">
        <f>AVERAGE(K258:K263)</f>
        <v>-2.976572606081159</v>
      </c>
      <c r="N258" s="312">
        <v>0.75556089179176833</v>
      </c>
      <c r="O258" s="312">
        <f>MAX(K258:K263)-MIN(K258:K263)</f>
        <v>2.3621001301243894</v>
      </c>
      <c r="P258" s="308" t="s">
        <v>1763</v>
      </c>
    </row>
    <row r="259" spans="1:16" s="96" customFormat="1" ht="12.95" customHeight="1" x14ac:dyDescent="0.2">
      <c r="A259" s="308" t="s">
        <v>101</v>
      </c>
      <c r="B259" s="308"/>
      <c r="C259" s="308" t="s">
        <v>639</v>
      </c>
      <c r="D259" s="308" t="s">
        <v>651</v>
      </c>
      <c r="E259" s="423">
        <v>3618</v>
      </c>
      <c r="F259" s="423">
        <v>3618</v>
      </c>
      <c r="G259" s="424">
        <v>7.7999999999999999E-4</v>
      </c>
      <c r="H259" s="425">
        <v>0.28043099999999999</v>
      </c>
      <c r="I259" s="425">
        <v>3.8999999999999999E-5</v>
      </c>
      <c r="J259" s="312">
        <v>-2.1</v>
      </c>
      <c r="K259" s="312">
        <v>-2.1567542866629541</v>
      </c>
      <c r="L259" s="312">
        <v>1.3906867990087779</v>
      </c>
      <c r="M259" s="312"/>
      <c r="N259" s="312"/>
      <c r="O259" s="312"/>
      <c r="P259" s="308" t="s">
        <v>1763</v>
      </c>
    </row>
    <row r="260" spans="1:16" s="96" customFormat="1" ht="12.95" customHeight="1" x14ac:dyDescent="0.2">
      <c r="A260" s="308" t="s">
        <v>101</v>
      </c>
      <c r="B260" s="308"/>
      <c r="C260" s="308" t="s">
        <v>639</v>
      </c>
      <c r="D260" s="308" t="s">
        <v>651</v>
      </c>
      <c r="E260" s="423">
        <v>3961</v>
      </c>
      <c r="F260" s="423">
        <v>3618</v>
      </c>
      <c r="G260" s="424">
        <v>2.3E-3</v>
      </c>
      <c r="H260" s="425">
        <v>0.28050799999999998</v>
      </c>
      <c r="I260" s="425">
        <v>9.2E-5</v>
      </c>
      <c r="J260" s="312">
        <v>4.4000000000000004</v>
      </c>
      <c r="K260" s="312">
        <v>-3.1987049346693386</v>
      </c>
      <c r="L260" s="312">
        <v>3.280594500224554</v>
      </c>
      <c r="M260" s="312"/>
      <c r="N260" s="312"/>
      <c r="O260" s="312"/>
      <c r="P260" s="308" t="s">
        <v>1763</v>
      </c>
    </row>
    <row r="261" spans="1:16" s="96" customFormat="1" ht="12.95" customHeight="1" x14ac:dyDescent="0.2">
      <c r="A261" s="308" t="s">
        <v>101</v>
      </c>
      <c r="B261" s="308"/>
      <c r="C261" s="308" t="s">
        <v>639</v>
      </c>
      <c r="D261" s="308" t="s">
        <v>652</v>
      </c>
      <c r="E261" s="423">
        <v>3593</v>
      </c>
      <c r="F261" s="423">
        <v>3618</v>
      </c>
      <c r="G261" s="424">
        <v>5.5000000000000003E-4</v>
      </c>
      <c r="H261" s="425">
        <v>0.28036800000000001</v>
      </c>
      <c r="I261" s="425">
        <v>4.8999999999999998E-5</v>
      </c>
      <c r="J261" s="312">
        <v>-4.4000000000000004</v>
      </c>
      <c r="K261" s="312">
        <v>-3.8301147345376485</v>
      </c>
      <c r="L261" s="312">
        <v>1.7472731577294898</v>
      </c>
      <c r="M261" s="312"/>
      <c r="N261" s="312"/>
      <c r="O261" s="312"/>
      <c r="P261" s="308" t="s">
        <v>1763</v>
      </c>
    </row>
    <row r="262" spans="1:16" s="96" customFormat="1" ht="12.95" customHeight="1" x14ac:dyDescent="0.2">
      <c r="A262" s="308" t="s">
        <v>101</v>
      </c>
      <c r="B262" s="308"/>
      <c r="C262" s="308" t="s">
        <v>639</v>
      </c>
      <c r="D262" s="308" t="s">
        <v>653</v>
      </c>
      <c r="E262" s="423">
        <v>3594</v>
      </c>
      <c r="F262" s="423">
        <v>3618</v>
      </c>
      <c r="G262" s="424">
        <v>8.0999999999999996E-4</v>
      </c>
      <c r="H262" s="425">
        <v>0.28044400000000003</v>
      </c>
      <c r="I262" s="425">
        <v>3.0000000000000001E-5</v>
      </c>
      <c r="J262" s="312">
        <v>-2.2999999999999998</v>
      </c>
      <c r="K262" s="312">
        <v>-1.7679485784216631</v>
      </c>
      <c r="L262" s="312">
        <v>1.0697590761599152</v>
      </c>
      <c r="M262" s="312"/>
      <c r="N262" s="312"/>
      <c r="O262" s="312"/>
      <c r="P262" s="308" t="s">
        <v>1763</v>
      </c>
    </row>
    <row r="263" spans="1:16" s="96" customFormat="1" ht="12.95" customHeight="1" x14ac:dyDescent="0.2">
      <c r="A263" s="308" t="s">
        <v>101</v>
      </c>
      <c r="B263" s="308"/>
      <c r="C263" s="308" t="s">
        <v>639</v>
      </c>
      <c r="D263" s="308" t="s">
        <v>654</v>
      </c>
      <c r="E263" s="423">
        <v>3594</v>
      </c>
      <c r="F263" s="423">
        <v>3618</v>
      </c>
      <c r="G263" s="424">
        <v>1.2999999999999999E-3</v>
      </c>
      <c r="H263" s="425">
        <v>0.28041199999999999</v>
      </c>
      <c r="I263" s="425">
        <v>5.1E-5</v>
      </c>
      <c r="J263" s="312">
        <v>-4.5999999999999996</v>
      </c>
      <c r="K263" s="312">
        <v>-4.1300487085460524</v>
      </c>
      <c r="L263" s="312">
        <v>1.8185904294742983</v>
      </c>
      <c r="M263" s="312"/>
      <c r="N263" s="312"/>
      <c r="O263" s="312"/>
      <c r="P263" s="308" t="s">
        <v>1763</v>
      </c>
    </row>
    <row r="264" spans="1:16" s="96" customFormat="1" ht="12.95" customHeight="1" x14ac:dyDescent="0.2">
      <c r="A264" s="308" t="s">
        <v>101</v>
      </c>
      <c r="B264" s="308"/>
      <c r="C264" s="308" t="s">
        <v>655</v>
      </c>
      <c r="D264" s="308" t="s">
        <v>656</v>
      </c>
      <c r="E264" s="423">
        <v>3688</v>
      </c>
      <c r="F264" s="423">
        <v>3975</v>
      </c>
      <c r="G264" s="424">
        <v>1.6000000000000001E-3</v>
      </c>
      <c r="H264" s="425">
        <v>0.28029900000000002</v>
      </c>
      <c r="I264" s="425">
        <v>3.6999999999999998E-5</v>
      </c>
      <c r="J264" s="312">
        <v>-7.2</v>
      </c>
      <c r="K264" s="312">
        <v>-0.74352482474004944</v>
      </c>
      <c r="L264" s="312">
        <v>1.3205015087391914</v>
      </c>
      <c r="M264" s="312">
        <f>AVERAGE(K264:K289)</f>
        <v>-2.3111462012732367</v>
      </c>
      <c r="N264" s="312">
        <v>0.53108341022038541</v>
      </c>
      <c r="O264" s="312">
        <f>MAX(K264:K289)-MIN(K264:K289)</f>
        <v>5.5550881342403269</v>
      </c>
      <c r="P264" s="308" t="s">
        <v>1763</v>
      </c>
    </row>
    <row r="265" spans="1:16" s="96" customFormat="1" ht="12.95" customHeight="1" x14ac:dyDescent="0.2">
      <c r="A265" s="308" t="s">
        <v>101</v>
      </c>
      <c r="B265" s="308"/>
      <c r="C265" s="308" t="s">
        <v>655</v>
      </c>
      <c r="D265" s="308" t="s">
        <v>656</v>
      </c>
      <c r="E265" s="423">
        <v>3847</v>
      </c>
      <c r="F265" s="423">
        <v>3975</v>
      </c>
      <c r="G265" s="424">
        <v>5.6999999999999998E-4</v>
      </c>
      <c r="H265" s="425">
        <v>0.28017700000000001</v>
      </c>
      <c r="I265" s="425">
        <v>3.4E-5</v>
      </c>
      <c r="J265" s="312">
        <v>-5.3</v>
      </c>
      <c r="K265" s="312">
        <v>-2.2657578213136631</v>
      </c>
      <c r="L265" s="312">
        <v>1.213433818840759</v>
      </c>
      <c r="M265" s="312"/>
      <c r="N265" s="312"/>
      <c r="O265" s="312"/>
      <c r="P265" s="308" t="s">
        <v>1763</v>
      </c>
    </row>
    <row r="266" spans="1:16" s="96" customFormat="1" ht="12.95" customHeight="1" x14ac:dyDescent="0.2">
      <c r="A266" s="308" t="s">
        <v>101</v>
      </c>
      <c r="B266" s="308"/>
      <c r="C266" s="308" t="s">
        <v>655</v>
      </c>
      <c r="D266" s="308" t="s">
        <v>656</v>
      </c>
      <c r="E266" s="423">
        <v>3890</v>
      </c>
      <c r="F266" s="423">
        <v>3975</v>
      </c>
      <c r="G266" s="424">
        <v>1E-3</v>
      </c>
      <c r="H266" s="425">
        <v>0.28025</v>
      </c>
      <c r="I266" s="425">
        <v>3.6000000000000001E-5</v>
      </c>
      <c r="J266" s="312">
        <v>-2.9</v>
      </c>
      <c r="K266" s="312">
        <v>-0.84267395174975057</v>
      </c>
      <c r="L266" s="312">
        <v>1.2848122787734173</v>
      </c>
      <c r="M266" s="312"/>
      <c r="N266" s="312"/>
      <c r="O266" s="312"/>
      <c r="P266" s="308" t="s">
        <v>1763</v>
      </c>
    </row>
    <row r="267" spans="1:16" s="96" customFormat="1" ht="12.95" customHeight="1" x14ac:dyDescent="0.2">
      <c r="A267" s="308" t="s">
        <v>101</v>
      </c>
      <c r="B267" s="308"/>
      <c r="C267" s="308" t="s">
        <v>655</v>
      </c>
      <c r="D267" s="308" t="s">
        <v>657</v>
      </c>
      <c r="E267" s="423">
        <v>3939</v>
      </c>
      <c r="F267" s="423">
        <v>3975</v>
      </c>
      <c r="G267" s="424">
        <v>4.4999999999999999E-4</v>
      </c>
      <c r="H267" s="425">
        <v>0.28012999999999999</v>
      </c>
      <c r="I267" s="425">
        <v>4.5000000000000003E-5</v>
      </c>
      <c r="J267" s="312">
        <v>-4.4000000000000004</v>
      </c>
      <c r="K267" s="312">
        <v>-3.6132270014466172</v>
      </c>
      <c r="L267" s="312">
        <v>1.6060153484664941</v>
      </c>
      <c r="M267" s="312"/>
      <c r="N267" s="312"/>
      <c r="O267" s="312"/>
      <c r="P267" s="308" t="s">
        <v>1763</v>
      </c>
    </row>
    <row r="268" spans="1:16" s="96" customFormat="1" ht="12.95" customHeight="1" x14ac:dyDescent="0.2">
      <c r="A268" s="308" t="s">
        <v>101</v>
      </c>
      <c r="B268" s="308"/>
      <c r="C268" s="308" t="s">
        <v>655</v>
      </c>
      <c r="D268" s="308" t="s">
        <v>658</v>
      </c>
      <c r="E268" s="423">
        <v>3358</v>
      </c>
      <c r="F268" s="423">
        <v>3975</v>
      </c>
      <c r="G268" s="424">
        <v>6.9999999999999999E-4</v>
      </c>
      <c r="H268" s="425">
        <v>0.280165</v>
      </c>
      <c r="I268" s="425">
        <v>3.6999999999999998E-5</v>
      </c>
      <c r="J268" s="312">
        <v>-17.5</v>
      </c>
      <c r="K268" s="312">
        <v>-3.0514469281905932</v>
      </c>
      <c r="L268" s="312">
        <v>1.3205015087391914</v>
      </c>
      <c r="M268" s="312"/>
      <c r="N268" s="312"/>
      <c r="O268" s="312"/>
      <c r="P268" s="308" t="s">
        <v>1763</v>
      </c>
    </row>
    <row r="269" spans="1:16" s="96" customFormat="1" ht="12.95" customHeight="1" x14ac:dyDescent="0.2">
      <c r="A269" s="308" t="s">
        <v>101</v>
      </c>
      <c r="B269" s="308"/>
      <c r="C269" s="308" t="s">
        <v>655</v>
      </c>
      <c r="D269" s="308" t="s">
        <v>658</v>
      </c>
      <c r="E269" s="423">
        <v>3871</v>
      </c>
      <c r="F269" s="423">
        <v>3975</v>
      </c>
      <c r="G269" s="424">
        <v>5.9999999999999995E-4</v>
      </c>
      <c r="H269" s="425">
        <v>0.28021800000000002</v>
      </c>
      <c r="I269" s="425">
        <v>8.2999999999999998E-5</v>
      </c>
      <c r="J269" s="312">
        <v>-3.3</v>
      </c>
      <c r="K269" s="312">
        <v>-0.88498054977681484</v>
      </c>
      <c r="L269" s="312">
        <v>2.9622060871725697</v>
      </c>
      <c r="M269" s="312"/>
      <c r="N269" s="312"/>
      <c r="O269" s="312"/>
      <c r="P269" s="308" t="s">
        <v>1763</v>
      </c>
    </row>
    <row r="270" spans="1:16" s="96" customFormat="1" ht="12.95" customHeight="1" x14ac:dyDescent="0.2">
      <c r="A270" s="308" t="s">
        <v>101</v>
      </c>
      <c r="B270" s="308"/>
      <c r="C270" s="308" t="s">
        <v>655</v>
      </c>
      <c r="D270" s="308" t="s">
        <v>659</v>
      </c>
      <c r="E270" s="423">
        <v>3677</v>
      </c>
      <c r="F270" s="423">
        <v>3975</v>
      </c>
      <c r="G270" s="424">
        <v>5.9999999999999995E-4</v>
      </c>
      <c r="H270" s="425">
        <v>0.28018700000000002</v>
      </c>
      <c r="I270" s="425">
        <v>2.6999999999999999E-5</v>
      </c>
      <c r="J270" s="312">
        <v>-9</v>
      </c>
      <c r="K270" s="312">
        <v>-1.9913466787202516</v>
      </c>
      <c r="L270" s="312">
        <v>0.96360920907923031</v>
      </c>
      <c r="M270" s="312"/>
      <c r="N270" s="312"/>
      <c r="O270" s="312"/>
      <c r="P270" s="308" t="s">
        <v>1763</v>
      </c>
    </row>
    <row r="271" spans="1:16" s="96" customFormat="1" ht="12.95" customHeight="1" x14ac:dyDescent="0.2">
      <c r="A271" s="308" t="s">
        <v>101</v>
      </c>
      <c r="B271" s="308"/>
      <c r="C271" s="308" t="s">
        <v>655</v>
      </c>
      <c r="D271" s="308" t="s">
        <v>659</v>
      </c>
      <c r="E271" s="423">
        <v>3914</v>
      </c>
      <c r="F271" s="423">
        <v>3975</v>
      </c>
      <c r="G271" s="424">
        <v>6.3000000000000003E-4</v>
      </c>
      <c r="H271" s="425">
        <v>0.28010299999999999</v>
      </c>
      <c r="I271" s="425">
        <v>3.8000000000000002E-5</v>
      </c>
      <c r="J271" s="312">
        <v>-6.5</v>
      </c>
      <c r="K271" s="312">
        <v>-5.0717231529240347</v>
      </c>
      <c r="L271" s="312">
        <v>1.3561907387049654</v>
      </c>
      <c r="M271" s="312"/>
      <c r="N271" s="312"/>
      <c r="O271" s="312"/>
      <c r="P271" s="308" t="s">
        <v>1763</v>
      </c>
    </row>
    <row r="272" spans="1:16" s="96" customFormat="1" ht="12.95" customHeight="1" x14ac:dyDescent="0.2">
      <c r="A272" s="308" t="s">
        <v>101</v>
      </c>
      <c r="B272" s="308"/>
      <c r="C272" s="308" t="s">
        <v>655</v>
      </c>
      <c r="D272" s="308" t="s">
        <v>660</v>
      </c>
      <c r="E272" s="423">
        <v>3943</v>
      </c>
      <c r="F272" s="423">
        <v>3975</v>
      </c>
      <c r="G272" s="424">
        <v>5.1000000000000004E-4</v>
      </c>
      <c r="H272" s="425">
        <v>0.28020499999999998</v>
      </c>
      <c r="I272" s="425">
        <v>4.8999999999999998E-5</v>
      </c>
      <c r="J272" s="312">
        <v>-1.9</v>
      </c>
      <c r="K272" s="312">
        <v>-1.1014970681366698</v>
      </c>
      <c r="L272" s="312">
        <v>1.7487722683307005</v>
      </c>
      <c r="M272" s="312"/>
      <c r="N272" s="312"/>
      <c r="O272" s="312"/>
      <c r="P272" s="308" t="s">
        <v>1763</v>
      </c>
    </row>
    <row r="273" spans="1:16" s="96" customFormat="1" ht="12.95" customHeight="1" x14ac:dyDescent="0.2">
      <c r="A273" s="308" t="s">
        <v>101</v>
      </c>
      <c r="B273" s="308"/>
      <c r="C273" s="308" t="s">
        <v>655</v>
      </c>
      <c r="D273" s="308" t="s">
        <v>660</v>
      </c>
      <c r="E273" s="423">
        <v>3975</v>
      </c>
      <c r="F273" s="423">
        <v>3975</v>
      </c>
      <c r="G273" s="424">
        <v>3.6000000000000002E-4</v>
      </c>
      <c r="H273" s="425">
        <v>0.28016400000000002</v>
      </c>
      <c r="I273" s="425">
        <v>3.1999999999999999E-5</v>
      </c>
      <c r="J273" s="312">
        <v>-2.1</v>
      </c>
      <c r="K273" s="312">
        <v>-2.1523497114073198</v>
      </c>
      <c r="L273" s="312">
        <v>1.1420553589081006</v>
      </c>
      <c r="M273" s="312"/>
      <c r="N273" s="312"/>
      <c r="O273" s="312"/>
      <c r="P273" s="308" t="s">
        <v>1763</v>
      </c>
    </row>
    <row r="274" spans="1:16" s="96" customFormat="1" ht="12.95" customHeight="1" x14ac:dyDescent="0.2">
      <c r="A274" s="308" t="s">
        <v>101</v>
      </c>
      <c r="B274" s="308"/>
      <c r="C274" s="308" t="s">
        <v>655</v>
      </c>
      <c r="D274" s="308" t="s">
        <v>661</v>
      </c>
      <c r="E274" s="423">
        <v>3799</v>
      </c>
      <c r="F274" s="423">
        <v>3975</v>
      </c>
      <c r="G274" s="424">
        <v>2.9E-4</v>
      </c>
      <c r="H274" s="425">
        <v>0.280165</v>
      </c>
      <c r="I274" s="425">
        <v>3.6999999999999998E-5</v>
      </c>
      <c r="J274" s="312">
        <v>-6.1</v>
      </c>
      <c r="K274" s="312">
        <v>-1.9242044482870035</v>
      </c>
      <c r="L274" s="312">
        <v>1.3205015087403016</v>
      </c>
      <c r="M274" s="312"/>
      <c r="N274" s="312"/>
      <c r="O274" s="312"/>
      <c r="P274" s="308" t="s">
        <v>1763</v>
      </c>
    </row>
    <row r="275" spans="1:16" s="96" customFormat="1" ht="12.95" customHeight="1" x14ac:dyDescent="0.2">
      <c r="A275" s="308" t="s">
        <v>101</v>
      </c>
      <c r="B275" s="308"/>
      <c r="C275" s="308" t="s">
        <v>655</v>
      </c>
      <c r="D275" s="308" t="s">
        <v>662</v>
      </c>
      <c r="E275" s="423">
        <v>3940</v>
      </c>
      <c r="F275" s="423">
        <v>3975</v>
      </c>
      <c r="G275" s="424">
        <v>6.3000000000000003E-4</v>
      </c>
      <c r="H275" s="425">
        <v>0.28023300000000001</v>
      </c>
      <c r="I275" s="425">
        <v>4.5000000000000003E-5</v>
      </c>
      <c r="J275" s="312">
        <v>-1.2</v>
      </c>
      <c r="K275" s="312">
        <v>-0.43212325735342283</v>
      </c>
      <c r="L275" s="312">
        <v>1.6060153484664941</v>
      </c>
      <c r="M275" s="312"/>
      <c r="N275" s="312"/>
      <c r="O275" s="312"/>
      <c r="P275" s="308" t="s">
        <v>1763</v>
      </c>
    </row>
    <row r="276" spans="1:16" s="96" customFormat="1" ht="12.95" customHeight="1" x14ac:dyDescent="0.2">
      <c r="A276" s="308" t="s">
        <v>101</v>
      </c>
      <c r="B276" s="308"/>
      <c r="C276" s="308" t="s">
        <v>655</v>
      </c>
      <c r="D276" s="308" t="s">
        <v>663</v>
      </c>
      <c r="E276" s="423">
        <v>3934</v>
      </c>
      <c r="F276" s="423">
        <v>3975</v>
      </c>
      <c r="G276" s="424">
        <v>4.0999999999999999E-4</v>
      </c>
      <c r="H276" s="425">
        <v>0.28014</v>
      </c>
      <c r="I276" s="425">
        <v>3.6000000000000001E-5</v>
      </c>
      <c r="J276" s="312">
        <v>-4.0999999999999996</v>
      </c>
      <c r="K276" s="312">
        <v>-3.1463598256997738</v>
      </c>
      <c r="L276" s="312">
        <v>1.2848122787723071</v>
      </c>
      <c r="M276" s="312"/>
      <c r="N276" s="312"/>
      <c r="O276" s="312"/>
      <c r="P276" s="308" t="s">
        <v>1763</v>
      </c>
    </row>
    <row r="277" spans="1:16" s="96" customFormat="1" ht="12.95" customHeight="1" x14ac:dyDescent="0.2">
      <c r="A277" s="308" t="s">
        <v>101</v>
      </c>
      <c r="B277" s="308"/>
      <c r="C277" s="308" t="s">
        <v>655</v>
      </c>
      <c r="D277" s="308" t="s">
        <v>663</v>
      </c>
      <c r="E277" s="423">
        <v>3962</v>
      </c>
      <c r="F277" s="423">
        <v>3975</v>
      </c>
      <c r="G277" s="424">
        <v>3.1E-4</v>
      </c>
      <c r="H277" s="425">
        <v>0.28023399999999998</v>
      </c>
      <c r="I277" s="425">
        <v>9.1000000000000003E-5</v>
      </c>
      <c r="J277" s="312">
        <v>0.2</v>
      </c>
      <c r="K277" s="312">
        <v>0.48336498131629213</v>
      </c>
      <c r="L277" s="312">
        <v>3.2477199268998724</v>
      </c>
      <c r="M277" s="312"/>
      <c r="N277" s="312"/>
      <c r="O277" s="312"/>
      <c r="P277" s="308" t="s">
        <v>1763</v>
      </c>
    </row>
    <row r="278" spans="1:16" s="96" customFormat="1" ht="12.95" customHeight="1" x14ac:dyDescent="0.2">
      <c r="A278" s="308" t="s">
        <v>101</v>
      </c>
      <c r="B278" s="308"/>
      <c r="C278" s="308" t="s">
        <v>655</v>
      </c>
      <c r="D278" s="308" t="s">
        <v>663</v>
      </c>
      <c r="E278" s="423">
        <v>3728</v>
      </c>
      <c r="F278" s="423">
        <v>3975</v>
      </c>
      <c r="G278" s="424">
        <v>7.6999999999999996E-4</v>
      </c>
      <c r="H278" s="425">
        <v>0.28018300000000002</v>
      </c>
      <c r="I278" s="425">
        <v>3.4E-5</v>
      </c>
      <c r="J278" s="312">
        <v>-8.4</v>
      </c>
      <c r="K278" s="312">
        <v>-2.6014968219578716</v>
      </c>
      <c r="L278" s="312">
        <v>1.213433818840759</v>
      </c>
      <c r="M278" s="312"/>
      <c r="N278" s="312"/>
      <c r="O278" s="312"/>
      <c r="P278" s="308" t="s">
        <v>1763</v>
      </c>
    </row>
    <row r="279" spans="1:16" s="96" customFormat="1" ht="12.95" customHeight="1" x14ac:dyDescent="0.2">
      <c r="A279" s="308" t="s">
        <v>101</v>
      </c>
      <c r="B279" s="308"/>
      <c r="C279" s="308" t="s">
        <v>655</v>
      </c>
      <c r="D279" s="308" t="s">
        <v>664</v>
      </c>
      <c r="E279" s="423">
        <v>3929</v>
      </c>
      <c r="F279" s="423">
        <v>3975</v>
      </c>
      <c r="G279" s="424">
        <v>8.4000000000000003E-4</v>
      </c>
      <c r="H279" s="425">
        <v>0.280192</v>
      </c>
      <c r="I279" s="425">
        <v>3.8999999999999999E-5</v>
      </c>
      <c r="J279" s="312">
        <v>-3.5</v>
      </c>
      <c r="K279" s="312">
        <v>-2.4727497854204472</v>
      </c>
      <c r="L279" s="312">
        <v>1.3918799686707395</v>
      </c>
      <c r="M279" s="312"/>
      <c r="N279" s="312"/>
      <c r="O279" s="312"/>
      <c r="P279" s="308" t="s">
        <v>1763</v>
      </c>
    </row>
    <row r="280" spans="1:16" s="96" customFormat="1" ht="12.95" customHeight="1" x14ac:dyDescent="0.2">
      <c r="A280" s="308" t="s">
        <v>101</v>
      </c>
      <c r="B280" s="308"/>
      <c r="C280" s="308" t="s">
        <v>655</v>
      </c>
      <c r="D280" s="308" t="s">
        <v>665</v>
      </c>
      <c r="E280" s="423">
        <v>3959</v>
      </c>
      <c r="F280" s="423">
        <v>3975</v>
      </c>
      <c r="G280" s="424">
        <v>4.6999999999999999E-4</v>
      </c>
      <c r="H280" s="425">
        <v>0.28012900000000002</v>
      </c>
      <c r="I280" s="425">
        <v>4.3000000000000002E-5</v>
      </c>
      <c r="J280" s="312">
        <v>-4.0999999999999996</v>
      </c>
      <c r="K280" s="312">
        <v>-3.7039036694563876</v>
      </c>
      <c r="L280" s="312">
        <v>1.534636888534946</v>
      </c>
      <c r="M280" s="312"/>
      <c r="N280" s="312"/>
      <c r="O280" s="312"/>
      <c r="P280" s="308" t="s">
        <v>1763</v>
      </c>
    </row>
    <row r="281" spans="1:16" s="96" customFormat="1" ht="12.95" customHeight="1" x14ac:dyDescent="0.2">
      <c r="A281" s="308" t="s">
        <v>101</v>
      </c>
      <c r="B281" s="308"/>
      <c r="C281" s="308" t="s">
        <v>655</v>
      </c>
      <c r="D281" s="308" t="s">
        <v>665</v>
      </c>
      <c r="E281" s="423">
        <v>3143</v>
      </c>
      <c r="F281" s="423">
        <v>3975</v>
      </c>
      <c r="G281" s="424">
        <v>7.6999999999999996E-4</v>
      </c>
      <c r="H281" s="425">
        <v>0.28018199999999999</v>
      </c>
      <c r="I281" s="425">
        <v>3.8999999999999999E-5</v>
      </c>
      <c r="J281" s="312">
        <v>-22</v>
      </c>
      <c r="K281" s="312">
        <v>-2.6371860519247559</v>
      </c>
      <c r="L281" s="312">
        <v>1.3918799686718497</v>
      </c>
      <c r="M281" s="312"/>
      <c r="N281" s="312"/>
      <c r="O281" s="312"/>
      <c r="P281" s="308" t="s">
        <v>1763</v>
      </c>
    </row>
    <row r="282" spans="1:16" s="96" customFormat="1" ht="12.95" customHeight="1" x14ac:dyDescent="0.2">
      <c r="A282" s="308" t="s">
        <v>101</v>
      </c>
      <c r="B282" s="308"/>
      <c r="C282" s="308" t="s">
        <v>655</v>
      </c>
      <c r="D282" s="308" t="s">
        <v>666</v>
      </c>
      <c r="E282" s="423">
        <v>3964</v>
      </c>
      <c r="F282" s="423">
        <v>3975</v>
      </c>
      <c r="G282" s="424">
        <v>3.8000000000000002E-4</v>
      </c>
      <c r="H282" s="425">
        <v>0.28015800000000002</v>
      </c>
      <c r="I282" s="425">
        <v>3.4E-5</v>
      </c>
      <c r="J282" s="312">
        <v>-2.7</v>
      </c>
      <c r="K282" s="312">
        <v>-2.4214725292459605</v>
      </c>
      <c r="L282" s="312">
        <v>1.213433818840759</v>
      </c>
      <c r="M282" s="312"/>
      <c r="N282" s="312"/>
      <c r="O282" s="312"/>
      <c r="P282" s="308" t="s">
        <v>1763</v>
      </c>
    </row>
    <row r="283" spans="1:16" s="96" customFormat="1" ht="12.95" customHeight="1" x14ac:dyDescent="0.2">
      <c r="A283" s="308" t="s">
        <v>101</v>
      </c>
      <c r="B283" s="308"/>
      <c r="C283" s="308" t="s">
        <v>655</v>
      </c>
      <c r="D283" s="308" t="s">
        <v>2798</v>
      </c>
      <c r="E283" s="423">
        <v>3497</v>
      </c>
      <c r="F283" s="423">
        <v>3975</v>
      </c>
      <c r="G283" s="424">
        <v>6.4000000000000005E-4</v>
      </c>
      <c r="H283" s="425">
        <v>0.280115</v>
      </c>
      <c r="I283" s="425">
        <v>3.8000000000000002E-5</v>
      </c>
      <c r="J283" s="312">
        <v>-15.9</v>
      </c>
      <c r="K283" s="312">
        <v>-4.6709461123550788</v>
      </c>
      <c r="L283" s="312">
        <v>1.3561907387049654</v>
      </c>
      <c r="M283" s="312"/>
      <c r="N283" s="312"/>
      <c r="O283" s="312"/>
      <c r="P283" s="308" t="s">
        <v>1763</v>
      </c>
    </row>
    <row r="284" spans="1:16" s="96" customFormat="1" ht="12.95" customHeight="1" x14ac:dyDescent="0.2">
      <c r="A284" s="308" t="s">
        <v>101</v>
      </c>
      <c r="B284" s="308"/>
      <c r="C284" s="308" t="s">
        <v>655</v>
      </c>
      <c r="D284" s="308" t="s">
        <v>667</v>
      </c>
      <c r="E284" s="423">
        <v>3476</v>
      </c>
      <c r="F284" s="423">
        <v>3975</v>
      </c>
      <c r="G284" s="424">
        <v>7.6000000000000004E-4</v>
      </c>
      <c r="H284" s="425">
        <v>0.28020699999999998</v>
      </c>
      <c r="I284" s="425">
        <v>2.5999999999999998E-5</v>
      </c>
      <c r="J284" s="312">
        <v>-13.4</v>
      </c>
      <c r="K284" s="312">
        <v>-1.7174615837556306</v>
      </c>
      <c r="L284" s="312">
        <v>0.92791997911456647</v>
      </c>
      <c r="M284" s="312"/>
      <c r="N284" s="312"/>
      <c r="O284" s="312"/>
      <c r="P284" s="308" t="s">
        <v>1763</v>
      </c>
    </row>
    <row r="285" spans="1:16" s="96" customFormat="1" ht="12.95" customHeight="1" x14ac:dyDescent="0.2">
      <c r="A285" s="308" t="s">
        <v>101</v>
      </c>
      <c r="B285" s="308"/>
      <c r="C285" s="308" t="s">
        <v>655</v>
      </c>
      <c r="D285" s="308" t="s">
        <v>667</v>
      </c>
      <c r="E285" s="423">
        <v>3065</v>
      </c>
      <c r="F285" s="423">
        <v>3975</v>
      </c>
      <c r="G285" s="424">
        <v>8.1999999999999998E-4</v>
      </c>
      <c r="H285" s="425">
        <v>0.28012599999999999</v>
      </c>
      <c r="I285" s="425">
        <v>4.3000000000000002E-5</v>
      </c>
      <c r="J285" s="312">
        <v>-25.9</v>
      </c>
      <c r="K285" s="312">
        <v>-4.7732515251275309</v>
      </c>
      <c r="L285" s="312">
        <v>1.534636888534946</v>
      </c>
      <c r="M285" s="312"/>
      <c r="N285" s="312"/>
      <c r="O285" s="312"/>
      <c r="P285" s="308" t="s">
        <v>1763</v>
      </c>
    </row>
    <row r="286" spans="1:16" s="96" customFormat="1" ht="12.95" customHeight="1" x14ac:dyDescent="0.2">
      <c r="A286" s="308" t="s">
        <v>101</v>
      </c>
      <c r="B286" s="308"/>
      <c r="C286" s="308" t="s">
        <v>655</v>
      </c>
      <c r="D286" s="308" t="s">
        <v>668</v>
      </c>
      <c r="E286" s="423">
        <v>3948</v>
      </c>
      <c r="F286" s="423">
        <v>3975</v>
      </c>
      <c r="G286" s="424">
        <v>2.5000000000000001E-4</v>
      </c>
      <c r="H286" s="425">
        <v>0.280142</v>
      </c>
      <c r="I286" s="425">
        <v>4.8000000000000001E-5</v>
      </c>
      <c r="J286" s="312">
        <v>-3.3</v>
      </c>
      <c r="K286" s="312">
        <v>-2.635081861415145</v>
      </c>
      <c r="L286" s="312">
        <v>1.7130830383638163</v>
      </c>
      <c r="M286" s="312"/>
      <c r="N286" s="312"/>
      <c r="O286" s="312"/>
      <c r="P286" s="308" t="s">
        <v>1763</v>
      </c>
    </row>
    <row r="287" spans="1:16" s="96" customFormat="1" ht="12.95" customHeight="1" x14ac:dyDescent="0.2">
      <c r="A287" s="308" t="s">
        <v>101</v>
      </c>
      <c r="B287" s="308"/>
      <c r="C287" s="308" t="s">
        <v>655</v>
      </c>
      <c r="D287" s="308" t="s">
        <v>669</v>
      </c>
      <c r="E287" s="423">
        <v>3610</v>
      </c>
      <c r="F287" s="423">
        <v>3975</v>
      </c>
      <c r="G287" s="424">
        <v>6.9999999999999999E-4</v>
      </c>
      <c r="H287" s="425">
        <v>0.28021000000000001</v>
      </c>
      <c r="I287" s="425">
        <v>2.9E-5</v>
      </c>
      <c r="J287" s="312">
        <v>-10</v>
      </c>
      <c r="K287" s="312">
        <v>-1.4454315797229889</v>
      </c>
      <c r="L287" s="312">
        <v>1.0349876690118887</v>
      </c>
      <c r="M287" s="312"/>
      <c r="N287" s="312"/>
      <c r="O287" s="312"/>
      <c r="P287" s="308" t="s">
        <v>1763</v>
      </c>
    </row>
    <row r="288" spans="1:16" s="96" customFormat="1" ht="12.95" customHeight="1" x14ac:dyDescent="0.2">
      <c r="A288" s="308" t="s">
        <v>101</v>
      </c>
      <c r="B288" s="308"/>
      <c r="C288" s="308" t="s">
        <v>655</v>
      </c>
      <c r="D288" s="308" t="s">
        <v>670</v>
      </c>
      <c r="E288" s="423">
        <v>3952</v>
      </c>
      <c r="F288" s="423">
        <v>3975</v>
      </c>
      <c r="G288" s="424">
        <v>6.9999999999999999E-4</v>
      </c>
      <c r="H288" s="425">
        <v>0.28017700000000001</v>
      </c>
      <c r="I288" s="425">
        <v>3.3000000000000003E-5</v>
      </c>
      <c r="J288" s="312">
        <v>-3.2</v>
      </c>
      <c r="K288" s="312">
        <v>-2.623176168599084</v>
      </c>
      <c r="L288" s="312">
        <v>1.1777445888760951</v>
      </c>
      <c r="M288" s="312"/>
      <c r="N288" s="312"/>
      <c r="O288" s="312"/>
      <c r="P288" s="308" t="s">
        <v>1763</v>
      </c>
    </row>
    <row r="289" spans="1:16" s="96" customFormat="1" ht="12.95" customHeight="1" x14ac:dyDescent="0.2">
      <c r="A289" s="308" t="s">
        <v>101</v>
      </c>
      <c r="B289" s="308"/>
      <c r="C289" s="308" t="s">
        <v>655</v>
      </c>
      <c r="D289" s="308" t="s">
        <v>671</v>
      </c>
      <c r="E289" s="423">
        <v>3867</v>
      </c>
      <c r="F289" s="423">
        <v>3975</v>
      </c>
      <c r="G289" s="424">
        <v>3.2000000000000003E-4</v>
      </c>
      <c r="H289" s="425">
        <v>0.28017500000000001</v>
      </c>
      <c r="I289" s="425">
        <v>5.0000000000000002E-5</v>
      </c>
      <c r="J289" s="312">
        <v>-4.2</v>
      </c>
      <c r="K289" s="312">
        <v>-1.6497933056935921</v>
      </c>
      <c r="L289" s="312">
        <v>1.7844614982953644</v>
      </c>
      <c r="M289" s="312"/>
      <c r="N289" s="312"/>
      <c r="O289" s="312"/>
      <c r="P289" s="308" t="s">
        <v>1763</v>
      </c>
    </row>
    <row r="290" spans="1:16" s="96" customFormat="1" ht="12.95" customHeight="1" x14ac:dyDescent="0.2">
      <c r="A290" s="308" t="s">
        <v>101</v>
      </c>
      <c r="B290" s="308"/>
      <c r="C290" s="308" t="s">
        <v>672</v>
      </c>
      <c r="D290" s="308" t="s">
        <v>673</v>
      </c>
      <c r="E290" s="423">
        <v>3736</v>
      </c>
      <c r="F290" s="423">
        <v>3770</v>
      </c>
      <c r="G290" s="424">
        <v>4.4999999999999997E-3</v>
      </c>
      <c r="H290" s="425">
        <v>0.28065400000000001</v>
      </c>
      <c r="I290" s="425">
        <v>7.6000000000000004E-5</v>
      </c>
      <c r="J290" s="312">
        <v>-1</v>
      </c>
      <c r="K290" s="312">
        <v>-0.31981995869401203</v>
      </c>
      <c r="L290" s="312">
        <v>2.7110439251498697</v>
      </c>
      <c r="M290" s="312">
        <f>AVERAGE(K290:K297)</f>
        <v>-3.5256004763667415</v>
      </c>
      <c r="N290" s="312">
        <v>1.4781256511561927</v>
      </c>
      <c r="O290" s="312">
        <f>MAX(K290:K297)-MIN(K290:K297)</f>
        <v>6.8084123278566722</v>
      </c>
      <c r="P290" s="308" t="s">
        <v>1763</v>
      </c>
    </row>
    <row r="291" spans="1:16" s="96" customFormat="1" ht="12.95" customHeight="1" x14ac:dyDescent="0.2">
      <c r="A291" s="308" t="s">
        <v>101</v>
      </c>
      <c r="B291" s="308"/>
      <c r="C291" s="308" t="s">
        <v>672</v>
      </c>
      <c r="D291" s="308" t="s">
        <v>673</v>
      </c>
      <c r="E291" s="423">
        <v>3555</v>
      </c>
      <c r="F291" s="423">
        <v>3770</v>
      </c>
      <c r="G291" s="424">
        <v>1.4E-3</v>
      </c>
      <c r="H291" s="425">
        <v>0.28033000000000002</v>
      </c>
      <c r="I291" s="425">
        <v>3.6999999999999998E-5</v>
      </c>
      <c r="J291" s="312">
        <v>-8.6999999999999993</v>
      </c>
      <c r="K291" s="312">
        <v>-3.8135479620482471</v>
      </c>
      <c r="L291" s="312">
        <v>1.3198503319811206</v>
      </c>
      <c r="M291" s="312"/>
      <c r="N291" s="312"/>
      <c r="O291" s="312"/>
      <c r="P291" s="308" t="s">
        <v>1763</v>
      </c>
    </row>
    <row r="292" spans="1:16" s="96" customFormat="1" ht="12.95" customHeight="1" x14ac:dyDescent="0.2">
      <c r="A292" s="308" t="s">
        <v>101</v>
      </c>
      <c r="B292" s="308"/>
      <c r="C292" s="308" t="s">
        <v>672</v>
      </c>
      <c r="D292" s="308" t="s">
        <v>674</v>
      </c>
      <c r="E292" s="423">
        <v>3526</v>
      </c>
      <c r="F292" s="423">
        <v>3770</v>
      </c>
      <c r="G292" s="424">
        <v>3.2000000000000002E-3</v>
      </c>
      <c r="H292" s="425">
        <v>0.28043000000000001</v>
      </c>
      <c r="I292" s="425">
        <v>6.6000000000000005E-5</v>
      </c>
      <c r="J292" s="312">
        <v>-10.1</v>
      </c>
      <c r="K292" s="312">
        <v>-4.9286379853596962</v>
      </c>
      <c r="L292" s="312">
        <v>2.3543276192083962</v>
      </c>
      <c r="M292" s="312"/>
      <c r="N292" s="312"/>
      <c r="O292" s="312"/>
      <c r="P292" s="308" t="s">
        <v>1763</v>
      </c>
    </row>
    <row r="293" spans="1:16" s="96" customFormat="1" ht="12.95" customHeight="1" x14ac:dyDescent="0.2">
      <c r="A293" s="308" t="s">
        <v>101</v>
      </c>
      <c r="B293" s="308"/>
      <c r="C293" s="308" t="s">
        <v>672</v>
      </c>
      <c r="D293" s="308" t="s">
        <v>675</v>
      </c>
      <c r="E293" s="423">
        <v>3517</v>
      </c>
      <c r="F293" s="423">
        <v>3770</v>
      </c>
      <c r="G293" s="424">
        <v>2.5999999999999999E-3</v>
      </c>
      <c r="H293" s="425">
        <v>0.28042800000000001</v>
      </c>
      <c r="I293" s="425">
        <v>6.3999999999999997E-5</v>
      </c>
      <c r="J293" s="312">
        <v>-9</v>
      </c>
      <c r="K293" s="312">
        <v>-3.4392302189745205</v>
      </c>
      <c r="L293" s="312">
        <v>2.2829843580207676</v>
      </c>
      <c r="M293" s="312"/>
      <c r="N293" s="312"/>
      <c r="O293" s="312"/>
      <c r="P293" s="308" t="s">
        <v>1763</v>
      </c>
    </row>
    <row r="294" spans="1:16" s="96" customFormat="1" ht="12.95" customHeight="1" x14ac:dyDescent="0.2">
      <c r="A294" s="308" t="s">
        <v>101</v>
      </c>
      <c r="B294" s="308"/>
      <c r="C294" s="308" t="s">
        <v>672</v>
      </c>
      <c r="D294" s="308" t="s">
        <v>675</v>
      </c>
      <c r="E294" s="423">
        <v>3458</v>
      </c>
      <c r="F294" s="423">
        <v>3770</v>
      </c>
      <c r="G294" s="424">
        <v>1.2999999999999999E-3</v>
      </c>
      <c r="H294" s="425">
        <v>0.28039399999999998</v>
      </c>
      <c r="I294" s="425">
        <v>6.2000000000000003E-5</v>
      </c>
      <c r="J294" s="312">
        <v>-8.5</v>
      </c>
      <c r="K294" s="312">
        <v>-1.2704384327666407</v>
      </c>
      <c r="L294" s="312">
        <v>2.211641096833139</v>
      </c>
      <c r="M294" s="312"/>
      <c r="N294" s="312"/>
      <c r="O294" s="312"/>
      <c r="P294" s="308" t="s">
        <v>1763</v>
      </c>
    </row>
    <row r="295" spans="1:16" s="96" customFormat="1" ht="12.95" customHeight="1" x14ac:dyDescent="0.2">
      <c r="A295" s="308" t="s">
        <v>101</v>
      </c>
      <c r="B295" s="308"/>
      <c r="C295" s="308" t="s">
        <v>672</v>
      </c>
      <c r="D295" s="308" t="s">
        <v>676</v>
      </c>
      <c r="E295" s="423">
        <v>3659</v>
      </c>
      <c r="F295" s="423">
        <v>3770</v>
      </c>
      <c r="G295" s="424">
        <v>3.0000000000000001E-3</v>
      </c>
      <c r="H295" s="425">
        <v>0.28045900000000001</v>
      </c>
      <c r="I295" s="425">
        <v>7.3999999999999996E-5</v>
      </c>
      <c r="J295" s="312">
        <v>-5.8</v>
      </c>
      <c r="K295" s="312">
        <v>-3.3739103556063021</v>
      </c>
      <c r="L295" s="312">
        <v>2.6397006639611309</v>
      </c>
      <c r="M295" s="312"/>
      <c r="N295" s="312"/>
      <c r="O295" s="312"/>
      <c r="P295" s="308" t="s">
        <v>1763</v>
      </c>
    </row>
    <row r="296" spans="1:16" s="96" customFormat="1" ht="12.95" customHeight="1" x14ac:dyDescent="0.2">
      <c r="A296" s="308" t="s">
        <v>101</v>
      </c>
      <c r="B296" s="308"/>
      <c r="C296" s="308" t="s">
        <v>672</v>
      </c>
      <c r="D296" s="308" t="s">
        <v>677</v>
      </c>
      <c r="E296" s="423">
        <v>3635</v>
      </c>
      <c r="F296" s="423">
        <v>3770</v>
      </c>
      <c r="G296" s="424">
        <v>2.3999999999999998E-3</v>
      </c>
      <c r="H296" s="425">
        <v>0.28031</v>
      </c>
      <c r="I296" s="425">
        <v>1E-4</v>
      </c>
      <c r="J296" s="312">
        <v>-10.199999999999999</v>
      </c>
      <c r="K296" s="312">
        <v>-7.1282322865506842</v>
      </c>
      <c r="L296" s="312">
        <v>3.5671630594069637</v>
      </c>
      <c r="M296" s="312"/>
      <c r="N296" s="312"/>
      <c r="O296" s="312"/>
      <c r="P296" s="308" t="s">
        <v>1763</v>
      </c>
    </row>
    <row r="297" spans="1:16" s="96" customFormat="1" ht="12.95" customHeight="1" x14ac:dyDescent="0.2">
      <c r="A297" s="308" t="s">
        <v>101</v>
      </c>
      <c r="B297" s="308"/>
      <c r="C297" s="308" t="s">
        <v>672</v>
      </c>
      <c r="D297" s="308" t="s">
        <v>678</v>
      </c>
      <c r="E297" s="423">
        <v>3683</v>
      </c>
      <c r="F297" s="423">
        <v>3770</v>
      </c>
      <c r="G297" s="424">
        <v>1.5E-3</v>
      </c>
      <c r="H297" s="425">
        <v>0.28033400000000003</v>
      </c>
      <c r="I297" s="425">
        <v>6.9999999999999994E-5</v>
      </c>
      <c r="J297" s="312">
        <v>-5.8</v>
      </c>
      <c r="K297" s="312">
        <v>-3.9309866109338287</v>
      </c>
      <c r="L297" s="312">
        <v>2.4970141415858738</v>
      </c>
      <c r="M297" s="312"/>
      <c r="N297" s="312"/>
      <c r="O297" s="312"/>
      <c r="P297" s="308" t="s">
        <v>1763</v>
      </c>
    </row>
    <row r="298" spans="1:16" s="96" customFormat="1" ht="12.95" customHeight="1" x14ac:dyDescent="0.2">
      <c r="A298" s="308" t="s">
        <v>101</v>
      </c>
      <c r="B298" s="308"/>
      <c r="C298" s="308" t="s">
        <v>679</v>
      </c>
      <c r="D298" s="308" t="s">
        <v>680</v>
      </c>
      <c r="E298" s="423">
        <v>3997</v>
      </c>
      <c r="F298" s="423">
        <v>3997</v>
      </c>
      <c r="G298" s="424">
        <v>1.8E-3</v>
      </c>
      <c r="H298" s="425">
        <v>0.28025</v>
      </c>
      <c r="I298" s="425">
        <v>5.0000000000000002E-5</v>
      </c>
      <c r="J298" s="312">
        <v>-2.7</v>
      </c>
      <c r="K298" s="312">
        <v>-2.5401360998722478</v>
      </c>
      <c r="L298" s="312">
        <v>1.784556185933095</v>
      </c>
      <c r="M298" s="312">
        <v>-2.0894825595883595</v>
      </c>
      <c r="N298" s="312">
        <v>0.72645480490109715</v>
      </c>
      <c r="O298" s="312">
        <v>0</v>
      </c>
      <c r="P298" s="308" t="s">
        <v>1763</v>
      </c>
    </row>
    <row r="299" spans="1:16" s="96" customFormat="1" ht="12.95" customHeight="1" x14ac:dyDescent="0.2">
      <c r="A299" s="308" t="s">
        <v>101</v>
      </c>
      <c r="B299" s="308"/>
      <c r="C299" s="308" t="s">
        <v>681</v>
      </c>
      <c r="D299" s="308" t="s">
        <v>682</v>
      </c>
      <c r="E299" s="309">
        <v>3601</v>
      </c>
      <c r="F299" s="423">
        <v>3601</v>
      </c>
      <c r="G299" s="424">
        <v>7.4200000000000004E-4</v>
      </c>
      <c r="H299" s="311">
        <v>0.28041500000000003</v>
      </c>
      <c r="I299" s="311">
        <v>1.8E-5</v>
      </c>
      <c r="J299" s="312">
        <v>-0.71</v>
      </c>
      <c r="K299" s="312">
        <v>-3.0302785995761639</v>
      </c>
      <c r="L299" s="312">
        <v>0.64182933709355794</v>
      </c>
      <c r="M299" s="312">
        <f>AVERAGE(K299:K304)</f>
        <v>-2.0143736362077114</v>
      </c>
      <c r="N299" s="312">
        <v>0.84097541873089721</v>
      </c>
      <c r="O299" s="312">
        <f>MAX(K299:K304)-MIN(K299:K304)</f>
        <v>2.7925280632945526</v>
      </c>
      <c r="P299" s="308" t="s">
        <v>1764</v>
      </c>
    </row>
    <row r="300" spans="1:16" s="96" customFormat="1" ht="12.95" customHeight="1" x14ac:dyDescent="0.2">
      <c r="A300" s="308" t="s">
        <v>101</v>
      </c>
      <c r="B300" s="308"/>
      <c r="C300" s="308" t="s">
        <v>681</v>
      </c>
      <c r="D300" s="308" t="s">
        <v>683</v>
      </c>
      <c r="E300" s="309">
        <v>3601</v>
      </c>
      <c r="F300" s="423">
        <v>3601</v>
      </c>
      <c r="G300" s="424">
        <v>6.5200000000000002E-4</v>
      </c>
      <c r="H300" s="311">
        <v>0.28043600000000002</v>
      </c>
      <c r="I300" s="311">
        <v>2.4000000000000001E-5</v>
      </c>
      <c r="J300" s="312">
        <v>0.27</v>
      </c>
      <c r="K300" s="312">
        <v>-2.0583067107871056</v>
      </c>
      <c r="L300" s="312">
        <v>0.8557724494573371</v>
      </c>
      <c r="M300" s="312"/>
      <c r="N300" s="312"/>
      <c r="O300" s="312"/>
      <c r="P300" s="308" t="s">
        <v>1764</v>
      </c>
    </row>
    <row r="301" spans="1:16" s="96" customFormat="1" ht="12.95" customHeight="1" x14ac:dyDescent="0.2">
      <c r="A301" s="308" t="s">
        <v>101</v>
      </c>
      <c r="B301" s="308"/>
      <c r="C301" s="308" t="s">
        <v>681</v>
      </c>
      <c r="D301" s="308" t="s">
        <v>684</v>
      </c>
      <c r="E301" s="309">
        <v>3601</v>
      </c>
      <c r="F301" s="423">
        <v>3601</v>
      </c>
      <c r="G301" s="424">
        <v>6.3199999999999997E-4</v>
      </c>
      <c r="H301" s="311">
        <v>0.280443</v>
      </c>
      <c r="I301" s="311">
        <v>3.1000000000000001E-5</v>
      </c>
      <c r="J301" s="312">
        <v>0.56999999999999995</v>
      </c>
      <c r="K301" s="312">
        <v>-1.7591128584715232</v>
      </c>
      <c r="L301" s="312">
        <v>1.1053727472165598</v>
      </c>
      <c r="M301" s="312"/>
      <c r="N301" s="312"/>
      <c r="O301" s="312"/>
      <c r="P301" s="308" t="s">
        <v>1764</v>
      </c>
    </row>
    <row r="302" spans="1:16" s="96" customFormat="1" ht="12.95" customHeight="1" x14ac:dyDescent="0.2">
      <c r="A302" s="308" t="s">
        <v>101</v>
      </c>
      <c r="B302" s="308"/>
      <c r="C302" s="308" t="s">
        <v>681</v>
      </c>
      <c r="D302" s="308" t="s">
        <v>685</v>
      </c>
      <c r="E302" s="309">
        <v>3601</v>
      </c>
      <c r="F302" s="423">
        <v>3601</v>
      </c>
      <c r="G302" s="424">
        <v>3.7199999999999999E-4</v>
      </c>
      <c r="H302" s="311">
        <v>0.28046100000000002</v>
      </c>
      <c r="I302" s="311">
        <v>4.4999999999999996E-5</v>
      </c>
      <c r="J302" s="312">
        <v>1.88</v>
      </c>
      <c r="K302" s="312">
        <v>-0.47256731211531289</v>
      </c>
      <c r="L302" s="312">
        <v>1.6045733427327846</v>
      </c>
      <c r="M302" s="312"/>
      <c r="N302" s="312"/>
      <c r="O302" s="312"/>
      <c r="P302" s="308" t="s">
        <v>1764</v>
      </c>
    </row>
    <row r="303" spans="1:16" s="96" customFormat="1" ht="12.95" customHeight="1" x14ac:dyDescent="0.2">
      <c r="A303" s="308" t="s">
        <v>101</v>
      </c>
      <c r="B303" s="308"/>
      <c r="C303" s="308" t="s">
        <v>681</v>
      </c>
      <c r="D303" s="308" t="s">
        <v>686</v>
      </c>
      <c r="E303" s="309">
        <v>3601</v>
      </c>
      <c r="F303" s="423">
        <v>3601</v>
      </c>
      <c r="G303" s="424">
        <v>5.71E-4</v>
      </c>
      <c r="H303" s="311">
        <v>0.28044599999999997</v>
      </c>
      <c r="I303" s="311">
        <v>2.1999999999999999E-5</v>
      </c>
      <c r="J303" s="312">
        <v>0.83</v>
      </c>
      <c r="K303" s="312">
        <v>-1.5008809608862972</v>
      </c>
      <c r="L303" s="312">
        <v>0.78445807866978079</v>
      </c>
      <c r="M303" s="312"/>
      <c r="N303" s="312"/>
      <c r="O303" s="312"/>
      <c r="P303" s="308" t="s">
        <v>1764</v>
      </c>
    </row>
    <row r="304" spans="1:16" s="96" customFormat="1" ht="12.95" customHeight="1" x14ac:dyDescent="0.2">
      <c r="A304" s="308" t="s">
        <v>101</v>
      </c>
      <c r="B304" s="308"/>
      <c r="C304" s="308" t="s">
        <v>681</v>
      </c>
      <c r="D304" s="308" t="s">
        <v>687</v>
      </c>
      <c r="E304" s="309">
        <v>3601</v>
      </c>
      <c r="F304" s="423">
        <v>3601</v>
      </c>
      <c r="G304" s="424">
        <v>6.2100000000000002E-4</v>
      </c>
      <c r="H304" s="311">
        <v>0.28039999999999998</v>
      </c>
      <c r="I304" s="311">
        <v>4.4999999999999996E-5</v>
      </c>
      <c r="J304" s="312">
        <v>-0.94</v>
      </c>
      <c r="K304" s="312">
        <v>-3.2650953754098655</v>
      </c>
      <c r="L304" s="312">
        <v>1.6045733427327846</v>
      </c>
      <c r="M304" s="312"/>
      <c r="N304" s="312"/>
      <c r="O304" s="312"/>
      <c r="P304" s="308" t="s">
        <v>1764</v>
      </c>
    </row>
    <row r="305" spans="1:16" s="96" customFormat="1" ht="12.95" customHeight="1" x14ac:dyDescent="0.2">
      <c r="A305" s="308" t="s">
        <v>101</v>
      </c>
      <c r="B305" s="308"/>
      <c r="C305" s="308" t="s">
        <v>688</v>
      </c>
      <c r="D305" s="308" t="s">
        <v>689</v>
      </c>
      <c r="E305" s="309">
        <v>3571</v>
      </c>
      <c r="F305" s="423">
        <v>3571</v>
      </c>
      <c r="G305" s="424">
        <v>5.8100000000000003E-4</v>
      </c>
      <c r="H305" s="311">
        <v>0.28043600000000002</v>
      </c>
      <c r="I305" s="311">
        <v>1.5999999999999999E-5</v>
      </c>
      <c r="J305" s="312">
        <v>-0.27</v>
      </c>
      <c r="K305" s="312">
        <v>-2.5871674083266516</v>
      </c>
      <c r="L305" s="312">
        <v>0.57047403420051879</v>
      </c>
      <c r="M305" s="312">
        <f>AVERAGE(K305:K308)</f>
        <v>-3.4289450323213289</v>
      </c>
      <c r="N305" s="312">
        <v>0.59447342752756493</v>
      </c>
      <c r="O305" s="312">
        <f>MAX(K305:K308)-MIN(K305:K308)</f>
        <v>1.3841666402203412</v>
      </c>
      <c r="P305" s="308" t="s">
        <v>1764</v>
      </c>
    </row>
    <row r="306" spans="1:16" s="96" customFormat="1" ht="12.95" customHeight="1" x14ac:dyDescent="0.2">
      <c r="A306" s="308" t="s">
        <v>101</v>
      </c>
      <c r="B306" s="308"/>
      <c r="C306" s="308" t="s">
        <v>688</v>
      </c>
      <c r="D306" s="308" t="s">
        <v>690</v>
      </c>
      <c r="E306" s="309">
        <v>3571</v>
      </c>
      <c r="F306" s="423">
        <v>3571</v>
      </c>
      <c r="G306" s="424">
        <v>8.5400000000000005E-4</v>
      </c>
      <c r="H306" s="311">
        <v>0.280416</v>
      </c>
      <c r="I306" s="311">
        <v>1.9999999999999998E-5</v>
      </c>
      <c r="J306" s="312">
        <v>-1.68</v>
      </c>
      <c r="K306" s="312">
        <v>-3.9713340485469928</v>
      </c>
      <c r="L306" s="312">
        <v>0.71309254275009337</v>
      </c>
      <c r="M306" s="312"/>
      <c r="N306" s="312"/>
      <c r="O306" s="312"/>
      <c r="P306" s="308" t="s">
        <v>1764</v>
      </c>
    </row>
    <row r="307" spans="1:16" s="96" customFormat="1" ht="12.95" customHeight="1" x14ac:dyDescent="0.2">
      <c r="A307" s="308" t="s">
        <v>101</v>
      </c>
      <c r="B307" s="308"/>
      <c r="C307" s="308" t="s">
        <v>688</v>
      </c>
      <c r="D307" s="308" t="s">
        <v>691</v>
      </c>
      <c r="E307" s="309">
        <v>3571</v>
      </c>
      <c r="F307" s="423">
        <v>3571</v>
      </c>
      <c r="G307" s="424">
        <v>5.9599999999999996E-4</v>
      </c>
      <c r="H307" s="311">
        <v>0.28040700000000002</v>
      </c>
      <c r="I307" s="311">
        <v>1.9999999999999998E-5</v>
      </c>
      <c r="J307" s="312">
        <v>-1.34</v>
      </c>
      <c r="K307" s="312">
        <v>-3.6580237984695785</v>
      </c>
      <c r="L307" s="312">
        <v>0.71309254275009337</v>
      </c>
      <c r="M307" s="312"/>
      <c r="N307" s="312"/>
      <c r="O307" s="312"/>
      <c r="P307" s="308" t="s">
        <v>1764</v>
      </c>
    </row>
    <row r="308" spans="1:16" s="96" customFormat="1" ht="12.95" customHeight="1" x14ac:dyDescent="0.2">
      <c r="A308" s="308" t="s">
        <v>101</v>
      </c>
      <c r="B308" s="308"/>
      <c r="C308" s="308" t="s">
        <v>688</v>
      </c>
      <c r="D308" s="308" t="s">
        <v>692</v>
      </c>
      <c r="E308" s="309">
        <v>3571</v>
      </c>
      <c r="F308" s="423">
        <v>3571</v>
      </c>
      <c r="G308" s="424">
        <v>8.0699999999999999E-4</v>
      </c>
      <c r="H308" s="311">
        <v>0.28042600000000001</v>
      </c>
      <c r="I308" s="311">
        <v>2.4000000000000001E-5</v>
      </c>
      <c r="J308" s="312">
        <v>-1.2</v>
      </c>
      <c r="K308" s="312">
        <v>-3.4992548739420926</v>
      </c>
      <c r="L308" s="312">
        <v>0.85571105129966796</v>
      </c>
      <c r="M308" s="312"/>
      <c r="N308" s="312"/>
      <c r="O308" s="312"/>
      <c r="P308" s="308" t="s">
        <v>1764</v>
      </c>
    </row>
    <row r="309" spans="1:16" s="96" customFormat="1" ht="12.95" customHeight="1" x14ac:dyDescent="0.2">
      <c r="A309" s="308" t="s">
        <v>101</v>
      </c>
      <c r="B309" s="308"/>
      <c r="C309" s="308" t="s">
        <v>238</v>
      </c>
      <c r="D309" s="308" t="s">
        <v>693</v>
      </c>
      <c r="E309" s="309">
        <v>3597</v>
      </c>
      <c r="F309" s="423">
        <v>3597</v>
      </c>
      <c r="G309" s="424">
        <v>4.7699999999999999E-4</v>
      </c>
      <c r="H309" s="311">
        <v>0.28032400000000002</v>
      </c>
      <c r="I309" s="311">
        <v>3.6999999999999998E-5</v>
      </c>
      <c r="J309" s="312">
        <v>-3.37</v>
      </c>
      <c r="K309" s="312">
        <v>-5.7122460113423479</v>
      </c>
      <c r="L309" s="312">
        <v>1.3193032350000689</v>
      </c>
      <c r="M309" s="312">
        <f>AVERAGE(K309:K312)</f>
        <v>-4.2848345001658679</v>
      </c>
      <c r="N309" s="312">
        <v>1.3738615713396349</v>
      </c>
      <c r="O309" s="312">
        <f>MAX(K309:K312)-MIN(K309:K312)</f>
        <v>2.8114789160837983</v>
      </c>
      <c r="P309" s="308" t="s">
        <v>1764</v>
      </c>
    </row>
    <row r="310" spans="1:16" s="96" customFormat="1" ht="12.95" customHeight="1" x14ac:dyDescent="0.2">
      <c r="A310" s="308" t="s">
        <v>101</v>
      </c>
      <c r="B310" s="308"/>
      <c r="C310" s="308" t="s">
        <v>238</v>
      </c>
      <c r="D310" s="308" t="s">
        <v>694</v>
      </c>
      <c r="E310" s="309">
        <v>3597</v>
      </c>
      <c r="F310" s="423">
        <v>3597</v>
      </c>
      <c r="G310" s="424">
        <v>1.199E-3</v>
      </c>
      <c r="H310" s="311">
        <v>0.28045300000000001</v>
      </c>
      <c r="I310" s="311">
        <v>6.5999999999999992E-5</v>
      </c>
      <c r="J310" s="312">
        <v>-0.62</v>
      </c>
      <c r="K310" s="312">
        <v>-2.9007670952585496</v>
      </c>
      <c r="L310" s="312">
        <v>2.3533517164864293</v>
      </c>
      <c r="M310" s="312"/>
      <c r="N310" s="312"/>
      <c r="O310" s="312"/>
      <c r="P310" s="308" t="s">
        <v>1764</v>
      </c>
    </row>
    <row r="311" spans="1:16" s="96" customFormat="1" ht="12.95" customHeight="1" x14ac:dyDescent="0.2">
      <c r="A311" s="308" t="s">
        <v>101</v>
      </c>
      <c r="B311" s="308"/>
      <c r="C311" s="308" t="s">
        <v>238</v>
      </c>
      <c r="D311" s="308" t="s">
        <v>695</v>
      </c>
      <c r="E311" s="309">
        <v>3597</v>
      </c>
      <c r="F311" s="423">
        <v>3597</v>
      </c>
      <c r="G311" s="424">
        <v>1.016E-3</v>
      </c>
      <c r="H311" s="311">
        <v>0.28042800000000001</v>
      </c>
      <c r="I311" s="311">
        <v>2.1999999999999999E-5</v>
      </c>
      <c r="J311" s="312">
        <v>-1.05</v>
      </c>
      <c r="K311" s="312">
        <v>-3.338932688726759</v>
      </c>
      <c r="L311" s="312">
        <v>0.78445057216325331</v>
      </c>
      <c r="M311" s="312"/>
      <c r="N311" s="312"/>
      <c r="O311" s="312"/>
      <c r="P311" s="308" t="s">
        <v>1764</v>
      </c>
    </row>
    <row r="312" spans="1:16" s="96" customFormat="1" ht="12.95" customHeight="1" x14ac:dyDescent="0.2">
      <c r="A312" s="308" t="s">
        <v>101</v>
      </c>
      <c r="B312" s="308"/>
      <c r="C312" s="308" t="s">
        <v>238</v>
      </c>
      <c r="D312" s="308" t="s">
        <v>696</v>
      </c>
      <c r="E312" s="309">
        <v>3597</v>
      </c>
      <c r="F312" s="423">
        <v>3597</v>
      </c>
      <c r="G312" s="424">
        <v>6.2500000000000001E-4</v>
      </c>
      <c r="H312" s="311">
        <v>0.28034900000000001</v>
      </c>
      <c r="I312" s="311">
        <v>5.5999999999999999E-5</v>
      </c>
      <c r="J312" s="312">
        <v>-2.86</v>
      </c>
      <c r="K312" s="312">
        <v>-5.1873922053358168</v>
      </c>
      <c r="L312" s="312">
        <v>1.9967832745937386</v>
      </c>
      <c r="M312" s="312"/>
      <c r="N312" s="312"/>
      <c r="O312" s="312"/>
      <c r="P312" s="308" t="s">
        <v>1764</v>
      </c>
    </row>
    <row r="313" spans="1:16" s="96" customFormat="1" ht="12.95" customHeight="1" x14ac:dyDescent="0.2">
      <c r="A313" s="26"/>
      <c r="B313" s="26"/>
      <c r="C313" s="26"/>
      <c r="D313" s="26"/>
      <c r="E313" s="167"/>
      <c r="F313" s="325"/>
      <c r="G313" s="326"/>
      <c r="H313" s="169"/>
      <c r="I313" s="169"/>
      <c r="J313" s="13"/>
      <c r="K313" s="13"/>
      <c r="L313" s="13"/>
      <c r="M313" s="13"/>
      <c r="N313" s="13"/>
      <c r="O313" s="13"/>
      <c r="P313" s="26"/>
    </row>
    <row r="314" spans="1:16" s="96" customFormat="1" ht="12.95" customHeight="1" x14ac:dyDescent="0.2">
      <c r="A314" s="329" t="s">
        <v>697</v>
      </c>
      <c r="B314" s="329" t="s">
        <v>698</v>
      </c>
      <c r="C314" s="329" t="s">
        <v>699</v>
      </c>
      <c r="D314" s="330" t="s">
        <v>700</v>
      </c>
      <c r="E314" s="331">
        <v>3731</v>
      </c>
      <c r="F314" s="331">
        <v>3731</v>
      </c>
      <c r="G314" s="332">
        <v>3.0899999999999998E-4</v>
      </c>
      <c r="H314" s="333">
        <v>0.28053600000000001</v>
      </c>
      <c r="I314" s="333">
        <v>3.8999999999999999E-5</v>
      </c>
      <c r="J314" s="334">
        <v>5.4</v>
      </c>
      <c r="K314" s="334">
        <v>5.4448601930978668</v>
      </c>
      <c r="L314" s="334">
        <v>1.3910633880098722</v>
      </c>
      <c r="M314" s="334">
        <f>AVERAGE(K314:K337)</f>
        <v>0.48889429835381276</v>
      </c>
      <c r="N314" s="334">
        <v>1.0200534800013463</v>
      </c>
      <c r="O314" s="334">
        <f>MAX(K314:K337)-MIN(K314:K337)</f>
        <v>9.174224003382081</v>
      </c>
      <c r="P314" s="329" t="s">
        <v>1765</v>
      </c>
    </row>
    <row r="315" spans="1:16" s="96" customFormat="1" ht="12.95" customHeight="1" x14ac:dyDescent="0.2">
      <c r="A315" s="329" t="s">
        <v>697</v>
      </c>
      <c r="B315" s="329" t="s">
        <v>698</v>
      </c>
      <c r="C315" s="329" t="s">
        <v>699</v>
      </c>
      <c r="D315" s="330" t="s">
        <v>701</v>
      </c>
      <c r="E315" s="331">
        <v>3731</v>
      </c>
      <c r="F315" s="331">
        <v>3731</v>
      </c>
      <c r="G315" s="332">
        <v>4.2200000000000001E-4</v>
      </c>
      <c r="H315" s="333">
        <v>0.28051700000000002</v>
      </c>
      <c r="I315" s="333">
        <v>4.8999999999999998E-5</v>
      </c>
      <c r="J315" s="334">
        <v>4.5</v>
      </c>
      <c r="K315" s="334">
        <v>4.4763963140748153</v>
      </c>
      <c r="L315" s="334">
        <v>1.7477463080139977</v>
      </c>
      <c r="M315" s="334"/>
      <c r="N315" s="334"/>
      <c r="O315" s="334"/>
      <c r="P315" s="329" t="s">
        <v>1765</v>
      </c>
    </row>
    <row r="316" spans="1:16" s="96" customFormat="1" ht="12.95" customHeight="1" x14ac:dyDescent="0.2">
      <c r="A316" s="329" t="s">
        <v>697</v>
      </c>
      <c r="B316" s="329" t="s">
        <v>698</v>
      </c>
      <c r="C316" s="329" t="s">
        <v>699</v>
      </c>
      <c r="D316" s="330" t="s">
        <v>702</v>
      </c>
      <c r="E316" s="331">
        <v>3731</v>
      </c>
      <c r="F316" s="331">
        <v>3731</v>
      </c>
      <c r="G316" s="332">
        <v>9.6000000000000002E-4</v>
      </c>
      <c r="H316" s="333">
        <v>0.28042</v>
      </c>
      <c r="I316" s="333">
        <v>5.5999999999999999E-5</v>
      </c>
      <c r="J316" s="334">
        <v>-0.4</v>
      </c>
      <c r="K316" s="334">
        <v>-0.3677845239946631</v>
      </c>
      <c r="L316" s="334">
        <v>1.9974243520148871</v>
      </c>
      <c r="M316" s="334"/>
      <c r="N316" s="334"/>
      <c r="O316" s="334"/>
      <c r="P316" s="329" t="s">
        <v>1765</v>
      </c>
    </row>
    <row r="317" spans="1:16" s="96" customFormat="1" ht="12.95" customHeight="1" x14ac:dyDescent="0.2">
      <c r="A317" s="329" t="s">
        <v>697</v>
      </c>
      <c r="B317" s="329" t="s">
        <v>698</v>
      </c>
      <c r="C317" s="329" t="s">
        <v>699</v>
      </c>
      <c r="D317" s="330" t="s">
        <v>703</v>
      </c>
      <c r="E317" s="331">
        <v>3731</v>
      </c>
      <c r="F317" s="331">
        <v>3731</v>
      </c>
      <c r="G317" s="332">
        <v>1.4610000000000001E-3</v>
      </c>
      <c r="H317" s="333">
        <v>0.28044999999999998</v>
      </c>
      <c r="I317" s="333">
        <v>4.3999999999999999E-5</v>
      </c>
      <c r="J317" s="334">
        <v>-0.6</v>
      </c>
      <c r="K317" s="334">
        <v>-0.586885603277576</v>
      </c>
      <c r="L317" s="334">
        <v>1.5694048480097145</v>
      </c>
      <c r="M317" s="334"/>
      <c r="N317" s="334"/>
      <c r="O317" s="334"/>
      <c r="P317" s="329" t="s">
        <v>1765</v>
      </c>
    </row>
    <row r="318" spans="1:16" s="96" customFormat="1" ht="12.95" customHeight="1" x14ac:dyDescent="0.2">
      <c r="A318" s="329" t="s">
        <v>697</v>
      </c>
      <c r="B318" s="329" t="s">
        <v>698</v>
      </c>
      <c r="C318" s="329" t="s">
        <v>699</v>
      </c>
      <c r="D318" s="330" t="s">
        <v>704</v>
      </c>
      <c r="E318" s="331">
        <v>3731</v>
      </c>
      <c r="F318" s="331">
        <v>3731</v>
      </c>
      <c r="G318" s="332">
        <v>7.3800000000000005E-4</v>
      </c>
      <c r="H318" s="333">
        <v>0.28057300000000002</v>
      </c>
      <c r="I318" s="333">
        <v>3.8999999999999999E-5</v>
      </c>
      <c r="J318" s="334">
        <v>5.7</v>
      </c>
      <c r="K318" s="334">
        <v>5.6607042005918373</v>
      </c>
      <c r="L318" s="334">
        <v>1.3910633880098722</v>
      </c>
      <c r="M318" s="334"/>
      <c r="N318" s="334"/>
      <c r="O318" s="334"/>
      <c r="P318" s="329" t="s">
        <v>1765</v>
      </c>
    </row>
    <row r="319" spans="1:16" s="96" customFormat="1" ht="12.95" customHeight="1" x14ac:dyDescent="0.2">
      <c r="A319" s="329" t="s">
        <v>697</v>
      </c>
      <c r="B319" s="329" t="s">
        <v>698</v>
      </c>
      <c r="C319" s="329" t="s">
        <v>699</v>
      </c>
      <c r="D319" s="330" t="s">
        <v>705</v>
      </c>
      <c r="E319" s="331">
        <v>3731</v>
      </c>
      <c r="F319" s="331">
        <v>3731</v>
      </c>
      <c r="G319" s="332">
        <v>1.1659999999999999E-3</v>
      </c>
      <c r="H319" s="333">
        <v>0.280393</v>
      </c>
      <c r="I319" s="333">
        <v>4.4999999999999996E-5</v>
      </c>
      <c r="J319" s="334">
        <v>-1.9</v>
      </c>
      <c r="K319" s="334">
        <v>-1.8608980026002531</v>
      </c>
      <c r="L319" s="334">
        <v>1.6050731400119034</v>
      </c>
      <c r="M319" s="334"/>
      <c r="N319" s="334"/>
      <c r="O319" s="334"/>
      <c r="P319" s="329" t="s">
        <v>1765</v>
      </c>
    </row>
    <row r="320" spans="1:16" s="96" customFormat="1" ht="12.95" customHeight="1" x14ac:dyDescent="0.2">
      <c r="A320" s="329" t="s">
        <v>697</v>
      </c>
      <c r="B320" s="329" t="s">
        <v>698</v>
      </c>
      <c r="C320" s="329" t="s">
        <v>699</v>
      </c>
      <c r="D320" s="330" t="s">
        <v>706</v>
      </c>
      <c r="E320" s="331">
        <v>3731</v>
      </c>
      <c r="F320" s="331">
        <v>3731</v>
      </c>
      <c r="G320" s="332">
        <v>3.4600000000000001E-4</v>
      </c>
      <c r="H320" s="333">
        <v>0.28039199999999997</v>
      </c>
      <c r="I320" s="333">
        <v>4.1999999999999998E-5</v>
      </c>
      <c r="J320" s="334">
        <v>0.2</v>
      </c>
      <c r="K320" s="334">
        <v>0.21341947030073527</v>
      </c>
      <c r="L320" s="334">
        <v>1.498068264011998</v>
      </c>
      <c r="M320" s="334"/>
      <c r="N320" s="334"/>
      <c r="O320" s="334"/>
      <c r="P320" s="329" t="s">
        <v>1765</v>
      </c>
    </row>
    <row r="321" spans="1:16" s="96" customFormat="1" ht="12.95" customHeight="1" x14ac:dyDescent="0.2">
      <c r="A321" s="329" t="s">
        <v>697</v>
      </c>
      <c r="B321" s="329" t="s">
        <v>698</v>
      </c>
      <c r="C321" s="329" t="s">
        <v>699</v>
      </c>
      <c r="D321" s="330" t="s">
        <v>707</v>
      </c>
      <c r="E321" s="331">
        <v>3731</v>
      </c>
      <c r="F321" s="331">
        <v>3731</v>
      </c>
      <c r="G321" s="332">
        <v>6.7000000000000002E-4</v>
      </c>
      <c r="H321" s="333">
        <v>0.28039500000000001</v>
      </c>
      <c r="I321" s="333">
        <v>4.3999999999999999E-5</v>
      </c>
      <c r="J321" s="334">
        <v>-0.5</v>
      </c>
      <c r="K321" s="334">
        <v>-0.51327734617134801</v>
      </c>
      <c r="L321" s="334">
        <v>1.5694048480108247</v>
      </c>
      <c r="M321" s="334"/>
      <c r="N321" s="334"/>
      <c r="O321" s="334"/>
      <c r="P321" s="329" t="s">
        <v>1765</v>
      </c>
    </row>
    <row r="322" spans="1:16" s="96" customFormat="1" ht="12.95" customHeight="1" x14ac:dyDescent="0.2">
      <c r="A322" s="329" t="s">
        <v>697</v>
      </c>
      <c r="B322" s="329" t="s">
        <v>698</v>
      </c>
      <c r="C322" s="329" t="s">
        <v>699</v>
      </c>
      <c r="D322" s="330" t="s">
        <v>708</v>
      </c>
      <c r="E322" s="331">
        <v>3731</v>
      </c>
      <c r="F322" s="331">
        <v>3731</v>
      </c>
      <c r="G322" s="332">
        <v>1.085E-3</v>
      </c>
      <c r="H322" s="333">
        <v>0.28041700000000003</v>
      </c>
      <c r="I322" s="333">
        <v>3.2999999999999996E-5</v>
      </c>
      <c r="J322" s="334">
        <v>-0.8</v>
      </c>
      <c r="K322" s="334">
        <v>-0.79643357147385352</v>
      </c>
      <c r="L322" s="334">
        <v>1.1770536360089512</v>
      </c>
      <c r="M322" s="334"/>
      <c r="N322" s="334"/>
      <c r="O322" s="334"/>
      <c r="P322" s="329" t="s">
        <v>1765</v>
      </c>
    </row>
    <row r="323" spans="1:16" s="96" customFormat="1" ht="12.95" customHeight="1" x14ac:dyDescent="0.2">
      <c r="A323" s="329" t="s">
        <v>697</v>
      </c>
      <c r="B323" s="329" t="s">
        <v>698</v>
      </c>
      <c r="C323" s="329" t="s">
        <v>699</v>
      </c>
      <c r="D323" s="330" t="s">
        <v>709</v>
      </c>
      <c r="E323" s="331">
        <v>3731</v>
      </c>
      <c r="F323" s="331">
        <v>3731</v>
      </c>
      <c r="G323" s="332">
        <v>1.0399999999999999E-3</v>
      </c>
      <c r="H323" s="333">
        <v>0.28042299999999998</v>
      </c>
      <c r="I323" s="333">
        <v>3.6999999999999998E-5</v>
      </c>
      <c r="J323" s="334">
        <v>-0.5</v>
      </c>
      <c r="K323" s="334">
        <v>-0.46663191774265478</v>
      </c>
      <c r="L323" s="334">
        <v>1.319726804008825</v>
      </c>
      <c r="M323" s="334"/>
      <c r="N323" s="334"/>
      <c r="O323" s="334"/>
      <c r="P323" s="329" t="s">
        <v>1765</v>
      </c>
    </row>
    <row r="324" spans="1:16" s="96" customFormat="1" ht="12.95" customHeight="1" x14ac:dyDescent="0.2">
      <c r="A324" s="329" t="s">
        <v>697</v>
      </c>
      <c r="B324" s="329" t="s">
        <v>698</v>
      </c>
      <c r="C324" s="329" t="s">
        <v>699</v>
      </c>
      <c r="D324" s="330" t="s">
        <v>710</v>
      </c>
      <c r="E324" s="331">
        <v>3731</v>
      </c>
      <c r="F324" s="331">
        <v>3731</v>
      </c>
      <c r="G324" s="332">
        <v>1.271E-3</v>
      </c>
      <c r="H324" s="333">
        <v>0.28039599999999998</v>
      </c>
      <c r="I324" s="333">
        <v>3.9999999999999996E-5</v>
      </c>
      <c r="J324" s="334">
        <v>-2</v>
      </c>
      <c r="K324" s="334">
        <v>-2.0240742306432136</v>
      </c>
      <c r="L324" s="334">
        <v>1.4267316800098406</v>
      </c>
      <c r="M324" s="334"/>
      <c r="N324" s="334"/>
      <c r="O324" s="334"/>
      <c r="P324" s="329" t="s">
        <v>1765</v>
      </c>
    </row>
    <row r="325" spans="1:16" s="96" customFormat="1" ht="12.95" customHeight="1" x14ac:dyDescent="0.2">
      <c r="A325" s="329" t="s">
        <v>697</v>
      </c>
      <c r="B325" s="329" t="s">
        <v>698</v>
      </c>
      <c r="C325" s="329" t="s">
        <v>699</v>
      </c>
      <c r="D325" s="330" t="s">
        <v>711</v>
      </c>
      <c r="E325" s="331">
        <v>3731</v>
      </c>
      <c r="F325" s="331">
        <v>3731</v>
      </c>
      <c r="G325" s="332">
        <v>5.9299999999999999E-4</v>
      </c>
      <c r="H325" s="333">
        <v>0.28035100000000002</v>
      </c>
      <c r="I325" s="333">
        <v>3.6999999999999998E-5</v>
      </c>
      <c r="J325" s="334">
        <v>-1.9</v>
      </c>
      <c r="K325" s="334">
        <v>-1.8845493845509598</v>
      </c>
      <c r="L325" s="334">
        <v>1.3197268040099353</v>
      </c>
      <c r="M325" s="334"/>
      <c r="N325" s="334"/>
      <c r="O325" s="334"/>
      <c r="P325" s="329" t="s">
        <v>1765</v>
      </c>
    </row>
    <row r="326" spans="1:16" s="96" customFormat="1" ht="12.95" customHeight="1" x14ac:dyDescent="0.2">
      <c r="A326" s="329" t="s">
        <v>697</v>
      </c>
      <c r="B326" s="329" t="s">
        <v>698</v>
      </c>
      <c r="C326" s="329" t="s">
        <v>699</v>
      </c>
      <c r="D326" s="330" t="s">
        <v>712</v>
      </c>
      <c r="E326" s="331">
        <v>3731</v>
      </c>
      <c r="F326" s="331">
        <v>3731</v>
      </c>
      <c r="G326" s="332">
        <v>3.1500000000000001E-4</v>
      </c>
      <c r="H326" s="333">
        <v>0.28044000000000002</v>
      </c>
      <c r="I326" s="333">
        <v>4.3999999999999999E-5</v>
      </c>
      <c r="J326" s="334">
        <v>2</v>
      </c>
      <c r="K326" s="334">
        <v>2.0052652408431015</v>
      </c>
      <c r="L326" s="334">
        <v>1.5694048480097145</v>
      </c>
      <c r="M326" s="334"/>
      <c r="N326" s="334"/>
      <c r="O326" s="334"/>
      <c r="P326" s="329" t="s">
        <v>1765</v>
      </c>
    </row>
    <row r="327" spans="1:16" s="96" customFormat="1" ht="12.95" customHeight="1" x14ac:dyDescent="0.2">
      <c r="A327" s="329" t="s">
        <v>697</v>
      </c>
      <c r="B327" s="329" t="s">
        <v>698</v>
      </c>
      <c r="C327" s="329" t="s">
        <v>699</v>
      </c>
      <c r="D327" s="330" t="s">
        <v>713</v>
      </c>
      <c r="E327" s="331">
        <v>3731</v>
      </c>
      <c r="F327" s="331">
        <v>3731</v>
      </c>
      <c r="G327" s="332">
        <v>1.163E-3</v>
      </c>
      <c r="H327" s="333">
        <v>0.28050999999999998</v>
      </c>
      <c r="I327" s="333">
        <v>3.1999999999999999E-5</v>
      </c>
      <c r="J327" s="334">
        <v>2.2999999999999998</v>
      </c>
      <c r="K327" s="334">
        <v>2.3200116215438271</v>
      </c>
      <c r="L327" s="334">
        <v>1.1413853440078725</v>
      </c>
      <c r="M327" s="334"/>
      <c r="N327" s="334"/>
      <c r="O327" s="334"/>
      <c r="P327" s="329" t="s">
        <v>1765</v>
      </c>
    </row>
    <row r="328" spans="1:16" s="96" customFormat="1" ht="12.95" customHeight="1" x14ac:dyDescent="0.2">
      <c r="A328" s="329" t="s">
        <v>697</v>
      </c>
      <c r="B328" s="329" t="s">
        <v>698</v>
      </c>
      <c r="C328" s="329" t="s">
        <v>699</v>
      </c>
      <c r="D328" s="330" t="s">
        <v>714</v>
      </c>
      <c r="E328" s="331">
        <v>3731</v>
      </c>
      <c r="F328" s="331">
        <v>3731</v>
      </c>
      <c r="G328" s="332">
        <v>8.9700000000000001E-4</v>
      </c>
      <c r="H328" s="333">
        <v>0.280385</v>
      </c>
      <c r="I328" s="333">
        <v>4.3999999999999999E-5</v>
      </c>
      <c r="J328" s="334">
        <v>-1.4</v>
      </c>
      <c r="K328" s="334">
        <v>-1.4540660815798301</v>
      </c>
      <c r="L328" s="334">
        <v>1.5694048480108247</v>
      </c>
      <c r="M328" s="334"/>
      <c r="N328" s="334"/>
      <c r="O328" s="334"/>
      <c r="P328" s="329" t="s">
        <v>1765</v>
      </c>
    </row>
    <row r="329" spans="1:16" s="96" customFormat="1" ht="12.95" customHeight="1" x14ac:dyDescent="0.2">
      <c r="A329" s="329" t="s">
        <v>697</v>
      </c>
      <c r="B329" s="329" t="s">
        <v>698</v>
      </c>
      <c r="C329" s="329" t="s">
        <v>699</v>
      </c>
      <c r="D329" s="330" t="s">
        <v>715</v>
      </c>
      <c r="E329" s="331">
        <v>3731</v>
      </c>
      <c r="F329" s="331">
        <v>3731</v>
      </c>
      <c r="G329" s="332">
        <v>9.6500000000000004E-4</v>
      </c>
      <c r="H329" s="333">
        <v>0.28047899999999998</v>
      </c>
      <c r="I329" s="333">
        <v>4.1E-5</v>
      </c>
      <c r="J329" s="334">
        <v>1.7</v>
      </c>
      <c r="K329" s="334">
        <v>1.7237789371593593</v>
      </c>
      <c r="L329" s="334">
        <v>1.4623999720120295</v>
      </c>
      <c r="M329" s="334"/>
      <c r="N329" s="334"/>
      <c r="O329" s="334"/>
      <c r="P329" s="329" t="s">
        <v>1765</v>
      </c>
    </row>
    <row r="330" spans="1:16" s="96" customFormat="1" ht="12.95" customHeight="1" x14ac:dyDescent="0.2">
      <c r="A330" s="329" t="s">
        <v>697</v>
      </c>
      <c r="B330" s="329" t="s">
        <v>698</v>
      </c>
      <c r="C330" s="329" t="s">
        <v>699</v>
      </c>
      <c r="D330" s="330" t="s">
        <v>716</v>
      </c>
      <c r="E330" s="331">
        <v>3731</v>
      </c>
      <c r="F330" s="331">
        <v>3731</v>
      </c>
      <c r="G330" s="332">
        <v>6.8099999999999996E-4</v>
      </c>
      <c r="H330" s="333">
        <v>0.28048000000000001</v>
      </c>
      <c r="I330" s="333">
        <v>5.8999999999999998E-5</v>
      </c>
      <c r="J330" s="334">
        <v>2.5</v>
      </c>
      <c r="K330" s="334">
        <v>2.4902227867618087</v>
      </c>
      <c r="L330" s="334">
        <v>2.1044292280159027</v>
      </c>
      <c r="M330" s="334"/>
      <c r="N330" s="334"/>
      <c r="O330" s="334"/>
      <c r="P330" s="329" t="s">
        <v>1765</v>
      </c>
    </row>
    <row r="331" spans="1:16" s="96" customFormat="1" ht="12.95" customHeight="1" x14ac:dyDescent="0.2">
      <c r="A331" s="329" t="s">
        <v>697</v>
      </c>
      <c r="B331" s="329" t="s">
        <v>698</v>
      </c>
      <c r="C331" s="329" t="s">
        <v>699</v>
      </c>
      <c r="D331" s="330" t="s">
        <v>717</v>
      </c>
      <c r="E331" s="331">
        <v>3731</v>
      </c>
      <c r="F331" s="331">
        <v>3731</v>
      </c>
      <c r="G331" s="332">
        <v>7.0200000000000004E-4</v>
      </c>
      <c r="H331" s="333">
        <v>0.28045500000000001</v>
      </c>
      <c r="I331" s="333">
        <v>2.9E-5</v>
      </c>
      <c r="J331" s="334">
        <v>1.5</v>
      </c>
      <c r="K331" s="334">
        <v>1.5444792659469186</v>
      </c>
      <c r="L331" s="334">
        <v>1.0343804680079671</v>
      </c>
      <c r="M331" s="334"/>
      <c r="N331" s="334"/>
      <c r="O331" s="334"/>
      <c r="P331" s="329" t="s">
        <v>1765</v>
      </c>
    </row>
    <row r="332" spans="1:16" s="96" customFormat="1" ht="12.95" customHeight="1" x14ac:dyDescent="0.2">
      <c r="A332" s="329" t="s">
        <v>697</v>
      </c>
      <c r="B332" s="329" t="s">
        <v>698</v>
      </c>
      <c r="C332" s="329" t="s">
        <v>699</v>
      </c>
      <c r="D332" s="330" t="s">
        <v>718</v>
      </c>
      <c r="E332" s="331">
        <v>3731</v>
      </c>
      <c r="F332" s="331">
        <v>3731</v>
      </c>
      <c r="G332" s="332">
        <v>9.6299999999999999E-4</v>
      </c>
      <c r="H332" s="333">
        <v>0.280422</v>
      </c>
      <c r="I332" s="333">
        <v>4.1E-5</v>
      </c>
      <c r="J332" s="334">
        <v>-0.3</v>
      </c>
      <c r="K332" s="334">
        <v>-0.3041674001114103</v>
      </c>
      <c r="L332" s="334">
        <v>1.4623999720120295</v>
      </c>
      <c r="M332" s="334"/>
      <c r="N332" s="334"/>
      <c r="O332" s="334"/>
      <c r="P332" s="329" t="s">
        <v>1765</v>
      </c>
    </row>
    <row r="333" spans="1:16" s="96" customFormat="1" ht="12.95" customHeight="1" x14ac:dyDescent="0.2">
      <c r="A333" s="329" t="s">
        <v>697</v>
      </c>
      <c r="B333" s="329" t="s">
        <v>698</v>
      </c>
      <c r="C333" s="329" t="s">
        <v>699</v>
      </c>
      <c r="D333" s="329" t="s">
        <v>719</v>
      </c>
      <c r="E333" s="331">
        <v>3731</v>
      </c>
      <c r="F333" s="331">
        <v>3731</v>
      </c>
      <c r="G333" s="332">
        <v>5.3700000000000004E-4</v>
      </c>
      <c r="H333" s="333">
        <v>0.280501</v>
      </c>
      <c r="I333" s="333">
        <v>3.9999999999999996E-5</v>
      </c>
      <c r="J333" s="334">
        <v>3.6</v>
      </c>
      <c r="K333" s="334">
        <v>3.6097910043109138</v>
      </c>
      <c r="L333" s="334">
        <v>1.4267316800098406</v>
      </c>
      <c r="M333" s="334"/>
      <c r="N333" s="334"/>
      <c r="O333" s="334"/>
      <c r="P333" s="329" t="s">
        <v>1765</v>
      </c>
    </row>
    <row r="334" spans="1:16" s="96" customFormat="1" ht="12.95" customHeight="1" x14ac:dyDescent="0.2">
      <c r="A334" s="329" t="s">
        <v>697</v>
      </c>
      <c r="B334" s="329" t="s">
        <v>698</v>
      </c>
      <c r="C334" s="329" t="s">
        <v>699</v>
      </c>
      <c r="D334" s="329" t="s">
        <v>720</v>
      </c>
      <c r="E334" s="331">
        <v>3731</v>
      </c>
      <c r="F334" s="331">
        <v>3731</v>
      </c>
      <c r="G334" s="332">
        <v>6.4499999999999996E-4</v>
      </c>
      <c r="H334" s="333">
        <v>0.28039199999999997</v>
      </c>
      <c r="I334" s="333">
        <v>2.8E-5</v>
      </c>
      <c r="J334" s="334">
        <v>-0.6</v>
      </c>
      <c r="K334" s="334">
        <v>-0.55595338787628457</v>
      </c>
      <c r="L334" s="334">
        <v>0.99871217600688844</v>
      </c>
      <c r="M334" s="334"/>
      <c r="N334" s="334"/>
      <c r="O334" s="334"/>
      <c r="P334" s="329" t="s">
        <v>1765</v>
      </c>
    </row>
    <row r="335" spans="1:16" s="96" customFormat="1" ht="12.95" customHeight="1" x14ac:dyDescent="0.2">
      <c r="A335" s="329" t="s">
        <v>697</v>
      </c>
      <c r="B335" s="329" t="s">
        <v>698</v>
      </c>
      <c r="C335" s="329" t="s">
        <v>699</v>
      </c>
      <c r="D335" s="329" t="s">
        <v>721</v>
      </c>
      <c r="E335" s="331">
        <v>3731</v>
      </c>
      <c r="F335" s="331">
        <v>3731</v>
      </c>
      <c r="G335" s="332">
        <v>1.2489999999999999E-3</v>
      </c>
      <c r="H335" s="333">
        <v>0.28040999999999999</v>
      </c>
      <c r="I335" s="333">
        <v>3.2999999999999996E-5</v>
      </c>
      <c r="J335" s="334">
        <v>-1.5</v>
      </c>
      <c r="K335" s="334">
        <v>-1.4681087684587091</v>
      </c>
      <c r="L335" s="334">
        <v>1.1770536360089512</v>
      </c>
      <c r="M335" s="334"/>
      <c r="N335" s="334"/>
      <c r="O335" s="334"/>
      <c r="P335" s="329" t="s">
        <v>1765</v>
      </c>
    </row>
    <row r="336" spans="1:16" s="96" customFormat="1" ht="12.95" customHeight="1" x14ac:dyDescent="0.2">
      <c r="A336" s="329" t="s">
        <v>697</v>
      </c>
      <c r="B336" s="329" t="s">
        <v>698</v>
      </c>
      <c r="C336" s="329" t="s">
        <v>699</v>
      </c>
      <c r="D336" s="329" t="s">
        <v>722</v>
      </c>
      <c r="E336" s="331">
        <v>3731</v>
      </c>
      <c r="F336" s="331">
        <v>3731</v>
      </c>
      <c r="G336" s="332">
        <v>1.0319999999999999E-3</v>
      </c>
      <c r="H336" s="333">
        <v>0.280337</v>
      </c>
      <c r="I336" s="333">
        <v>3.1999999999999999E-5</v>
      </c>
      <c r="J336" s="334">
        <v>-3.5</v>
      </c>
      <c r="K336" s="334">
        <v>-3.5135198027902437</v>
      </c>
      <c r="L336" s="334">
        <v>1.1413853440078725</v>
      </c>
      <c r="M336" s="334"/>
      <c r="N336" s="334"/>
      <c r="O336" s="334"/>
      <c r="P336" s="329" t="s">
        <v>1765</v>
      </c>
    </row>
    <row r="337" spans="1:16" s="96" customFormat="1" ht="12.95" customHeight="1" x14ac:dyDescent="0.2">
      <c r="A337" s="329" t="s">
        <v>697</v>
      </c>
      <c r="B337" s="329" t="s">
        <v>723</v>
      </c>
      <c r="C337" s="329" t="s">
        <v>699</v>
      </c>
      <c r="D337" s="329" t="s">
        <v>724</v>
      </c>
      <c r="E337" s="331">
        <v>3731</v>
      </c>
      <c r="F337" s="331">
        <v>3731</v>
      </c>
      <c r="G337" s="332">
        <v>1.121E-3</v>
      </c>
      <c r="H337" s="333">
        <v>0.280387</v>
      </c>
      <c r="I337" s="333">
        <v>2.6999999999999999E-5</v>
      </c>
      <c r="J337" s="334">
        <v>-2</v>
      </c>
      <c r="K337" s="334">
        <v>-1.9591158528686758</v>
      </c>
      <c r="L337" s="334">
        <v>0.96304388400691998</v>
      </c>
      <c r="M337" s="334"/>
      <c r="N337" s="334"/>
      <c r="O337" s="334"/>
      <c r="P337" s="329" t="s">
        <v>1765</v>
      </c>
    </row>
    <row r="338" spans="1:16" s="96" customFormat="1" ht="12.95" customHeight="1" x14ac:dyDescent="0.2">
      <c r="A338" s="329" t="s">
        <v>697</v>
      </c>
      <c r="B338" s="329"/>
      <c r="C338" s="329" t="s">
        <v>725</v>
      </c>
      <c r="D338" s="335" t="s">
        <v>726</v>
      </c>
      <c r="E338" s="336">
        <v>3500</v>
      </c>
      <c r="F338" s="336">
        <v>3608</v>
      </c>
      <c r="G338" s="337">
        <v>7.7558035749193937E-4</v>
      </c>
      <c r="H338" s="338">
        <v>0.28041921390717173</v>
      </c>
      <c r="I338" s="338">
        <v>5.391821047211346E-5</v>
      </c>
      <c r="J338" s="334">
        <v>-5.3203026530915958</v>
      </c>
      <c r="K338" s="334">
        <v>-2.7997267849799723</v>
      </c>
      <c r="L338" s="334">
        <v>1.9226038260977685</v>
      </c>
      <c r="M338" s="334">
        <f>AVERAGE(K338:K345)</f>
        <v>-2.0624102471425432</v>
      </c>
      <c r="N338" s="334">
        <v>0.38086980945946702</v>
      </c>
      <c r="O338" s="334">
        <f>MAX(K338:K345)-MIN(K338:K345)</f>
        <v>1.5298402750596463</v>
      </c>
      <c r="P338" s="329" t="s">
        <v>1786</v>
      </c>
    </row>
    <row r="339" spans="1:16" s="96" customFormat="1" ht="12.95" customHeight="1" x14ac:dyDescent="0.2">
      <c r="A339" s="329" t="s">
        <v>697</v>
      </c>
      <c r="B339" s="329"/>
      <c r="C339" s="329" t="s">
        <v>725</v>
      </c>
      <c r="D339" s="335" t="s">
        <v>727</v>
      </c>
      <c r="E339" s="336">
        <v>3500</v>
      </c>
      <c r="F339" s="336">
        <v>3608</v>
      </c>
      <c r="G339" s="337">
        <v>6.8544657368547351E-4</v>
      </c>
      <c r="H339" s="338">
        <v>0.28043375772219004</v>
      </c>
      <c r="I339" s="338">
        <v>6.0333560761986575E-5</v>
      </c>
      <c r="J339" s="334">
        <v>-4.5848616770781572</v>
      </c>
      <c r="K339" s="334">
        <v>-2.0571708384498066</v>
      </c>
      <c r="L339" s="334">
        <v>2.1513609919066035</v>
      </c>
      <c r="M339" s="334"/>
      <c r="N339" s="334"/>
      <c r="O339" s="334"/>
      <c r="P339" s="329" t="s">
        <v>1786</v>
      </c>
    </row>
    <row r="340" spans="1:16" s="96" customFormat="1" ht="12.95" customHeight="1" x14ac:dyDescent="0.2">
      <c r="A340" s="329" t="s">
        <v>697</v>
      </c>
      <c r="B340" s="329"/>
      <c r="C340" s="329" t="s">
        <v>725</v>
      </c>
      <c r="D340" s="335" t="s">
        <v>728</v>
      </c>
      <c r="E340" s="336">
        <v>3523</v>
      </c>
      <c r="F340" s="336">
        <v>3608</v>
      </c>
      <c r="G340" s="337">
        <v>8.4324981627146309E-4</v>
      </c>
      <c r="H340" s="338">
        <v>0.28046532273686992</v>
      </c>
      <c r="I340" s="338">
        <v>4.7658204430819139E-5</v>
      </c>
      <c r="J340" s="334">
        <v>-3.3042560324668449</v>
      </c>
      <c r="K340" s="334">
        <v>-1.3237267201693381</v>
      </c>
      <c r="L340" s="334">
        <v>1.6993858917302429</v>
      </c>
      <c r="M340" s="334"/>
      <c r="N340" s="334"/>
      <c r="O340" s="334"/>
      <c r="P340" s="329" t="s">
        <v>1786</v>
      </c>
    </row>
    <row r="341" spans="1:16" s="96" customFormat="1" ht="12.95" customHeight="1" x14ac:dyDescent="0.2">
      <c r="A341" s="329" t="s">
        <v>697</v>
      </c>
      <c r="B341" s="329"/>
      <c r="C341" s="329" t="s">
        <v>725</v>
      </c>
      <c r="D341" s="335" t="s">
        <v>729</v>
      </c>
      <c r="E341" s="336">
        <v>3621</v>
      </c>
      <c r="F341" s="336">
        <v>3608</v>
      </c>
      <c r="G341" s="337">
        <v>8.6278303969417026E-4</v>
      </c>
      <c r="H341" s="338">
        <v>0.28042378044528721</v>
      </c>
      <c r="I341" s="338">
        <v>2.2688698022306616E-5</v>
      </c>
      <c r="J341" s="334">
        <v>-2.5505427149247359</v>
      </c>
      <c r="K341" s="334">
        <v>-2.8535669952289844</v>
      </c>
      <c r="L341" s="334">
        <v>0.80902866109400229</v>
      </c>
      <c r="M341" s="334"/>
      <c r="N341" s="334"/>
      <c r="O341" s="334"/>
      <c r="P341" s="329" t="s">
        <v>1786</v>
      </c>
    </row>
    <row r="342" spans="1:16" s="96" customFormat="1" ht="12.95" customHeight="1" x14ac:dyDescent="0.2">
      <c r="A342" s="329" t="s">
        <v>697</v>
      </c>
      <c r="B342" s="329"/>
      <c r="C342" s="329" t="s">
        <v>725</v>
      </c>
      <c r="D342" s="335" t="s">
        <v>730</v>
      </c>
      <c r="E342" s="336">
        <v>3608</v>
      </c>
      <c r="F342" s="336">
        <v>3608</v>
      </c>
      <c r="G342" s="337">
        <v>8.2180854764712246E-4</v>
      </c>
      <c r="H342" s="338">
        <v>0.28044280596279519</v>
      </c>
      <c r="I342" s="338">
        <v>1.5041187709829663E-5</v>
      </c>
      <c r="J342" s="334">
        <v>-2.0733497534635519</v>
      </c>
      <c r="K342" s="334">
        <v>-2.0733497534630718</v>
      </c>
      <c r="L342" s="334">
        <v>0.53633540109676581</v>
      </c>
      <c r="M342" s="334"/>
      <c r="N342" s="334"/>
      <c r="O342" s="334"/>
      <c r="P342" s="329" t="s">
        <v>1786</v>
      </c>
    </row>
    <row r="343" spans="1:16" s="96" customFormat="1" ht="12.95" customHeight="1" x14ac:dyDescent="0.2">
      <c r="A343" s="329" t="s">
        <v>697</v>
      </c>
      <c r="B343" s="329"/>
      <c r="C343" s="329" t="s">
        <v>725</v>
      </c>
      <c r="D343" s="335" t="s">
        <v>731</v>
      </c>
      <c r="E343" s="336">
        <v>3586</v>
      </c>
      <c r="F343" s="336">
        <v>3608</v>
      </c>
      <c r="G343" s="337">
        <v>5.8476340684227794E-4</v>
      </c>
      <c r="H343" s="338">
        <v>0.28042692886297593</v>
      </c>
      <c r="I343" s="338">
        <v>1.1226747163057789E-5</v>
      </c>
      <c r="J343" s="334">
        <v>-2.567501621206874</v>
      </c>
      <c r="K343" s="334">
        <v>-2.0505049710073386</v>
      </c>
      <c r="L343" s="334">
        <v>0.40032090941832799</v>
      </c>
      <c r="M343" s="334"/>
      <c r="N343" s="334"/>
      <c r="O343" s="334"/>
      <c r="P343" s="329" t="s">
        <v>1786</v>
      </c>
    </row>
    <row r="344" spans="1:16" s="96" customFormat="1" ht="12.95" customHeight="1" x14ac:dyDescent="0.2">
      <c r="A344" s="329" t="s">
        <v>697</v>
      </c>
      <c r="B344" s="329"/>
      <c r="C344" s="329" t="s">
        <v>725</v>
      </c>
      <c r="D344" s="335" t="s">
        <v>732</v>
      </c>
      <c r="E344" s="336">
        <v>3617</v>
      </c>
      <c r="F344" s="336">
        <v>3608</v>
      </c>
      <c r="G344" s="337">
        <v>2.0406612952245462E-4</v>
      </c>
      <c r="H344" s="338">
        <v>0.28041286755121697</v>
      </c>
      <c r="I344" s="338">
        <v>1.4358193647165101E-5</v>
      </c>
      <c r="J344" s="334">
        <v>-1.3919549232468362</v>
      </c>
      <c r="K344" s="334">
        <v>-1.6059802070422791</v>
      </c>
      <c r="L344" s="334">
        <v>0.51198134730645606</v>
      </c>
      <c r="M344" s="334"/>
      <c r="N344" s="334"/>
      <c r="O344" s="334"/>
      <c r="P344" s="329" t="s">
        <v>1786</v>
      </c>
    </row>
    <row r="345" spans="1:16" s="96" customFormat="1" ht="12.95" customHeight="1" x14ac:dyDescent="0.2">
      <c r="A345" s="329" t="s">
        <v>697</v>
      </c>
      <c r="B345" s="329"/>
      <c r="C345" s="329" t="s">
        <v>725</v>
      </c>
      <c r="D345" s="335" t="s">
        <v>733</v>
      </c>
      <c r="E345" s="336">
        <v>3617</v>
      </c>
      <c r="F345" s="336">
        <v>3608</v>
      </c>
      <c r="G345" s="337">
        <v>5.8822907207680504E-4</v>
      </c>
      <c r="H345" s="338">
        <v>0.28043601132386564</v>
      </c>
      <c r="I345" s="338">
        <v>1.8353688110859937E-5</v>
      </c>
      <c r="J345" s="334">
        <v>-1.5236955988768859</v>
      </c>
      <c r="K345" s="334">
        <v>-1.7352557067995544</v>
      </c>
      <c r="L345" s="334">
        <v>0.6544518201923033</v>
      </c>
      <c r="M345" s="334"/>
      <c r="N345" s="334"/>
      <c r="O345" s="334"/>
      <c r="P345" s="329" t="s">
        <v>1786</v>
      </c>
    </row>
    <row r="346" spans="1:16" s="96" customFormat="1" ht="12.95" customHeight="1" x14ac:dyDescent="0.2">
      <c r="A346" s="329" t="s">
        <v>697</v>
      </c>
      <c r="B346" s="329"/>
      <c r="C346" s="329" t="s">
        <v>734</v>
      </c>
      <c r="D346" s="335" t="s">
        <v>735</v>
      </c>
      <c r="E346" s="336">
        <v>3516</v>
      </c>
      <c r="F346" s="336">
        <v>3516</v>
      </c>
      <c r="G346" s="337">
        <v>2.134855680886419E-5</v>
      </c>
      <c r="H346" s="338">
        <v>0.28043276481659996</v>
      </c>
      <c r="I346" s="338">
        <v>1.831344590084125E-5</v>
      </c>
      <c r="J346" s="334">
        <v>-4.3381627125391757</v>
      </c>
      <c r="K346" s="334">
        <v>-2.6399273012622793</v>
      </c>
      <c r="L346" s="334">
        <v>0.65287327818519536</v>
      </c>
      <c r="M346" s="334">
        <f>AVERAGE(K346:K350)</f>
        <v>-0.85087117521842615</v>
      </c>
      <c r="N346" s="334">
        <v>0.91673461598057104</v>
      </c>
      <c r="O346" s="334">
        <f>MAX(K346:K350)-MIN(K346:K350)</f>
        <v>2.4920343780165943</v>
      </c>
      <c r="P346" s="329" t="s">
        <v>1786</v>
      </c>
    </row>
    <row r="347" spans="1:16" s="96" customFormat="1" ht="12.95" customHeight="1" x14ac:dyDescent="0.2">
      <c r="A347" s="329" t="s">
        <v>697</v>
      </c>
      <c r="B347" s="329"/>
      <c r="C347" s="329" t="s">
        <v>734</v>
      </c>
      <c r="D347" s="335" t="s">
        <v>736</v>
      </c>
      <c r="E347" s="336">
        <v>3516</v>
      </c>
      <c r="F347" s="336">
        <v>3516</v>
      </c>
      <c r="G347" s="337">
        <v>7.016207233492151E-5</v>
      </c>
      <c r="H347" s="338">
        <v>0.28050597952996909</v>
      </c>
      <c r="I347" s="338">
        <v>2.3150886584229629E-5</v>
      </c>
      <c r="J347" s="334">
        <v>-1.6716370347293521</v>
      </c>
      <c r="K347" s="334">
        <v>-0.14789292324568493</v>
      </c>
      <c r="L347" s="334">
        <v>0.82532775639077016</v>
      </c>
      <c r="M347" s="334"/>
      <c r="N347" s="334"/>
      <c r="O347" s="334"/>
      <c r="P347" s="329" t="s">
        <v>1786</v>
      </c>
    </row>
    <row r="348" spans="1:16" s="96" customFormat="1" ht="12.95" customHeight="1" x14ac:dyDescent="0.2">
      <c r="A348" s="329" t="s">
        <v>697</v>
      </c>
      <c r="B348" s="329"/>
      <c r="C348" s="329" t="s">
        <v>734</v>
      </c>
      <c r="D348" s="335" t="s">
        <v>737</v>
      </c>
      <c r="E348" s="336">
        <v>3516</v>
      </c>
      <c r="F348" s="336">
        <v>3516</v>
      </c>
      <c r="G348" s="337">
        <v>1.4900909266214174E-5</v>
      </c>
      <c r="H348" s="338">
        <v>0.28048517207164458</v>
      </c>
      <c r="I348" s="338">
        <v>2.0191594023209708E-5</v>
      </c>
      <c r="J348" s="334">
        <v>-2.0584068824640251</v>
      </c>
      <c r="K348" s="334">
        <v>-0.75601670696978651</v>
      </c>
      <c r="L348" s="334">
        <v>0.71982914920054597</v>
      </c>
      <c r="M348" s="334"/>
      <c r="N348" s="334"/>
      <c r="O348" s="334"/>
      <c r="P348" s="329" t="s">
        <v>1786</v>
      </c>
    </row>
    <row r="349" spans="1:16" s="96" customFormat="1" ht="12.95" customHeight="1" x14ac:dyDescent="0.2">
      <c r="A349" s="329" t="s">
        <v>697</v>
      </c>
      <c r="B349" s="329"/>
      <c r="C349" s="329" t="s">
        <v>734</v>
      </c>
      <c r="D349" s="335" t="s">
        <v>738</v>
      </c>
      <c r="E349" s="336">
        <v>3516</v>
      </c>
      <c r="F349" s="336">
        <v>3516</v>
      </c>
      <c r="G349" s="337">
        <v>4.412318561072568E-5</v>
      </c>
      <c r="H349" s="338">
        <v>0.28050003803214368</v>
      </c>
      <c r="I349" s="338">
        <v>1.5719299694343506E-5</v>
      </c>
      <c r="J349" s="334">
        <v>-2.5080049443300854</v>
      </c>
      <c r="K349" s="334">
        <v>-0.29672638110378458</v>
      </c>
      <c r="L349" s="334">
        <v>0.56039211723479809</v>
      </c>
      <c r="M349" s="334"/>
      <c r="N349" s="334"/>
      <c r="O349" s="334"/>
      <c r="P349" s="329" t="s">
        <v>1786</v>
      </c>
    </row>
    <row r="350" spans="1:16" s="96" customFormat="1" ht="12.95" customHeight="1" x14ac:dyDescent="0.2">
      <c r="A350" s="329" t="s">
        <v>697</v>
      </c>
      <c r="B350" s="329"/>
      <c r="C350" s="329" t="s">
        <v>734</v>
      </c>
      <c r="D350" s="335" t="s">
        <v>739</v>
      </c>
      <c r="E350" s="336">
        <v>3516</v>
      </c>
      <c r="F350" s="336">
        <v>3516</v>
      </c>
      <c r="G350" s="337">
        <v>4.9247968865059515E-5</v>
      </c>
      <c r="H350" s="338">
        <v>0.28049710195994365</v>
      </c>
      <c r="I350" s="338">
        <v>2.4614736845995388E-5</v>
      </c>
      <c r="J350" s="334">
        <v>-1.677944613030272</v>
      </c>
      <c r="K350" s="334">
        <v>-0.41379256351059546</v>
      </c>
      <c r="L350" s="334">
        <v>0.87751393284096757</v>
      </c>
      <c r="M350" s="334"/>
      <c r="N350" s="334"/>
      <c r="O350" s="334"/>
      <c r="P350" s="329" t="s">
        <v>1786</v>
      </c>
    </row>
    <row r="351" spans="1:16" s="96" customFormat="1" ht="12.95" customHeight="1" x14ac:dyDescent="0.2">
      <c r="A351" s="329" t="s">
        <v>697</v>
      </c>
      <c r="B351" s="329"/>
      <c r="C351" s="329" t="s">
        <v>740</v>
      </c>
      <c r="D351" s="335" t="s">
        <v>741</v>
      </c>
      <c r="E351" s="336">
        <v>3282</v>
      </c>
      <c r="F351" s="336">
        <v>3756</v>
      </c>
      <c r="G351" s="337">
        <v>9.3003914288249155E-4</v>
      </c>
      <c r="H351" s="338">
        <v>0.28053290593915386</v>
      </c>
      <c r="I351" s="338">
        <v>1.4242353726834224E-5</v>
      </c>
      <c r="J351" s="334">
        <v>-6.6856424765551408</v>
      </c>
      <c r="K351" s="334">
        <v>4.3199991074027722</v>
      </c>
      <c r="L351" s="334">
        <v>0.50803090689610642</v>
      </c>
      <c r="M351" s="334">
        <f>AVERAGE(K351:K369)</f>
        <v>1.7408309980759231</v>
      </c>
      <c r="N351" s="334">
        <v>1.5966500500481118</v>
      </c>
      <c r="O351" s="334">
        <f>MAX(K351:K369)-MIN(K351:K369)</f>
        <v>8.9630026671150276</v>
      </c>
      <c r="P351" s="329" t="s">
        <v>1786</v>
      </c>
    </row>
    <row r="352" spans="1:16" s="96" customFormat="1" ht="12.95" customHeight="1" x14ac:dyDescent="0.2">
      <c r="A352" s="329" t="s">
        <v>697</v>
      </c>
      <c r="B352" s="329"/>
      <c r="C352" s="329" t="s">
        <v>740</v>
      </c>
      <c r="D352" s="335" t="s">
        <v>742</v>
      </c>
      <c r="E352" s="336">
        <v>3269</v>
      </c>
      <c r="F352" s="336">
        <v>3756</v>
      </c>
      <c r="G352" s="337">
        <v>7.6917222501150307E-4</v>
      </c>
      <c r="H352" s="338">
        <v>0.28054008862397606</v>
      </c>
      <c r="I352" s="338">
        <v>1.3681071997026384E-5</v>
      </c>
      <c r="J352" s="334">
        <v>-6.3691510316711115</v>
      </c>
      <c r="K352" s="334">
        <v>4.9930408482046218</v>
      </c>
      <c r="L352" s="334">
        <v>0.48800974524754182</v>
      </c>
      <c r="M352" s="334"/>
      <c r="N352" s="334"/>
      <c r="O352" s="334"/>
      <c r="P352" s="329" t="s">
        <v>1786</v>
      </c>
    </row>
    <row r="353" spans="1:16" s="96" customFormat="1" ht="12.95" customHeight="1" x14ac:dyDescent="0.2">
      <c r="A353" s="329" t="s">
        <v>697</v>
      </c>
      <c r="B353" s="329"/>
      <c r="C353" s="329" t="s">
        <v>740</v>
      </c>
      <c r="D353" s="335" t="s">
        <v>743</v>
      </c>
      <c r="E353" s="336">
        <v>3500</v>
      </c>
      <c r="F353" s="336">
        <v>3756</v>
      </c>
      <c r="G353" s="337">
        <v>1.284034007024523E-3</v>
      </c>
      <c r="H353" s="338">
        <v>0.28050609850933206</v>
      </c>
      <c r="I353" s="338">
        <v>1.663175649955404E-5</v>
      </c>
      <c r="J353" s="334">
        <v>-3.4469654550322004</v>
      </c>
      <c r="K353" s="334">
        <v>2.4465084107849755</v>
      </c>
      <c r="L353" s="334">
        <v>0.59326193548203676</v>
      </c>
      <c r="M353" s="334"/>
      <c r="N353" s="334"/>
      <c r="O353" s="334"/>
      <c r="P353" s="329" t="s">
        <v>1786</v>
      </c>
    </row>
    <row r="354" spans="1:16" s="96" customFormat="1" ht="12.95" customHeight="1" x14ac:dyDescent="0.2">
      <c r="A354" s="329" t="s">
        <v>697</v>
      </c>
      <c r="B354" s="329"/>
      <c r="C354" s="329" t="s">
        <v>740</v>
      </c>
      <c r="D354" s="335" t="s">
        <v>744</v>
      </c>
      <c r="E354" s="336">
        <v>3645</v>
      </c>
      <c r="F354" s="336">
        <v>3756</v>
      </c>
      <c r="G354" s="337">
        <v>1.0475772540793191E-3</v>
      </c>
      <c r="H354" s="338">
        <v>0.28033022344950081</v>
      </c>
      <c r="I354" s="338">
        <v>2.0934218085719463E-5</v>
      </c>
      <c r="J354" s="334">
        <v>-5.7912716361745487</v>
      </c>
      <c r="K354" s="334">
        <v>-3.2143331185296997</v>
      </c>
      <c r="L354" s="334">
        <v>0.74673259794599822</v>
      </c>
      <c r="M354" s="334"/>
      <c r="N354" s="334"/>
      <c r="O354" s="334"/>
      <c r="P354" s="329" t="s">
        <v>1786</v>
      </c>
    </row>
    <row r="355" spans="1:16" s="96" customFormat="1" ht="12.95" customHeight="1" x14ac:dyDescent="0.2">
      <c r="A355" s="329" t="s">
        <v>697</v>
      </c>
      <c r="B355" s="329"/>
      <c r="C355" s="329" t="s">
        <v>740</v>
      </c>
      <c r="D355" s="335" t="s">
        <v>745</v>
      </c>
      <c r="E355" s="336">
        <v>3652</v>
      </c>
      <c r="F355" s="336">
        <v>3756</v>
      </c>
      <c r="G355" s="337">
        <v>5.672979387559286E-4</v>
      </c>
      <c r="H355" s="338">
        <v>0.28028401352847293</v>
      </c>
      <c r="I355" s="338">
        <v>1.3874343185812101E-5</v>
      </c>
      <c r="J355" s="334">
        <v>-6.0683430535286353</v>
      </c>
      <c r="K355" s="334">
        <v>-3.6181793611422819</v>
      </c>
      <c r="L355" s="334">
        <v>0.49490381200389955</v>
      </c>
      <c r="M355" s="334"/>
      <c r="N355" s="334"/>
      <c r="O355" s="334"/>
      <c r="P355" s="329" t="s">
        <v>1786</v>
      </c>
    </row>
    <row r="356" spans="1:16" s="96" customFormat="1" ht="12.95" customHeight="1" x14ac:dyDescent="0.2">
      <c r="A356" s="329" t="s">
        <v>697</v>
      </c>
      <c r="B356" s="329"/>
      <c r="C356" s="329" t="s">
        <v>740</v>
      </c>
      <c r="D356" s="335" t="s">
        <v>746</v>
      </c>
      <c r="E356" s="336">
        <v>3309</v>
      </c>
      <c r="F356" s="336">
        <v>3756</v>
      </c>
      <c r="G356" s="337">
        <v>7.4013312137701458E-4</v>
      </c>
      <c r="H356" s="338">
        <v>0.28045182016393472</v>
      </c>
      <c r="I356" s="338">
        <v>2.1986735906622061E-5</v>
      </c>
      <c r="J356" s="334">
        <v>-8.5200655999208053</v>
      </c>
      <c r="K356" s="334">
        <v>1.9197117933744678</v>
      </c>
      <c r="L356" s="334">
        <v>0.78427636306610538</v>
      </c>
      <c r="M356" s="334"/>
      <c r="N356" s="334"/>
      <c r="O356" s="334"/>
      <c r="P356" s="329" t="s">
        <v>1786</v>
      </c>
    </row>
    <row r="357" spans="1:16" s="96" customFormat="1" ht="12.95" customHeight="1" x14ac:dyDescent="0.2">
      <c r="A357" s="329" t="s">
        <v>697</v>
      </c>
      <c r="B357" s="329"/>
      <c r="C357" s="329" t="s">
        <v>740</v>
      </c>
      <c r="D357" s="335" t="s">
        <v>747</v>
      </c>
      <c r="E357" s="336">
        <v>3027</v>
      </c>
      <c r="F357" s="336">
        <v>3756</v>
      </c>
      <c r="G357" s="337">
        <v>6.2190510798488358E-4</v>
      </c>
      <c r="H357" s="338">
        <v>0.28052315289072799</v>
      </c>
      <c r="I357" s="338">
        <v>1.4848715125365205E-5</v>
      </c>
      <c r="J357" s="334">
        <v>-12.265379216185195</v>
      </c>
      <c r="K357" s="334">
        <v>4.7705289133004314</v>
      </c>
      <c r="L357" s="334">
        <v>0.52966007979327046</v>
      </c>
      <c r="M357" s="334"/>
      <c r="N357" s="334"/>
      <c r="O357" s="334"/>
      <c r="P357" s="329" t="s">
        <v>1786</v>
      </c>
    </row>
    <row r="358" spans="1:16" s="96" customFormat="1" ht="12.95" customHeight="1" x14ac:dyDescent="0.2">
      <c r="A358" s="329" t="s">
        <v>697</v>
      </c>
      <c r="B358" s="329"/>
      <c r="C358" s="329" t="s">
        <v>740</v>
      </c>
      <c r="D358" s="335" t="s">
        <v>748</v>
      </c>
      <c r="E358" s="336">
        <v>3756</v>
      </c>
      <c r="F358" s="336">
        <v>3756</v>
      </c>
      <c r="G358" s="337">
        <v>9.2681597434502209E-4</v>
      </c>
      <c r="H358" s="338">
        <v>0.28034498106323541</v>
      </c>
      <c r="I358" s="338">
        <v>2.2037236215252771E-5</v>
      </c>
      <c r="J358" s="334">
        <v>-2.3750106050960937</v>
      </c>
      <c r="K358" s="334">
        <v>-2.3750106050957065</v>
      </c>
      <c r="L358" s="334">
        <v>0.78607773087879806</v>
      </c>
      <c r="M358" s="334"/>
      <c r="N358" s="334"/>
      <c r="O358" s="334"/>
      <c r="P358" s="329" t="s">
        <v>1786</v>
      </c>
    </row>
    <row r="359" spans="1:16" s="96" customFormat="1" ht="12.95" customHeight="1" x14ac:dyDescent="0.2">
      <c r="A359" s="329" t="s">
        <v>697</v>
      </c>
      <c r="B359" s="329"/>
      <c r="C359" s="329" t="s">
        <v>740</v>
      </c>
      <c r="D359" s="335" t="s">
        <v>749</v>
      </c>
      <c r="E359" s="336">
        <v>3756</v>
      </c>
      <c r="F359" s="336">
        <v>3756</v>
      </c>
      <c r="G359" s="337">
        <v>4.6212436744214757E-4</v>
      </c>
      <c r="H359" s="338">
        <v>0.28032588162422634</v>
      </c>
      <c r="I359" s="338">
        <v>3.0682026256938689E-5</v>
      </c>
      <c r="J359" s="334">
        <v>-1.8522045288939637</v>
      </c>
      <c r="K359" s="334">
        <v>-1.8522045288937861</v>
      </c>
      <c r="L359" s="334">
        <v>1.0944411242519436</v>
      </c>
      <c r="M359" s="334"/>
      <c r="N359" s="334"/>
      <c r="O359" s="334"/>
      <c r="P359" s="329" t="s">
        <v>1786</v>
      </c>
    </row>
    <row r="360" spans="1:16" s="96" customFormat="1" ht="12.95" customHeight="1" x14ac:dyDescent="0.2">
      <c r="A360" s="329" t="s">
        <v>697</v>
      </c>
      <c r="B360" s="329"/>
      <c r="C360" s="329" t="s">
        <v>740</v>
      </c>
      <c r="D360" s="335" t="s">
        <v>750</v>
      </c>
      <c r="E360" s="336">
        <v>3278</v>
      </c>
      <c r="F360" s="336">
        <v>3756</v>
      </c>
      <c r="G360" s="337">
        <v>8.8179480408434737E-4</v>
      </c>
      <c r="H360" s="338">
        <v>0.28054346563059768</v>
      </c>
      <c r="I360" s="338">
        <v>1.3438993444072246E-5</v>
      </c>
      <c r="J360" s="334">
        <v>-6.2932738433601338</v>
      </c>
      <c r="K360" s="334">
        <v>4.8216767661735105</v>
      </c>
      <c r="L360" s="334">
        <v>0.47937469874526073</v>
      </c>
      <c r="M360" s="334"/>
      <c r="N360" s="334"/>
      <c r="O360" s="334"/>
      <c r="P360" s="329" t="s">
        <v>1786</v>
      </c>
    </row>
    <row r="361" spans="1:16" s="96" customFormat="1" ht="12.95" customHeight="1" x14ac:dyDescent="0.2">
      <c r="A361" s="329" t="s">
        <v>697</v>
      </c>
      <c r="B361" s="329"/>
      <c r="C361" s="329" t="s">
        <v>740</v>
      </c>
      <c r="D361" s="335" t="s">
        <v>751</v>
      </c>
      <c r="E361" s="336">
        <v>3602</v>
      </c>
      <c r="F361" s="336">
        <v>3756</v>
      </c>
      <c r="G361" s="337">
        <v>1.7995128836767133E-3</v>
      </c>
      <c r="H361" s="338">
        <v>0.28050360862018098</v>
      </c>
      <c r="I361" s="338">
        <v>1.6451487500465142E-5</v>
      </c>
      <c r="J361" s="334">
        <v>-2.470399014432155</v>
      </c>
      <c r="K361" s="334">
        <v>1.0220036253616449</v>
      </c>
      <c r="L361" s="334">
        <v>0.58683166244577478</v>
      </c>
      <c r="M361" s="334"/>
      <c r="N361" s="334"/>
      <c r="O361" s="334"/>
      <c r="P361" s="329" t="s">
        <v>1786</v>
      </c>
    </row>
    <row r="362" spans="1:16" s="96" customFormat="1" ht="12.95" customHeight="1" x14ac:dyDescent="0.2">
      <c r="A362" s="329" t="s">
        <v>697</v>
      </c>
      <c r="B362" s="329"/>
      <c r="C362" s="329" t="s">
        <v>740</v>
      </c>
      <c r="D362" s="335" t="s">
        <v>752</v>
      </c>
      <c r="E362" s="336">
        <v>3433</v>
      </c>
      <c r="F362" s="336">
        <v>3756</v>
      </c>
      <c r="G362" s="337">
        <v>8.3480677743598983E-4</v>
      </c>
      <c r="H362" s="338">
        <v>0.28030707806700622</v>
      </c>
      <c r="I362" s="338">
        <v>1.0943321786765174E-5</v>
      </c>
      <c r="J362" s="334">
        <v>-11.017365760634418</v>
      </c>
      <c r="K362" s="334">
        <v>-3.4886160958025325</v>
      </c>
      <c r="L362" s="334">
        <v>0.39035301316325821</v>
      </c>
      <c r="M362" s="334"/>
      <c r="N362" s="334"/>
      <c r="O362" s="334"/>
      <c r="P362" s="329" t="s">
        <v>1786</v>
      </c>
    </row>
    <row r="363" spans="1:16" s="96" customFormat="1" ht="12.95" customHeight="1" x14ac:dyDescent="0.2">
      <c r="A363" s="329" t="s">
        <v>697</v>
      </c>
      <c r="B363" s="329"/>
      <c r="C363" s="329" t="s">
        <v>740</v>
      </c>
      <c r="D363" s="335" t="s">
        <v>753</v>
      </c>
      <c r="E363" s="336">
        <v>3266</v>
      </c>
      <c r="F363" s="336">
        <v>3756</v>
      </c>
      <c r="G363" s="337">
        <v>6.6154756881167437E-4</v>
      </c>
      <c r="H363" s="338">
        <v>0.28054124339322578</v>
      </c>
      <c r="I363" s="338">
        <v>1.2212066712915112E-5</v>
      </c>
      <c r="J363" s="334">
        <v>-6.1565091338589122</v>
      </c>
      <c r="K363" s="334">
        <v>5.3131049035859412</v>
      </c>
      <c r="L363" s="334">
        <v>0.43560969248845893</v>
      </c>
      <c r="M363" s="334"/>
      <c r="N363" s="334"/>
      <c r="O363" s="334"/>
      <c r="P363" s="329" t="s">
        <v>1786</v>
      </c>
    </row>
    <row r="364" spans="1:16" s="96" customFormat="1" ht="12.95" customHeight="1" x14ac:dyDescent="0.2">
      <c r="A364" s="329" t="s">
        <v>697</v>
      </c>
      <c r="B364" s="329"/>
      <c r="C364" s="329" t="s">
        <v>740</v>
      </c>
      <c r="D364" s="335" t="s">
        <v>754</v>
      </c>
      <c r="E364" s="336">
        <v>3504</v>
      </c>
      <c r="F364" s="336">
        <v>3756</v>
      </c>
      <c r="G364" s="337">
        <v>1.1659845981733369E-3</v>
      </c>
      <c r="H364" s="338">
        <v>0.28055344843034002</v>
      </c>
      <c r="I364" s="338">
        <v>1.711614744323975E-5</v>
      </c>
      <c r="J364" s="334">
        <v>-1.3826654654565864</v>
      </c>
      <c r="K364" s="334">
        <v>4.4413856998937185</v>
      </c>
      <c r="L364" s="334">
        <v>0.61054036958996249</v>
      </c>
      <c r="M364" s="334"/>
      <c r="N364" s="334"/>
      <c r="O364" s="334"/>
      <c r="P364" s="329" t="s">
        <v>1786</v>
      </c>
    </row>
    <row r="365" spans="1:16" s="96" customFormat="1" ht="12.95" customHeight="1" x14ac:dyDescent="0.2">
      <c r="A365" s="329" t="s">
        <v>697</v>
      </c>
      <c r="B365" s="329"/>
      <c r="C365" s="329" t="s">
        <v>740</v>
      </c>
      <c r="D365" s="335" t="s">
        <v>755</v>
      </c>
      <c r="E365" s="336">
        <v>3474</v>
      </c>
      <c r="F365" s="336">
        <v>3756</v>
      </c>
      <c r="G365" s="337">
        <v>7.5358502922269108E-4</v>
      </c>
      <c r="H365" s="338">
        <v>0.28051777535318118</v>
      </c>
      <c r="I365" s="338">
        <v>1.7497590276645351E-5</v>
      </c>
      <c r="J365" s="334">
        <v>-2.3602589373131861</v>
      </c>
      <c r="K365" s="334">
        <v>4.2375057967403151</v>
      </c>
      <c r="L365" s="334">
        <v>0.62414660015219781</v>
      </c>
      <c r="M365" s="334"/>
      <c r="N365" s="334"/>
      <c r="O365" s="334"/>
      <c r="P365" s="329" t="s">
        <v>1786</v>
      </c>
    </row>
    <row r="366" spans="1:16" s="96" customFormat="1" ht="12.95" customHeight="1" x14ac:dyDescent="0.2">
      <c r="A366" s="329" t="s">
        <v>697</v>
      </c>
      <c r="B366" s="329"/>
      <c r="C366" s="329" t="s">
        <v>740</v>
      </c>
      <c r="D366" s="335" t="s">
        <v>756</v>
      </c>
      <c r="E366" s="336">
        <v>3355</v>
      </c>
      <c r="F366" s="336">
        <v>3756</v>
      </c>
      <c r="G366" s="337">
        <v>1.1007578497518853E-3</v>
      </c>
      <c r="H366" s="338">
        <v>0.28056045310064431</v>
      </c>
      <c r="I366" s="338">
        <v>2.1439281905338817E-5</v>
      </c>
      <c r="J366" s="334">
        <v>-4.4102216032429222</v>
      </c>
      <c r="K366" s="334">
        <v>4.8602583970236424</v>
      </c>
      <c r="L366" s="334">
        <v>0.76474844246332552</v>
      </c>
      <c r="M366" s="334"/>
      <c r="N366" s="334"/>
      <c r="O366" s="334"/>
      <c r="P366" s="329" t="s">
        <v>1786</v>
      </c>
    </row>
    <row r="367" spans="1:16" s="96" customFormat="1" ht="12.95" customHeight="1" x14ac:dyDescent="0.2">
      <c r="A367" s="329" t="s">
        <v>697</v>
      </c>
      <c r="B367" s="329"/>
      <c r="C367" s="329" t="s">
        <v>740</v>
      </c>
      <c r="D367" s="335" t="s">
        <v>757</v>
      </c>
      <c r="E367" s="336">
        <v>3244</v>
      </c>
      <c r="F367" s="336">
        <v>3756</v>
      </c>
      <c r="G367" s="337">
        <v>1.0185721258612948E-3</v>
      </c>
      <c r="H367" s="338">
        <v>0.2805680674847949</v>
      </c>
      <c r="I367" s="338">
        <v>2.0515415013769311E-5</v>
      </c>
      <c r="J367" s="334">
        <v>-6.5069097513039216</v>
      </c>
      <c r="K367" s="334">
        <v>5.3448233059727457</v>
      </c>
      <c r="L367" s="334">
        <v>0.73179371154141748</v>
      </c>
      <c r="M367" s="334"/>
      <c r="N367" s="334"/>
      <c r="O367" s="334"/>
      <c r="P367" s="329" t="s">
        <v>1786</v>
      </c>
    </row>
    <row r="368" spans="1:16" s="96" customFormat="1" ht="12.95" customHeight="1" x14ac:dyDescent="0.2">
      <c r="A368" s="329" t="s">
        <v>697</v>
      </c>
      <c r="B368" s="329"/>
      <c r="C368" s="329" t="s">
        <v>740</v>
      </c>
      <c r="D368" s="335" t="s">
        <v>758</v>
      </c>
      <c r="E368" s="336">
        <v>3500</v>
      </c>
      <c r="F368" s="336">
        <v>3756</v>
      </c>
      <c r="G368" s="337">
        <v>1.0987417982570072E-3</v>
      </c>
      <c r="H368" s="338">
        <v>0.28048082946785713</v>
      </c>
      <c r="I368" s="338">
        <v>1.3080908206332171E-5</v>
      </c>
      <c r="J368" s="334">
        <v>-3.901726071377646</v>
      </c>
      <c r="K368" s="334">
        <v>2.025272952543844</v>
      </c>
      <c r="L368" s="334">
        <v>0.46660164370049273</v>
      </c>
      <c r="M368" s="334"/>
      <c r="N368" s="334"/>
      <c r="O368" s="334"/>
      <c r="P368" s="329" t="s">
        <v>1786</v>
      </c>
    </row>
    <row r="369" spans="1:16" s="96" customFormat="1" ht="12.95" customHeight="1" x14ac:dyDescent="0.2">
      <c r="A369" s="329" t="s">
        <v>697</v>
      </c>
      <c r="B369" s="329"/>
      <c r="C369" s="329" t="s">
        <v>740</v>
      </c>
      <c r="D369" s="335" t="s">
        <v>759</v>
      </c>
      <c r="E369" s="336">
        <v>3652</v>
      </c>
      <c r="F369" s="336">
        <v>3756</v>
      </c>
      <c r="G369" s="337">
        <v>6.6439981558158467E-4</v>
      </c>
      <c r="H369" s="338">
        <v>0.28031143394854879</v>
      </c>
      <c r="I369" s="338">
        <v>1.3593695764092694E-5</v>
      </c>
      <c r="J369" s="334">
        <v>-5.3348275911009528</v>
      </c>
      <c r="K369" s="334">
        <v>-2.8916878474560814</v>
      </c>
      <c r="L369" s="334">
        <v>0.48489299729337354</v>
      </c>
      <c r="M369" s="334"/>
      <c r="N369" s="334"/>
      <c r="O369" s="334"/>
      <c r="P369" s="329" t="s">
        <v>1786</v>
      </c>
    </row>
    <row r="370" spans="1:16" s="96" customFormat="1" ht="12.95" customHeight="1" x14ac:dyDescent="0.2">
      <c r="A370" s="329" t="s">
        <v>697</v>
      </c>
      <c r="B370" s="329"/>
      <c r="C370" s="329" t="s">
        <v>760</v>
      </c>
      <c r="D370" s="335" t="s">
        <v>761</v>
      </c>
      <c r="E370" s="336">
        <v>3408</v>
      </c>
      <c r="F370" s="336">
        <v>3600</v>
      </c>
      <c r="G370" s="337">
        <v>5.9308992741656732E-5</v>
      </c>
      <c r="H370" s="338">
        <v>0.28048545029836941</v>
      </c>
      <c r="I370" s="338">
        <v>2.3901925401175675E-5</v>
      </c>
      <c r="J370" s="334">
        <v>-5.3281885446977011</v>
      </c>
      <c r="K370" s="334">
        <v>1.1507504231689225</v>
      </c>
      <c r="L370" s="334">
        <v>0.85227334637005825</v>
      </c>
      <c r="M370" s="334">
        <f>AVERAGE(K370:K372)</f>
        <v>0.3363526507712174</v>
      </c>
      <c r="N370" s="334">
        <v>1.0881045836674093</v>
      </c>
      <c r="O370" s="334">
        <f>MAX(K370:K372)-MIN(K370:K372)</f>
        <v>1.8465333673789441</v>
      </c>
      <c r="P370" s="329" t="s">
        <v>1786</v>
      </c>
    </row>
    <row r="371" spans="1:16" s="96" customFormat="1" ht="12.95" customHeight="1" x14ac:dyDescent="0.2">
      <c r="A371" s="329" t="s">
        <v>697</v>
      </c>
      <c r="B371" s="329"/>
      <c r="C371" s="329" t="s">
        <v>760</v>
      </c>
      <c r="D371" s="335" t="s">
        <v>762</v>
      </c>
      <c r="E371" s="336">
        <v>3454</v>
      </c>
      <c r="F371" s="336">
        <v>3600</v>
      </c>
      <c r="G371" s="337">
        <v>6.7574727121745369E-5</v>
      </c>
      <c r="H371" s="338">
        <v>0.28046929167848139</v>
      </c>
      <c r="I371" s="338">
        <v>1.3703170310227795E-5</v>
      </c>
      <c r="J371" s="334">
        <v>-4.8540709415812957</v>
      </c>
      <c r="K371" s="334">
        <v>0.55409047335475137</v>
      </c>
      <c r="L371" s="334">
        <v>0.4886153153016437</v>
      </c>
      <c r="M371" s="334"/>
      <c r="N371" s="334"/>
      <c r="O371" s="334"/>
      <c r="P371" s="329" t="s">
        <v>1786</v>
      </c>
    </row>
    <row r="372" spans="1:16" s="96" customFormat="1" ht="12.95" customHeight="1" x14ac:dyDescent="0.2">
      <c r="A372" s="329" t="s">
        <v>697</v>
      </c>
      <c r="B372" s="329"/>
      <c r="C372" s="329" t="s">
        <v>760</v>
      </c>
      <c r="D372" s="335" t="s">
        <v>763</v>
      </c>
      <c r="E372" s="336">
        <v>3574</v>
      </c>
      <c r="F372" s="336">
        <v>3600</v>
      </c>
      <c r="G372" s="337">
        <v>7.232976332440739E-5</v>
      </c>
      <c r="H372" s="338">
        <v>0.28043456967722763</v>
      </c>
      <c r="I372" s="338">
        <v>1.5581437690645042E-5</v>
      </c>
      <c r="J372" s="334">
        <v>-3.3287675461114268</v>
      </c>
      <c r="K372" s="334">
        <v>-0.69578294421002163</v>
      </c>
      <c r="L372" s="334">
        <v>0.55558888327866818</v>
      </c>
      <c r="M372" s="334"/>
      <c r="N372" s="334"/>
      <c r="O372" s="334"/>
      <c r="P372" s="329" t="s">
        <v>1786</v>
      </c>
    </row>
    <row r="373" spans="1:16" s="96" customFormat="1" ht="12.95" customHeight="1" x14ac:dyDescent="0.2">
      <c r="A373" s="26"/>
      <c r="B373" s="26"/>
      <c r="C373" s="26"/>
      <c r="D373" s="339"/>
      <c r="E373" s="340"/>
      <c r="F373" s="340"/>
      <c r="G373" s="341"/>
      <c r="H373" s="342"/>
      <c r="I373" s="342"/>
      <c r="J373" s="13"/>
      <c r="K373" s="13"/>
      <c r="L373" s="13"/>
      <c r="M373" s="13"/>
      <c r="N373" s="13"/>
      <c r="O373" s="13"/>
      <c r="P373" s="26"/>
    </row>
    <row r="374" spans="1:16" s="96" customFormat="1" ht="12.95" customHeight="1" x14ac:dyDescent="0.2">
      <c r="A374" s="343" t="s">
        <v>764</v>
      </c>
      <c r="B374" s="343" t="s">
        <v>765</v>
      </c>
      <c r="C374" s="343" t="s">
        <v>238</v>
      </c>
      <c r="D374" s="343" t="s">
        <v>766</v>
      </c>
      <c r="E374" s="344">
        <v>3519</v>
      </c>
      <c r="F374" s="344">
        <v>3523</v>
      </c>
      <c r="G374" s="345">
        <v>1E-3</v>
      </c>
      <c r="H374" s="346">
        <v>0.28057799999999999</v>
      </c>
      <c r="I374" s="346">
        <v>5.5999999999999999E-5</v>
      </c>
      <c r="J374" s="347">
        <v>0.2</v>
      </c>
      <c r="K374" s="347">
        <v>0.33282901390929709</v>
      </c>
      <c r="L374" s="347">
        <v>1.9964301094499426</v>
      </c>
      <c r="M374" s="347">
        <f>AVERAGE(K374:K377)</f>
        <v>1.1457374058326808</v>
      </c>
      <c r="N374" s="347">
        <v>1.1267007363850654</v>
      </c>
      <c r="O374" s="347">
        <f>MAX(K374:K377)-MIN(K374:K377)</f>
        <v>2.4655302787102151</v>
      </c>
      <c r="P374" s="343" t="s">
        <v>1763</v>
      </c>
    </row>
    <row r="375" spans="1:16" s="96" customFormat="1" ht="12.95" customHeight="1" x14ac:dyDescent="0.2">
      <c r="A375" s="343" t="s">
        <v>764</v>
      </c>
      <c r="B375" s="343" t="s">
        <v>765</v>
      </c>
      <c r="C375" s="343" t="s">
        <v>238</v>
      </c>
      <c r="D375" s="343" t="s">
        <v>767</v>
      </c>
      <c r="E375" s="344">
        <v>3515</v>
      </c>
      <c r="F375" s="344">
        <v>3523</v>
      </c>
      <c r="G375" s="345">
        <v>7.2000000000000005E-4</v>
      </c>
      <c r="H375" s="346">
        <v>0.28057500000000002</v>
      </c>
      <c r="I375" s="346">
        <v>5.8999999999999998E-5</v>
      </c>
      <c r="J375" s="347">
        <v>0.7</v>
      </c>
      <c r="K375" s="347">
        <v>0.9045215230396586</v>
      </c>
      <c r="L375" s="347">
        <v>2.1033817224558327</v>
      </c>
      <c r="M375" s="347"/>
      <c r="N375" s="347"/>
      <c r="O375" s="347"/>
      <c r="P375" s="343" t="s">
        <v>1763</v>
      </c>
    </row>
    <row r="376" spans="1:16" s="96" customFormat="1" ht="12.95" customHeight="1" x14ac:dyDescent="0.2">
      <c r="A376" s="343" t="s">
        <v>764</v>
      </c>
      <c r="B376" s="343" t="s">
        <v>765</v>
      </c>
      <c r="C376" s="343" t="s">
        <v>238</v>
      </c>
      <c r="D376" s="343" t="s">
        <v>768</v>
      </c>
      <c r="E376" s="344">
        <v>3280</v>
      </c>
      <c r="F376" s="344">
        <v>3523</v>
      </c>
      <c r="G376" s="345">
        <v>2E-3</v>
      </c>
      <c r="H376" s="346">
        <v>0.28065200000000001</v>
      </c>
      <c r="I376" s="346">
        <v>6.6000000000000005E-5</v>
      </c>
      <c r="J376" s="347">
        <v>-4.8</v>
      </c>
      <c r="K376" s="347">
        <v>0.54723979376225529</v>
      </c>
      <c r="L376" s="347">
        <v>2.3529354861384633</v>
      </c>
      <c r="M376" s="347"/>
      <c r="N376" s="347"/>
      <c r="O376" s="347"/>
      <c r="P376" s="343" t="s">
        <v>1763</v>
      </c>
    </row>
    <row r="377" spans="1:16" s="96" customFormat="1" ht="12.95" customHeight="1" x14ac:dyDescent="0.2">
      <c r="A377" s="343" t="s">
        <v>764</v>
      </c>
      <c r="B377" s="343" t="s">
        <v>765</v>
      </c>
      <c r="C377" s="343" t="s">
        <v>238</v>
      </c>
      <c r="D377" s="343" t="s">
        <v>769</v>
      </c>
      <c r="E377" s="344">
        <v>3521</v>
      </c>
      <c r="F377" s="344">
        <v>3523</v>
      </c>
      <c r="G377" s="345">
        <v>8.8000000000000003E-4</v>
      </c>
      <c r="H377" s="346">
        <v>0.28063900000000003</v>
      </c>
      <c r="I377" s="346">
        <v>8.1000000000000004E-5</v>
      </c>
      <c r="J377" s="347">
        <v>2.8</v>
      </c>
      <c r="K377" s="347">
        <v>2.7983592926195122</v>
      </c>
      <c r="L377" s="347">
        <v>2.8876935511679136</v>
      </c>
      <c r="M377" s="347"/>
      <c r="N377" s="347"/>
      <c r="O377" s="347"/>
      <c r="P377" s="343" t="s">
        <v>1763</v>
      </c>
    </row>
    <row r="378" spans="1:16" s="96" customFormat="1" ht="12.95" customHeight="1" x14ac:dyDescent="0.2">
      <c r="A378" s="343" t="s">
        <v>764</v>
      </c>
      <c r="B378" s="343" t="s">
        <v>765</v>
      </c>
      <c r="C378" s="343" t="s">
        <v>238</v>
      </c>
      <c r="D378" s="343" t="s">
        <v>770</v>
      </c>
      <c r="E378" s="344">
        <v>3443</v>
      </c>
      <c r="F378" s="344">
        <v>3518</v>
      </c>
      <c r="G378" s="345">
        <v>1.1000000000000001E-3</v>
      </c>
      <c r="H378" s="346">
        <v>0.28054800000000002</v>
      </c>
      <c r="I378" s="346">
        <v>4.1999999999999998E-5</v>
      </c>
      <c r="J378" s="347">
        <v>-2.8</v>
      </c>
      <c r="K378" s="347">
        <v>-1.0945541205498177</v>
      </c>
      <c r="L378" s="347">
        <v>1.4973047017752261</v>
      </c>
      <c r="M378" s="347">
        <f>AVERAGE(K378:K384)</f>
        <v>-0.41026599053917145</v>
      </c>
      <c r="N378" s="347">
        <v>1.9357284630128724</v>
      </c>
      <c r="O378" s="347">
        <f>MAX(K378:K384)-MIN(K378:K384)</f>
        <v>7.3597126127555867</v>
      </c>
      <c r="P378" s="343" t="s">
        <v>1763</v>
      </c>
    </row>
    <row r="379" spans="1:16" s="96" customFormat="1" ht="12.95" customHeight="1" x14ac:dyDescent="0.2">
      <c r="A379" s="343" t="s">
        <v>764</v>
      </c>
      <c r="B379" s="343" t="s">
        <v>765</v>
      </c>
      <c r="C379" s="343" t="s">
        <v>238</v>
      </c>
      <c r="D379" s="343" t="s">
        <v>770</v>
      </c>
      <c r="E379" s="344">
        <v>3466</v>
      </c>
      <c r="F379" s="344">
        <v>3518</v>
      </c>
      <c r="G379" s="345">
        <v>1.1000000000000001E-3</v>
      </c>
      <c r="H379" s="346">
        <v>0.28063300000000002</v>
      </c>
      <c r="I379" s="346">
        <v>5.0000000000000002E-5</v>
      </c>
      <c r="J379" s="347">
        <v>0.7</v>
      </c>
      <c r="K379" s="347">
        <v>1.9357053949509151</v>
      </c>
      <c r="L379" s="347">
        <v>1.7825055973519355</v>
      </c>
      <c r="M379" s="347"/>
      <c r="N379" s="347"/>
      <c r="O379" s="347"/>
      <c r="P379" s="343" t="s">
        <v>1763</v>
      </c>
    </row>
    <row r="380" spans="1:16" s="96" customFormat="1" ht="12.95" customHeight="1" x14ac:dyDescent="0.2">
      <c r="A380" s="343" t="s">
        <v>764</v>
      </c>
      <c r="B380" s="343" t="s">
        <v>765</v>
      </c>
      <c r="C380" s="343" t="s">
        <v>238</v>
      </c>
      <c r="D380" s="343" t="s">
        <v>771</v>
      </c>
      <c r="E380" s="344">
        <v>3510</v>
      </c>
      <c r="F380" s="344">
        <v>3518</v>
      </c>
      <c r="G380" s="345">
        <v>2.5000000000000001E-3</v>
      </c>
      <c r="H380" s="346">
        <v>0.28057100000000001</v>
      </c>
      <c r="I380" s="346">
        <v>7.2999999999999999E-5</v>
      </c>
      <c r="J380" s="347">
        <v>-3.9</v>
      </c>
      <c r="K380" s="347">
        <v>-3.6628060019827657</v>
      </c>
      <c r="L380" s="347">
        <v>2.6024581721340034</v>
      </c>
      <c r="M380" s="347"/>
      <c r="N380" s="347"/>
      <c r="O380" s="347"/>
      <c r="P380" s="343" t="s">
        <v>1763</v>
      </c>
    </row>
    <row r="381" spans="1:16" s="96" customFormat="1" ht="12.95" customHeight="1" x14ac:dyDescent="0.2">
      <c r="A381" s="343" t="s">
        <v>764</v>
      </c>
      <c r="B381" s="343" t="s">
        <v>765</v>
      </c>
      <c r="C381" s="343" t="s">
        <v>238</v>
      </c>
      <c r="D381" s="343" t="s">
        <v>772</v>
      </c>
      <c r="E381" s="344">
        <v>3505</v>
      </c>
      <c r="F381" s="344">
        <v>3518</v>
      </c>
      <c r="G381" s="345">
        <v>1.1000000000000001E-3</v>
      </c>
      <c r="H381" s="346">
        <v>0.28050999999999998</v>
      </c>
      <c r="I381" s="346">
        <v>6.4999999999999994E-5</v>
      </c>
      <c r="J381" s="347">
        <v>-2.7</v>
      </c>
      <c r="K381" s="347">
        <v>-2.4492583745394647</v>
      </c>
      <c r="L381" s="347">
        <v>2.3172572765584043</v>
      </c>
      <c r="M381" s="347"/>
      <c r="N381" s="347"/>
      <c r="O381" s="347"/>
      <c r="P381" s="343" t="s">
        <v>1763</v>
      </c>
    </row>
    <row r="382" spans="1:16" s="96" customFormat="1" ht="12.95" customHeight="1" x14ac:dyDescent="0.2">
      <c r="A382" s="343" t="s">
        <v>764</v>
      </c>
      <c r="B382" s="343" t="s">
        <v>765</v>
      </c>
      <c r="C382" s="343" t="s">
        <v>238</v>
      </c>
      <c r="D382" s="343" t="s">
        <v>773</v>
      </c>
      <c r="E382" s="344">
        <v>3503</v>
      </c>
      <c r="F382" s="344">
        <v>3518</v>
      </c>
      <c r="G382" s="345">
        <v>1.1000000000000001E-3</v>
      </c>
      <c r="H382" s="346">
        <v>0.280586</v>
      </c>
      <c r="I382" s="346">
        <v>5.5999999999999999E-5</v>
      </c>
      <c r="J382" s="347">
        <v>0</v>
      </c>
      <c r="K382" s="347">
        <v>0.26015013343760884</v>
      </c>
      <c r="L382" s="347">
        <v>1.9964062690358553</v>
      </c>
      <c r="M382" s="347"/>
      <c r="N382" s="347"/>
      <c r="O382" s="347"/>
      <c r="P382" s="343" t="s">
        <v>1763</v>
      </c>
    </row>
    <row r="383" spans="1:16" s="96" customFormat="1" ht="12.95" customHeight="1" x14ac:dyDescent="0.2">
      <c r="A383" s="343" t="s">
        <v>764</v>
      </c>
      <c r="B383" s="343" t="s">
        <v>765</v>
      </c>
      <c r="C383" s="343" t="s">
        <v>238</v>
      </c>
      <c r="D383" s="343" t="s">
        <v>774</v>
      </c>
      <c r="E383" s="344">
        <v>3508</v>
      </c>
      <c r="F383" s="344">
        <v>3518</v>
      </c>
      <c r="G383" s="345">
        <v>1.1000000000000001E-3</v>
      </c>
      <c r="H383" s="346">
        <v>0.28053499999999998</v>
      </c>
      <c r="I383" s="346">
        <v>8.2999999999999998E-5</v>
      </c>
      <c r="J383" s="347">
        <v>-1.8</v>
      </c>
      <c r="K383" s="347">
        <v>-1.558005575863497</v>
      </c>
      <c r="L383" s="347">
        <v>2.9589592916057228</v>
      </c>
      <c r="M383" s="347"/>
      <c r="N383" s="347"/>
      <c r="O383" s="347"/>
      <c r="P383" s="343" t="s">
        <v>1763</v>
      </c>
    </row>
    <row r="384" spans="1:16" s="96" customFormat="1" ht="12.95" customHeight="1" x14ac:dyDescent="0.2">
      <c r="A384" s="343" t="s">
        <v>764</v>
      </c>
      <c r="B384" s="343" t="s">
        <v>765</v>
      </c>
      <c r="C384" s="343" t="s">
        <v>238</v>
      </c>
      <c r="D384" s="343" t="s">
        <v>775</v>
      </c>
      <c r="E384" s="344">
        <v>3520</v>
      </c>
      <c r="F384" s="344">
        <v>3518</v>
      </c>
      <c r="G384" s="345">
        <v>7.6999999999999996E-4</v>
      </c>
      <c r="H384" s="346">
        <v>0.28066000000000002</v>
      </c>
      <c r="I384" s="346">
        <v>6.3E-5</v>
      </c>
      <c r="J384" s="347">
        <v>3.7</v>
      </c>
      <c r="K384" s="347">
        <v>3.696906610772821</v>
      </c>
      <c r="L384" s="347">
        <v>2.2459570526645045</v>
      </c>
      <c r="M384" s="347"/>
      <c r="N384" s="347"/>
      <c r="O384" s="347"/>
      <c r="P384" s="343" t="s">
        <v>1763</v>
      </c>
    </row>
    <row r="385" spans="1:16" s="96" customFormat="1" ht="12.95" customHeight="1" x14ac:dyDescent="0.2">
      <c r="A385" s="343" t="s">
        <v>764</v>
      </c>
      <c r="B385" s="343"/>
      <c r="C385" s="343" t="s">
        <v>776</v>
      </c>
      <c r="D385" s="343" t="s">
        <v>777</v>
      </c>
      <c r="E385" s="344">
        <v>3644</v>
      </c>
      <c r="F385" s="344">
        <v>3644</v>
      </c>
      <c r="G385" s="348">
        <v>2.2899999999999999E-3</v>
      </c>
      <c r="H385" s="349">
        <v>0.280561</v>
      </c>
      <c r="I385" s="349">
        <v>2.0000000000000002E-5</v>
      </c>
      <c r="J385" s="347">
        <v>-1.2</v>
      </c>
      <c r="K385" s="347">
        <v>-0.70395073728080071</v>
      </c>
      <c r="L385" s="347">
        <v>0.71321710738314614</v>
      </c>
      <c r="M385" s="347">
        <f>AVERAGE(K385:K394)</f>
        <v>0.85950585817140546</v>
      </c>
      <c r="N385" s="347">
        <v>2.667229938868017</v>
      </c>
      <c r="O385" s="347">
        <f>MAX(K385:K394)-MIN(K385:K394)</f>
        <v>11.495214419218192</v>
      </c>
      <c r="P385" s="343" t="s">
        <v>1787</v>
      </c>
    </row>
    <row r="386" spans="1:16" s="96" customFormat="1" ht="12.95" customHeight="1" x14ac:dyDescent="0.2">
      <c r="A386" s="343" t="s">
        <v>764</v>
      </c>
      <c r="B386" s="343"/>
      <c r="C386" s="343" t="s">
        <v>776</v>
      </c>
      <c r="D386" s="343" t="s">
        <v>778</v>
      </c>
      <c r="E386" s="344">
        <v>3644</v>
      </c>
      <c r="F386" s="344">
        <v>3644</v>
      </c>
      <c r="G386" s="348">
        <v>1.397E-3</v>
      </c>
      <c r="H386" s="349">
        <v>0.28048699999999999</v>
      </c>
      <c r="I386" s="349">
        <v>2.5999999999999998E-5</v>
      </c>
      <c r="J386" s="347">
        <v>-1.7</v>
      </c>
      <c r="K386" s="347">
        <v>-1.1009194481359508</v>
      </c>
      <c r="L386" s="347">
        <v>0.92718223959842305</v>
      </c>
      <c r="M386" s="347"/>
      <c r="N386" s="347"/>
      <c r="O386" s="347"/>
      <c r="P386" s="343" t="s">
        <v>1787</v>
      </c>
    </row>
    <row r="387" spans="1:16" s="96" customFormat="1" ht="12.95" customHeight="1" x14ac:dyDescent="0.2">
      <c r="A387" s="343" t="s">
        <v>764</v>
      </c>
      <c r="B387" s="343"/>
      <c r="C387" s="343" t="s">
        <v>776</v>
      </c>
      <c r="D387" s="343" t="s">
        <v>779</v>
      </c>
      <c r="E387" s="344">
        <v>3644</v>
      </c>
      <c r="F387" s="344">
        <v>3644</v>
      </c>
      <c r="G387" s="348">
        <v>1.554E-3</v>
      </c>
      <c r="H387" s="349">
        <v>0.28070499999999998</v>
      </c>
      <c r="I387" s="349">
        <v>2.4000000000000001E-5</v>
      </c>
      <c r="J387" s="347">
        <v>5.8</v>
      </c>
      <c r="K387" s="347">
        <v>6.2789883100444754</v>
      </c>
      <c r="L387" s="347">
        <v>0.85586052886110764</v>
      </c>
      <c r="M387" s="347"/>
      <c r="N387" s="347"/>
      <c r="O387" s="347"/>
      <c r="P387" s="343" t="s">
        <v>1787</v>
      </c>
    </row>
    <row r="388" spans="1:16" s="96" customFormat="1" ht="12.95" customHeight="1" x14ac:dyDescent="0.2">
      <c r="A388" s="343" t="s">
        <v>764</v>
      </c>
      <c r="B388" s="343"/>
      <c r="C388" s="343" t="s">
        <v>776</v>
      </c>
      <c r="D388" s="343" t="s">
        <v>780</v>
      </c>
      <c r="E388" s="344">
        <v>3644</v>
      </c>
      <c r="F388" s="344">
        <v>3644</v>
      </c>
      <c r="G388" s="348">
        <v>2.0869999999999999E-3</v>
      </c>
      <c r="H388" s="349">
        <v>0.28079900000000002</v>
      </c>
      <c r="I388" s="349">
        <v>2.9E-5</v>
      </c>
      <c r="J388" s="347">
        <v>7.8</v>
      </c>
      <c r="K388" s="347">
        <v>8.2929775449991361</v>
      </c>
      <c r="L388" s="347">
        <v>1.0341648057043962</v>
      </c>
      <c r="M388" s="347"/>
      <c r="N388" s="347"/>
      <c r="O388" s="347"/>
      <c r="P388" s="343" t="s">
        <v>1787</v>
      </c>
    </row>
    <row r="389" spans="1:16" s="96" customFormat="1" ht="12.95" customHeight="1" x14ac:dyDescent="0.2">
      <c r="A389" s="343" t="s">
        <v>764</v>
      </c>
      <c r="B389" s="343"/>
      <c r="C389" s="343" t="s">
        <v>776</v>
      </c>
      <c r="D389" s="343" t="s">
        <v>781</v>
      </c>
      <c r="E389" s="344">
        <v>3644</v>
      </c>
      <c r="F389" s="344">
        <v>3644</v>
      </c>
      <c r="G389" s="348">
        <v>3.8579999999999999E-3</v>
      </c>
      <c r="H389" s="349">
        <v>0.28060800000000002</v>
      </c>
      <c r="I389" s="349">
        <v>4.3000000000000002E-5</v>
      </c>
      <c r="J389" s="347">
        <v>-3.5</v>
      </c>
      <c r="K389" s="347">
        <v>-2.9644565277286983</v>
      </c>
      <c r="L389" s="347">
        <v>1.5334167808733756</v>
      </c>
      <c r="M389" s="347"/>
      <c r="N389" s="347"/>
      <c r="O389" s="347"/>
      <c r="P389" s="343" t="s">
        <v>1787</v>
      </c>
    </row>
    <row r="390" spans="1:16" s="96" customFormat="1" ht="12.95" customHeight="1" x14ac:dyDescent="0.2">
      <c r="A390" s="343" t="s">
        <v>764</v>
      </c>
      <c r="B390" s="343"/>
      <c r="C390" s="343" t="s">
        <v>776</v>
      </c>
      <c r="D390" s="343" t="s">
        <v>782</v>
      </c>
      <c r="E390" s="344">
        <v>3644</v>
      </c>
      <c r="F390" s="344">
        <v>3644</v>
      </c>
      <c r="G390" s="348">
        <v>1.2669999999999999E-3</v>
      </c>
      <c r="H390" s="349">
        <v>0.280445</v>
      </c>
      <c r="I390" s="349">
        <v>3.4999999999999997E-5</v>
      </c>
      <c r="J390" s="347">
        <v>-2.8</v>
      </c>
      <c r="K390" s="347">
        <v>-2.2723019176029702</v>
      </c>
      <c r="L390" s="347">
        <v>1.2481299379207833</v>
      </c>
      <c r="M390" s="347"/>
      <c r="N390" s="347"/>
      <c r="O390" s="347"/>
      <c r="P390" s="343" t="s">
        <v>1787</v>
      </c>
    </row>
    <row r="391" spans="1:16" s="96" customFormat="1" ht="12.95" customHeight="1" x14ac:dyDescent="0.2">
      <c r="A391" s="343" t="s">
        <v>764</v>
      </c>
      <c r="B391" s="343"/>
      <c r="C391" s="343" t="s">
        <v>776</v>
      </c>
      <c r="D391" s="343" t="s">
        <v>783</v>
      </c>
      <c r="E391" s="344">
        <v>3644</v>
      </c>
      <c r="F391" s="344">
        <v>3644</v>
      </c>
      <c r="G391" s="348">
        <v>1.609E-3</v>
      </c>
      <c r="H391" s="349">
        <v>0.280443</v>
      </c>
      <c r="I391" s="349">
        <v>2.1999999999999999E-5</v>
      </c>
      <c r="J391" s="347">
        <v>-3.8</v>
      </c>
      <c r="K391" s="347">
        <v>-3.2022368742190555</v>
      </c>
      <c r="L391" s="347">
        <v>0.78453881812157178</v>
      </c>
      <c r="M391" s="347"/>
      <c r="N391" s="347"/>
      <c r="O391" s="347"/>
      <c r="P391" s="343" t="s">
        <v>1787</v>
      </c>
    </row>
    <row r="392" spans="1:16" s="96" customFormat="1" ht="12.95" customHeight="1" x14ac:dyDescent="0.2">
      <c r="A392" s="343" t="s">
        <v>764</v>
      </c>
      <c r="B392" s="343"/>
      <c r="C392" s="343" t="s">
        <v>776</v>
      </c>
      <c r="D392" s="343" t="s">
        <v>784</v>
      </c>
      <c r="E392" s="344">
        <v>3644</v>
      </c>
      <c r="F392" s="344">
        <v>3644</v>
      </c>
      <c r="G392" s="348">
        <v>2.2330000000000002E-3</v>
      </c>
      <c r="H392" s="349">
        <v>0.28073300000000001</v>
      </c>
      <c r="I392" s="349">
        <v>2.0999999999999999E-5</v>
      </c>
      <c r="J392" s="347">
        <v>5</v>
      </c>
      <c r="K392" s="347">
        <v>5.5728185938574981</v>
      </c>
      <c r="L392" s="347">
        <v>0.74887796275291407</v>
      </c>
      <c r="M392" s="347"/>
      <c r="N392" s="347"/>
      <c r="O392" s="347"/>
      <c r="P392" s="343" t="s">
        <v>1787</v>
      </c>
    </row>
    <row r="393" spans="1:16" s="96" customFormat="1" ht="12.95" customHeight="1" x14ac:dyDescent="0.2">
      <c r="A393" s="343" t="s">
        <v>764</v>
      </c>
      <c r="B393" s="343"/>
      <c r="C393" s="343" t="s">
        <v>776</v>
      </c>
      <c r="D393" s="343" t="s">
        <v>785</v>
      </c>
      <c r="E393" s="344">
        <v>3644</v>
      </c>
      <c r="F393" s="344">
        <v>3644</v>
      </c>
      <c r="G393" s="348">
        <v>1.833E-3</v>
      </c>
      <c r="H393" s="349">
        <v>0.28055400000000003</v>
      </c>
      <c r="I393" s="349">
        <v>2.5000000000000001E-5</v>
      </c>
      <c r="J393" s="347">
        <v>-0.4</v>
      </c>
      <c r="K393" s="347">
        <v>0.19375150135392261</v>
      </c>
      <c r="L393" s="347">
        <v>0.89152138422976535</v>
      </c>
      <c r="M393" s="347"/>
      <c r="N393" s="347"/>
      <c r="O393" s="347"/>
      <c r="P393" s="343" t="s">
        <v>1787</v>
      </c>
    </row>
    <row r="394" spans="1:16" s="96" customFormat="1" ht="12.95" customHeight="1" x14ac:dyDescent="0.2">
      <c r="A394" s="343" t="s">
        <v>764</v>
      </c>
      <c r="B394" s="343"/>
      <c r="C394" s="343" t="s">
        <v>776</v>
      </c>
      <c r="D394" s="343" t="s">
        <v>786</v>
      </c>
      <c r="E394" s="344">
        <v>3644</v>
      </c>
      <c r="F394" s="344">
        <v>3644</v>
      </c>
      <c r="G394" s="348">
        <v>2.1949999999999999E-3</v>
      </c>
      <c r="H394" s="349">
        <v>0.280532</v>
      </c>
      <c r="I394" s="349">
        <v>2.3E-5</v>
      </c>
      <c r="J394" s="347">
        <v>-2</v>
      </c>
      <c r="K394" s="347">
        <v>-1.4996118635735023</v>
      </c>
      <c r="L394" s="347">
        <v>0.82019967349022949</v>
      </c>
      <c r="M394" s="347"/>
      <c r="N394" s="347"/>
      <c r="O394" s="347"/>
      <c r="P394" s="343" t="s">
        <v>1787</v>
      </c>
    </row>
    <row r="395" spans="1:16" s="96" customFormat="1" ht="12.95" customHeight="1" x14ac:dyDescent="0.2">
      <c r="A395" s="343" t="s">
        <v>764</v>
      </c>
      <c r="B395" s="343"/>
      <c r="C395" s="343" t="s">
        <v>787</v>
      </c>
      <c r="D395" s="343" t="s">
        <v>788</v>
      </c>
      <c r="E395" s="344">
        <v>3661</v>
      </c>
      <c r="F395" s="344">
        <v>3661</v>
      </c>
      <c r="G395" s="348">
        <v>1.3450000000000001E-3</v>
      </c>
      <c r="H395" s="349">
        <v>0.28045599999999998</v>
      </c>
      <c r="I395" s="349">
        <v>4.3999999999999999E-5</v>
      </c>
      <c r="J395" s="347">
        <v>-2.2999999999999998</v>
      </c>
      <c r="K395" s="347">
        <v>-1.685086516342027</v>
      </c>
      <c r="L395" s="347">
        <v>1.5691415216800841</v>
      </c>
      <c r="M395" s="347">
        <f>AVERAGE(K395:K408)</f>
        <v>-1.0889477974542126</v>
      </c>
      <c r="N395" s="347">
        <v>0.90341926289833585</v>
      </c>
      <c r="O395" s="347">
        <f>MAX(K395:K408)-MIN(K395:K408)</f>
        <v>6.312004630157908</v>
      </c>
      <c r="P395" s="343" t="s">
        <v>1787</v>
      </c>
    </row>
    <row r="396" spans="1:16" s="96" customFormat="1" ht="12.95" customHeight="1" x14ac:dyDescent="0.2">
      <c r="A396" s="343" t="s">
        <v>764</v>
      </c>
      <c r="B396" s="343"/>
      <c r="C396" s="343" t="s">
        <v>787</v>
      </c>
      <c r="D396" s="343" t="s">
        <v>789</v>
      </c>
      <c r="E396" s="344">
        <v>3661</v>
      </c>
      <c r="F396" s="344">
        <v>3661</v>
      </c>
      <c r="G396" s="348">
        <v>2.545E-3</v>
      </c>
      <c r="H396" s="349">
        <v>0.28061399999999997</v>
      </c>
      <c r="I396" s="349">
        <v>4.5000000000000003E-5</v>
      </c>
      <c r="J396" s="347">
        <v>0.4</v>
      </c>
      <c r="K396" s="347">
        <v>0.92221614906184968</v>
      </c>
      <c r="L396" s="347">
        <v>1.6048038289895317</v>
      </c>
      <c r="M396" s="347"/>
      <c r="N396" s="347"/>
      <c r="O396" s="347"/>
      <c r="P396" s="343" t="s">
        <v>1787</v>
      </c>
    </row>
    <row r="397" spans="1:16" s="96" customFormat="1" ht="12.95" customHeight="1" x14ac:dyDescent="0.2">
      <c r="A397" s="343" t="s">
        <v>764</v>
      </c>
      <c r="B397" s="343"/>
      <c r="C397" s="343" t="s">
        <v>787</v>
      </c>
      <c r="D397" s="343" t="s">
        <v>790</v>
      </c>
      <c r="E397" s="344">
        <v>3661</v>
      </c>
      <c r="F397" s="344">
        <v>3661</v>
      </c>
      <c r="G397" s="348">
        <v>1.364E-3</v>
      </c>
      <c r="H397" s="349">
        <v>0.280553</v>
      </c>
      <c r="I397" s="349">
        <v>3.0000000000000001E-5</v>
      </c>
      <c r="J397" s="347">
        <v>1.2</v>
      </c>
      <c r="K397" s="347">
        <v>1.7262243795634902</v>
      </c>
      <c r="L397" s="347">
        <v>1.0698692193256143</v>
      </c>
      <c r="M397" s="347"/>
      <c r="N397" s="347"/>
      <c r="O397" s="347"/>
      <c r="P397" s="343" t="s">
        <v>1787</v>
      </c>
    </row>
    <row r="398" spans="1:16" s="96" customFormat="1" ht="12.95" customHeight="1" x14ac:dyDescent="0.2">
      <c r="A398" s="343" t="s">
        <v>764</v>
      </c>
      <c r="B398" s="343"/>
      <c r="C398" s="343" t="s">
        <v>787</v>
      </c>
      <c r="D398" s="343" t="s">
        <v>791</v>
      </c>
      <c r="E398" s="344">
        <v>3661</v>
      </c>
      <c r="F398" s="344">
        <v>3661</v>
      </c>
      <c r="G398" s="348">
        <v>2.0920000000000001E-3</v>
      </c>
      <c r="H398" s="349">
        <v>0.28050799999999998</v>
      </c>
      <c r="I398" s="349">
        <v>2.6999999999999999E-5</v>
      </c>
      <c r="J398" s="347">
        <v>-2.2999999999999998</v>
      </c>
      <c r="K398" s="347">
        <v>-1.7151668625248195</v>
      </c>
      <c r="L398" s="347">
        <v>0.96288229739394104</v>
      </c>
      <c r="M398" s="347"/>
      <c r="N398" s="347"/>
      <c r="O398" s="347"/>
      <c r="P398" s="343" t="s">
        <v>1787</v>
      </c>
    </row>
    <row r="399" spans="1:16" s="96" customFormat="1" ht="12.95" customHeight="1" x14ac:dyDescent="0.2">
      <c r="A399" s="343" t="s">
        <v>764</v>
      </c>
      <c r="B399" s="343"/>
      <c r="C399" s="343" t="s">
        <v>787</v>
      </c>
      <c r="D399" s="343" t="s">
        <v>792</v>
      </c>
      <c r="E399" s="344">
        <v>3661</v>
      </c>
      <c r="F399" s="344">
        <v>3661</v>
      </c>
      <c r="G399" s="348">
        <v>2.4130000000000002E-3</v>
      </c>
      <c r="H399" s="349">
        <v>0.28060000000000002</v>
      </c>
      <c r="I399" s="349">
        <v>2.9E-5</v>
      </c>
      <c r="J399" s="347">
        <v>0.2</v>
      </c>
      <c r="K399" s="347">
        <v>0.75595145458073887</v>
      </c>
      <c r="L399" s="347">
        <v>1.0342069120161668</v>
      </c>
      <c r="M399" s="347"/>
      <c r="N399" s="347"/>
      <c r="O399" s="347"/>
      <c r="P399" s="343" t="s">
        <v>1787</v>
      </c>
    </row>
    <row r="400" spans="1:16" s="96" customFormat="1" ht="12.95" customHeight="1" x14ac:dyDescent="0.2">
      <c r="A400" s="343" t="s">
        <v>764</v>
      </c>
      <c r="B400" s="343"/>
      <c r="C400" s="343" t="s">
        <v>787</v>
      </c>
      <c r="D400" s="343" t="s">
        <v>793</v>
      </c>
      <c r="E400" s="344">
        <v>3661</v>
      </c>
      <c r="F400" s="344">
        <v>3661</v>
      </c>
      <c r="G400" s="348">
        <v>1.761E-3</v>
      </c>
      <c r="H400" s="349">
        <v>0.28047</v>
      </c>
      <c r="I400" s="349">
        <v>3.3000000000000003E-5</v>
      </c>
      <c r="J400" s="347">
        <v>-2.8</v>
      </c>
      <c r="K400" s="347">
        <v>-2.2352927357582875</v>
      </c>
      <c r="L400" s="347">
        <v>1.176856141259508</v>
      </c>
      <c r="M400" s="347"/>
      <c r="N400" s="347"/>
      <c r="O400" s="347"/>
      <c r="P400" s="343" t="s">
        <v>1787</v>
      </c>
    </row>
    <row r="401" spans="1:16" s="96" customFormat="1" ht="12.95" customHeight="1" x14ac:dyDescent="0.2">
      <c r="A401" s="343" t="s">
        <v>764</v>
      </c>
      <c r="B401" s="343"/>
      <c r="C401" s="343" t="s">
        <v>787</v>
      </c>
      <c r="D401" s="343" t="s">
        <v>794</v>
      </c>
      <c r="E401" s="344">
        <v>3661</v>
      </c>
      <c r="F401" s="344">
        <v>3661</v>
      </c>
      <c r="G401" s="348">
        <v>1.516E-3</v>
      </c>
      <c r="H401" s="349">
        <v>0.280474</v>
      </c>
      <c r="I401" s="349">
        <v>3.4E-5</v>
      </c>
      <c r="J401" s="347">
        <v>-2</v>
      </c>
      <c r="K401" s="347">
        <v>-1.4745612040290013</v>
      </c>
      <c r="L401" s="347">
        <v>1.2125184485700657</v>
      </c>
      <c r="M401" s="347"/>
      <c r="N401" s="347"/>
      <c r="O401" s="347"/>
      <c r="P401" s="343" t="s">
        <v>1787</v>
      </c>
    </row>
    <row r="402" spans="1:16" s="96" customFormat="1" ht="12.95" customHeight="1" x14ac:dyDescent="0.2">
      <c r="A402" s="343" t="s">
        <v>764</v>
      </c>
      <c r="B402" s="343"/>
      <c r="C402" s="343" t="s">
        <v>787</v>
      </c>
      <c r="D402" s="343" t="s">
        <v>795</v>
      </c>
      <c r="E402" s="344">
        <v>3661</v>
      </c>
      <c r="F402" s="344">
        <v>3661</v>
      </c>
      <c r="G402" s="348">
        <v>1.477E-3</v>
      </c>
      <c r="H402" s="349">
        <v>0.28038400000000002</v>
      </c>
      <c r="I402" s="349">
        <v>3.4999999999999997E-5</v>
      </c>
      <c r="J402" s="347">
        <v>-5.0999999999999996</v>
      </c>
      <c r="K402" s="347">
        <v>-4.5857802505944179</v>
      </c>
      <c r="L402" s="347">
        <v>1.2481807558817337</v>
      </c>
      <c r="M402" s="347"/>
      <c r="N402" s="347"/>
      <c r="O402" s="347"/>
      <c r="P402" s="343" t="s">
        <v>1787</v>
      </c>
    </row>
    <row r="403" spans="1:16" s="96" customFormat="1" ht="12.95" customHeight="1" x14ac:dyDescent="0.2">
      <c r="A403" s="343" t="s">
        <v>764</v>
      </c>
      <c r="B403" s="343"/>
      <c r="C403" s="343" t="s">
        <v>787</v>
      </c>
      <c r="D403" s="343" t="s">
        <v>796</v>
      </c>
      <c r="E403" s="344">
        <v>3661</v>
      </c>
      <c r="F403" s="344">
        <v>3661</v>
      </c>
      <c r="G403" s="348">
        <v>2.1640000000000001E-3</v>
      </c>
      <c r="H403" s="349">
        <v>0.28056799999999998</v>
      </c>
      <c r="I403" s="349">
        <v>3.6000000000000001E-5</v>
      </c>
      <c r="J403" s="347">
        <v>-0.3</v>
      </c>
      <c r="K403" s="347">
        <v>0.24293106274608789</v>
      </c>
      <c r="L403" s="347">
        <v>1.2838430631911812</v>
      </c>
      <c r="M403" s="347"/>
      <c r="N403" s="347"/>
      <c r="O403" s="347"/>
      <c r="P403" s="343" t="s">
        <v>1787</v>
      </c>
    </row>
    <row r="404" spans="1:16" s="96" customFormat="1" ht="12.95" customHeight="1" x14ac:dyDescent="0.2">
      <c r="A404" s="343" t="s">
        <v>764</v>
      </c>
      <c r="B404" s="343"/>
      <c r="C404" s="343" t="s">
        <v>787</v>
      </c>
      <c r="D404" s="343" t="s">
        <v>797</v>
      </c>
      <c r="E404" s="344">
        <v>3661</v>
      </c>
      <c r="F404" s="344">
        <v>3661</v>
      </c>
      <c r="G404" s="348">
        <v>1.485E-3</v>
      </c>
      <c r="H404" s="349">
        <v>0.280443</v>
      </c>
      <c r="I404" s="349">
        <v>3.0000000000000001E-5</v>
      </c>
      <c r="J404" s="347">
        <v>-3.1</v>
      </c>
      <c r="K404" s="347">
        <v>-2.5018863985160067</v>
      </c>
      <c r="L404" s="347">
        <v>1.0698692193256143</v>
      </c>
      <c r="M404" s="347"/>
      <c r="N404" s="347"/>
      <c r="O404" s="347"/>
      <c r="P404" s="343" t="s">
        <v>1787</v>
      </c>
    </row>
    <row r="405" spans="1:16" s="96" customFormat="1" ht="12.95" customHeight="1" x14ac:dyDescent="0.2">
      <c r="A405" s="343" t="s">
        <v>764</v>
      </c>
      <c r="B405" s="343"/>
      <c r="C405" s="343" t="s">
        <v>787</v>
      </c>
      <c r="D405" s="343" t="s">
        <v>798</v>
      </c>
      <c r="E405" s="344">
        <v>3661</v>
      </c>
      <c r="F405" s="344">
        <v>3661</v>
      </c>
      <c r="G405" s="348">
        <v>1.011E-3</v>
      </c>
      <c r="H405" s="349">
        <v>0.28045399999999998</v>
      </c>
      <c r="I405" s="349">
        <v>3.4E-5</v>
      </c>
      <c r="J405" s="347">
        <v>-1.4</v>
      </c>
      <c r="K405" s="347">
        <v>-0.91380097165694174</v>
      </c>
      <c r="L405" s="347">
        <v>1.2125184485689555</v>
      </c>
      <c r="M405" s="347"/>
      <c r="N405" s="347"/>
      <c r="O405" s="347"/>
      <c r="P405" s="343" t="s">
        <v>1787</v>
      </c>
    </row>
    <row r="406" spans="1:16" s="96" customFormat="1" ht="12.95" customHeight="1" x14ac:dyDescent="0.2">
      <c r="A406" s="343" t="s">
        <v>764</v>
      </c>
      <c r="B406" s="343"/>
      <c r="C406" s="343" t="s">
        <v>787</v>
      </c>
      <c r="D406" s="343" t="s">
        <v>799</v>
      </c>
      <c r="E406" s="344">
        <v>3661</v>
      </c>
      <c r="F406" s="344">
        <v>3661</v>
      </c>
      <c r="G406" s="348">
        <v>1.585E-3</v>
      </c>
      <c r="H406" s="349">
        <v>0.28047299999999997</v>
      </c>
      <c r="I406" s="349">
        <v>3.4E-5</v>
      </c>
      <c r="J406" s="347">
        <v>-2.2000000000000002</v>
      </c>
      <c r="K406" s="347">
        <v>-1.68429567000139</v>
      </c>
      <c r="L406" s="347">
        <v>1.2125184485700657</v>
      </c>
      <c r="M406" s="347"/>
      <c r="N406" s="347"/>
      <c r="O406" s="347"/>
      <c r="P406" s="343" t="s">
        <v>1787</v>
      </c>
    </row>
    <row r="407" spans="1:16" s="96" customFormat="1" ht="12.95" customHeight="1" x14ac:dyDescent="0.2">
      <c r="A407" s="343" t="s">
        <v>764</v>
      </c>
      <c r="B407" s="343"/>
      <c r="C407" s="343" t="s">
        <v>787</v>
      </c>
      <c r="D407" s="343" t="s">
        <v>800</v>
      </c>
      <c r="E407" s="344">
        <v>3661</v>
      </c>
      <c r="F407" s="344">
        <v>3661</v>
      </c>
      <c r="G407" s="348">
        <v>3.1949999999999999E-3</v>
      </c>
      <c r="H407" s="349">
        <v>0.28064</v>
      </c>
      <c r="I407" s="349">
        <v>3.1000000000000001E-5</v>
      </c>
      <c r="J407" s="347">
        <v>-0.3</v>
      </c>
      <c r="K407" s="347">
        <v>0.20962594888151997</v>
      </c>
      <c r="L407" s="347">
        <v>1.1055315266372823</v>
      </c>
      <c r="M407" s="347"/>
      <c r="N407" s="347"/>
      <c r="O407" s="347"/>
      <c r="P407" s="343" t="s">
        <v>1787</v>
      </c>
    </row>
    <row r="408" spans="1:16" s="96" customFormat="1" ht="12.95" customHeight="1" x14ac:dyDescent="0.2">
      <c r="A408" s="343" t="s">
        <v>764</v>
      </c>
      <c r="B408" s="343"/>
      <c r="C408" s="343" t="s">
        <v>787</v>
      </c>
      <c r="D408" s="343" t="s">
        <v>801</v>
      </c>
      <c r="E408" s="344">
        <v>3661</v>
      </c>
      <c r="F408" s="344">
        <v>3661</v>
      </c>
      <c r="G408" s="348">
        <v>9.41E-4</v>
      </c>
      <c r="H408" s="349">
        <v>0.28040999999999999</v>
      </c>
      <c r="I408" s="349">
        <v>3.1000000000000001E-5</v>
      </c>
      <c r="J408" s="347">
        <v>-2.9</v>
      </c>
      <c r="K408" s="347">
        <v>-2.3063475497697716</v>
      </c>
      <c r="L408" s="347">
        <v>1.1055315266383925</v>
      </c>
      <c r="M408" s="347"/>
      <c r="N408" s="347"/>
      <c r="O408" s="347"/>
      <c r="P408" s="343" t="s">
        <v>1787</v>
      </c>
    </row>
    <row r="409" spans="1:16" s="96" customFormat="1" ht="12.95" customHeight="1" x14ac:dyDescent="0.2">
      <c r="A409" s="343" t="s">
        <v>764</v>
      </c>
      <c r="B409" s="343"/>
      <c r="C409" s="343" t="s">
        <v>802</v>
      </c>
      <c r="D409" s="343" t="s">
        <v>803</v>
      </c>
      <c r="E409" s="344">
        <v>3553</v>
      </c>
      <c r="F409" s="344">
        <v>3553</v>
      </c>
      <c r="G409" s="348">
        <v>1.7260000000000001E-3</v>
      </c>
      <c r="H409" s="349">
        <v>0.28062799999999999</v>
      </c>
      <c r="I409" s="349">
        <v>1.9000000000000001E-5</v>
      </c>
      <c r="J409" s="347">
        <v>0.5</v>
      </c>
      <c r="K409" s="347">
        <v>1.0357189605358919</v>
      </c>
      <c r="L409" s="347">
        <v>0.67740876789734727</v>
      </c>
      <c r="M409" s="347">
        <f>AVERAGE(K409:K420)</f>
        <v>1.5765308955556501</v>
      </c>
      <c r="N409" s="347">
        <v>0.61317487302320295</v>
      </c>
      <c r="O409" s="347">
        <f>MAX(K409:K420)-MIN(K409:K420)</f>
        <v>3.522084391607283</v>
      </c>
      <c r="P409" s="343" t="s">
        <v>1787</v>
      </c>
    </row>
    <row r="410" spans="1:16" s="96" customFormat="1" ht="12.95" customHeight="1" x14ac:dyDescent="0.2">
      <c r="A410" s="343" t="s">
        <v>764</v>
      </c>
      <c r="B410" s="343"/>
      <c r="C410" s="343" t="s">
        <v>802</v>
      </c>
      <c r="D410" s="343" t="s">
        <v>804</v>
      </c>
      <c r="E410" s="344">
        <v>3553</v>
      </c>
      <c r="F410" s="344">
        <v>3553</v>
      </c>
      <c r="G410" s="348">
        <v>7.4399999999999998E-4</v>
      </c>
      <c r="H410" s="349">
        <v>0.28059800000000001</v>
      </c>
      <c r="I410" s="349">
        <v>1.0000000000000001E-5</v>
      </c>
      <c r="J410" s="347">
        <v>1.9</v>
      </c>
      <c r="K410" s="347">
        <v>2.3673475637209229</v>
      </c>
      <c r="L410" s="347">
        <v>0.35653093047427475</v>
      </c>
      <c r="M410" s="347"/>
      <c r="N410" s="347"/>
      <c r="O410" s="347"/>
      <c r="P410" s="343" t="s">
        <v>1787</v>
      </c>
    </row>
    <row r="411" spans="1:16" s="96" customFormat="1" ht="12.95" customHeight="1" x14ac:dyDescent="0.2">
      <c r="A411" s="343" t="s">
        <v>764</v>
      </c>
      <c r="B411" s="343"/>
      <c r="C411" s="343" t="s">
        <v>802</v>
      </c>
      <c r="D411" s="343" t="s">
        <v>805</v>
      </c>
      <c r="E411" s="344">
        <v>3553</v>
      </c>
      <c r="F411" s="344">
        <v>3553</v>
      </c>
      <c r="G411" s="348">
        <v>9.9700000000000006E-4</v>
      </c>
      <c r="H411" s="349">
        <v>0.28057900000000002</v>
      </c>
      <c r="I411" s="349">
        <v>1.7E-5</v>
      </c>
      <c r="J411" s="347">
        <v>0.5</v>
      </c>
      <c r="K411" s="347">
        <v>1.0712941799018161</v>
      </c>
      <c r="L411" s="347">
        <v>0.60610258180382459</v>
      </c>
      <c r="M411" s="347"/>
      <c r="N411" s="347"/>
      <c r="O411" s="347"/>
      <c r="P411" s="343" t="s">
        <v>1787</v>
      </c>
    </row>
    <row r="412" spans="1:16" s="96" customFormat="1" ht="12.95" customHeight="1" x14ac:dyDescent="0.2">
      <c r="A412" s="343" t="s">
        <v>764</v>
      </c>
      <c r="B412" s="343"/>
      <c r="C412" s="343" t="s">
        <v>802</v>
      </c>
      <c r="D412" s="343" t="s">
        <v>806</v>
      </c>
      <c r="E412" s="344">
        <v>3553</v>
      </c>
      <c r="F412" s="344">
        <v>3553</v>
      </c>
      <c r="G412" s="348">
        <v>1.2639999999999999E-3</v>
      </c>
      <c r="H412" s="349">
        <v>0.280559</v>
      </c>
      <c r="I412" s="349">
        <v>1.2E-5</v>
      </c>
      <c r="J412" s="347">
        <v>-0.8</v>
      </c>
      <c r="K412" s="347">
        <v>-0.29464559587077943</v>
      </c>
      <c r="L412" s="347">
        <v>0.42783711656779744</v>
      </c>
      <c r="M412" s="347"/>
      <c r="N412" s="347"/>
      <c r="O412" s="347"/>
      <c r="P412" s="343" t="s">
        <v>1787</v>
      </c>
    </row>
    <row r="413" spans="1:16" s="96" customFormat="1" ht="12.95" customHeight="1" x14ac:dyDescent="0.2">
      <c r="A413" s="343" t="s">
        <v>764</v>
      </c>
      <c r="B413" s="343"/>
      <c r="C413" s="343" t="s">
        <v>802</v>
      </c>
      <c r="D413" s="343" t="s">
        <v>807</v>
      </c>
      <c r="E413" s="344">
        <v>3553</v>
      </c>
      <c r="F413" s="344">
        <v>3553</v>
      </c>
      <c r="G413" s="348">
        <v>7.0299999999999996E-4</v>
      </c>
      <c r="H413" s="349">
        <v>0.28056300000000001</v>
      </c>
      <c r="I413" s="349">
        <v>1.2999999999999999E-5</v>
      </c>
      <c r="J413" s="347">
        <v>0.7</v>
      </c>
      <c r="K413" s="347">
        <v>1.2197439681438382</v>
      </c>
      <c r="L413" s="347">
        <v>0.46349020961455878</v>
      </c>
      <c r="M413" s="347"/>
      <c r="N413" s="347"/>
      <c r="O413" s="347"/>
      <c r="P413" s="343" t="s">
        <v>1787</v>
      </c>
    </row>
    <row r="414" spans="1:16" s="96" customFormat="1" ht="12.95" customHeight="1" x14ac:dyDescent="0.2">
      <c r="A414" s="343" t="s">
        <v>764</v>
      </c>
      <c r="B414" s="343"/>
      <c r="C414" s="343" t="s">
        <v>802</v>
      </c>
      <c r="D414" s="343" t="s">
        <v>808</v>
      </c>
      <c r="E414" s="344">
        <v>3553</v>
      </c>
      <c r="F414" s="344">
        <v>3553</v>
      </c>
      <c r="G414" s="348">
        <v>9.5799999999999998E-4</v>
      </c>
      <c r="H414" s="349">
        <v>0.280607</v>
      </c>
      <c r="I414" s="349">
        <v>9.0000000000000002E-6</v>
      </c>
      <c r="J414" s="347">
        <v>1.7</v>
      </c>
      <c r="K414" s="347">
        <v>2.1649449750293925</v>
      </c>
      <c r="L414" s="347">
        <v>0.32087783742529297</v>
      </c>
      <c r="M414" s="347"/>
      <c r="N414" s="347"/>
      <c r="O414" s="347"/>
      <c r="P414" s="343" t="s">
        <v>1787</v>
      </c>
    </row>
    <row r="415" spans="1:16" s="96" customFormat="1" ht="12.95" customHeight="1" x14ac:dyDescent="0.2">
      <c r="A415" s="343" t="s">
        <v>764</v>
      </c>
      <c r="B415" s="343"/>
      <c r="C415" s="343" t="s">
        <v>802</v>
      </c>
      <c r="D415" s="343" t="s">
        <v>809</v>
      </c>
      <c r="E415" s="344">
        <v>3553</v>
      </c>
      <c r="F415" s="344">
        <v>3553</v>
      </c>
      <c r="G415" s="348">
        <v>6.6200000000000005E-4</v>
      </c>
      <c r="H415" s="349">
        <v>0.28060299999999999</v>
      </c>
      <c r="I415" s="349">
        <v>1.2999999999999999E-5</v>
      </c>
      <c r="J415" s="347">
        <v>2.2000000000000002</v>
      </c>
      <c r="K415" s="347">
        <v>2.7461223511138222</v>
      </c>
      <c r="L415" s="347">
        <v>0.46349020961233833</v>
      </c>
      <c r="M415" s="347"/>
      <c r="N415" s="347"/>
      <c r="O415" s="347"/>
      <c r="P415" s="343" t="s">
        <v>1787</v>
      </c>
    </row>
    <row r="416" spans="1:16" s="96" customFormat="1" ht="12.95" customHeight="1" x14ac:dyDescent="0.2">
      <c r="A416" s="343" t="s">
        <v>764</v>
      </c>
      <c r="B416" s="343"/>
      <c r="C416" s="343" t="s">
        <v>802</v>
      </c>
      <c r="D416" s="343" t="s">
        <v>810</v>
      </c>
      <c r="E416" s="344">
        <v>3553</v>
      </c>
      <c r="F416" s="344">
        <v>3553</v>
      </c>
      <c r="G416" s="348">
        <v>8.4999999999999995E-4</v>
      </c>
      <c r="H416" s="349">
        <v>0.28059899999999999</v>
      </c>
      <c r="I416" s="349">
        <v>1.0000000000000001E-5</v>
      </c>
      <c r="J416" s="347">
        <v>1.6</v>
      </c>
      <c r="K416" s="347">
        <v>2.1438056793465776</v>
      </c>
      <c r="L416" s="347">
        <v>0.35653093047205431</v>
      </c>
      <c r="M416" s="347"/>
      <c r="N416" s="347"/>
      <c r="O416" s="347"/>
      <c r="P416" s="343" t="s">
        <v>1787</v>
      </c>
    </row>
    <row r="417" spans="1:16" s="96" customFormat="1" ht="12.95" customHeight="1" x14ac:dyDescent="0.2">
      <c r="A417" s="343" t="s">
        <v>764</v>
      </c>
      <c r="B417" s="343"/>
      <c r="C417" s="343" t="s">
        <v>802</v>
      </c>
      <c r="D417" s="343" t="s">
        <v>811</v>
      </c>
      <c r="E417" s="344">
        <v>3553</v>
      </c>
      <c r="F417" s="344">
        <v>3553</v>
      </c>
      <c r="G417" s="348">
        <v>1.0640000000000001E-3</v>
      </c>
      <c r="H417" s="349">
        <v>0.28061700000000001</v>
      </c>
      <c r="I417" s="349">
        <v>9.0000000000000002E-6</v>
      </c>
      <c r="J417" s="347">
        <v>1.8</v>
      </c>
      <c r="K417" s="347">
        <v>2.2622809280803402</v>
      </c>
      <c r="L417" s="347">
        <v>0.32087783742529297</v>
      </c>
      <c r="M417" s="347"/>
      <c r="N417" s="347"/>
      <c r="O417" s="347"/>
      <c r="P417" s="343" t="s">
        <v>1787</v>
      </c>
    </row>
    <row r="418" spans="1:16" s="96" customFormat="1" ht="12.95" customHeight="1" x14ac:dyDescent="0.2">
      <c r="A418" s="343" t="s">
        <v>764</v>
      </c>
      <c r="B418" s="343"/>
      <c r="C418" s="343" t="s">
        <v>802</v>
      </c>
      <c r="D418" s="343" t="s">
        <v>812</v>
      </c>
      <c r="E418" s="344">
        <v>3553</v>
      </c>
      <c r="F418" s="344">
        <v>3553</v>
      </c>
      <c r="G418" s="348">
        <v>9.2299999999999999E-4</v>
      </c>
      <c r="H418" s="349">
        <v>0.28055799999999997</v>
      </c>
      <c r="I418" s="349">
        <v>1.2999999999999999E-5</v>
      </c>
      <c r="J418" s="347">
        <v>0</v>
      </c>
      <c r="K418" s="347">
        <v>0.50352666297381887</v>
      </c>
      <c r="L418" s="347">
        <v>0.46349020961455878</v>
      </c>
      <c r="M418" s="347"/>
      <c r="N418" s="347"/>
      <c r="O418" s="347"/>
      <c r="P418" s="343" t="s">
        <v>1787</v>
      </c>
    </row>
    <row r="419" spans="1:16" s="96" customFormat="1" ht="12.95" customHeight="1" x14ac:dyDescent="0.2">
      <c r="A419" s="343" t="s">
        <v>764</v>
      </c>
      <c r="B419" s="343"/>
      <c r="C419" s="343" t="s">
        <v>802</v>
      </c>
      <c r="D419" s="343" t="s">
        <v>813</v>
      </c>
      <c r="E419" s="344">
        <v>3553</v>
      </c>
      <c r="F419" s="344">
        <v>3553</v>
      </c>
      <c r="G419" s="348">
        <v>7.76E-4</v>
      </c>
      <c r="H419" s="349">
        <v>0.28054699999999999</v>
      </c>
      <c r="I419" s="349">
        <v>1.2E-5</v>
      </c>
      <c r="J419" s="347">
        <v>0</v>
      </c>
      <c r="K419" s="347">
        <v>0.47079227795565615</v>
      </c>
      <c r="L419" s="347">
        <v>0.42783711656779744</v>
      </c>
      <c r="M419" s="347"/>
      <c r="N419" s="347"/>
      <c r="O419" s="347"/>
      <c r="P419" s="343" t="s">
        <v>1787</v>
      </c>
    </row>
    <row r="420" spans="1:16" s="96" customFormat="1" ht="12.95" customHeight="1" x14ac:dyDescent="0.2">
      <c r="A420" s="343" t="s">
        <v>764</v>
      </c>
      <c r="B420" s="343"/>
      <c r="C420" s="343" t="s">
        <v>802</v>
      </c>
      <c r="D420" s="343" t="s">
        <v>814</v>
      </c>
      <c r="E420" s="344">
        <v>3553</v>
      </c>
      <c r="F420" s="344">
        <v>3553</v>
      </c>
      <c r="G420" s="348">
        <v>8.8800000000000001E-4</v>
      </c>
      <c r="H420" s="349">
        <v>0.28063199999999999</v>
      </c>
      <c r="I420" s="349">
        <v>1.2E-5</v>
      </c>
      <c r="J420" s="347">
        <v>2.7</v>
      </c>
      <c r="K420" s="347">
        <v>3.2274387957365036</v>
      </c>
      <c r="L420" s="347">
        <v>0.42783711656779744</v>
      </c>
      <c r="M420" s="347"/>
      <c r="N420" s="347"/>
      <c r="O420" s="347"/>
      <c r="P420" s="343" t="s">
        <v>1787</v>
      </c>
    </row>
    <row r="421" spans="1:16" s="96" customFormat="1" ht="12.95" customHeight="1" x14ac:dyDescent="0.2">
      <c r="A421" s="343" t="s">
        <v>764</v>
      </c>
      <c r="B421" s="343"/>
      <c r="C421" s="343" t="s">
        <v>815</v>
      </c>
      <c r="D421" s="343" t="s">
        <v>816</v>
      </c>
      <c r="E421" s="344">
        <v>3553</v>
      </c>
      <c r="F421" s="344">
        <v>3553</v>
      </c>
      <c r="G421" s="348">
        <v>1.163E-3</v>
      </c>
      <c r="H421" s="349">
        <v>0.28057799999999999</v>
      </c>
      <c r="I421" s="349">
        <v>1.1E-5</v>
      </c>
      <c r="J421" s="347">
        <v>0.1</v>
      </c>
      <c r="K421" s="347">
        <v>0.62973197126892089</v>
      </c>
      <c r="L421" s="347">
        <v>0.39218402351881565</v>
      </c>
      <c r="M421" s="347">
        <f>AVERAGE(K421:K430)</f>
        <v>-1.1236992184067152</v>
      </c>
      <c r="N421" s="347">
        <v>0.57847070196468109</v>
      </c>
      <c r="O421" s="347">
        <f>MAX(K421:K430)-MIN(K421:K430)</f>
        <v>2.8240098004117531</v>
      </c>
      <c r="P421" s="343" t="s">
        <v>1787</v>
      </c>
    </row>
    <row r="422" spans="1:16" s="96" customFormat="1" ht="12.95" customHeight="1" x14ac:dyDescent="0.2">
      <c r="A422" s="343" t="s">
        <v>764</v>
      </c>
      <c r="B422" s="343"/>
      <c r="C422" s="343" t="s">
        <v>815</v>
      </c>
      <c r="D422" s="343" t="s">
        <v>817</v>
      </c>
      <c r="E422" s="344">
        <v>3553</v>
      </c>
      <c r="F422" s="344">
        <v>3553</v>
      </c>
      <c r="G422" s="348">
        <v>2.2629999999999998E-3</v>
      </c>
      <c r="H422" s="349">
        <v>0.28059000000000001</v>
      </c>
      <c r="I422" s="349">
        <v>1.2E-5</v>
      </c>
      <c r="J422" s="347">
        <v>-2.1</v>
      </c>
      <c r="K422" s="347">
        <v>-1.6321901118188098</v>
      </c>
      <c r="L422" s="347">
        <v>0.42783711656779744</v>
      </c>
      <c r="M422" s="347"/>
      <c r="N422" s="347"/>
      <c r="O422" s="347"/>
      <c r="P422" s="343" t="s">
        <v>1787</v>
      </c>
    </row>
    <row r="423" spans="1:16" s="96" customFormat="1" ht="12.95" customHeight="1" x14ac:dyDescent="0.2">
      <c r="A423" s="343" t="s">
        <v>764</v>
      </c>
      <c r="B423" s="343"/>
      <c r="C423" s="343" t="s">
        <v>815</v>
      </c>
      <c r="D423" s="343" t="s">
        <v>818</v>
      </c>
      <c r="E423" s="344">
        <v>3553</v>
      </c>
      <c r="F423" s="344">
        <v>3553</v>
      </c>
      <c r="G423" s="348">
        <v>3.2690000000000002E-3</v>
      </c>
      <c r="H423" s="349">
        <v>0.28064600000000001</v>
      </c>
      <c r="I423" s="349">
        <v>1.4E-5</v>
      </c>
      <c r="J423" s="347">
        <v>-2.6</v>
      </c>
      <c r="K423" s="347">
        <v>-2.0955239510400681</v>
      </c>
      <c r="L423" s="347">
        <v>0.49914330266243034</v>
      </c>
      <c r="M423" s="347"/>
      <c r="N423" s="347"/>
      <c r="O423" s="347"/>
      <c r="P423" s="343" t="s">
        <v>1787</v>
      </c>
    </row>
    <row r="424" spans="1:16" s="96" customFormat="1" ht="12.95" customHeight="1" x14ac:dyDescent="0.2">
      <c r="A424" s="343" t="s">
        <v>764</v>
      </c>
      <c r="B424" s="343"/>
      <c r="C424" s="343" t="s">
        <v>815</v>
      </c>
      <c r="D424" s="343" t="s">
        <v>819</v>
      </c>
      <c r="E424" s="344">
        <v>3553</v>
      </c>
      <c r="F424" s="344">
        <v>3553</v>
      </c>
      <c r="G424" s="348">
        <v>1.7930000000000001E-3</v>
      </c>
      <c r="H424" s="349">
        <v>0.28054200000000001</v>
      </c>
      <c r="I424" s="349">
        <v>1.2999999999999999E-5</v>
      </c>
      <c r="J424" s="347">
        <v>-2.7</v>
      </c>
      <c r="K424" s="347">
        <v>-2.1942778291428322</v>
      </c>
      <c r="L424" s="347">
        <v>0.46349020961344856</v>
      </c>
      <c r="M424" s="347"/>
      <c r="N424" s="347"/>
      <c r="O424" s="347"/>
      <c r="P424" s="343" t="s">
        <v>1787</v>
      </c>
    </row>
    <row r="425" spans="1:16" s="96" customFormat="1" ht="12.95" customHeight="1" x14ac:dyDescent="0.2">
      <c r="A425" s="343" t="s">
        <v>764</v>
      </c>
      <c r="B425" s="343"/>
      <c r="C425" s="343" t="s">
        <v>815</v>
      </c>
      <c r="D425" s="343" t="s">
        <v>820</v>
      </c>
      <c r="E425" s="344">
        <v>3553</v>
      </c>
      <c r="F425" s="344">
        <v>3553</v>
      </c>
      <c r="G425" s="348">
        <v>1.1479999999999999E-3</v>
      </c>
      <c r="H425" s="349">
        <v>0.28050799999999998</v>
      </c>
      <c r="I425" s="349">
        <v>1.2E-5</v>
      </c>
      <c r="J425" s="347">
        <v>-2.2999999999999998</v>
      </c>
      <c r="K425" s="347">
        <v>-1.8293060074991985</v>
      </c>
      <c r="L425" s="347">
        <v>0.42783711656779744</v>
      </c>
      <c r="M425" s="347"/>
      <c r="N425" s="347"/>
      <c r="O425" s="347"/>
      <c r="P425" s="343" t="s">
        <v>1787</v>
      </c>
    </row>
    <row r="426" spans="1:16" s="96" customFormat="1" ht="12.95" customHeight="1" x14ac:dyDescent="0.2">
      <c r="A426" s="343" t="s">
        <v>764</v>
      </c>
      <c r="B426" s="343"/>
      <c r="C426" s="343" t="s">
        <v>815</v>
      </c>
      <c r="D426" s="343" t="s">
        <v>821</v>
      </c>
      <c r="E426" s="344">
        <v>3553</v>
      </c>
      <c r="F426" s="344">
        <v>3553</v>
      </c>
      <c r="G426" s="348">
        <v>2.8170000000000001E-3</v>
      </c>
      <c r="H426" s="349">
        <v>0.28065899999999999</v>
      </c>
      <c r="I426" s="349">
        <v>1.5999999999999999E-5</v>
      </c>
      <c r="J426" s="347">
        <v>-1</v>
      </c>
      <c r="K426" s="347">
        <v>-0.5267872339298485</v>
      </c>
      <c r="L426" s="347">
        <v>0.57044948875706325</v>
      </c>
      <c r="M426" s="347"/>
      <c r="N426" s="347"/>
      <c r="O426" s="347"/>
      <c r="P426" s="343" t="s">
        <v>1787</v>
      </c>
    </row>
    <row r="427" spans="1:16" s="96" customFormat="1" ht="12.95" customHeight="1" x14ac:dyDescent="0.2">
      <c r="A427" s="343" t="s">
        <v>764</v>
      </c>
      <c r="B427" s="343"/>
      <c r="C427" s="343" t="s">
        <v>815</v>
      </c>
      <c r="D427" s="343" t="s">
        <v>822</v>
      </c>
      <c r="E427" s="344">
        <v>3553</v>
      </c>
      <c r="F427" s="344">
        <v>3553</v>
      </c>
      <c r="G427" s="348">
        <v>2.1559999999999999E-3</v>
      </c>
      <c r="H427" s="349">
        <v>0.28061199999999997</v>
      </c>
      <c r="I427" s="349">
        <v>1.2E-5</v>
      </c>
      <c r="J427" s="347">
        <v>-1.1000000000000001</v>
      </c>
      <c r="K427" s="347">
        <v>-0.58618185172276682</v>
      </c>
      <c r="L427" s="347">
        <v>0.42783711656779744</v>
      </c>
      <c r="M427" s="347"/>
      <c r="N427" s="347"/>
      <c r="O427" s="347"/>
      <c r="P427" s="343" t="s">
        <v>1787</v>
      </c>
    </row>
    <row r="428" spans="1:16" s="96" customFormat="1" ht="12.95" customHeight="1" x14ac:dyDescent="0.2">
      <c r="A428" s="343" t="s">
        <v>764</v>
      </c>
      <c r="B428" s="343"/>
      <c r="C428" s="343" t="s">
        <v>815</v>
      </c>
      <c r="D428" s="343" t="s">
        <v>823</v>
      </c>
      <c r="E428" s="344">
        <v>3553</v>
      </c>
      <c r="F428" s="344">
        <v>3553</v>
      </c>
      <c r="G428" s="348">
        <v>2.091E-3</v>
      </c>
      <c r="H428" s="349">
        <v>0.28060099999999999</v>
      </c>
      <c r="I428" s="349">
        <v>1.4E-5</v>
      </c>
      <c r="J428" s="347">
        <v>-1.3</v>
      </c>
      <c r="K428" s="347">
        <v>-0.81942555889891189</v>
      </c>
      <c r="L428" s="347">
        <v>0.49914330266243034</v>
      </c>
      <c r="M428" s="347"/>
      <c r="N428" s="347"/>
      <c r="O428" s="347"/>
      <c r="P428" s="343" t="s">
        <v>1787</v>
      </c>
    </row>
    <row r="429" spans="1:16" s="96" customFormat="1" ht="12.95" customHeight="1" x14ac:dyDescent="0.2">
      <c r="A429" s="343" t="s">
        <v>764</v>
      </c>
      <c r="B429" s="343"/>
      <c r="C429" s="343" t="s">
        <v>815</v>
      </c>
      <c r="D429" s="343" t="s">
        <v>824</v>
      </c>
      <c r="E429" s="344">
        <v>3553</v>
      </c>
      <c r="F429" s="344">
        <v>3553</v>
      </c>
      <c r="G429" s="348">
        <v>5.04E-4</v>
      </c>
      <c r="H429" s="349">
        <v>0.280503</v>
      </c>
      <c r="I429" s="349">
        <v>1.1E-5</v>
      </c>
      <c r="J429" s="347">
        <v>-1</v>
      </c>
      <c r="K429" s="347">
        <v>-0.43283972311791707</v>
      </c>
      <c r="L429" s="347">
        <v>0.39218402351992587</v>
      </c>
      <c r="M429" s="347"/>
      <c r="N429" s="347"/>
      <c r="O429" s="347"/>
      <c r="P429" s="343" t="s">
        <v>1787</v>
      </c>
    </row>
    <row r="430" spans="1:16" s="96" customFormat="1" ht="12.95" customHeight="1" x14ac:dyDescent="0.2">
      <c r="A430" s="343" t="s">
        <v>764</v>
      </c>
      <c r="B430" s="343"/>
      <c r="C430" s="343" t="s">
        <v>815</v>
      </c>
      <c r="D430" s="343" t="s">
        <v>825</v>
      </c>
      <c r="E430" s="344">
        <v>3553</v>
      </c>
      <c r="F430" s="344">
        <v>3553</v>
      </c>
      <c r="G430" s="348">
        <v>1.903E-3</v>
      </c>
      <c r="H430" s="349">
        <v>0.28056199999999998</v>
      </c>
      <c r="I430" s="349">
        <v>1.5999999999999999E-5</v>
      </c>
      <c r="J430" s="347">
        <v>-2.2999999999999998</v>
      </c>
      <c r="K430" s="347">
        <v>-1.7501918881657197</v>
      </c>
      <c r="L430" s="347">
        <v>0.57044948875595303</v>
      </c>
      <c r="M430" s="347"/>
      <c r="N430" s="347"/>
      <c r="O430" s="347"/>
      <c r="P430" s="343" t="s">
        <v>1787</v>
      </c>
    </row>
    <row r="431" spans="1:16" s="96" customFormat="1" ht="12.95" customHeight="1" x14ac:dyDescent="0.2">
      <c r="A431" s="343" t="s">
        <v>764</v>
      </c>
      <c r="B431" s="343"/>
      <c r="C431" s="343" t="s">
        <v>826</v>
      </c>
      <c r="D431" s="343" t="s">
        <v>827</v>
      </c>
      <c r="E431" s="344">
        <v>3537</v>
      </c>
      <c r="F431" s="344">
        <v>3537</v>
      </c>
      <c r="G431" s="348">
        <v>1.4189999999999999E-3</v>
      </c>
      <c r="H431" s="349">
        <v>0.28055000000000002</v>
      </c>
      <c r="I431" s="349">
        <v>1.4E-5</v>
      </c>
      <c r="J431" s="347">
        <v>-1.9</v>
      </c>
      <c r="K431" s="347">
        <v>-1.3606715973590866</v>
      </c>
      <c r="L431" s="347">
        <v>0.49912421937081675</v>
      </c>
      <c r="M431" s="347">
        <f>AVERAGE(K431:K439)</f>
        <v>-1.1388756218281653</v>
      </c>
      <c r="N431" s="347">
        <v>0.87468692875970266</v>
      </c>
      <c r="O431" s="347">
        <f>MAX(K431:K439)-MIN(K431:K439)</f>
        <v>4.0740322690802078</v>
      </c>
      <c r="P431" s="343" t="s">
        <v>1787</v>
      </c>
    </row>
    <row r="432" spans="1:16" s="96" customFormat="1" ht="12.95" customHeight="1" x14ac:dyDescent="0.2">
      <c r="A432" s="343" t="s">
        <v>764</v>
      </c>
      <c r="B432" s="343"/>
      <c r="C432" s="343" t="s">
        <v>826</v>
      </c>
      <c r="D432" s="343" t="s">
        <v>828</v>
      </c>
      <c r="E432" s="344">
        <v>3537</v>
      </c>
      <c r="F432" s="344">
        <v>3537</v>
      </c>
      <c r="G432" s="348">
        <v>1.5009999999999999E-3</v>
      </c>
      <c r="H432" s="349">
        <v>0.28053499999999998</v>
      </c>
      <c r="I432" s="349">
        <v>1.1E-5</v>
      </c>
      <c r="J432" s="347">
        <v>-2.6</v>
      </c>
      <c r="K432" s="347">
        <v>-2.0950161579114113</v>
      </c>
      <c r="L432" s="347">
        <v>0.39216902950500732</v>
      </c>
      <c r="M432" s="347"/>
      <c r="N432" s="347"/>
      <c r="O432" s="347"/>
      <c r="P432" s="343" t="s">
        <v>1787</v>
      </c>
    </row>
    <row r="433" spans="1:16" s="96" customFormat="1" ht="12.95" customHeight="1" x14ac:dyDescent="0.2">
      <c r="A433" s="343" t="s">
        <v>764</v>
      </c>
      <c r="B433" s="343"/>
      <c r="C433" s="343" t="s">
        <v>826</v>
      </c>
      <c r="D433" s="343" t="s">
        <v>829</v>
      </c>
      <c r="E433" s="344">
        <v>3537</v>
      </c>
      <c r="F433" s="344">
        <v>3537</v>
      </c>
      <c r="G433" s="348">
        <v>7.2400000000000003E-4</v>
      </c>
      <c r="H433" s="349">
        <v>0.28049800000000003</v>
      </c>
      <c r="I433" s="349">
        <v>1.2E-5</v>
      </c>
      <c r="J433" s="347">
        <v>-2</v>
      </c>
      <c r="K433" s="347">
        <v>-1.5230958866985222</v>
      </c>
      <c r="L433" s="347">
        <v>0.42782075946101727</v>
      </c>
      <c r="M433" s="347"/>
      <c r="N433" s="347"/>
      <c r="O433" s="347"/>
      <c r="P433" s="343" t="s">
        <v>1787</v>
      </c>
    </row>
    <row r="434" spans="1:16" s="96" customFormat="1" ht="12.95" customHeight="1" x14ac:dyDescent="0.2">
      <c r="A434" s="343" t="s">
        <v>764</v>
      </c>
      <c r="B434" s="343"/>
      <c r="C434" s="343" t="s">
        <v>826</v>
      </c>
      <c r="D434" s="343" t="s">
        <v>830</v>
      </c>
      <c r="E434" s="344">
        <v>3537</v>
      </c>
      <c r="F434" s="344">
        <v>3537</v>
      </c>
      <c r="G434" s="348">
        <v>1.2669999999999999E-3</v>
      </c>
      <c r="H434" s="349">
        <v>0.28057599999999999</v>
      </c>
      <c r="I434" s="349">
        <v>1.8E-5</v>
      </c>
      <c r="J434" s="347">
        <v>-0.6</v>
      </c>
      <c r="K434" s="347">
        <v>-6.3794558693430758E-2</v>
      </c>
      <c r="L434" s="347">
        <v>0.64173113919041569</v>
      </c>
      <c r="M434" s="347"/>
      <c r="N434" s="347"/>
      <c r="O434" s="347"/>
      <c r="P434" s="343" t="s">
        <v>1787</v>
      </c>
    </row>
    <row r="435" spans="1:16" s="96" customFormat="1" ht="12.95" customHeight="1" x14ac:dyDescent="0.2">
      <c r="A435" s="343" t="s">
        <v>764</v>
      </c>
      <c r="B435" s="343"/>
      <c r="C435" s="343" t="s">
        <v>826</v>
      </c>
      <c r="D435" s="343" t="s">
        <v>831</v>
      </c>
      <c r="E435" s="344">
        <v>3537</v>
      </c>
      <c r="F435" s="344">
        <v>3537</v>
      </c>
      <c r="G435" s="348">
        <v>1.4970000000000001E-3</v>
      </c>
      <c r="H435" s="349">
        <v>0.28064899999999998</v>
      </c>
      <c r="I435" s="349">
        <v>2.1999999999999999E-5</v>
      </c>
      <c r="J435" s="347">
        <v>1.5</v>
      </c>
      <c r="K435" s="347">
        <v>1.9790161111687965</v>
      </c>
      <c r="L435" s="347">
        <v>0.78433805901223508</v>
      </c>
      <c r="M435" s="347"/>
      <c r="N435" s="347"/>
      <c r="O435" s="347"/>
      <c r="P435" s="343" t="s">
        <v>1787</v>
      </c>
    </row>
    <row r="436" spans="1:16" s="96" customFormat="1" ht="12.95" customHeight="1" x14ac:dyDescent="0.2">
      <c r="A436" s="343" t="s">
        <v>764</v>
      </c>
      <c r="B436" s="343"/>
      <c r="C436" s="343" t="s">
        <v>826</v>
      </c>
      <c r="D436" s="343" t="s">
        <v>832</v>
      </c>
      <c r="E436" s="344">
        <v>3537</v>
      </c>
      <c r="F436" s="344">
        <v>3537</v>
      </c>
      <c r="G436" s="348">
        <v>1.3290000000000001E-3</v>
      </c>
      <c r="H436" s="349">
        <v>0.280528</v>
      </c>
      <c r="I436" s="349">
        <v>1.2999999999999999E-5</v>
      </c>
      <c r="J436" s="347">
        <v>-2.4</v>
      </c>
      <c r="K436" s="347">
        <v>-1.9259709367314137</v>
      </c>
      <c r="L436" s="347">
        <v>0.46347248941480679</v>
      </c>
      <c r="M436" s="347"/>
      <c r="N436" s="347"/>
      <c r="O436" s="347"/>
      <c r="P436" s="343" t="s">
        <v>1787</v>
      </c>
    </row>
    <row r="437" spans="1:16" s="96" customFormat="1" ht="12.95" customHeight="1" x14ac:dyDescent="0.2">
      <c r="A437" s="343" t="s">
        <v>764</v>
      </c>
      <c r="B437" s="343"/>
      <c r="C437" s="343" t="s">
        <v>826</v>
      </c>
      <c r="D437" s="343" t="s">
        <v>833</v>
      </c>
      <c r="E437" s="344">
        <v>3537</v>
      </c>
      <c r="F437" s="344">
        <v>3537</v>
      </c>
      <c r="G437" s="348">
        <v>1.2290000000000001E-3</v>
      </c>
      <c r="H437" s="349">
        <v>0.28052199999999999</v>
      </c>
      <c r="I437" s="349">
        <v>1.2E-5</v>
      </c>
      <c r="J437" s="347">
        <v>-2.4</v>
      </c>
      <c r="K437" s="347">
        <v>-1.8965049613062224</v>
      </c>
      <c r="L437" s="347">
        <v>0.42782075946101727</v>
      </c>
      <c r="M437" s="347"/>
      <c r="N437" s="347"/>
      <c r="O437" s="347"/>
      <c r="P437" s="343" t="s">
        <v>1787</v>
      </c>
    </row>
    <row r="438" spans="1:16" s="96" customFormat="1" ht="12.95" customHeight="1" x14ac:dyDescent="0.2">
      <c r="A438" s="343" t="s">
        <v>764</v>
      </c>
      <c r="B438" s="343"/>
      <c r="C438" s="343" t="s">
        <v>826</v>
      </c>
      <c r="D438" s="343" t="s">
        <v>834</v>
      </c>
      <c r="E438" s="344">
        <v>3537</v>
      </c>
      <c r="F438" s="344">
        <v>3537</v>
      </c>
      <c r="G438" s="348">
        <v>2.0929999999999998E-3</v>
      </c>
      <c r="H438" s="349">
        <v>0.28058699999999998</v>
      </c>
      <c r="I438" s="349">
        <v>1.2E-5</v>
      </c>
      <c r="J438" s="347">
        <v>-2.2000000000000002</v>
      </c>
      <c r="K438" s="347">
        <v>-1.6819142227608719</v>
      </c>
      <c r="L438" s="347">
        <v>0.42782075946101727</v>
      </c>
      <c r="M438" s="347"/>
      <c r="N438" s="347"/>
      <c r="O438" s="347"/>
      <c r="P438" s="343" t="s">
        <v>1787</v>
      </c>
    </row>
    <row r="439" spans="1:16" s="96" customFormat="1" ht="12.95" customHeight="1" x14ac:dyDescent="0.2">
      <c r="A439" s="343" t="s">
        <v>764</v>
      </c>
      <c r="B439" s="343"/>
      <c r="C439" s="343" t="s">
        <v>826</v>
      </c>
      <c r="D439" s="343" t="s">
        <v>835</v>
      </c>
      <c r="E439" s="344">
        <v>3537</v>
      </c>
      <c r="F439" s="344">
        <v>3537</v>
      </c>
      <c r="G439" s="348">
        <v>1.5510000000000001E-3</v>
      </c>
      <c r="H439" s="349">
        <v>0.28055000000000002</v>
      </c>
      <c r="I439" s="349">
        <v>1.2E-5</v>
      </c>
      <c r="J439" s="347">
        <v>-2.2000000000000002</v>
      </c>
      <c r="K439" s="347">
        <v>-1.6819283861613243</v>
      </c>
      <c r="L439" s="347">
        <v>0.42782075946101727</v>
      </c>
      <c r="M439" s="347"/>
      <c r="N439" s="347"/>
      <c r="O439" s="347"/>
      <c r="P439" s="343" t="s">
        <v>1787</v>
      </c>
    </row>
    <row r="440" spans="1:16" s="96" customFormat="1" ht="12.95" customHeight="1" x14ac:dyDescent="0.2">
      <c r="A440" s="343" t="s">
        <v>764</v>
      </c>
      <c r="B440" s="343"/>
      <c r="C440" s="343" t="s">
        <v>826</v>
      </c>
      <c r="D440" s="343" t="s">
        <v>836</v>
      </c>
      <c r="E440" s="344">
        <v>3505</v>
      </c>
      <c r="F440" s="344">
        <v>3505</v>
      </c>
      <c r="G440" s="348">
        <v>1.189E-3</v>
      </c>
      <c r="H440" s="349">
        <v>0.28056799999999998</v>
      </c>
      <c r="I440" s="349">
        <v>2.1999999999999999E-5</v>
      </c>
      <c r="J440" s="347">
        <v>-1.4</v>
      </c>
      <c r="K440" s="347">
        <v>-0.89635940083154786</v>
      </c>
      <c r="L440" s="347">
        <v>0.78427811669334879</v>
      </c>
      <c r="M440" s="347">
        <f>AVERAGE(K440:K446)</f>
        <v>-1.3876665057355186</v>
      </c>
      <c r="N440" s="347">
        <v>0.55418743664096826</v>
      </c>
      <c r="O440" s="347">
        <f>MAX(K440:K446)-MIN(K440:K446)</f>
        <v>2.1276185867580288</v>
      </c>
      <c r="P440" s="343" t="s">
        <v>1787</v>
      </c>
    </row>
    <row r="441" spans="1:16" s="96" customFormat="1" ht="12.95" customHeight="1" x14ac:dyDescent="0.2">
      <c r="A441" s="343" t="s">
        <v>764</v>
      </c>
      <c r="B441" s="343"/>
      <c r="C441" s="343" t="s">
        <v>826</v>
      </c>
      <c r="D441" s="343" t="s">
        <v>837</v>
      </c>
      <c r="E441" s="344">
        <v>3505</v>
      </c>
      <c r="F441" s="344">
        <v>3505</v>
      </c>
      <c r="G441" s="348">
        <v>9.2199999999999997E-4</v>
      </c>
      <c r="H441" s="349">
        <v>0.28052899999999997</v>
      </c>
      <c r="I441" s="349">
        <v>1.5E-5</v>
      </c>
      <c r="J441" s="347">
        <v>-2.2000000000000002</v>
      </c>
      <c r="K441" s="347">
        <v>-1.642978386204863</v>
      </c>
      <c r="L441" s="347">
        <v>0.53473507956258715</v>
      </c>
      <c r="M441" s="347"/>
      <c r="N441" s="347"/>
      <c r="O441" s="347"/>
      <c r="P441" s="343" t="s">
        <v>1787</v>
      </c>
    </row>
    <row r="442" spans="1:16" s="96" customFormat="1" ht="12.95" customHeight="1" x14ac:dyDescent="0.2">
      <c r="A442" s="343" t="s">
        <v>764</v>
      </c>
      <c r="B442" s="343"/>
      <c r="C442" s="343" t="s">
        <v>826</v>
      </c>
      <c r="D442" s="343" t="s">
        <v>838</v>
      </c>
      <c r="E442" s="344">
        <v>3505</v>
      </c>
      <c r="F442" s="344">
        <v>3505</v>
      </c>
      <c r="G442" s="348">
        <v>2.0400000000000001E-3</v>
      </c>
      <c r="H442" s="349">
        <v>0.28062300000000001</v>
      </c>
      <c r="I442" s="349">
        <v>2.4000000000000001E-5</v>
      </c>
      <c r="J442" s="347">
        <v>-1.5</v>
      </c>
      <c r="K442" s="347">
        <v>-0.98728238808187818</v>
      </c>
      <c r="L442" s="347">
        <v>0.85557612730102761</v>
      </c>
      <c r="M442" s="347"/>
      <c r="N442" s="347"/>
      <c r="O442" s="347"/>
      <c r="P442" s="343" t="s">
        <v>1787</v>
      </c>
    </row>
    <row r="443" spans="1:16" s="96" customFormat="1" ht="12.95" customHeight="1" x14ac:dyDescent="0.2">
      <c r="A443" s="343" t="s">
        <v>764</v>
      </c>
      <c r="B443" s="343"/>
      <c r="C443" s="343" t="s">
        <v>826</v>
      </c>
      <c r="D443" s="343" t="s">
        <v>839</v>
      </c>
      <c r="E443" s="344">
        <v>3505</v>
      </c>
      <c r="F443" s="344">
        <v>3505</v>
      </c>
      <c r="G443" s="348">
        <v>2.4499999999999999E-3</v>
      </c>
      <c r="H443" s="349">
        <v>0.28065899999999999</v>
      </c>
      <c r="I443" s="349">
        <v>2.1999999999999999E-5</v>
      </c>
      <c r="J443" s="347">
        <v>-1.2</v>
      </c>
      <c r="K443" s="347">
        <v>-0.69235943612633299</v>
      </c>
      <c r="L443" s="347">
        <v>0.78427811669334879</v>
      </c>
      <c r="M443" s="347"/>
      <c r="N443" s="347"/>
      <c r="O443" s="347"/>
      <c r="P443" s="343" t="s">
        <v>1787</v>
      </c>
    </row>
    <row r="444" spans="1:16" s="96" customFormat="1" ht="12.95" customHeight="1" x14ac:dyDescent="0.2">
      <c r="A444" s="343" t="s">
        <v>764</v>
      </c>
      <c r="B444" s="343"/>
      <c r="C444" s="343" t="s">
        <v>826</v>
      </c>
      <c r="D444" s="343" t="s">
        <v>840</v>
      </c>
      <c r="E444" s="344">
        <v>3505</v>
      </c>
      <c r="F444" s="344">
        <v>3505</v>
      </c>
      <c r="G444" s="348">
        <v>1.7750000000000001E-3</v>
      </c>
      <c r="H444" s="349">
        <v>0.280586</v>
      </c>
      <c r="I444" s="349">
        <v>3.4999999999999997E-5</v>
      </c>
      <c r="J444" s="347">
        <v>-2.2000000000000002</v>
      </c>
      <c r="K444" s="347">
        <v>-1.6674250274284486</v>
      </c>
      <c r="L444" s="347">
        <v>1.2477151856471469</v>
      </c>
      <c r="M444" s="347"/>
      <c r="N444" s="347"/>
      <c r="O444" s="347"/>
      <c r="P444" s="343" t="s">
        <v>1787</v>
      </c>
    </row>
    <row r="445" spans="1:16" s="96" customFormat="1" ht="12.95" customHeight="1" x14ac:dyDescent="0.2">
      <c r="A445" s="343" t="s">
        <v>764</v>
      </c>
      <c r="B445" s="343"/>
      <c r="C445" s="343" t="s">
        <v>826</v>
      </c>
      <c r="D445" s="343" t="s">
        <v>841</v>
      </c>
      <c r="E445" s="344">
        <v>3505</v>
      </c>
      <c r="F445" s="344">
        <v>3505</v>
      </c>
      <c r="G445" s="348">
        <v>1.4250000000000001E-3</v>
      </c>
      <c r="H445" s="349">
        <v>0.28053</v>
      </c>
      <c r="I445" s="349">
        <v>2.4000000000000001E-5</v>
      </c>
      <c r="J445" s="347">
        <v>-3.3</v>
      </c>
      <c r="K445" s="347">
        <v>-2.8199780228843618</v>
      </c>
      <c r="L445" s="347">
        <v>0.85557612730102761</v>
      </c>
      <c r="M445" s="347"/>
      <c r="N445" s="347"/>
      <c r="O445" s="347"/>
      <c r="P445" s="343" t="s">
        <v>1787</v>
      </c>
    </row>
    <row r="446" spans="1:16" s="96" customFormat="1" ht="12.95" customHeight="1" x14ac:dyDescent="0.2">
      <c r="A446" s="343" t="s">
        <v>764</v>
      </c>
      <c r="B446" s="343"/>
      <c r="C446" s="343" t="s">
        <v>826</v>
      </c>
      <c r="D446" s="343" t="s">
        <v>842</v>
      </c>
      <c r="E446" s="344">
        <v>3505</v>
      </c>
      <c r="F446" s="344">
        <v>3505</v>
      </c>
      <c r="G446" s="348">
        <v>1.9300000000000001E-3</v>
      </c>
      <c r="H446" s="349">
        <v>0.280615</v>
      </c>
      <c r="I446" s="349">
        <v>2.0999999999999999E-5</v>
      </c>
      <c r="J446" s="347">
        <v>-1.5</v>
      </c>
      <c r="K446" s="347">
        <v>-1.007282878591198</v>
      </c>
      <c r="L446" s="347">
        <v>0.74862911138895427</v>
      </c>
      <c r="M446" s="347"/>
      <c r="N446" s="347"/>
      <c r="O446" s="347"/>
      <c r="P446" s="343" t="s">
        <v>1787</v>
      </c>
    </row>
    <row r="447" spans="1:16" s="96" customFormat="1" ht="12.95" customHeight="1" x14ac:dyDescent="0.2">
      <c r="A447" s="343" t="s">
        <v>764</v>
      </c>
      <c r="B447" s="343"/>
      <c r="C447" s="343" t="s">
        <v>843</v>
      </c>
      <c r="D447" s="343" t="s">
        <v>844</v>
      </c>
      <c r="E447" s="344">
        <v>3601</v>
      </c>
      <c r="F447" s="344">
        <v>3601</v>
      </c>
      <c r="G447" s="348">
        <v>2.1689999999999999E-3</v>
      </c>
      <c r="H447" s="349">
        <v>0.28054600000000002</v>
      </c>
      <c r="I447" s="349">
        <v>1.5E-5</v>
      </c>
      <c r="J447" s="347">
        <v>-2.4</v>
      </c>
      <c r="K447" s="347">
        <v>-1.8976874307119473</v>
      </c>
      <c r="L447" s="347">
        <v>0.53485778090944791</v>
      </c>
      <c r="M447" s="347">
        <f>AVERAGE(K447:K456)</f>
        <v>-1.6260627464481647</v>
      </c>
      <c r="N447" s="347">
        <v>1.0426177474497225</v>
      </c>
      <c r="O447" s="347">
        <f>MAX(K447:K456)-MIN(K447:K456)</f>
        <v>4.5905452854844153</v>
      </c>
      <c r="P447" s="343" t="s">
        <v>1787</v>
      </c>
    </row>
    <row r="448" spans="1:16" s="96" customFormat="1" ht="12.95" customHeight="1" x14ac:dyDescent="0.2">
      <c r="A448" s="343" t="s">
        <v>764</v>
      </c>
      <c r="B448" s="343"/>
      <c r="C448" s="343" t="s">
        <v>845</v>
      </c>
      <c r="D448" s="343" t="s">
        <v>846</v>
      </c>
      <c r="E448" s="344">
        <v>3601</v>
      </c>
      <c r="F448" s="344">
        <v>3601</v>
      </c>
      <c r="G448" s="348">
        <v>2.7759999999999998E-3</v>
      </c>
      <c r="H448" s="349">
        <v>0.28054899999999999</v>
      </c>
      <c r="I448" s="349">
        <v>1.2999999999999999E-5</v>
      </c>
      <c r="J448" s="347">
        <v>-3.8</v>
      </c>
      <c r="K448" s="347">
        <v>-3.2958802553850752</v>
      </c>
      <c r="L448" s="347">
        <v>0.4635434101218916</v>
      </c>
      <c r="M448" s="347"/>
      <c r="N448" s="347"/>
      <c r="O448" s="347"/>
      <c r="P448" s="343" t="s">
        <v>1787</v>
      </c>
    </row>
    <row r="449" spans="1:16" s="96" customFormat="1" ht="12.95" customHeight="1" x14ac:dyDescent="0.2">
      <c r="A449" s="343" t="s">
        <v>764</v>
      </c>
      <c r="B449" s="343"/>
      <c r="C449" s="343" t="s">
        <v>845</v>
      </c>
      <c r="D449" s="343" t="s">
        <v>847</v>
      </c>
      <c r="E449" s="344">
        <v>3601</v>
      </c>
      <c r="F449" s="344">
        <v>3601</v>
      </c>
      <c r="G449" s="348">
        <v>2.166E-3</v>
      </c>
      <c r="H449" s="349">
        <v>0.28049400000000002</v>
      </c>
      <c r="I449" s="349">
        <v>1.2999999999999999E-5</v>
      </c>
      <c r="J449" s="347">
        <v>-4.3</v>
      </c>
      <c r="K449" s="347">
        <v>-3.7444220380200566</v>
      </c>
      <c r="L449" s="347">
        <v>0.46354341012300182</v>
      </c>
      <c r="M449" s="347"/>
      <c r="N449" s="347"/>
      <c r="O449" s="347"/>
      <c r="P449" s="343" t="s">
        <v>1787</v>
      </c>
    </row>
    <row r="450" spans="1:16" s="96" customFormat="1" ht="12.95" customHeight="1" x14ac:dyDescent="0.2">
      <c r="A450" s="343" t="s">
        <v>764</v>
      </c>
      <c r="B450" s="343"/>
      <c r="C450" s="343" t="s">
        <v>845</v>
      </c>
      <c r="D450" s="343" t="s">
        <v>848</v>
      </c>
      <c r="E450" s="344">
        <v>3601</v>
      </c>
      <c r="F450" s="344">
        <v>3601</v>
      </c>
      <c r="G450" s="348">
        <v>1.65E-3</v>
      </c>
      <c r="H450" s="349">
        <v>0.28048400000000001</v>
      </c>
      <c r="I450" s="349">
        <v>1.2999999999999999E-5</v>
      </c>
      <c r="J450" s="347">
        <v>-3.4</v>
      </c>
      <c r="K450" s="347">
        <v>-2.8214801843484683</v>
      </c>
      <c r="L450" s="347">
        <v>0.4635434101218916</v>
      </c>
      <c r="M450" s="347"/>
      <c r="N450" s="347"/>
      <c r="O450" s="347"/>
      <c r="P450" s="343" t="s">
        <v>1787</v>
      </c>
    </row>
    <row r="451" spans="1:16" s="96" customFormat="1" ht="12.95" customHeight="1" x14ac:dyDescent="0.2">
      <c r="A451" s="343" t="s">
        <v>764</v>
      </c>
      <c r="B451" s="343"/>
      <c r="C451" s="343" t="s">
        <v>845</v>
      </c>
      <c r="D451" s="343" t="s">
        <v>849</v>
      </c>
      <c r="E451" s="344">
        <v>3601</v>
      </c>
      <c r="F451" s="344">
        <v>3601</v>
      </c>
      <c r="G451" s="348">
        <v>2.3830000000000001E-3</v>
      </c>
      <c r="H451" s="349">
        <v>0.280559</v>
      </c>
      <c r="I451" s="349">
        <v>1.2999999999999999E-5</v>
      </c>
      <c r="J451" s="347">
        <v>-2.5</v>
      </c>
      <c r="K451" s="347">
        <v>-1.9647950543677517</v>
      </c>
      <c r="L451" s="347">
        <v>0.46354341012300182</v>
      </c>
      <c r="M451" s="347"/>
      <c r="N451" s="347"/>
      <c r="O451" s="347"/>
      <c r="P451" s="343" t="s">
        <v>1787</v>
      </c>
    </row>
    <row r="452" spans="1:16" s="96" customFormat="1" ht="12.95" customHeight="1" x14ac:dyDescent="0.2">
      <c r="A452" s="343" t="s">
        <v>764</v>
      </c>
      <c r="B452" s="343"/>
      <c r="C452" s="343" t="s">
        <v>845</v>
      </c>
      <c r="D452" s="343" t="s">
        <v>850</v>
      </c>
      <c r="E452" s="344">
        <v>3601</v>
      </c>
      <c r="F452" s="344">
        <v>3601</v>
      </c>
      <c r="G452" s="348">
        <v>1.4E-3</v>
      </c>
      <c r="H452" s="349">
        <v>0.28054499999999999</v>
      </c>
      <c r="I452" s="349">
        <v>1.4E-5</v>
      </c>
      <c r="J452" s="347">
        <v>-0.6</v>
      </c>
      <c r="K452" s="347">
        <v>-2.6472443329650375E-2</v>
      </c>
      <c r="L452" s="347">
        <v>0.49920059551733509</v>
      </c>
      <c r="M452" s="347"/>
      <c r="N452" s="347"/>
      <c r="O452" s="347"/>
      <c r="P452" s="343" t="s">
        <v>1787</v>
      </c>
    </row>
    <row r="453" spans="1:16" s="96" customFormat="1" ht="12.95" customHeight="1" x14ac:dyDescent="0.2">
      <c r="A453" s="343" t="s">
        <v>764</v>
      </c>
      <c r="B453" s="343"/>
      <c r="C453" s="343" t="s">
        <v>845</v>
      </c>
      <c r="D453" s="343" t="s">
        <v>851</v>
      </c>
      <c r="E453" s="344">
        <v>3601</v>
      </c>
      <c r="F453" s="344">
        <v>3601</v>
      </c>
      <c r="G453" s="348">
        <v>2.9819999999999998E-3</v>
      </c>
      <c r="H453" s="349">
        <v>0.28056799999999998</v>
      </c>
      <c r="I453" s="349">
        <v>1.8E-5</v>
      </c>
      <c r="J453" s="347">
        <v>-3.7</v>
      </c>
      <c r="K453" s="347">
        <v>-3.1292073448507818</v>
      </c>
      <c r="L453" s="347">
        <v>0.64182933709355794</v>
      </c>
      <c r="M453" s="347"/>
      <c r="N453" s="347"/>
      <c r="O453" s="347"/>
      <c r="P453" s="343" t="s">
        <v>1787</v>
      </c>
    </row>
    <row r="454" spans="1:16" s="96" customFormat="1" ht="12.95" customHeight="1" x14ac:dyDescent="0.2">
      <c r="A454" s="343" t="s">
        <v>764</v>
      </c>
      <c r="B454" s="343"/>
      <c r="C454" s="343" t="s">
        <v>845</v>
      </c>
      <c r="D454" s="343" t="s">
        <v>852</v>
      </c>
      <c r="E454" s="344">
        <v>3601</v>
      </c>
      <c r="F454" s="344">
        <v>3601</v>
      </c>
      <c r="G454" s="348">
        <v>9.6299999999999999E-4</v>
      </c>
      <c r="H454" s="349">
        <v>0.28051700000000002</v>
      </c>
      <c r="I454" s="349">
        <v>1.4E-5</v>
      </c>
      <c r="J454" s="347">
        <v>-0.5</v>
      </c>
      <c r="K454" s="347">
        <v>5.8745532744985951E-2</v>
      </c>
      <c r="L454" s="347">
        <v>0.49920059551622487</v>
      </c>
      <c r="M454" s="347"/>
      <c r="N454" s="347"/>
      <c r="O454" s="347"/>
      <c r="P454" s="343" t="s">
        <v>1787</v>
      </c>
    </row>
    <row r="455" spans="1:16" s="96" customFormat="1" ht="12.95" customHeight="1" x14ac:dyDescent="0.2">
      <c r="A455" s="343" t="s">
        <v>764</v>
      </c>
      <c r="B455" s="343"/>
      <c r="C455" s="343" t="s">
        <v>845</v>
      </c>
      <c r="D455" s="343" t="s">
        <v>853</v>
      </c>
      <c r="E455" s="344">
        <v>3601</v>
      </c>
      <c r="F455" s="344">
        <v>3601</v>
      </c>
      <c r="G455" s="348">
        <v>1.1199999999999999E-3</v>
      </c>
      <c r="H455" s="349">
        <v>0.28055000000000002</v>
      </c>
      <c r="I455" s="349">
        <v>1.2E-5</v>
      </c>
      <c r="J455" s="347">
        <v>0.3</v>
      </c>
      <c r="K455" s="347">
        <v>0.84612324746435874</v>
      </c>
      <c r="L455" s="347">
        <v>0.42788622472755833</v>
      </c>
      <c r="M455" s="347"/>
      <c r="N455" s="347"/>
      <c r="O455" s="347"/>
      <c r="P455" s="343" t="s">
        <v>1787</v>
      </c>
    </row>
    <row r="456" spans="1:16" s="96" customFormat="1" ht="12.95" customHeight="1" x14ac:dyDescent="0.2">
      <c r="A456" s="343" t="s">
        <v>764</v>
      </c>
      <c r="B456" s="343"/>
      <c r="C456" s="343" t="s">
        <v>845</v>
      </c>
      <c r="D456" s="343" t="s">
        <v>854</v>
      </c>
      <c r="E456" s="344">
        <v>3601</v>
      </c>
      <c r="F456" s="344">
        <v>3601</v>
      </c>
      <c r="G456" s="348">
        <v>1.562E-3</v>
      </c>
      <c r="H456" s="349">
        <v>0.28054899999999999</v>
      </c>
      <c r="I456" s="349">
        <v>1.1E-5</v>
      </c>
      <c r="J456" s="347">
        <v>-0.8</v>
      </c>
      <c r="K456" s="347">
        <v>-0.28555149367726074</v>
      </c>
      <c r="L456" s="347">
        <v>0.39222903933433528</v>
      </c>
      <c r="M456" s="347"/>
      <c r="N456" s="347"/>
      <c r="O456" s="347"/>
      <c r="P456" s="343" t="s">
        <v>1787</v>
      </c>
    </row>
    <row r="457" spans="1:16" s="96" customFormat="1" ht="12.95" customHeight="1" x14ac:dyDescent="0.2">
      <c r="A457" s="343" t="s">
        <v>764</v>
      </c>
      <c r="B457" s="343"/>
      <c r="C457" s="343" t="s">
        <v>855</v>
      </c>
      <c r="D457" s="343" t="s">
        <v>856</v>
      </c>
      <c r="E457" s="344">
        <v>3534</v>
      </c>
      <c r="F457" s="344">
        <v>3534</v>
      </c>
      <c r="G457" s="348">
        <v>1.328E-3</v>
      </c>
      <c r="H457" s="349">
        <v>0.28055999999999998</v>
      </c>
      <c r="I457" s="349">
        <v>1.7E-5</v>
      </c>
      <c r="J457" s="347">
        <v>-1.4</v>
      </c>
      <c r="K457" s="347">
        <v>-0.85151539727545966</v>
      </c>
      <c r="L457" s="347">
        <v>0.60607506534693378</v>
      </c>
      <c r="M457" s="347">
        <f>AVERAGE(K457:K481)</f>
        <v>1.1488108244588346</v>
      </c>
      <c r="N457" s="347">
        <v>0.45992051168127845</v>
      </c>
      <c r="O457" s="347">
        <f>MAX(K457:K481)-MIN(K457:K481)</f>
        <v>3.8768317808002273</v>
      </c>
      <c r="P457" s="343" t="s">
        <v>1787</v>
      </c>
    </row>
    <row r="458" spans="1:16" s="96" customFormat="1" ht="12.95" customHeight="1" x14ac:dyDescent="0.2">
      <c r="A458" s="343" t="s">
        <v>764</v>
      </c>
      <c r="B458" s="343"/>
      <c r="C458" s="343" t="s">
        <v>855</v>
      </c>
      <c r="D458" s="343" t="s">
        <v>857</v>
      </c>
      <c r="E458" s="344">
        <v>3534</v>
      </c>
      <c r="F458" s="344">
        <v>3534</v>
      </c>
      <c r="G458" s="348">
        <v>7.5500000000000003E-4</v>
      </c>
      <c r="H458" s="349">
        <v>0.28056999999999999</v>
      </c>
      <c r="I458" s="349">
        <v>1.5E-5</v>
      </c>
      <c r="J458" s="347">
        <v>0.4</v>
      </c>
      <c r="K458" s="347">
        <v>0.89831360453818121</v>
      </c>
      <c r="L458" s="347">
        <v>0.53477211648056411</v>
      </c>
      <c r="M458" s="347"/>
      <c r="N458" s="347"/>
      <c r="O458" s="347"/>
      <c r="P458" s="343" t="s">
        <v>1787</v>
      </c>
    </row>
    <row r="459" spans="1:16" s="96" customFormat="1" ht="12.95" customHeight="1" x14ac:dyDescent="0.2">
      <c r="A459" s="343" t="s">
        <v>764</v>
      </c>
      <c r="B459" s="343"/>
      <c r="C459" s="343" t="s">
        <v>855</v>
      </c>
      <c r="D459" s="343" t="s">
        <v>858</v>
      </c>
      <c r="E459" s="344">
        <v>3534</v>
      </c>
      <c r="F459" s="344">
        <v>3534</v>
      </c>
      <c r="G459" s="348">
        <v>1.175E-3</v>
      </c>
      <c r="H459" s="349">
        <v>0.28065400000000001</v>
      </c>
      <c r="I459" s="349">
        <v>1.8E-5</v>
      </c>
      <c r="J459" s="347">
        <v>2.4</v>
      </c>
      <c r="K459" s="347">
        <v>2.8717599906169511</v>
      </c>
      <c r="L459" s="347">
        <v>0.64172653977845329</v>
      </c>
      <c r="M459" s="347"/>
      <c r="N459" s="347"/>
      <c r="O459" s="347"/>
      <c r="P459" s="343" t="s">
        <v>1787</v>
      </c>
    </row>
    <row r="460" spans="1:16" s="96" customFormat="1" ht="12.95" customHeight="1" x14ac:dyDescent="0.2">
      <c r="A460" s="343" t="s">
        <v>764</v>
      </c>
      <c r="B460" s="343"/>
      <c r="C460" s="343" t="s">
        <v>855</v>
      </c>
      <c r="D460" s="343" t="s">
        <v>859</v>
      </c>
      <c r="E460" s="344">
        <v>3534</v>
      </c>
      <c r="F460" s="344">
        <v>3534</v>
      </c>
      <c r="G460" s="348">
        <v>8.5099999999999998E-4</v>
      </c>
      <c r="H460" s="349">
        <v>0.28056700000000001</v>
      </c>
      <c r="I460" s="349">
        <v>1.5999999999999999E-5</v>
      </c>
      <c r="J460" s="347">
        <v>0</v>
      </c>
      <c r="K460" s="347">
        <v>0.55792433181878209</v>
      </c>
      <c r="L460" s="347">
        <v>0.57042359091541428</v>
      </c>
      <c r="M460" s="347"/>
      <c r="N460" s="347"/>
      <c r="O460" s="347"/>
      <c r="P460" s="343" t="s">
        <v>1787</v>
      </c>
    </row>
    <row r="461" spans="1:16" s="96" customFormat="1" ht="12.95" customHeight="1" x14ac:dyDescent="0.2">
      <c r="A461" s="343" t="s">
        <v>764</v>
      </c>
      <c r="B461" s="343"/>
      <c r="C461" s="343" t="s">
        <v>855</v>
      </c>
      <c r="D461" s="343" t="s">
        <v>860</v>
      </c>
      <c r="E461" s="344">
        <v>3534</v>
      </c>
      <c r="F461" s="344">
        <v>3534</v>
      </c>
      <c r="G461" s="348">
        <v>6.8099999999999996E-4</v>
      </c>
      <c r="H461" s="349">
        <v>0.280607</v>
      </c>
      <c r="I461" s="349">
        <v>1.5E-5</v>
      </c>
      <c r="J461" s="347">
        <v>1.9</v>
      </c>
      <c r="K461" s="347">
        <v>2.3973575216240661</v>
      </c>
      <c r="L461" s="347">
        <v>0.53477211648278455</v>
      </c>
      <c r="M461" s="347"/>
      <c r="N461" s="347"/>
      <c r="O461" s="347"/>
      <c r="P461" s="343" t="s">
        <v>1787</v>
      </c>
    </row>
    <row r="462" spans="1:16" s="96" customFormat="1" ht="12.95" customHeight="1" x14ac:dyDescent="0.2">
      <c r="A462" s="343" t="s">
        <v>764</v>
      </c>
      <c r="B462" s="343"/>
      <c r="C462" s="343" t="s">
        <v>855</v>
      </c>
      <c r="D462" s="343" t="s">
        <v>861</v>
      </c>
      <c r="E462" s="344">
        <v>3534</v>
      </c>
      <c r="F462" s="344">
        <v>3534</v>
      </c>
      <c r="G462" s="348">
        <v>7.9299999999999998E-4</v>
      </c>
      <c r="H462" s="349">
        <v>0.280561</v>
      </c>
      <c r="I462" s="349">
        <v>1.4E-5</v>
      </c>
      <c r="J462" s="347">
        <v>0</v>
      </c>
      <c r="K462" s="347">
        <v>0.4850490400842844</v>
      </c>
      <c r="L462" s="347">
        <v>0.49912064205237527</v>
      </c>
      <c r="M462" s="347"/>
      <c r="N462" s="347"/>
      <c r="O462" s="347"/>
      <c r="P462" s="343" t="s">
        <v>1787</v>
      </c>
    </row>
    <row r="463" spans="1:16" s="96" customFormat="1" ht="12.95" customHeight="1" x14ac:dyDescent="0.2">
      <c r="A463" s="343" t="s">
        <v>764</v>
      </c>
      <c r="B463" s="343"/>
      <c r="C463" s="343" t="s">
        <v>855</v>
      </c>
      <c r="D463" s="343" t="s">
        <v>862</v>
      </c>
      <c r="E463" s="344">
        <v>3534</v>
      </c>
      <c r="F463" s="344">
        <v>3534</v>
      </c>
      <c r="G463" s="348">
        <v>1.075E-3</v>
      </c>
      <c r="H463" s="349">
        <v>0.28057599999999999</v>
      </c>
      <c r="I463" s="349">
        <v>1.5999999999999999E-5</v>
      </c>
      <c r="J463" s="347">
        <v>-0.2</v>
      </c>
      <c r="K463" s="347">
        <v>0.33410628639041207</v>
      </c>
      <c r="L463" s="347">
        <v>0.57042359091319383</v>
      </c>
      <c r="M463" s="347"/>
      <c r="N463" s="347"/>
      <c r="O463" s="347"/>
      <c r="P463" s="343" t="s">
        <v>1787</v>
      </c>
    </row>
    <row r="464" spans="1:16" s="96" customFormat="1" ht="12.95" customHeight="1" x14ac:dyDescent="0.2">
      <c r="A464" s="343" t="s">
        <v>764</v>
      </c>
      <c r="B464" s="343"/>
      <c r="C464" s="343" t="s">
        <v>855</v>
      </c>
      <c r="D464" s="343" t="s">
        <v>863</v>
      </c>
      <c r="E464" s="344">
        <v>3534</v>
      </c>
      <c r="F464" s="344">
        <v>3534</v>
      </c>
      <c r="G464" s="348">
        <v>6.02E-4</v>
      </c>
      <c r="H464" s="349">
        <v>0.280609</v>
      </c>
      <c r="I464" s="349">
        <v>1.2E-5</v>
      </c>
      <c r="J464" s="347">
        <v>2.1</v>
      </c>
      <c r="K464" s="347">
        <v>2.6607578986603819</v>
      </c>
      <c r="L464" s="347">
        <v>0.42781769318711582</v>
      </c>
      <c r="M464" s="347"/>
      <c r="N464" s="347"/>
      <c r="O464" s="347"/>
      <c r="P464" s="343" t="s">
        <v>1787</v>
      </c>
    </row>
    <row r="465" spans="1:16" s="96" customFormat="1" ht="12.95" customHeight="1" x14ac:dyDescent="0.2">
      <c r="A465" s="343" t="s">
        <v>764</v>
      </c>
      <c r="B465" s="343"/>
      <c r="C465" s="343" t="s">
        <v>855</v>
      </c>
      <c r="D465" s="343" t="s">
        <v>864</v>
      </c>
      <c r="E465" s="344">
        <v>3534</v>
      </c>
      <c r="F465" s="344">
        <v>3534</v>
      </c>
      <c r="G465" s="348">
        <v>6.2100000000000002E-4</v>
      </c>
      <c r="H465" s="349">
        <v>0.28057900000000002</v>
      </c>
      <c r="I465" s="349">
        <v>1.2E-5</v>
      </c>
      <c r="J465" s="347">
        <v>1</v>
      </c>
      <c r="K465" s="347">
        <v>1.5450130184158084</v>
      </c>
      <c r="L465" s="347">
        <v>0.42781769318489538</v>
      </c>
      <c r="M465" s="347"/>
      <c r="N465" s="347"/>
      <c r="O465" s="347"/>
      <c r="P465" s="343" t="s">
        <v>1787</v>
      </c>
    </row>
    <row r="466" spans="1:16" s="96" customFormat="1" ht="12.95" customHeight="1" x14ac:dyDescent="0.2">
      <c r="A466" s="343" t="s">
        <v>764</v>
      </c>
      <c r="B466" s="343"/>
      <c r="C466" s="343" t="s">
        <v>855</v>
      </c>
      <c r="D466" s="343" t="s">
        <v>865</v>
      </c>
      <c r="E466" s="344">
        <v>3534</v>
      </c>
      <c r="F466" s="344">
        <v>3534</v>
      </c>
      <c r="G466" s="348">
        <v>1.085E-3</v>
      </c>
      <c r="H466" s="349">
        <v>0.28058</v>
      </c>
      <c r="I466" s="349">
        <v>1.5999999999999999E-5</v>
      </c>
      <c r="J466" s="347">
        <v>-0.1</v>
      </c>
      <c r="K466" s="347">
        <v>0.45239605396929505</v>
      </c>
      <c r="L466" s="347">
        <v>0.57042359091541428</v>
      </c>
      <c r="M466" s="347"/>
      <c r="N466" s="347"/>
      <c r="O466" s="347"/>
      <c r="P466" s="343" t="s">
        <v>1787</v>
      </c>
    </row>
    <row r="467" spans="1:16" s="96" customFormat="1" ht="12.95" customHeight="1" x14ac:dyDescent="0.2">
      <c r="A467" s="343" t="s">
        <v>764</v>
      </c>
      <c r="B467" s="343"/>
      <c r="C467" s="343" t="s">
        <v>855</v>
      </c>
      <c r="D467" s="343" t="s">
        <v>866</v>
      </c>
      <c r="E467" s="344">
        <v>3534</v>
      </c>
      <c r="F467" s="344">
        <v>3534</v>
      </c>
      <c r="G467" s="348">
        <v>9.8900000000000008E-4</v>
      </c>
      <c r="H467" s="349">
        <v>0.28060600000000002</v>
      </c>
      <c r="I467" s="349">
        <v>1.7E-5</v>
      </c>
      <c r="J467" s="347">
        <v>1.1000000000000001</v>
      </c>
      <c r="K467" s="347">
        <v>1.6127692386280756</v>
      </c>
      <c r="L467" s="347">
        <v>0.60607506534582356</v>
      </c>
      <c r="M467" s="347"/>
      <c r="N467" s="347"/>
      <c r="O467" s="347"/>
      <c r="P467" s="343" t="s">
        <v>1787</v>
      </c>
    </row>
    <row r="468" spans="1:16" s="96" customFormat="1" ht="12.95" customHeight="1" x14ac:dyDescent="0.2">
      <c r="A468" s="343" t="s">
        <v>764</v>
      </c>
      <c r="B468" s="343"/>
      <c r="C468" s="343" t="s">
        <v>855</v>
      </c>
      <c r="D468" s="343" t="s">
        <v>867</v>
      </c>
      <c r="E468" s="344">
        <v>3534</v>
      </c>
      <c r="F468" s="344">
        <v>3534</v>
      </c>
      <c r="G468" s="348">
        <v>6.1200000000000002E-4</v>
      </c>
      <c r="H468" s="349">
        <v>0.28060099999999999</v>
      </c>
      <c r="I468" s="349">
        <v>1.4E-5</v>
      </c>
      <c r="J468" s="347">
        <v>1.9</v>
      </c>
      <c r="K468" s="347">
        <v>2.3512299730543695</v>
      </c>
      <c r="L468" s="347">
        <v>0.49912064205015483</v>
      </c>
      <c r="M468" s="347"/>
      <c r="N468" s="347"/>
      <c r="O468" s="347"/>
      <c r="P468" s="343" t="s">
        <v>1787</v>
      </c>
    </row>
    <row r="469" spans="1:16" s="96" customFormat="1" ht="12.95" customHeight="1" x14ac:dyDescent="0.2">
      <c r="A469" s="343" t="s">
        <v>764</v>
      </c>
      <c r="B469" s="343"/>
      <c r="C469" s="343" t="s">
        <v>855</v>
      </c>
      <c r="D469" s="343" t="s">
        <v>868</v>
      </c>
      <c r="E469" s="344">
        <v>3534</v>
      </c>
      <c r="F469" s="344">
        <v>3534</v>
      </c>
      <c r="G469" s="348">
        <v>9.990000000000001E-4</v>
      </c>
      <c r="H469" s="349">
        <v>0.280609</v>
      </c>
      <c r="I469" s="349">
        <v>1.7E-5</v>
      </c>
      <c r="J469" s="347">
        <v>1.2</v>
      </c>
      <c r="K469" s="347">
        <v>1.6954075317765493</v>
      </c>
      <c r="L469" s="347">
        <v>0.60607506534582356</v>
      </c>
      <c r="M469" s="347"/>
      <c r="N469" s="347"/>
      <c r="O469" s="347"/>
      <c r="P469" s="343" t="s">
        <v>1787</v>
      </c>
    </row>
    <row r="470" spans="1:16" s="96" customFormat="1" ht="12.95" customHeight="1" x14ac:dyDescent="0.2">
      <c r="A470" s="343" t="s">
        <v>764</v>
      </c>
      <c r="B470" s="343"/>
      <c r="C470" s="343" t="s">
        <v>855</v>
      </c>
      <c r="D470" s="343" t="s">
        <v>869</v>
      </c>
      <c r="E470" s="344">
        <v>3534</v>
      </c>
      <c r="F470" s="344">
        <v>3534</v>
      </c>
      <c r="G470" s="348">
        <v>8.4900000000000004E-4</v>
      </c>
      <c r="H470" s="349">
        <v>0.28056199999999998</v>
      </c>
      <c r="I470" s="349">
        <v>1.5E-5</v>
      </c>
      <c r="J470" s="347">
        <v>-0.1</v>
      </c>
      <c r="K470" s="347">
        <v>0.38453018568640474</v>
      </c>
      <c r="L470" s="347">
        <v>0.53477211648278455</v>
      </c>
      <c r="M470" s="347"/>
      <c r="N470" s="347"/>
      <c r="O470" s="347"/>
      <c r="P470" s="343" t="s">
        <v>1787</v>
      </c>
    </row>
    <row r="471" spans="1:16" s="96" customFormat="1" ht="12.95" customHeight="1" x14ac:dyDescent="0.2">
      <c r="A471" s="343" t="s">
        <v>764</v>
      </c>
      <c r="B471" s="343"/>
      <c r="C471" s="343" t="s">
        <v>855</v>
      </c>
      <c r="D471" s="343" t="s">
        <v>870</v>
      </c>
      <c r="E471" s="344">
        <v>3534</v>
      </c>
      <c r="F471" s="344">
        <v>3534</v>
      </c>
      <c r="G471" s="348">
        <v>8.7699999999999996E-4</v>
      </c>
      <c r="H471" s="349">
        <v>0.28054699999999999</v>
      </c>
      <c r="I471" s="349">
        <v>1.5E-5</v>
      </c>
      <c r="J471" s="347">
        <v>-0.7</v>
      </c>
      <c r="K471" s="347">
        <v>-0.21832709520941407</v>
      </c>
      <c r="L471" s="347">
        <v>0.53477211648278455</v>
      </c>
      <c r="M471" s="347"/>
      <c r="N471" s="347"/>
      <c r="O471" s="347"/>
      <c r="P471" s="343" t="s">
        <v>1787</v>
      </c>
    </row>
    <row r="472" spans="1:16" s="96" customFormat="1" ht="12.95" customHeight="1" x14ac:dyDescent="0.2">
      <c r="A472" s="343" t="s">
        <v>764</v>
      </c>
      <c r="B472" s="343"/>
      <c r="C472" s="343" t="s">
        <v>855</v>
      </c>
      <c r="D472" s="343" t="s">
        <v>871</v>
      </c>
      <c r="E472" s="344">
        <v>3534</v>
      </c>
      <c r="F472" s="344">
        <v>3534</v>
      </c>
      <c r="G472" s="348">
        <v>1.2130000000000001E-3</v>
      </c>
      <c r="H472" s="349">
        <v>0.280586</v>
      </c>
      <c r="I472" s="349">
        <v>1.7E-5</v>
      </c>
      <c r="J472" s="347">
        <v>-0.2</v>
      </c>
      <c r="K472" s="347">
        <v>0.35505843466676623</v>
      </c>
      <c r="L472" s="347">
        <v>0.60607506534582356</v>
      </c>
      <c r="M472" s="347"/>
      <c r="N472" s="347"/>
      <c r="O472" s="347"/>
      <c r="P472" s="343" t="s">
        <v>1787</v>
      </c>
    </row>
    <row r="473" spans="1:16" s="96" customFormat="1" ht="12.95" customHeight="1" x14ac:dyDescent="0.2">
      <c r="A473" s="343" t="s">
        <v>764</v>
      </c>
      <c r="B473" s="343"/>
      <c r="C473" s="343" t="s">
        <v>855</v>
      </c>
      <c r="D473" s="343" t="s">
        <v>872</v>
      </c>
      <c r="E473" s="344">
        <v>3534</v>
      </c>
      <c r="F473" s="344">
        <v>3534</v>
      </c>
      <c r="G473" s="348">
        <v>1.3190000000000001E-3</v>
      </c>
      <c r="H473" s="349">
        <v>0.280582</v>
      </c>
      <c r="I473" s="349">
        <v>1.5999999999999999E-5</v>
      </c>
      <c r="J473" s="347">
        <v>-0.6</v>
      </c>
      <c r="K473" s="347">
        <v>-4.5298442634678082E-2</v>
      </c>
      <c r="L473" s="347">
        <v>0.57042359091541428</v>
      </c>
      <c r="M473" s="347"/>
      <c r="N473" s="347"/>
      <c r="O473" s="347"/>
      <c r="P473" s="343" t="s">
        <v>1787</v>
      </c>
    </row>
    <row r="474" spans="1:16" s="96" customFormat="1" ht="12.95" customHeight="1" x14ac:dyDescent="0.2">
      <c r="A474" s="343" t="s">
        <v>764</v>
      </c>
      <c r="B474" s="343"/>
      <c r="C474" s="343" t="s">
        <v>855</v>
      </c>
      <c r="D474" s="343" t="s">
        <v>873</v>
      </c>
      <c r="E474" s="344">
        <v>3534</v>
      </c>
      <c r="F474" s="344">
        <v>3534</v>
      </c>
      <c r="G474" s="348">
        <v>8.0800000000000002E-4</v>
      </c>
      <c r="H474" s="349">
        <v>0.28058499999999997</v>
      </c>
      <c r="I474" s="349">
        <v>1.4E-5</v>
      </c>
      <c r="J474" s="347">
        <v>0.8</v>
      </c>
      <c r="K474" s="347">
        <v>1.3042102312343928</v>
      </c>
      <c r="L474" s="347">
        <v>0.49912064205015483</v>
      </c>
      <c r="M474" s="347"/>
      <c r="N474" s="347"/>
      <c r="O474" s="347"/>
      <c r="P474" s="343" t="s">
        <v>1787</v>
      </c>
    </row>
    <row r="475" spans="1:16" s="96" customFormat="1" ht="12.95" customHeight="1" x14ac:dyDescent="0.2">
      <c r="A475" s="343" t="s">
        <v>764</v>
      </c>
      <c r="B475" s="343"/>
      <c r="C475" s="343" t="s">
        <v>855</v>
      </c>
      <c r="D475" s="343" t="s">
        <v>874</v>
      </c>
      <c r="E475" s="344">
        <v>3534</v>
      </c>
      <c r="F475" s="344">
        <v>3534</v>
      </c>
      <c r="G475" s="348">
        <v>6.5899999999999997E-4</v>
      </c>
      <c r="H475" s="349">
        <v>0.28059600000000001</v>
      </c>
      <c r="I475" s="349">
        <v>1.1E-5</v>
      </c>
      <c r="J475" s="347">
        <v>1.5</v>
      </c>
      <c r="K475" s="347">
        <v>2.0586867891991822</v>
      </c>
      <c r="L475" s="347">
        <v>0.39216621875226565</v>
      </c>
      <c r="M475" s="347"/>
      <c r="N475" s="347"/>
      <c r="O475" s="347"/>
      <c r="P475" s="343" t="s">
        <v>1787</v>
      </c>
    </row>
    <row r="476" spans="1:16" s="96" customFormat="1" ht="12.95" customHeight="1" x14ac:dyDescent="0.2">
      <c r="A476" s="343" t="s">
        <v>764</v>
      </c>
      <c r="B476" s="343"/>
      <c r="C476" s="343" t="s">
        <v>855</v>
      </c>
      <c r="D476" s="343" t="s">
        <v>875</v>
      </c>
      <c r="E476" s="344">
        <v>3534</v>
      </c>
      <c r="F476" s="344">
        <v>3534</v>
      </c>
      <c r="G476" s="348">
        <v>5.4699999999999996E-4</v>
      </c>
      <c r="H476" s="349">
        <v>0.28061399999999997</v>
      </c>
      <c r="I476" s="349">
        <v>1.2999999999999999E-5</v>
      </c>
      <c r="J476" s="347">
        <v>2.5</v>
      </c>
      <c r="K476" s="347">
        <v>2.9727539866342134</v>
      </c>
      <c r="L476" s="347">
        <v>0.4634691676175251</v>
      </c>
      <c r="M476" s="347"/>
      <c r="N476" s="347"/>
      <c r="O476" s="347"/>
      <c r="P476" s="343" t="s">
        <v>1787</v>
      </c>
    </row>
    <row r="477" spans="1:16" s="96" customFormat="1" ht="12.95" customHeight="1" x14ac:dyDescent="0.2">
      <c r="A477" s="343" t="s">
        <v>764</v>
      </c>
      <c r="B477" s="343"/>
      <c r="C477" s="343" t="s">
        <v>855</v>
      </c>
      <c r="D477" s="343" t="s">
        <v>876</v>
      </c>
      <c r="E477" s="344">
        <v>3534</v>
      </c>
      <c r="F477" s="344">
        <v>3534</v>
      </c>
      <c r="G477" s="348">
        <v>7.7099999999999998E-4</v>
      </c>
      <c r="H477" s="349">
        <v>0.28060099999999999</v>
      </c>
      <c r="I477" s="349">
        <v>1.5E-5</v>
      </c>
      <c r="J477" s="347">
        <v>1.5</v>
      </c>
      <c r="K477" s="347">
        <v>1.9646035036990916</v>
      </c>
      <c r="L477" s="347">
        <v>0.53477211648056411</v>
      </c>
      <c r="M477" s="347"/>
      <c r="N477" s="347"/>
      <c r="O477" s="347"/>
      <c r="P477" s="343" t="s">
        <v>1787</v>
      </c>
    </row>
    <row r="478" spans="1:16" s="96" customFormat="1" ht="12.95" customHeight="1" x14ac:dyDescent="0.2">
      <c r="A478" s="343" t="s">
        <v>764</v>
      </c>
      <c r="B478" s="343"/>
      <c r="C478" s="343" t="s">
        <v>855</v>
      </c>
      <c r="D478" s="343" t="s">
        <v>877</v>
      </c>
      <c r="E478" s="344">
        <v>3534</v>
      </c>
      <c r="F478" s="344">
        <v>3534</v>
      </c>
      <c r="G478" s="348">
        <v>8.34E-4</v>
      </c>
      <c r="H478" s="349">
        <v>0.28056500000000001</v>
      </c>
      <c r="I478" s="349">
        <v>1.5999999999999999E-5</v>
      </c>
      <c r="J478" s="347">
        <v>0</v>
      </c>
      <c r="K478" s="347">
        <v>0.52795880420841712</v>
      </c>
      <c r="L478" s="347">
        <v>0.57042359091319383</v>
      </c>
      <c r="M478" s="347"/>
      <c r="N478" s="347"/>
      <c r="O478" s="347"/>
      <c r="P478" s="343" t="s">
        <v>1787</v>
      </c>
    </row>
    <row r="479" spans="1:16" s="96" customFormat="1" ht="12.95" customHeight="1" x14ac:dyDescent="0.2">
      <c r="A479" s="343" t="s">
        <v>764</v>
      </c>
      <c r="B479" s="343"/>
      <c r="C479" s="343" t="s">
        <v>855</v>
      </c>
      <c r="D479" s="343" t="s">
        <v>878</v>
      </c>
      <c r="E479" s="344">
        <v>3534</v>
      </c>
      <c r="F479" s="344">
        <v>3534</v>
      </c>
      <c r="G479" s="348">
        <v>7.3300000000000004E-4</v>
      </c>
      <c r="H479" s="349">
        <v>0.28061999999999998</v>
      </c>
      <c r="I479" s="349">
        <v>1.4E-5</v>
      </c>
      <c r="J479" s="347">
        <v>2.2000000000000002</v>
      </c>
      <c r="K479" s="347">
        <v>2.7343828124726244</v>
      </c>
      <c r="L479" s="347">
        <v>0.49912064205015483</v>
      </c>
      <c r="M479" s="347"/>
      <c r="N479" s="347"/>
      <c r="O479" s="347"/>
      <c r="P479" s="343" t="s">
        <v>1787</v>
      </c>
    </row>
    <row r="480" spans="1:16" s="96" customFormat="1" ht="12.95" customHeight="1" x14ac:dyDescent="0.2">
      <c r="A480" s="343" t="s">
        <v>764</v>
      </c>
      <c r="B480" s="343"/>
      <c r="C480" s="343" t="s">
        <v>855</v>
      </c>
      <c r="D480" s="343" t="s">
        <v>879</v>
      </c>
      <c r="E480" s="344">
        <v>3534</v>
      </c>
      <c r="F480" s="344">
        <v>3534</v>
      </c>
      <c r="G480" s="348">
        <v>3.153E-3</v>
      </c>
      <c r="H480" s="349">
        <v>0.28068300000000002</v>
      </c>
      <c r="I480" s="349">
        <v>2.5000000000000001E-5</v>
      </c>
      <c r="J480" s="347">
        <v>-1.4</v>
      </c>
      <c r="K480" s="347">
        <v>-0.90407779416601386</v>
      </c>
      <c r="L480" s="347">
        <v>0.8912868608035307</v>
      </c>
      <c r="M480" s="347"/>
      <c r="N480" s="347"/>
      <c r="O480" s="347"/>
      <c r="P480" s="343" t="s">
        <v>1787</v>
      </c>
    </row>
    <row r="481" spans="1:16" s="96" customFormat="1" ht="12.95" customHeight="1" x14ac:dyDescent="0.2">
      <c r="A481" s="343" t="s">
        <v>764</v>
      </c>
      <c r="B481" s="343"/>
      <c r="C481" s="343" t="s">
        <v>855</v>
      </c>
      <c r="D481" s="343" t="s">
        <v>880</v>
      </c>
      <c r="E481" s="344">
        <v>3534</v>
      </c>
      <c r="F481" s="344">
        <v>3534</v>
      </c>
      <c r="G481" s="348">
        <v>1.4890000000000001E-3</v>
      </c>
      <c r="H481" s="349">
        <v>0.280611</v>
      </c>
      <c r="I481" s="349">
        <v>1.5999999999999999E-5</v>
      </c>
      <c r="J481" s="347">
        <v>0.1</v>
      </c>
      <c r="K481" s="347">
        <v>0.5752201033781823</v>
      </c>
      <c r="L481" s="347">
        <v>0.57042359091541428</v>
      </c>
      <c r="M481" s="347"/>
      <c r="N481" s="347"/>
      <c r="O481" s="347"/>
      <c r="P481" s="343" t="s">
        <v>1787</v>
      </c>
    </row>
    <row r="482" spans="1:16" s="96" customFormat="1" ht="12.95" customHeight="1" x14ac:dyDescent="0.2">
      <c r="A482" s="343" t="s">
        <v>764</v>
      </c>
      <c r="B482" s="343"/>
      <c r="C482" s="343" t="s">
        <v>881</v>
      </c>
      <c r="D482" s="343" t="s">
        <v>882</v>
      </c>
      <c r="E482" s="344">
        <v>3647</v>
      </c>
      <c r="F482" s="344">
        <v>3647</v>
      </c>
      <c r="G482" s="348">
        <v>2.189E-3</v>
      </c>
      <c r="H482" s="349">
        <v>0.28049299999999999</v>
      </c>
      <c r="I482" s="349">
        <v>1.2999999999999999E-5</v>
      </c>
      <c r="J482" s="347">
        <v>-3.3</v>
      </c>
      <c r="K482" s="347">
        <v>-2.8081839961535682</v>
      </c>
      <c r="L482" s="347">
        <v>0.46359445017740697</v>
      </c>
      <c r="M482" s="347">
        <f>AVERAGE(K482:K521)</f>
        <v>-0.2361206633435807</v>
      </c>
      <c r="N482" s="347">
        <v>0.80745076938230176</v>
      </c>
      <c r="O482" s="347">
        <f>MAX(K482:K521)-MIN(K482:K521)</f>
        <v>10.597161917575981</v>
      </c>
      <c r="P482" s="343" t="s">
        <v>1787</v>
      </c>
    </row>
    <row r="483" spans="1:16" s="96" customFormat="1" ht="12.95" customHeight="1" x14ac:dyDescent="0.2">
      <c r="A483" s="343" t="s">
        <v>764</v>
      </c>
      <c r="B483" s="343"/>
      <c r="C483" s="343" t="s">
        <v>881</v>
      </c>
      <c r="D483" s="343" t="s">
        <v>884</v>
      </c>
      <c r="E483" s="344">
        <v>3647</v>
      </c>
      <c r="F483" s="344">
        <v>3647</v>
      </c>
      <c r="G483" s="348">
        <v>2.1199999999999999E-3</v>
      </c>
      <c r="H483" s="349">
        <v>0.28048899999999999</v>
      </c>
      <c r="I483" s="349">
        <v>1.5999999999999999E-5</v>
      </c>
      <c r="J483" s="347">
        <v>-3.3</v>
      </c>
      <c r="K483" s="347">
        <v>-2.777450683806304</v>
      </c>
      <c r="L483" s="347">
        <v>0.57057778483415866</v>
      </c>
      <c r="M483" s="347"/>
      <c r="N483" s="347"/>
      <c r="O483" s="347"/>
      <c r="P483" s="343" t="s">
        <v>1787</v>
      </c>
    </row>
    <row r="484" spans="1:16" s="96" customFormat="1" ht="12.95" customHeight="1" x14ac:dyDescent="0.2">
      <c r="A484" s="343" t="s">
        <v>764</v>
      </c>
      <c r="B484" s="343"/>
      <c r="C484" s="343" t="s">
        <v>881</v>
      </c>
      <c r="D484" s="343" t="s">
        <v>885</v>
      </c>
      <c r="E484" s="344">
        <v>3647</v>
      </c>
      <c r="F484" s="344">
        <v>3647</v>
      </c>
      <c r="G484" s="348">
        <v>2.7880000000000001E-3</v>
      </c>
      <c r="H484" s="349">
        <v>0.28054800000000002</v>
      </c>
      <c r="I484" s="349">
        <v>1.5999999999999999E-5</v>
      </c>
      <c r="J484" s="347">
        <v>-2.9</v>
      </c>
      <c r="K484" s="347">
        <v>-2.3519428227458672</v>
      </c>
      <c r="L484" s="347">
        <v>0.57057778483415866</v>
      </c>
      <c r="M484" s="347"/>
      <c r="N484" s="347"/>
      <c r="O484" s="347"/>
      <c r="P484" s="343" t="s">
        <v>1787</v>
      </c>
    </row>
    <row r="485" spans="1:16" s="96" customFormat="1" ht="12.95" customHeight="1" x14ac:dyDescent="0.2">
      <c r="A485" s="343" t="s">
        <v>764</v>
      </c>
      <c r="B485" s="343"/>
      <c r="C485" s="343" t="s">
        <v>881</v>
      </c>
      <c r="D485" s="343" t="s">
        <v>886</v>
      </c>
      <c r="E485" s="344">
        <v>3647</v>
      </c>
      <c r="F485" s="344">
        <v>3647</v>
      </c>
      <c r="G485" s="348">
        <v>3.1719999999999999E-3</v>
      </c>
      <c r="H485" s="349">
        <v>0.28061000000000003</v>
      </c>
      <c r="I485" s="349">
        <v>1.5999999999999999E-5</v>
      </c>
      <c r="J485" s="347">
        <v>-1.7</v>
      </c>
      <c r="K485" s="347">
        <v>-1.1058388236973027</v>
      </c>
      <c r="L485" s="347">
        <v>0.57057778483304844</v>
      </c>
      <c r="M485" s="347"/>
      <c r="N485" s="347"/>
      <c r="O485" s="347"/>
      <c r="P485" s="343" t="s">
        <v>1787</v>
      </c>
    </row>
    <row r="486" spans="1:16" s="96" customFormat="1" ht="12.95" customHeight="1" x14ac:dyDescent="0.2">
      <c r="A486" s="343" t="s">
        <v>764</v>
      </c>
      <c r="B486" s="343"/>
      <c r="C486" s="343" t="s">
        <v>881</v>
      </c>
      <c r="D486" s="343" t="s">
        <v>887</v>
      </c>
      <c r="E486" s="344">
        <v>3647</v>
      </c>
      <c r="F486" s="344">
        <v>3647</v>
      </c>
      <c r="G486" s="348">
        <v>1.4530000000000001E-3</v>
      </c>
      <c r="H486" s="349">
        <v>0.28045399999999998</v>
      </c>
      <c r="I486" s="349">
        <v>1.5E-5</v>
      </c>
      <c r="J486" s="347">
        <v>-2.9</v>
      </c>
      <c r="K486" s="347">
        <v>-2.3496045887538841</v>
      </c>
      <c r="L486" s="347">
        <v>0.5349166732804278</v>
      </c>
      <c r="M486" s="347"/>
      <c r="N486" s="347"/>
      <c r="O486" s="347"/>
      <c r="P486" s="343" t="s">
        <v>1787</v>
      </c>
    </row>
    <row r="487" spans="1:16" s="96" customFormat="1" ht="12.95" customHeight="1" x14ac:dyDescent="0.2">
      <c r="A487" s="343" t="s">
        <v>764</v>
      </c>
      <c r="B487" s="343"/>
      <c r="C487" s="343" t="s">
        <v>881</v>
      </c>
      <c r="D487" s="343" t="s">
        <v>888</v>
      </c>
      <c r="E487" s="344">
        <v>3647</v>
      </c>
      <c r="F487" s="344">
        <v>3647</v>
      </c>
      <c r="G487" s="348">
        <v>1.258E-3</v>
      </c>
      <c r="H487" s="349">
        <v>0.28051799999999999</v>
      </c>
      <c r="I487" s="349">
        <v>1.4E-5</v>
      </c>
      <c r="J487" s="347">
        <v>-0.1</v>
      </c>
      <c r="K487" s="347">
        <v>0.4226871725854231</v>
      </c>
      <c r="L487" s="347">
        <v>0.49925556173002761</v>
      </c>
      <c r="M487" s="347"/>
      <c r="N487" s="347"/>
      <c r="O487" s="347"/>
      <c r="P487" s="343" t="s">
        <v>1787</v>
      </c>
    </row>
    <row r="488" spans="1:16" s="96" customFormat="1" ht="12.95" customHeight="1" x14ac:dyDescent="0.2">
      <c r="A488" s="343" t="s">
        <v>764</v>
      </c>
      <c r="B488" s="343"/>
      <c r="C488" s="343" t="s">
        <v>881</v>
      </c>
      <c r="D488" s="343" t="s">
        <v>889</v>
      </c>
      <c r="E488" s="344">
        <v>3647</v>
      </c>
      <c r="F488" s="344">
        <v>3647</v>
      </c>
      <c r="G488" s="348">
        <v>2.8289999999999999E-3</v>
      </c>
      <c r="H488" s="349">
        <v>0.28059699999999999</v>
      </c>
      <c r="I488" s="349">
        <v>1.5E-5</v>
      </c>
      <c r="J488" s="347">
        <v>-1.2</v>
      </c>
      <c r="K488" s="347">
        <v>-0.70756992337384084</v>
      </c>
      <c r="L488" s="347">
        <v>0.5349166732804278</v>
      </c>
      <c r="M488" s="347"/>
      <c r="N488" s="347"/>
      <c r="O488" s="347"/>
      <c r="P488" s="343" t="s">
        <v>1787</v>
      </c>
    </row>
    <row r="489" spans="1:16" s="96" customFormat="1" ht="12.95" customHeight="1" x14ac:dyDescent="0.2">
      <c r="A489" s="343" t="s">
        <v>764</v>
      </c>
      <c r="B489" s="343"/>
      <c r="C489" s="343" t="s">
        <v>881</v>
      </c>
      <c r="D489" s="343" t="s">
        <v>890</v>
      </c>
      <c r="E489" s="344">
        <v>3647</v>
      </c>
      <c r="F489" s="344">
        <v>3647</v>
      </c>
      <c r="G489" s="348">
        <v>2.3149999999999998E-3</v>
      </c>
      <c r="H489" s="349">
        <v>0.28056799999999998</v>
      </c>
      <c r="I489" s="349">
        <v>1.4E-5</v>
      </c>
      <c r="J489" s="347">
        <v>-1</v>
      </c>
      <c r="K489" s="347">
        <v>-0.45020349319857544</v>
      </c>
      <c r="L489" s="347">
        <v>0.49925556173002761</v>
      </c>
      <c r="M489" s="347"/>
      <c r="N489" s="347"/>
      <c r="O489" s="347"/>
      <c r="P489" s="343" t="s">
        <v>1787</v>
      </c>
    </row>
    <row r="490" spans="1:16" s="96" customFormat="1" ht="12.95" customHeight="1" x14ac:dyDescent="0.2">
      <c r="A490" s="343" t="s">
        <v>764</v>
      </c>
      <c r="B490" s="343"/>
      <c r="C490" s="343" t="s">
        <v>881</v>
      </c>
      <c r="D490" s="343" t="s">
        <v>891</v>
      </c>
      <c r="E490" s="344">
        <v>3647</v>
      </c>
      <c r="F490" s="344">
        <v>3647</v>
      </c>
      <c r="G490" s="348">
        <v>3.0360000000000001E-3</v>
      </c>
      <c r="H490" s="349">
        <v>0.28059800000000001</v>
      </c>
      <c r="I490" s="349">
        <v>1.7E-5</v>
      </c>
      <c r="J490" s="347">
        <v>-1.7</v>
      </c>
      <c r="K490" s="347">
        <v>-1.1920420874877991</v>
      </c>
      <c r="L490" s="347">
        <v>0.60623889638455886</v>
      </c>
      <c r="M490" s="347"/>
      <c r="N490" s="347"/>
      <c r="O490" s="347"/>
      <c r="P490" s="343" t="s">
        <v>1787</v>
      </c>
    </row>
    <row r="491" spans="1:16" s="96" customFormat="1" ht="12.95" customHeight="1" x14ac:dyDescent="0.2">
      <c r="A491" s="343" t="s">
        <v>764</v>
      </c>
      <c r="B491" s="343"/>
      <c r="C491" s="343" t="s">
        <v>881</v>
      </c>
      <c r="D491" s="343" t="s">
        <v>892</v>
      </c>
      <c r="E491" s="344">
        <v>3647</v>
      </c>
      <c r="F491" s="344">
        <v>3647</v>
      </c>
      <c r="G491" s="348">
        <v>1.779E-3</v>
      </c>
      <c r="H491" s="349">
        <v>0.280474</v>
      </c>
      <c r="I491" s="349">
        <v>1.4E-5</v>
      </c>
      <c r="J491" s="347">
        <v>-3</v>
      </c>
      <c r="K491" s="347">
        <v>-2.4555294488604051</v>
      </c>
      <c r="L491" s="347">
        <v>0.49925556173002761</v>
      </c>
      <c r="M491" s="347"/>
      <c r="N491" s="347"/>
      <c r="O491" s="347"/>
      <c r="P491" s="343" t="s">
        <v>1787</v>
      </c>
    </row>
    <row r="492" spans="1:16" s="96" customFormat="1" ht="12.95" customHeight="1" x14ac:dyDescent="0.2">
      <c r="A492" s="343" t="s">
        <v>764</v>
      </c>
      <c r="B492" s="343"/>
      <c r="C492" s="343" t="s">
        <v>881</v>
      </c>
      <c r="D492" s="343" t="s">
        <v>893</v>
      </c>
      <c r="E492" s="344">
        <v>3647</v>
      </c>
      <c r="F492" s="344">
        <v>3647</v>
      </c>
      <c r="G492" s="348">
        <v>2.5829999999999998E-3</v>
      </c>
      <c r="H492" s="349">
        <v>0.280607</v>
      </c>
      <c r="I492" s="349">
        <v>1.7E-5</v>
      </c>
      <c r="J492" s="347">
        <v>-0.3</v>
      </c>
      <c r="K492" s="347">
        <v>0.26717059221859074</v>
      </c>
      <c r="L492" s="347">
        <v>0.60623889638344863</v>
      </c>
      <c r="M492" s="347"/>
      <c r="N492" s="347"/>
      <c r="O492" s="347"/>
      <c r="P492" s="343" t="s">
        <v>1787</v>
      </c>
    </row>
    <row r="493" spans="1:16" s="96" customFormat="1" ht="12.95" customHeight="1" x14ac:dyDescent="0.2">
      <c r="A493" s="343" t="s">
        <v>764</v>
      </c>
      <c r="B493" s="343"/>
      <c r="C493" s="343" t="s">
        <v>881</v>
      </c>
      <c r="D493" s="343" t="s">
        <v>894</v>
      </c>
      <c r="E493" s="344">
        <v>3647</v>
      </c>
      <c r="F493" s="344">
        <v>3647</v>
      </c>
      <c r="G493" s="348">
        <v>1.9989999999999999E-3</v>
      </c>
      <c r="H493" s="349">
        <v>0.28056999999999999</v>
      </c>
      <c r="I493" s="349">
        <v>1.2999999999999999E-5</v>
      </c>
      <c r="J493" s="347">
        <v>-0.1</v>
      </c>
      <c r="K493" s="347">
        <v>0.41513860967068439</v>
      </c>
      <c r="L493" s="347">
        <v>0.46359445017518652</v>
      </c>
      <c r="M493" s="347"/>
      <c r="N493" s="347"/>
      <c r="O493" s="347"/>
      <c r="P493" s="343" t="s">
        <v>1787</v>
      </c>
    </row>
    <row r="494" spans="1:16" s="96" customFormat="1" ht="12.95" customHeight="1" x14ac:dyDescent="0.2">
      <c r="A494" s="343" t="s">
        <v>764</v>
      </c>
      <c r="B494" s="343"/>
      <c r="C494" s="343" t="s">
        <v>881</v>
      </c>
      <c r="D494" s="343" t="s">
        <v>895</v>
      </c>
      <c r="E494" s="344">
        <v>3647</v>
      </c>
      <c r="F494" s="344">
        <v>3647</v>
      </c>
      <c r="G494" s="348">
        <v>6.4700000000000001E-4</v>
      </c>
      <c r="H494" s="349">
        <v>0.28037899999999999</v>
      </c>
      <c r="I494" s="349">
        <v>1.2999999999999999E-5</v>
      </c>
      <c r="J494" s="347">
        <v>-3.6</v>
      </c>
      <c r="K494" s="347">
        <v>-2.9989347175329861</v>
      </c>
      <c r="L494" s="347">
        <v>0.46359445017629675</v>
      </c>
      <c r="M494" s="347"/>
      <c r="N494" s="347"/>
      <c r="O494" s="347"/>
      <c r="P494" s="343" t="s">
        <v>1787</v>
      </c>
    </row>
    <row r="495" spans="1:16" s="96" customFormat="1" ht="12.95" customHeight="1" x14ac:dyDescent="0.2">
      <c r="A495" s="343" t="s">
        <v>764</v>
      </c>
      <c r="B495" s="343"/>
      <c r="C495" s="343" t="s">
        <v>881</v>
      </c>
      <c r="D495" s="343" t="s">
        <v>896</v>
      </c>
      <c r="E495" s="344">
        <v>3647</v>
      </c>
      <c r="F495" s="344">
        <v>3647</v>
      </c>
      <c r="G495" s="348">
        <v>1.2750000000000001E-3</v>
      </c>
      <c r="H495" s="349">
        <v>0.28043499999999999</v>
      </c>
      <c r="I495" s="349">
        <v>1.2999999999999999E-5</v>
      </c>
      <c r="J495" s="347">
        <v>-3.1</v>
      </c>
      <c r="K495" s="347">
        <v>-2.5799013455918285</v>
      </c>
      <c r="L495" s="347">
        <v>0.46359445017629675</v>
      </c>
      <c r="M495" s="347"/>
      <c r="N495" s="347"/>
      <c r="O495" s="347"/>
      <c r="P495" s="343" t="s">
        <v>1787</v>
      </c>
    </row>
    <row r="496" spans="1:16" s="96" customFormat="1" ht="12.95" customHeight="1" x14ac:dyDescent="0.2">
      <c r="A496" s="343" t="s">
        <v>764</v>
      </c>
      <c r="B496" s="343"/>
      <c r="C496" s="343" t="s">
        <v>881</v>
      </c>
      <c r="D496" s="343" t="s">
        <v>897</v>
      </c>
      <c r="E496" s="344">
        <v>3647</v>
      </c>
      <c r="F496" s="344">
        <v>3647</v>
      </c>
      <c r="G496" s="348">
        <v>2.3570000000000002E-3</v>
      </c>
      <c r="H496" s="349">
        <v>0.28054099999999998</v>
      </c>
      <c r="I496" s="349">
        <v>1.5E-5</v>
      </c>
      <c r="J496" s="347">
        <v>-2.1</v>
      </c>
      <c r="K496" s="347">
        <v>-1.5185877929213554</v>
      </c>
      <c r="L496" s="347">
        <v>0.5349166732804278</v>
      </c>
      <c r="M496" s="347"/>
      <c r="N496" s="347"/>
      <c r="O496" s="347"/>
      <c r="P496" s="343" t="s">
        <v>1787</v>
      </c>
    </row>
    <row r="497" spans="1:16" s="96" customFormat="1" ht="12.95" customHeight="1" x14ac:dyDescent="0.2">
      <c r="A497" s="343" t="s">
        <v>764</v>
      </c>
      <c r="B497" s="343"/>
      <c r="C497" s="343" t="s">
        <v>881</v>
      </c>
      <c r="D497" s="343" t="s">
        <v>898</v>
      </c>
      <c r="E497" s="344">
        <v>3647</v>
      </c>
      <c r="F497" s="344">
        <v>3647</v>
      </c>
      <c r="G497" s="348">
        <v>3.4689999999999999E-3</v>
      </c>
      <c r="H497" s="349">
        <v>0.28067300000000001</v>
      </c>
      <c r="I497" s="349">
        <v>1.9000000000000001E-5</v>
      </c>
      <c r="J497" s="347">
        <v>-0.1</v>
      </c>
      <c r="K497" s="347">
        <v>0.39453302594916195</v>
      </c>
      <c r="L497" s="347">
        <v>0.67756111948868991</v>
      </c>
      <c r="M497" s="347"/>
      <c r="N497" s="347"/>
      <c r="O497" s="347"/>
      <c r="P497" s="343" t="s">
        <v>1787</v>
      </c>
    </row>
    <row r="498" spans="1:16" s="96" customFormat="1" ht="12.95" customHeight="1" x14ac:dyDescent="0.2">
      <c r="A498" s="343" t="s">
        <v>764</v>
      </c>
      <c r="B498" s="343"/>
      <c r="C498" s="343" t="s">
        <v>881</v>
      </c>
      <c r="D498" s="343" t="s">
        <v>899</v>
      </c>
      <c r="E498" s="344">
        <v>3647</v>
      </c>
      <c r="F498" s="344">
        <v>3647</v>
      </c>
      <c r="G498" s="348">
        <v>2.3059999999999999E-3</v>
      </c>
      <c r="H498" s="349">
        <v>0.28060600000000002</v>
      </c>
      <c r="I498" s="349">
        <v>1.5999999999999999E-5</v>
      </c>
      <c r="J498" s="347">
        <v>0.4</v>
      </c>
      <c r="K498" s="347">
        <v>0.92753323602812188</v>
      </c>
      <c r="L498" s="347">
        <v>0.57057778483526889</v>
      </c>
      <c r="M498" s="347"/>
      <c r="N498" s="347"/>
      <c r="O498" s="347"/>
      <c r="P498" s="343" t="s">
        <v>1787</v>
      </c>
    </row>
    <row r="499" spans="1:16" s="96" customFormat="1" ht="12.95" customHeight="1" x14ac:dyDescent="0.2">
      <c r="A499" s="343" t="s">
        <v>764</v>
      </c>
      <c r="B499" s="343"/>
      <c r="C499" s="343" t="s">
        <v>881</v>
      </c>
      <c r="D499" s="343" t="s">
        <v>900</v>
      </c>
      <c r="E499" s="344">
        <v>3647</v>
      </c>
      <c r="F499" s="344">
        <v>3647</v>
      </c>
      <c r="G499" s="348">
        <v>1.647E-3</v>
      </c>
      <c r="H499" s="349">
        <v>0.28049800000000003</v>
      </c>
      <c r="I499" s="349">
        <v>1.2999999999999999E-5</v>
      </c>
      <c r="J499" s="347">
        <v>-1.8</v>
      </c>
      <c r="K499" s="347">
        <v>-1.2679835813289575</v>
      </c>
      <c r="L499" s="347">
        <v>0.46359445017629675</v>
      </c>
      <c r="M499" s="347"/>
      <c r="N499" s="347"/>
      <c r="O499" s="347"/>
      <c r="P499" s="343" t="s">
        <v>1787</v>
      </c>
    </row>
    <row r="500" spans="1:16" s="96" customFormat="1" ht="12.95" customHeight="1" x14ac:dyDescent="0.2">
      <c r="A500" s="343" t="s">
        <v>764</v>
      </c>
      <c r="B500" s="343"/>
      <c r="C500" s="343" t="s">
        <v>881</v>
      </c>
      <c r="D500" s="343" t="s">
        <v>901</v>
      </c>
      <c r="E500" s="344">
        <v>3647</v>
      </c>
      <c r="F500" s="344">
        <v>3647</v>
      </c>
      <c r="G500" s="348">
        <v>2.3969999999999998E-3</v>
      </c>
      <c r="H500" s="349">
        <v>0.28074300000000002</v>
      </c>
      <c r="I500" s="349">
        <v>1.5E-5</v>
      </c>
      <c r="J500" s="347">
        <v>5</v>
      </c>
      <c r="K500" s="347">
        <v>5.5844478950595189</v>
      </c>
      <c r="L500" s="347">
        <v>0.5349166732804278</v>
      </c>
      <c r="M500" s="347"/>
      <c r="N500" s="347"/>
      <c r="O500" s="347"/>
      <c r="P500" s="343" t="s">
        <v>1787</v>
      </c>
    </row>
    <row r="501" spans="1:16" s="96" customFormat="1" ht="12.95" customHeight="1" x14ac:dyDescent="0.2">
      <c r="A501" s="343" t="s">
        <v>764</v>
      </c>
      <c r="B501" s="343"/>
      <c r="C501" s="343" t="s">
        <v>881</v>
      </c>
      <c r="D501" s="343" t="s">
        <v>902</v>
      </c>
      <c r="E501" s="344">
        <v>3647</v>
      </c>
      <c r="F501" s="344">
        <v>3647</v>
      </c>
      <c r="G501" s="348">
        <v>2.8969999999999998E-3</v>
      </c>
      <c r="H501" s="349">
        <v>0.28057599999999999</v>
      </c>
      <c r="I501" s="349">
        <v>1.5E-5</v>
      </c>
      <c r="J501" s="347">
        <v>-2.2000000000000002</v>
      </c>
      <c r="K501" s="347">
        <v>-1.6273183033854721</v>
      </c>
      <c r="L501" s="347">
        <v>0.53491667328153802</v>
      </c>
      <c r="M501" s="347"/>
      <c r="N501" s="347"/>
      <c r="O501" s="347"/>
      <c r="P501" s="343" t="s">
        <v>1787</v>
      </c>
    </row>
    <row r="502" spans="1:16" s="96" customFormat="1" ht="12.95" customHeight="1" x14ac:dyDescent="0.2">
      <c r="A502" s="343" t="s">
        <v>764</v>
      </c>
      <c r="B502" s="343"/>
      <c r="C502" s="343" t="s">
        <v>881</v>
      </c>
      <c r="D502" s="343" t="s">
        <v>903</v>
      </c>
      <c r="E502" s="344">
        <v>3647</v>
      </c>
      <c r="F502" s="344">
        <v>3647</v>
      </c>
      <c r="G502" s="348">
        <v>3.0439999999999998E-3</v>
      </c>
      <c r="H502" s="349">
        <v>0.28054899999999999</v>
      </c>
      <c r="I502" s="349">
        <v>1.4E-5</v>
      </c>
      <c r="J502" s="347">
        <v>-3.5</v>
      </c>
      <c r="K502" s="347">
        <v>-2.9595383226477256</v>
      </c>
      <c r="L502" s="347">
        <v>0.49925556172891739</v>
      </c>
      <c r="M502" s="347"/>
      <c r="N502" s="347"/>
      <c r="O502" s="347"/>
      <c r="P502" s="343" t="s">
        <v>1787</v>
      </c>
    </row>
    <row r="503" spans="1:16" s="96" customFormat="1" ht="12.95" customHeight="1" x14ac:dyDescent="0.2">
      <c r="A503" s="343" t="s">
        <v>764</v>
      </c>
      <c r="B503" s="343"/>
      <c r="C503" s="343" t="s">
        <v>881</v>
      </c>
      <c r="D503" s="343" t="s">
        <v>904</v>
      </c>
      <c r="E503" s="344">
        <v>3647</v>
      </c>
      <c r="F503" s="344">
        <v>3647</v>
      </c>
      <c r="G503" s="348">
        <v>2.016E-3</v>
      </c>
      <c r="H503" s="349">
        <v>0.28051100000000001</v>
      </c>
      <c r="I503" s="349">
        <v>1.2999999999999999E-5</v>
      </c>
      <c r="J503" s="347">
        <v>-2.2999999999999998</v>
      </c>
      <c r="K503" s="347">
        <v>-1.7315832312558843</v>
      </c>
      <c r="L503" s="347">
        <v>0.46359445017629675</v>
      </c>
      <c r="M503" s="347"/>
      <c r="N503" s="347"/>
      <c r="O503" s="347"/>
      <c r="P503" s="343" t="s">
        <v>1787</v>
      </c>
    </row>
    <row r="504" spans="1:16" s="96" customFormat="1" ht="12.95" customHeight="1" x14ac:dyDescent="0.2">
      <c r="A504" s="343" t="s">
        <v>764</v>
      </c>
      <c r="B504" s="343"/>
      <c r="C504" s="343" t="s">
        <v>881</v>
      </c>
      <c r="D504" s="343" t="s">
        <v>905</v>
      </c>
      <c r="E504" s="344">
        <v>3647</v>
      </c>
      <c r="F504" s="344">
        <v>3647</v>
      </c>
      <c r="G504" s="348">
        <v>6.6799999999999997E-4</v>
      </c>
      <c r="H504" s="349">
        <v>0.28045599999999998</v>
      </c>
      <c r="I504" s="349">
        <v>1.1E-5</v>
      </c>
      <c r="J504" s="347">
        <v>-0.9</v>
      </c>
      <c r="K504" s="347">
        <v>-0.3057962719321683</v>
      </c>
      <c r="L504" s="347">
        <v>0.39227222707327591</v>
      </c>
      <c r="M504" s="347"/>
      <c r="N504" s="347"/>
      <c r="O504" s="347"/>
      <c r="P504" s="343" t="s">
        <v>1787</v>
      </c>
    </row>
    <row r="505" spans="1:16" s="96" customFormat="1" ht="12.95" customHeight="1" x14ac:dyDescent="0.2">
      <c r="A505" s="343" t="s">
        <v>764</v>
      </c>
      <c r="B505" s="343"/>
      <c r="C505" s="343" t="s">
        <v>881</v>
      </c>
      <c r="D505" s="343" t="s">
        <v>906</v>
      </c>
      <c r="E505" s="344">
        <v>3647</v>
      </c>
      <c r="F505" s="344">
        <v>3647</v>
      </c>
      <c r="G505" s="348">
        <v>1.5529999999999999E-3</v>
      </c>
      <c r="H505" s="349">
        <v>0.28047800000000001</v>
      </c>
      <c r="I505" s="349">
        <v>1.2999999999999999E-5</v>
      </c>
      <c r="J505" s="347">
        <v>-2.2999999999999998</v>
      </c>
      <c r="K505" s="347">
        <v>-1.7450100253513234</v>
      </c>
      <c r="L505" s="347">
        <v>0.46359445017629675</v>
      </c>
      <c r="M505" s="347"/>
      <c r="N505" s="347"/>
      <c r="O505" s="347"/>
      <c r="P505" s="343" t="s">
        <v>1787</v>
      </c>
    </row>
    <row r="506" spans="1:16" s="96" customFormat="1" ht="12.95" customHeight="1" x14ac:dyDescent="0.2">
      <c r="A506" s="343" t="s">
        <v>764</v>
      </c>
      <c r="B506" s="343"/>
      <c r="C506" s="343" t="s">
        <v>881</v>
      </c>
      <c r="D506" s="343" t="s">
        <v>907</v>
      </c>
      <c r="E506" s="344">
        <v>3647</v>
      </c>
      <c r="F506" s="344">
        <v>3647</v>
      </c>
      <c r="G506" s="348">
        <v>3.0709999999999999E-3</v>
      </c>
      <c r="H506" s="349">
        <v>0.28060800000000002</v>
      </c>
      <c r="I506" s="349">
        <v>1.7E-5</v>
      </c>
      <c r="J506" s="347">
        <v>-1.5</v>
      </c>
      <c r="K506" s="347">
        <v>-0.92337621181437513</v>
      </c>
      <c r="L506" s="347">
        <v>0.60623889638455886</v>
      </c>
      <c r="M506" s="347"/>
      <c r="N506" s="347"/>
      <c r="O506" s="347"/>
      <c r="P506" s="343" t="s">
        <v>1787</v>
      </c>
    </row>
    <row r="507" spans="1:16" s="96" customFormat="1" ht="12.95" customHeight="1" x14ac:dyDescent="0.2">
      <c r="A507" s="343" t="s">
        <v>764</v>
      </c>
      <c r="B507" s="343"/>
      <c r="C507" s="343" t="s">
        <v>881</v>
      </c>
      <c r="D507" s="343" t="s">
        <v>908</v>
      </c>
      <c r="E507" s="344">
        <v>3647</v>
      </c>
      <c r="F507" s="344">
        <v>3647</v>
      </c>
      <c r="G507" s="348">
        <v>3.4359999999999998E-3</v>
      </c>
      <c r="H507" s="349">
        <v>0.28059699999999999</v>
      </c>
      <c r="I507" s="349">
        <v>1.7E-5</v>
      </c>
      <c r="J507" s="347">
        <v>-2.8</v>
      </c>
      <c r="K507" s="347">
        <v>-2.2327916544384596</v>
      </c>
      <c r="L507" s="347">
        <v>0.60623889638455886</v>
      </c>
      <c r="M507" s="347"/>
      <c r="N507" s="347"/>
      <c r="O507" s="347"/>
      <c r="P507" s="343" t="s">
        <v>1787</v>
      </c>
    </row>
    <row r="508" spans="1:16" s="96" customFormat="1" ht="12.95" customHeight="1" x14ac:dyDescent="0.2">
      <c r="A508" s="343" t="s">
        <v>764</v>
      </c>
      <c r="B508" s="343"/>
      <c r="C508" s="343" t="s">
        <v>881</v>
      </c>
      <c r="D508" s="343" t="s">
        <v>909</v>
      </c>
      <c r="E508" s="344">
        <v>3647</v>
      </c>
      <c r="F508" s="344">
        <v>3647</v>
      </c>
      <c r="G508" s="348">
        <v>2.7339999999999999E-3</v>
      </c>
      <c r="H508" s="349">
        <v>0.28051199999999998</v>
      </c>
      <c r="I508" s="349">
        <v>1.5999999999999999E-5</v>
      </c>
      <c r="J508" s="347">
        <v>-4.0999999999999996</v>
      </c>
      <c r="K508" s="347">
        <v>-3.500055897143195</v>
      </c>
      <c r="L508" s="347">
        <v>0.57057778483415866</v>
      </c>
      <c r="M508" s="347"/>
      <c r="N508" s="347"/>
      <c r="O508" s="347"/>
      <c r="P508" s="343" t="s">
        <v>1787</v>
      </c>
    </row>
    <row r="509" spans="1:16" s="96" customFormat="1" ht="12.95" customHeight="1" x14ac:dyDescent="0.2">
      <c r="A509" s="343" t="s">
        <v>764</v>
      </c>
      <c r="B509" s="343"/>
      <c r="C509" s="343" t="s">
        <v>881</v>
      </c>
      <c r="D509" s="343" t="s">
        <v>910</v>
      </c>
      <c r="E509" s="344">
        <v>3647</v>
      </c>
      <c r="F509" s="344">
        <v>3647</v>
      </c>
      <c r="G509" s="348">
        <v>2.5999999999999999E-3</v>
      </c>
      <c r="H509" s="349">
        <v>0.28060400000000002</v>
      </c>
      <c r="I509" s="349">
        <v>1.4E-5</v>
      </c>
      <c r="J509" s="347">
        <v>-0.4</v>
      </c>
      <c r="K509" s="347">
        <v>0.11747099820658136</v>
      </c>
      <c r="L509" s="347">
        <v>0.49925556173002761</v>
      </c>
      <c r="M509" s="347"/>
      <c r="N509" s="347"/>
      <c r="O509" s="347"/>
      <c r="P509" s="343" t="s">
        <v>1787</v>
      </c>
    </row>
    <row r="510" spans="1:16" s="96" customFormat="1" ht="12.95" customHeight="1" x14ac:dyDescent="0.2">
      <c r="A510" s="343" t="s">
        <v>764</v>
      </c>
      <c r="B510" s="343"/>
      <c r="C510" s="343" t="s">
        <v>881</v>
      </c>
      <c r="D510" s="343" t="s">
        <v>911</v>
      </c>
      <c r="E510" s="344">
        <v>3647</v>
      </c>
      <c r="F510" s="344">
        <v>3647</v>
      </c>
      <c r="G510" s="348">
        <v>2.2490000000000001E-3</v>
      </c>
      <c r="H510" s="349">
        <v>0.28058699999999998</v>
      </c>
      <c r="I510" s="349">
        <v>1.2999999999999999E-5</v>
      </c>
      <c r="J510" s="347">
        <v>-0.1</v>
      </c>
      <c r="K510" s="347">
        <v>0.39319722143105196</v>
      </c>
      <c r="L510" s="347">
        <v>0.46359445017740697</v>
      </c>
      <c r="M510" s="347"/>
      <c r="N510" s="347"/>
      <c r="O510" s="347"/>
      <c r="P510" s="343" t="s">
        <v>1787</v>
      </c>
    </row>
    <row r="511" spans="1:16" s="96" customFormat="1" ht="12.95" customHeight="1" x14ac:dyDescent="0.2">
      <c r="A511" s="343" t="s">
        <v>764</v>
      </c>
      <c r="B511" s="343"/>
      <c r="C511" s="343" t="s">
        <v>881</v>
      </c>
      <c r="D511" s="343" t="s">
        <v>912</v>
      </c>
      <c r="E511" s="344">
        <v>3647</v>
      </c>
      <c r="F511" s="344">
        <v>3647</v>
      </c>
      <c r="G511" s="348">
        <v>1.335E-3</v>
      </c>
      <c r="H511" s="349">
        <v>0.28049800000000003</v>
      </c>
      <c r="I511" s="349">
        <v>1.5E-5</v>
      </c>
      <c r="J511" s="347">
        <v>-1</v>
      </c>
      <c r="K511" s="347">
        <v>-0.48401458611846415</v>
      </c>
      <c r="L511" s="347">
        <v>0.53491667328153802</v>
      </c>
      <c r="M511" s="347"/>
      <c r="N511" s="347"/>
      <c r="O511" s="347"/>
      <c r="P511" s="343" t="s">
        <v>1787</v>
      </c>
    </row>
    <row r="512" spans="1:16" s="96" customFormat="1" ht="12.95" customHeight="1" x14ac:dyDescent="0.2">
      <c r="A512" s="343" t="s">
        <v>764</v>
      </c>
      <c r="B512" s="343"/>
      <c r="C512" s="343" t="s">
        <v>881</v>
      </c>
      <c r="D512" s="343" t="s">
        <v>913</v>
      </c>
      <c r="E512" s="344">
        <v>3647</v>
      </c>
      <c r="F512" s="344">
        <v>3647</v>
      </c>
      <c r="G512" s="348">
        <v>1.817E-3</v>
      </c>
      <c r="H512" s="349">
        <v>0.28051300000000001</v>
      </c>
      <c r="I512" s="349">
        <v>1.2E-5</v>
      </c>
      <c r="J512" s="347">
        <v>-1.7</v>
      </c>
      <c r="K512" s="347">
        <v>-1.1602295015911146</v>
      </c>
      <c r="L512" s="347">
        <v>0.42793333862478633</v>
      </c>
      <c r="M512" s="347"/>
      <c r="N512" s="347"/>
      <c r="O512" s="347"/>
      <c r="P512" s="343" t="s">
        <v>1787</v>
      </c>
    </row>
    <row r="513" spans="1:16" s="96" customFormat="1" ht="12.95" customHeight="1" x14ac:dyDescent="0.2">
      <c r="A513" s="343" t="s">
        <v>764</v>
      </c>
      <c r="B513" s="343"/>
      <c r="C513" s="343" t="s">
        <v>881</v>
      </c>
      <c r="D513" s="343" t="s">
        <v>914</v>
      </c>
      <c r="E513" s="344">
        <v>3647</v>
      </c>
      <c r="F513" s="344">
        <v>3647</v>
      </c>
      <c r="G513" s="348">
        <v>1.268E-3</v>
      </c>
      <c r="H513" s="349">
        <v>0.28046100000000002</v>
      </c>
      <c r="I513" s="349">
        <v>1.2999999999999999E-5</v>
      </c>
      <c r="J513" s="347">
        <v>-2.2000000000000002</v>
      </c>
      <c r="K513" s="347">
        <v>-1.6351233972677903</v>
      </c>
      <c r="L513" s="347">
        <v>0.46359445017629675</v>
      </c>
      <c r="M513" s="347"/>
      <c r="N513" s="347"/>
      <c r="O513" s="347"/>
      <c r="P513" s="343" t="s">
        <v>1787</v>
      </c>
    </row>
    <row r="514" spans="1:16" s="96" customFormat="1" ht="12.95" customHeight="1" x14ac:dyDescent="0.2">
      <c r="A514" s="343" t="s">
        <v>764</v>
      </c>
      <c r="B514" s="343"/>
      <c r="C514" s="343" t="s">
        <v>881</v>
      </c>
      <c r="D514" s="343" t="s">
        <v>915</v>
      </c>
      <c r="E514" s="344">
        <v>3647</v>
      </c>
      <c r="F514" s="344">
        <v>3647</v>
      </c>
      <c r="G514" s="348">
        <v>1.5319999999999999E-3</v>
      </c>
      <c r="H514" s="349">
        <v>0.28054499999999999</v>
      </c>
      <c r="I514" s="349">
        <v>1.0000000000000001E-5</v>
      </c>
      <c r="J514" s="347">
        <v>0.2</v>
      </c>
      <c r="K514" s="347">
        <v>0.69705159254418447</v>
      </c>
      <c r="L514" s="347">
        <v>0.3566111155217655</v>
      </c>
      <c r="M514" s="347"/>
      <c r="N514" s="347"/>
      <c r="O514" s="347"/>
      <c r="P514" s="343" t="s">
        <v>1787</v>
      </c>
    </row>
    <row r="515" spans="1:16" s="96" customFormat="1" ht="12.95" customHeight="1" x14ac:dyDescent="0.2">
      <c r="A515" s="343" t="s">
        <v>764</v>
      </c>
      <c r="B515" s="343"/>
      <c r="C515" s="343" t="s">
        <v>881</v>
      </c>
      <c r="D515" s="343" t="s">
        <v>916</v>
      </c>
      <c r="E515" s="344">
        <v>3647</v>
      </c>
      <c r="F515" s="344">
        <v>3647</v>
      </c>
      <c r="G515" s="348">
        <v>2.4099999999999998E-3</v>
      </c>
      <c r="H515" s="349">
        <v>0.28071200000000002</v>
      </c>
      <c r="I515" s="349">
        <v>1.5999999999999999E-5</v>
      </c>
      <c r="J515" s="347">
        <v>3.9</v>
      </c>
      <c r="K515" s="347">
        <v>4.4462880621431999</v>
      </c>
      <c r="L515" s="347">
        <v>0.57057778483526889</v>
      </c>
      <c r="M515" s="347"/>
      <c r="N515" s="347"/>
      <c r="O515" s="347"/>
      <c r="P515" s="343" t="s">
        <v>1787</v>
      </c>
    </row>
    <row r="516" spans="1:16" s="96" customFormat="1" ht="12.95" customHeight="1" x14ac:dyDescent="0.2">
      <c r="A516" s="343" t="s">
        <v>764</v>
      </c>
      <c r="B516" s="343"/>
      <c r="C516" s="343" t="s">
        <v>881</v>
      </c>
      <c r="D516" s="343" t="s">
        <v>917</v>
      </c>
      <c r="E516" s="344">
        <v>3647</v>
      </c>
      <c r="F516" s="344">
        <v>3647</v>
      </c>
      <c r="G516" s="348">
        <v>1.7949999999999999E-3</v>
      </c>
      <c r="H516" s="349">
        <v>0.28074300000000002</v>
      </c>
      <c r="I516" s="349">
        <v>1.5E-5</v>
      </c>
      <c r="J516" s="347">
        <v>6.6</v>
      </c>
      <c r="K516" s="347">
        <v>7.0971060204327863</v>
      </c>
      <c r="L516" s="347">
        <v>0.5349166732804278</v>
      </c>
      <c r="M516" s="347"/>
      <c r="N516" s="347"/>
      <c r="O516" s="347"/>
      <c r="P516" s="343" t="s">
        <v>1787</v>
      </c>
    </row>
    <row r="517" spans="1:16" s="96" customFormat="1" ht="12.95" customHeight="1" x14ac:dyDescent="0.2">
      <c r="A517" s="343" t="s">
        <v>764</v>
      </c>
      <c r="B517" s="343"/>
      <c r="C517" s="343" t="s">
        <v>881</v>
      </c>
      <c r="D517" s="343" t="s">
        <v>918</v>
      </c>
      <c r="E517" s="344">
        <v>3647</v>
      </c>
      <c r="F517" s="344">
        <v>3647</v>
      </c>
      <c r="G517" s="348">
        <v>1.7979999999999999E-3</v>
      </c>
      <c r="H517" s="349">
        <v>0.28069499999999997</v>
      </c>
      <c r="I517" s="349">
        <v>1.2E-5</v>
      </c>
      <c r="J517" s="347">
        <v>4.8</v>
      </c>
      <c r="K517" s="347">
        <v>5.3778345025157215</v>
      </c>
      <c r="L517" s="347">
        <v>0.42793333862478633</v>
      </c>
      <c r="M517" s="347"/>
      <c r="N517" s="347"/>
      <c r="O517" s="347"/>
      <c r="P517" s="343" t="s">
        <v>1787</v>
      </c>
    </row>
    <row r="518" spans="1:16" s="96" customFormat="1" ht="12.95" customHeight="1" x14ac:dyDescent="0.2">
      <c r="A518" s="343" t="s">
        <v>764</v>
      </c>
      <c r="B518" s="343"/>
      <c r="C518" s="343" t="s">
        <v>881</v>
      </c>
      <c r="D518" s="343" t="s">
        <v>919</v>
      </c>
      <c r="E518" s="344">
        <v>3647</v>
      </c>
      <c r="F518" s="344">
        <v>3647</v>
      </c>
      <c r="G518" s="348">
        <v>1.4139999999999999E-3</v>
      </c>
      <c r="H518" s="349">
        <v>0.28054299999999999</v>
      </c>
      <c r="I518" s="349">
        <v>1.1E-5</v>
      </c>
      <c r="J518" s="347">
        <v>0.4</v>
      </c>
      <c r="K518" s="347">
        <v>0.92223046378236972</v>
      </c>
      <c r="L518" s="347">
        <v>0.39227222707216569</v>
      </c>
      <c r="M518" s="347"/>
      <c r="N518" s="347"/>
      <c r="O518" s="347"/>
      <c r="P518" s="343" t="s">
        <v>1787</v>
      </c>
    </row>
    <row r="519" spans="1:16" s="96" customFormat="1" ht="12.95" customHeight="1" x14ac:dyDescent="0.2">
      <c r="A519" s="343" t="s">
        <v>764</v>
      </c>
      <c r="B519" s="343"/>
      <c r="C519" s="343" t="s">
        <v>881</v>
      </c>
      <c r="D519" s="343" t="s">
        <v>920</v>
      </c>
      <c r="E519" s="344">
        <v>3647</v>
      </c>
      <c r="F519" s="344">
        <v>3647</v>
      </c>
      <c r="G519" s="348">
        <v>1.689E-3</v>
      </c>
      <c r="H519" s="349">
        <v>0.28052500000000002</v>
      </c>
      <c r="I519" s="349">
        <v>1.2999999999999999E-5</v>
      </c>
      <c r="J519" s="347">
        <v>-1</v>
      </c>
      <c r="K519" s="347">
        <v>-0.41066785724019894</v>
      </c>
      <c r="L519" s="347">
        <v>0.46359445017740697</v>
      </c>
      <c r="M519" s="347"/>
      <c r="N519" s="347"/>
      <c r="O519" s="347"/>
      <c r="P519" s="343" t="s">
        <v>1787</v>
      </c>
    </row>
    <row r="520" spans="1:16" s="96" customFormat="1" ht="12.95" customHeight="1" x14ac:dyDescent="0.2">
      <c r="A520" s="343" t="s">
        <v>764</v>
      </c>
      <c r="B520" s="343"/>
      <c r="C520" s="343" t="s">
        <v>881</v>
      </c>
      <c r="D520" s="343" t="s">
        <v>921</v>
      </c>
      <c r="E520" s="344">
        <v>3647</v>
      </c>
      <c r="F520" s="344">
        <v>3647</v>
      </c>
      <c r="G520" s="348">
        <v>2.5460000000000001E-3</v>
      </c>
      <c r="H520" s="349">
        <v>0.28073500000000001</v>
      </c>
      <c r="I520" s="349">
        <v>1.5999999999999999E-5</v>
      </c>
      <c r="J520" s="347">
        <v>4.4000000000000004</v>
      </c>
      <c r="K520" s="347">
        <v>4.9247635530069722</v>
      </c>
      <c r="L520" s="347">
        <v>0.57057778483304844</v>
      </c>
      <c r="M520" s="347"/>
      <c r="N520" s="347"/>
      <c r="O520" s="347"/>
      <c r="P520" s="343" t="s">
        <v>1787</v>
      </c>
    </row>
    <row r="521" spans="1:16" s="96" customFormat="1" ht="12.95" customHeight="1" x14ac:dyDescent="0.2">
      <c r="A521" s="343" t="s">
        <v>764</v>
      </c>
      <c r="B521" s="343"/>
      <c r="C521" s="343" t="s">
        <v>881</v>
      </c>
      <c r="D521" s="343" t="s">
        <v>883</v>
      </c>
      <c r="E521" s="344">
        <v>3647</v>
      </c>
      <c r="F521" s="344">
        <v>3647</v>
      </c>
      <c r="G521" s="348">
        <v>1.7129999999999999E-3</v>
      </c>
      <c r="H521" s="349">
        <v>0.28059000000000001</v>
      </c>
      <c r="I521" s="349">
        <v>1.2999999999999999E-5</v>
      </c>
      <c r="J521" s="347">
        <v>1.3</v>
      </c>
      <c r="K521" s="347">
        <v>1.8469990863212438</v>
      </c>
      <c r="L521" s="347">
        <v>0.46359445017518652</v>
      </c>
      <c r="M521" s="347"/>
      <c r="N521" s="347"/>
      <c r="O521" s="347"/>
      <c r="P521" s="343" t="s">
        <v>1787</v>
      </c>
    </row>
    <row r="522" spans="1:16" s="96" customFormat="1" ht="12.95" customHeight="1" x14ac:dyDescent="0.2">
      <c r="A522" s="343" t="s">
        <v>764</v>
      </c>
      <c r="B522" s="343"/>
      <c r="C522" s="343" t="s">
        <v>922</v>
      </c>
      <c r="D522" s="343" t="s">
        <v>923</v>
      </c>
      <c r="E522" s="344">
        <v>3534</v>
      </c>
      <c r="F522" s="344">
        <v>3534</v>
      </c>
      <c r="G522" s="348">
        <v>1.114E-3</v>
      </c>
      <c r="H522" s="349">
        <v>0.280586</v>
      </c>
      <c r="I522" s="349">
        <v>1.9999999999999998E-5</v>
      </c>
      <c r="J522" s="347">
        <v>1.77</v>
      </c>
      <c r="K522" s="347">
        <v>0.59578812313221263</v>
      </c>
      <c r="L522" s="347">
        <v>0.71302948864371274</v>
      </c>
      <c r="M522" s="347">
        <f>AVERAGE(K522:K526)</f>
        <v>0.21331553407510917</v>
      </c>
      <c r="N522" s="347">
        <v>0.60509096551303521</v>
      </c>
      <c r="O522" s="347">
        <f>MAX(K522:K526)-MIN(K522:K526)</f>
        <v>1.6551243772666702</v>
      </c>
      <c r="P522" s="343" t="s">
        <v>1764</v>
      </c>
    </row>
    <row r="523" spans="1:16" s="96" customFormat="1" ht="12.95" customHeight="1" x14ac:dyDescent="0.2">
      <c r="A523" s="343" t="s">
        <v>764</v>
      </c>
      <c r="B523" s="343"/>
      <c r="C523" s="343" t="s">
        <v>922</v>
      </c>
      <c r="D523" s="343" t="s">
        <v>924</v>
      </c>
      <c r="E523" s="344">
        <v>3534</v>
      </c>
      <c r="F523" s="344">
        <v>3534</v>
      </c>
      <c r="G523" s="348">
        <v>1.114E-3</v>
      </c>
      <c r="H523" s="349">
        <v>0.28059299999999998</v>
      </c>
      <c r="I523" s="349">
        <v>1.4999999999999999E-5</v>
      </c>
      <c r="J523" s="347">
        <v>1.1499999999999999</v>
      </c>
      <c r="K523" s="347">
        <v>0.84534844415617982</v>
      </c>
      <c r="L523" s="347">
        <v>0.53477211648278455</v>
      </c>
      <c r="M523" s="347"/>
      <c r="N523" s="347"/>
      <c r="O523" s="347"/>
      <c r="P523" s="343" t="s">
        <v>1764</v>
      </c>
    </row>
    <row r="524" spans="1:16" s="96" customFormat="1" ht="12.95" customHeight="1" x14ac:dyDescent="0.2">
      <c r="A524" s="343" t="s">
        <v>764</v>
      </c>
      <c r="B524" s="343"/>
      <c r="C524" s="343" t="s">
        <v>922</v>
      </c>
      <c r="D524" s="343" t="s">
        <v>925</v>
      </c>
      <c r="E524" s="344">
        <v>3534</v>
      </c>
      <c r="F524" s="344">
        <v>3534</v>
      </c>
      <c r="G524" s="348">
        <v>1.7340000000000001E-3</v>
      </c>
      <c r="H524" s="349">
        <v>0.28060800000000002</v>
      </c>
      <c r="I524" s="349">
        <v>1.4999999999999999E-5</v>
      </c>
      <c r="J524" s="347">
        <v>1.64</v>
      </c>
      <c r="K524" s="347">
        <v>-0.12747950854818946</v>
      </c>
      <c r="L524" s="347">
        <v>0.53477211648167433</v>
      </c>
      <c r="M524" s="347"/>
      <c r="N524" s="347"/>
      <c r="O524" s="347"/>
      <c r="P524" s="343" t="s">
        <v>1764</v>
      </c>
    </row>
    <row r="525" spans="1:16" s="96" customFormat="1" ht="12.95" customHeight="1" x14ac:dyDescent="0.2">
      <c r="A525" s="343" t="s">
        <v>764</v>
      </c>
      <c r="B525" s="343"/>
      <c r="C525" s="343" t="s">
        <v>922</v>
      </c>
      <c r="D525" s="343" t="s">
        <v>926</v>
      </c>
      <c r="E525" s="344">
        <v>3534</v>
      </c>
      <c r="F525" s="344">
        <v>3534</v>
      </c>
      <c r="G525" s="348">
        <v>1.934E-3</v>
      </c>
      <c r="H525" s="349">
        <v>0.28064099999999997</v>
      </c>
      <c r="I525" s="349">
        <v>1.7E-5</v>
      </c>
      <c r="J525" s="347">
        <v>1.84</v>
      </c>
      <c r="K525" s="347">
        <v>0.56269654474583319</v>
      </c>
      <c r="L525" s="347">
        <v>0.60607506534804401</v>
      </c>
      <c r="M525" s="347"/>
      <c r="N525" s="347"/>
      <c r="O525" s="347"/>
      <c r="P525" s="343" t="s">
        <v>1764</v>
      </c>
    </row>
    <row r="526" spans="1:16" s="96" customFormat="1" ht="12.95" customHeight="1" x14ac:dyDescent="0.2">
      <c r="A526" s="343" t="s">
        <v>764</v>
      </c>
      <c r="B526" s="343"/>
      <c r="C526" s="343" t="s">
        <v>927</v>
      </c>
      <c r="D526" s="343" t="s">
        <v>928</v>
      </c>
      <c r="E526" s="344">
        <v>3534</v>
      </c>
      <c r="F526" s="344">
        <v>3534</v>
      </c>
      <c r="G526" s="348">
        <v>8.2700000000000004E-4</v>
      </c>
      <c r="H526" s="349">
        <v>0.28052700000000003</v>
      </c>
      <c r="I526" s="349">
        <v>3.9999999999999996E-5</v>
      </c>
      <c r="J526" s="347">
        <v>0.95</v>
      </c>
      <c r="K526" s="347">
        <v>-0.80977593311049034</v>
      </c>
      <c r="L526" s="347">
        <v>1.426058977285205</v>
      </c>
      <c r="M526" s="347"/>
      <c r="N526" s="347"/>
      <c r="O526" s="347"/>
      <c r="P526" s="343" t="s">
        <v>1764</v>
      </c>
    </row>
    <row r="527" spans="1:16" s="96" customFormat="1" ht="12.95" customHeight="1" x14ac:dyDescent="0.2">
      <c r="A527" s="343" t="s">
        <v>764</v>
      </c>
      <c r="B527" s="343"/>
      <c r="C527" s="343" t="s">
        <v>929</v>
      </c>
      <c r="D527" s="343" t="s">
        <v>930</v>
      </c>
      <c r="E527" s="344">
        <v>3511</v>
      </c>
      <c r="F527" s="344">
        <v>3511</v>
      </c>
      <c r="G527" s="348">
        <v>9.6500000000000004E-4</v>
      </c>
      <c r="H527" s="349">
        <v>0.28056399999999998</v>
      </c>
      <c r="I527" s="349">
        <v>1.7E-5</v>
      </c>
      <c r="J527" s="347">
        <v>0.13</v>
      </c>
      <c r="K527" s="347">
        <v>-0.3597882347139425</v>
      </c>
      <c r="L527" s="347">
        <v>0.60604177234857559</v>
      </c>
      <c r="M527" s="347">
        <f>AVERAGE(K527:K530)</f>
        <v>0.52746024545524683</v>
      </c>
      <c r="N527" s="347">
        <v>1.0864989558253317</v>
      </c>
      <c r="O527" s="347">
        <f>MAX(K527:K530)-MIN(K527:K530)</f>
        <v>2.4654897401643616</v>
      </c>
      <c r="P527" s="343" t="s">
        <v>1764</v>
      </c>
    </row>
    <row r="528" spans="1:16" s="96" customFormat="1" ht="12.95" customHeight="1" x14ac:dyDescent="0.2">
      <c r="A528" s="343" t="s">
        <v>764</v>
      </c>
      <c r="B528" s="343"/>
      <c r="C528" s="343" t="s">
        <v>931</v>
      </c>
      <c r="D528" s="343" t="s">
        <v>932</v>
      </c>
      <c r="E528" s="344">
        <v>3511</v>
      </c>
      <c r="F528" s="344">
        <v>3511</v>
      </c>
      <c r="G528" s="348">
        <v>7.3899999999999997E-4</v>
      </c>
      <c r="H528" s="349">
        <v>0.28056700000000001</v>
      </c>
      <c r="I528" s="349">
        <v>6.9999999999999999E-6</v>
      </c>
      <c r="J528" s="347">
        <v>0.42</v>
      </c>
      <c r="K528" s="347">
        <v>0.29297982698128777</v>
      </c>
      <c r="L528" s="347">
        <v>0.2495466121432699</v>
      </c>
      <c r="M528" s="347"/>
      <c r="N528" s="347"/>
      <c r="O528" s="347"/>
      <c r="P528" s="343" t="s">
        <v>1764</v>
      </c>
    </row>
    <row r="529" spans="1:16" s="96" customFormat="1" ht="12.95" customHeight="1" x14ac:dyDescent="0.2">
      <c r="A529" s="343" t="s">
        <v>764</v>
      </c>
      <c r="B529" s="343"/>
      <c r="C529" s="343" t="s">
        <v>929</v>
      </c>
      <c r="D529" s="343" t="s">
        <v>933</v>
      </c>
      <c r="E529" s="344">
        <v>3511</v>
      </c>
      <c r="F529" s="344">
        <v>3511</v>
      </c>
      <c r="G529" s="348">
        <v>1.2589999999999999E-3</v>
      </c>
      <c r="H529" s="349">
        <v>0.28059600000000001</v>
      </c>
      <c r="I529" s="349">
        <v>3.2999999999999996E-5</v>
      </c>
      <c r="J529" s="347">
        <v>2.16</v>
      </c>
      <c r="K529" s="347">
        <v>7.0947884103222947E-2</v>
      </c>
      <c r="L529" s="347">
        <v>1.1764340286779529</v>
      </c>
      <c r="M529" s="347"/>
      <c r="N529" s="347"/>
      <c r="O529" s="347"/>
      <c r="P529" s="343" t="s">
        <v>1764</v>
      </c>
    </row>
    <row r="530" spans="1:16" s="96" customFormat="1" ht="12.95" customHeight="1" x14ac:dyDescent="0.2">
      <c r="A530" s="343" t="s">
        <v>764</v>
      </c>
      <c r="B530" s="343"/>
      <c r="C530" s="343" t="s">
        <v>929</v>
      </c>
      <c r="D530" s="343" t="s">
        <v>934</v>
      </c>
      <c r="E530" s="344">
        <v>3511</v>
      </c>
      <c r="F530" s="344">
        <v>3511</v>
      </c>
      <c r="G530" s="348">
        <v>1.4350000000000001E-3</v>
      </c>
      <c r="H530" s="349">
        <v>0.280665</v>
      </c>
      <c r="I530" s="349">
        <v>2.9999999999999997E-5</v>
      </c>
      <c r="J530" s="347">
        <v>4.1399999999999997</v>
      </c>
      <c r="K530" s="347">
        <v>2.1057015054504191</v>
      </c>
      <c r="L530" s="347">
        <v>1.0694854806159171</v>
      </c>
      <c r="M530" s="347"/>
      <c r="N530" s="347"/>
      <c r="O530" s="347"/>
      <c r="P530" s="343" t="s">
        <v>1764</v>
      </c>
    </row>
    <row r="531" spans="1:16" s="96" customFormat="1" ht="12.95" customHeight="1" x14ac:dyDescent="0.2">
      <c r="A531" s="26"/>
      <c r="B531" s="26"/>
      <c r="C531" s="26"/>
      <c r="D531" s="26"/>
      <c r="E531" s="167"/>
      <c r="F531" s="167"/>
      <c r="G531" s="168"/>
      <c r="H531" s="169"/>
      <c r="I531" s="169"/>
      <c r="J531" s="13"/>
      <c r="K531" s="13"/>
      <c r="L531" s="13"/>
      <c r="M531" s="13"/>
      <c r="N531" s="13"/>
      <c r="O531" s="13"/>
      <c r="P531" s="26"/>
    </row>
    <row r="532" spans="1:16" s="96" customFormat="1" ht="12.95" customHeight="1" x14ac:dyDescent="0.2">
      <c r="A532" s="350" t="s">
        <v>935</v>
      </c>
      <c r="B532" s="350"/>
      <c r="C532" s="350" t="s">
        <v>725</v>
      </c>
      <c r="D532" s="483" t="s">
        <v>936</v>
      </c>
      <c r="E532" s="351">
        <v>3507</v>
      </c>
      <c r="F532" s="351">
        <v>3507</v>
      </c>
      <c r="G532" s="352">
        <v>5.7044565308187335E-4</v>
      </c>
      <c r="H532" s="353">
        <v>0.28055501435581859</v>
      </c>
      <c r="I532" s="353">
        <v>2.0769406647111777E-5</v>
      </c>
      <c r="J532" s="354">
        <v>0.17888791865150466</v>
      </c>
      <c r="K532" s="354">
        <v>0.17888791865150466</v>
      </c>
      <c r="L532" s="354">
        <v>0.74041222332121848</v>
      </c>
      <c r="M532" s="354">
        <f>AVERAGE(K532:K544)</f>
        <v>-2.4418269102663639</v>
      </c>
      <c r="N532" s="354">
        <v>1.5754060180792937</v>
      </c>
      <c r="O532" s="354">
        <f>MAX(K532:K544)-MIN(K532:K544)</f>
        <v>8.944970164926902</v>
      </c>
      <c r="P532" s="350" t="s">
        <v>1788</v>
      </c>
    </row>
    <row r="533" spans="1:16" s="96" customFormat="1" ht="12.95" customHeight="1" x14ac:dyDescent="0.2">
      <c r="A533" s="350" t="s">
        <v>935</v>
      </c>
      <c r="B533" s="350"/>
      <c r="C533" s="350" t="s">
        <v>725</v>
      </c>
      <c r="D533" s="483" t="s">
        <v>937</v>
      </c>
      <c r="E533" s="351">
        <v>3507</v>
      </c>
      <c r="F533" s="351">
        <v>3507</v>
      </c>
      <c r="G533" s="352">
        <v>5.3557548509364369E-4</v>
      </c>
      <c r="H533" s="353">
        <v>0.28056552164089449</v>
      </c>
      <c r="I533" s="353">
        <v>2.164918609945613E-5</v>
      </c>
      <c r="J533" s="354">
        <v>0.6375800541547072</v>
      </c>
      <c r="K533" s="354">
        <v>0.6375800541547072</v>
      </c>
      <c r="L533" s="354">
        <v>0.77177563545083316</v>
      </c>
      <c r="M533" s="354"/>
      <c r="N533" s="354"/>
      <c r="O533" s="354"/>
      <c r="P533" s="350" t="s">
        <v>1788</v>
      </c>
    </row>
    <row r="534" spans="1:16" s="96" customFormat="1" ht="12.95" customHeight="1" x14ac:dyDescent="0.2">
      <c r="A534" s="350" t="s">
        <v>935</v>
      </c>
      <c r="B534" s="350"/>
      <c r="C534" s="350" t="s">
        <v>725</v>
      </c>
      <c r="D534" s="483" t="s">
        <v>938</v>
      </c>
      <c r="E534" s="351">
        <v>3507</v>
      </c>
      <c r="F534" s="351">
        <v>3507</v>
      </c>
      <c r="G534" s="352">
        <v>4.2789947642529519E-4</v>
      </c>
      <c r="H534" s="353">
        <v>0.28059067457594017</v>
      </c>
      <c r="I534" s="353">
        <v>2.1951767439164579E-5</v>
      </c>
      <c r="J534" s="354">
        <v>1.7940045167996743</v>
      </c>
      <c r="K534" s="354">
        <v>1.7940045167996743</v>
      </c>
      <c r="L534" s="354">
        <v>0.7825624107438145</v>
      </c>
      <c r="M534" s="354"/>
      <c r="N534" s="354"/>
      <c r="O534" s="354"/>
      <c r="P534" s="350" t="s">
        <v>1788</v>
      </c>
    </row>
    <row r="535" spans="1:16" s="96" customFormat="1" ht="12.95" customHeight="1" x14ac:dyDescent="0.2">
      <c r="A535" s="350" t="s">
        <v>935</v>
      </c>
      <c r="B535" s="350"/>
      <c r="C535" s="350" t="s">
        <v>725</v>
      </c>
      <c r="D535" s="483" t="s">
        <v>939</v>
      </c>
      <c r="E535" s="351">
        <v>3507</v>
      </c>
      <c r="F535" s="351">
        <v>3507</v>
      </c>
      <c r="G535" s="352">
        <v>4.2792718575360438E-4</v>
      </c>
      <c r="H535" s="353">
        <v>0.28038790434292887</v>
      </c>
      <c r="I535" s="353">
        <v>1.0539426467894512E-4</v>
      </c>
      <c r="J535" s="354">
        <v>-5.4346539553373763</v>
      </c>
      <c r="K535" s="354">
        <v>-5.4346539553373763</v>
      </c>
      <c r="L535" s="354">
        <v>3.7572186419221332</v>
      </c>
      <c r="M535" s="354"/>
      <c r="N535" s="354"/>
      <c r="O535" s="354"/>
      <c r="P535" s="350" t="s">
        <v>1788</v>
      </c>
    </row>
    <row r="536" spans="1:16" s="96" customFormat="1" ht="12.95" customHeight="1" x14ac:dyDescent="0.2">
      <c r="A536" s="350" t="s">
        <v>935</v>
      </c>
      <c r="B536" s="350"/>
      <c r="C536" s="350" t="s">
        <v>725</v>
      </c>
      <c r="D536" s="483" t="s">
        <v>940</v>
      </c>
      <c r="E536" s="351">
        <v>3507</v>
      </c>
      <c r="F536" s="351">
        <v>3507</v>
      </c>
      <c r="G536" s="352">
        <v>7.4217003995840454E-4</v>
      </c>
      <c r="H536" s="353">
        <v>0.28036102364673238</v>
      </c>
      <c r="I536" s="353">
        <v>9.7860328101021397E-5</v>
      </c>
      <c r="J536" s="354">
        <v>-7.1509656481272277</v>
      </c>
      <c r="K536" s="354">
        <v>-7.1509656481272277</v>
      </c>
      <c r="L536" s="354">
        <v>3.4886400143852025</v>
      </c>
      <c r="M536" s="354"/>
      <c r="N536" s="354"/>
      <c r="O536" s="354"/>
      <c r="P536" s="350" t="s">
        <v>1788</v>
      </c>
    </row>
    <row r="537" spans="1:16" s="96" customFormat="1" ht="12.95" customHeight="1" x14ac:dyDescent="0.2">
      <c r="A537" s="350" t="s">
        <v>935</v>
      </c>
      <c r="B537" s="350"/>
      <c r="C537" s="350" t="s">
        <v>725</v>
      </c>
      <c r="D537" s="483" t="s">
        <v>941</v>
      </c>
      <c r="E537" s="351">
        <v>3507</v>
      </c>
      <c r="F537" s="351">
        <v>3507</v>
      </c>
      <c r="G537" s="352">
        <v>4.3823371912580643E-4</v>
      </c>
      <c r="H537" s="353">
        <v>0.28043367676254172</v>
      </c>
      <c r="I537" s="353">
        <v>7.2353120346138223E-5</v>
      </c>
      <c r="J537" s="354">
        <v>-3.8277670235198347</v>
      </c>
      <c r="K537" s="354">
        <v>-3.8277670235198347</v>
      </c>
      <c r="L537" s="354">
        <v>2.5793290877251795</v>
      </c>
      <c r="M537" s="354"/>
      <c r="N537" s="354"/>
      <c r="O537" s="354"/>
      <c r="P537" s="350" t="s">
        <v>1788</v>
      </c>
    </row>
    <row r="538" spans="1:16" s="96" customFormat="1" ht="12.95" customHeight="1" x14ac:dyDescent="0.2">
      <c r="A538" s="350" t="s">
        <v>935</v>
      </c>
      <c r="B538" s="350"/>
      <c r="C538" s="350" t="s">
        <v>725</v>
      </c>
      <c r="D538" s="483" t="s">
        <v>942</v>
      </c>
      <c r="E538" s="351">
        <v>3507</v>
      </c>
      <c r="F538" s="351">
        <v>3507</v>
      </c>
      <c r="G538" s="352">
        <v>4.4790498810331087E-4</v>
      </c>
      <c r="H538" s="353">
        <v>0.28051307221094407</v>
      </c>
      <c r="I538" s="353">
        <v>3.188078317165238E-5</v>
      </c>
      <c r="J538" s="354">
        <v>-1.0207144103069332</v>
      </c>
      <c r="K538" s="354">
        <v>-1.0207144103069332</v>
      </c>
      <c r="L538" s="354">
        <v>1.1365236354810015</v>
      </c>
      <c r="M538" s="354"/>
      <c r="N538" s="354"/>
      <c r="O538" s="354"/>
      <c r="P538" s="350" t="s">
        <v>1788</v>
      </c>
    </row>
    <row r="539" spans="1:16" s="96" customFormat="1" ht="12.95" customHeight="1" x14ac:dyDescent="0.2">
      <c r="A539" s="350" t="s">
        <v>935</v>
      </c>
      <c r="B539" s="350"/>
      <c r="C539" s="350" t="s">
        <v>725</v>
      </c>
      <c r="D539" s="483" t="s">
        <v>943</v>
      </c>
      <c r="E539" s="351">
        <v>3507</v>
      </c>
      <c r="F539" s="351">
        <v>3507</v>
      </c>
      <c r="G539" s="352">
        <v>3.1550238038458375E-4</v>
      </c>
      <c r="H539" s="353">
        <v>0.28050882670090682</v>
      </c>
      <c r="I539" s="353">
        <v>2.3774046972049405E-5</v>
      </c>
      <c r="J539" s="354">
        <v>-0.85267316766834966</v>
      </c>
      <c r="K539" s="354">
        <v>-0.85267316766834966</v>
      </c>
      <c r="L539" s="354">
        <v>0.84752517368502645</v>
      </c>
      <c r="M539" s="354"/>
      <c r="N539" s="354"/>
      <c r="O539" s="354"/>
      <c r="P539" s="350" t="s">
        <v>1788</v>
      </c>
    </row>
    <row r="540" spans="1:16" s="96" customFormat="1" ht="12.95" customHeight="1" x14ac:dyDescent="0.2">
      <c r="A540" s="350" t="s">
        <v>935</v>
      </c>
      <c r="B540" s="350"/>
      <c r="C540" s="350" t="s">
        <v>725</v>
      </c>
      <c r="D540" s="483" t="s">
        <v>944</v>
      </c>
      <c r="E540" s="351">
        <v>3507</v>
      </c>
      <c r="F540" s="351">
        <v>3507</v>
      </c>
      <c r="G540" s="352">
        <v>6.7002399433510119E-4</v>
      </c>
      <c r="H540" s="353">
        <v>0.28040958078797817</v>
      </c>
      <c r="I540" s="353">
        <v>1.2440094209095219E-4</v>
      </c>
      <c r="J540" s="354">
        <v>-5.2459082163480719</v>
      </c>
      <c r="K540" s="354">
        <v>-5.2459082163480719</v>
      </c>
      <c r="L540" s="354">
        <v>4.4347910213193842</v>
      </c>
      <c r="M540" s="354"/>
      <c r="N540" s="354"/>
      <c r="O540" s="354"/>
      <c r="P540" s="350" t="s">
        <v>1788</v>
      </c>
    </row>
    <row r="541" spans="1:16" s="96" customFormat="1" ht="12.95" customHeight="1" x14ac:dyDescent="0.2">
      <c r="A541" s="350" t="s">
        <v>935</v>
      </c>
      <c r="B541" s="350"/>
      <c r="C541" s="350" t="s">
        <v>725</v>
      </c>
      <c r="D541" s="483" t="s">
        <v>945</v>
      </c>
      <c r="E541" s="351">
        <v>3507</v>
      </c>
      <c r="F541" s="351">
        <v>3507</v>
      </c>
      <c r="G541" s="352">
        <v>3.5222712170691444E-4</v>
      </c>
      <c r="H541" s="353">
        <v>0.28050573734289169</v>
      </c>
      <c r="I541" s="353">
        <v>3.6289735395084425E-5</v>
      </c>
      <c r="J541" s="354">
        <v>-1.0513960416003165</v>
      </c>
      <c r="K541" s="354">
        <v>-1.0513960416003165</v>
      </c>
      <c r="L541" s="354">
        <v>1.293699147217886</v>
      </c>
      <c r="M541" s="354"/>
      <c r="N541" s="354"/>
      <c r="O541" s="354"/>
      <c r="P541" s="350" t="s">
        <v>1788</v>
      </c>
    </row>
    <row r="542" spans="1:16" s="96" customFormat="1" ht="12.95" customHeight="1" x14ac:dyDescent="0.2">
      <c r="A542" s="350" t="s">
        <v>935</v>
      </c>
      <c r="B542" s="350"/>
      <c r="C542" s="350" t="s">
        <v>725</v>
      </c>
      <c r="D542" s="483" t="s">
        <v>946</v>
      </c>
      <c r="E542" s="351">
        <v>3507</v>
      </c>
      <c r="F542" s="351">
        <v>3507</v>
      </c>
      <c r="G542" s="352">
        <v>8.2726818699795101E-4</v>
      </c>
      <c r="H542" s="353">
        <v>0.28039454312562445</v>
      </c>
      <c r="I542" s="353">
        <v>8.3587690104714027E-5</v>
      </c>
      <c r="J542" s="354">
        <v>-6.1613031420848507</v>
      </c>
      <c r="K542" s="354">
        <v>-6.1613031420848507</v>
      </c>
      <c r="L542" s="354">
        <v>2.9798322371077379</v>
      </c>
      <c r="M542" s="354"/>
      <c r="N542" s="354"/>
      <c r="O542" s="354"/>
      <c r="P542" s="350" t="s">
        <v>1788</v>
      </c>
    </row>
    <row r="543" spans="1:16" s="96" customFormat="1" ht="12.95" customHeight="1" x14ac:dyDescent="0.2">
      <c r="A543" s="350" t="s">
        <v>935</v>
      </c>
      <c r="B543" s="350"/>
      <c r="C543" s="350" t="s">
        <v>725</v>
      </c>
      <c r="D543" s="483" t="s">
        <v>947</v>
      </c>
      <c r="E543" s="351">
        <v>3507</v>
      </c>
      <c r="F543" s="351">
        <v>3507</v>
      </c>
      <c r="G543" s="352">
        <v>2.886983586492674E-4</v>
      </c>
      <c r="H543" s="353">
        <v>0.2804937543215627</v>
      </c>
      <c r="I543" s="353">
        <v>3.7468552895677722E-5</v>
      </c>
      <c r="J543" s="354">
        <v>-1.3253326614104388</v>
      </c>
      <c r="K543" s="354">
        <v>-1.3253326614104388</v>
      </c>
      <c r="L543" s="354">
        <v>1.3357230192201364</v>
      </c>
      <c r="M543" s="354"/>
      <c r="N543" s="354"/>
      <c r="O543" s="354"/>
      <c r="P543" s="350" t="s">
        <v>1788</v>
      </c>
    </row>
    <row r="544" spans="1:16" s="96" customFormat="1" ht="12.95" customHeight="1" x14ac:dyDescent="0.2">
      <c r="A544" s="350" t="s">
        <v>935</v>
      </c>
      <c r="B544" s="350"/>
      <c r="C544" s="350" t="s">
        <v>725</v>
      </c>
      <c r="D544" s="483" t="s">
        <v>948</v>
      </c>
      <c r="E544" s="351">
        <v>3507</v>
      </c>
      <c r="F544" s="351">
        <v>3507</v>
      </c>
      <c r="G544" s="352">
        <v>4.9884307363579127E-4</v>
      </c>
      <c r="H544" s="353">
        <v>0.28048109622639861</v>
      </c>
      <c r="I544" s="353">
        <v>2.1097260739698403E-4</v>
      </c>
      <c r="J544" s="354">
        <v>-2.2835080566652177</v>
      </c>
      <c r="K544" s="354">
        <v>-2.2835080566652177</v>
      </c>
      <c r="L544" s="354">
        <v>7.5209995141733987</v>
      </c>
      <c r="M544" s="354"/>
      <c r="N544" s="354"/>
      <c r="O544" s="354"/>
      <c r="P544" s="350" t="s">
        <v>1788</v>
      </c>
    </row>
    <row r="545" spans="1:16" s="96" customFormat="1" ht="12.95" customHeight="1" x14ac:dyDescent="0.2">
      <c r="A545" s="350" t="s">
        <v>949</v>
      </c>
      <c r="B545" s="350" t="s">
        <v>950</v>
      </c>
      <c r="C545" s="350" t="s">
        <v>951</v>
      </c>
      <c r="D545" s="350" t="s">
        <v>952</v>
      </c>
      <c r="E545" s="355">
        <v>3598</v>
      </c>
      <c r="F545" s="355">
        <v>3642</v>
      </c>
      <c r="G545" s="356">
        <v>1.2160000000000001E-3</v>
      </c>
      <c r="H545" s="357">
        <v>0.28034900000000001</v>
      </c>
      <c r="I545" s="357">
        <v>1.7E-5</v>
      </c>
      <c r="J545" s="354">
        <v>-6.6</v>
      </c>
      <c r="K545" s="354">
        <v>-5.6138350593548658</v>
      </c>
      <c r="L545" s="354">
        <v>0.60623163803841251</v>
      </c>
      <c r="M545" s="354">
        <f>AVERAGE(K545:K550)</f>
        <v>-2.7044836775841348</v>
      </c>
      <c r="N545" s="354">
        <v>1.6173273550890852</v>
      </c>
      <c r="O545" s="354">
        <f>MAX(K545:K550)-MIN(K545:K550)</f>
        <v>6.1541334659520608</v>
      </c>
      <c r="P545" s="350" t="s">
        <v>1789</v>
      </c>
    </row>
    <row r="546" spans="1:16" s="96" customFormat="1" ht="12.95" customHeight="1" x14ac:dyDescent="0.2">
      <c r="A546" s="350" t="s">
        <v>935</v>
      </c>
      <c r="B546" s="350" t="s">
        <v>950</v>
      </c>
      <c r="C546" s="350" t="s">
        <v>951</v>
      </c>
      <c r="D546" s="350" t="s">
        <v>953</v>
      </c>
      <c r="E546" s="355">
        <v>3589</v>
      </c>
      <c r="F546" s="355">
        <v>3642</v>
      </c>
      <c r="G546" s="356">
        <v>2.2499999999999999E-4</v>
      </c>
      <c r="H546" s="357">
        <v>0.28037200000000001</v>
      </c>
      <c r="I546" s="357">
        <v>1.2999999999999999E-5</v>
      </c>
      <c r="J546" s="354">
        <v>-3.6</v>
      </c>
      <c r="K546" s="354">
        <v>-2.3070937273816927</v>
      </c>
      <c r="L546" s="354">
        <v>0.46358889967623718</v>
      </c>
      <c r="M546" s="354"/>
      <c r="N546" s="354"/>
      <c r="O546" s="354"/>
      <c r="P546" s="350" t="s">
        <v>1789</v>
      </c>
    </row>
    <row r="547" spans="1:16" s="96" customFormat="1" ht="12.95" customHeight="1" x14ac:dyDescent="0.2">
      <c r="A547" s="350" t="s">
        <v>935</v>
      </c>
      <c r="B547" s="350" t="s">
        <v>950</v>
      </c>
      <c r="C547" s="350" t="s">
        <v>951</v>
      </c>
      <c r="D547" s="350" t="s">
        <v>954</v>
      </c>
      <c r="E547" s="355">
        <v>3579</v>
      </c>
      <c r="F547" s="355">
        <v>3642</v>
      </c>
      <c r="G547" s="356">
        <v>8.92E-4</v>
      </c>
      <c r="H547" s="357">
        <v>0.280391</v>
      </c>
      <c r="I547" s="357">
        <v>1.4999999999999999E-5</v>
      </c>
      <c r="J547" s="354">
        <v>-4.8</v>
      </c>
      <c r="K547" s="354">
        <v>-3.3031289200846636</v>
      </c>
      <c r="L547" s="354">
        <v>0.53491026885787996</v>
      </c>
      <c r="M547" s="354"/>
      <c r="N547" s="354"/>
      <c r="O547" s="354"/>
      <c r="P547" s="350" t="s">
        <v>1789</v>
      </c>
    </row>
    <row r="548" spans="1:16" s="96" customFormat="1" ht="12.95" customHeight="1" x14ac:dyDescent="0.2">
      <c r="A548" s="350" t="s">
        <v>935</v>
      </c>
      <c r="B548" s="350" t="s">
        <v>950</v>
      </c>
      <c r="C548" s="350" t="s">
        <v>951</v>
      </c>
      <c r="D548" s="350" t="s">
        <v>955</v>
      </c>
      <c r="E548" s="355">
        <v>3585</v>
      </c>
      <c r="F548" s="355">
        <v>3642</v>
      </c>
      <c r="G548" s="356">
        <v>7.5500000000000003E-4</v>
      </c>
      <c r="H548" s="357">
        <v>0.28038999999999997</v>
      </c>
      <c r="I548" s="357">
        <v>1.2E-5</v>
      </c>
      <c r="J548" s="354">
        <v>-4.3</v>
      </c>
      <c r="K548" s="354">
        <v>-2.9950391048405578</v>
      </c>
      <c r="L548" s="354">
        <v>0.42792821508652601</v>
      </c>
      <c r="M548" s="354"/>
      <c r="N548" s="354"/>
      <c r="O548" s="354"/>
      <c r="P548" s="350" t="s">
        <v>1789</v>
      </c>
    </row>
    <row r="549" spans="1:16" s="96" customFormat="1" ht="12.95" customHeight="1" x14ac:dyDescent="0.2">
      <c r="A549" s="350" t="s">
        <v>935</v>
      </c>
      <c r="B549" s="350" t="s">
        <v>950</v>
      </c>
      <c r="C549" s="350" t="s">
        <v>951</v>
      </c>
      <c r="D549" s="350" t="s">
        <v>956</v>
      </c>
      <c r="E549" s="355">
        <v>3584</v>
      </c>
      <c r="F549" s="355">
        <v>3642</v>
      </c>
      <c r="G549" s="356">
        <v>4.8299999999999998E-4</v>
      </c>
      <c r="H549" s="357">
        <v>0.28047</v>
      </c>
      <c r="I549" s="357">
        <v>1.4999999999999999E-5</v>
      </c>
      <c r="J549" s="354">
        <v>-0.8</v>
      </c>
      <c r="K549" s="354">
        <v>0.54029840659719497</v>
      </c>
      <c r="L549" s="354">
        <v>0.53491026885676973</v>
      </c>
      <c r="M549" s="354"/>
      <c r="N549" s="354"/>
      <c r="O549" s="354"/>
      <c r="P549" s="350" t="s">
        <v>1789</v>
      </c>
    </row>
    <row r="550" spans="1:16" s="96" customFormat="1" ht="12.95" customHeight="1" x14ac:dyDescent="0.2">
      <c r="A550" s="350" t="s">
        <v>935</v>
      </c>
      <c r="B550" s="350" t="s">
        <v>950</v>
      </c>
      <c r="C550" s="350" t="s">
        <v>951</v>
      </c>
      <c r="D550" s="350" t="s">
        <v>957</v>
      </c>
      <c r="E550" s="355">
        <v>3601</v>
      </c>
      <c r="F550" s="355">
        <v>3642</v>
      </c>
      <c r="G550" s="356">
        <v>7.1900000000000002E-4</v>
      </c>
      <c r="H550" s="357">
        <v>0.28039999999999998</v>
      </c>
      <c r="I550" s="357">
        <v>1.2999999999999999E-5</v>
      </c>
      <c r="J550" s="354">
        <v>-3.5</v>
      </c>
      <c r="K550" s="354">
        <v>-2.5481036604402263</v>
      </c>
      <c r="L550" s="354">
        <v>0.46358889967623718</v>
      </c>
      <c r="M550" s="354"/>
      <c r="N550" s="354"/>
      <c r="O550" s="354"/>
      <c r="P550" s="350" t="s">
        <v>1789</v>
      </c>
    </row>
    <row r="551" spans="1:16" s="96" customFormat="1" ht="12.95" customHeight="1" x14ac:dyDescent="0.2">
      <c r="A551" s="350" t="s">
        <v>935</v>
      </c>
      <c r="B551" s="350" t="s">
        <v>950</v>
      </c>
      <c r="C551" s="350" t="s">
        <v>951</v>
      </c>
      <c r="D551" s="350" t="s">
        <v>958</v>
      </c>
      <c r="E551" s="355">
        <v>3561</v>
      </c>
      <c r="F551" s="355">
        <v>3599</v>
      </c>
      <c r="G551" s="356">
        <v>5.9500000000000004E-4</v>
      </c>
      <c r="H551" s="357">
        <v>0.280445</v>
      </c>
      <c r="I551" s="357">
        <v>1.2E-5</v>
      </c>
      <c r="J551" s="354">
        <v>-2.5</v>
      </c>
      <c r="K551" s="354">
        <v>-1.6430417985113799</v>
      </c>
      <c r="L551" s="354">
        <v>0.42788417745076579</v>
      </c>
      <c r="M551" s="354">
        <f>AVERAGE(K551:K562)</f>
        <v>-1.8490105983195075</v>
      </c>
      <c r="N551" s="354">
        <v>0.50063525732298042</v>
      </c>
      <c r="O551" s="354">
        <f>MAX(K551:K562)-MIN(K551:K562)</f>
        <v>3.2827036759275341</v>
      </c>
      <c r="P551" s="350" t="s">
        <v>1789</v>
      </c>
    </row>
    <row r="552" spans="1:16" s="96" customFormat="1" ht="12.95" customHeight="1" x14ac:dyDescent="0.2">
      <c r="A552" s="350" t="s">
        <v>935</v>
      </c>
      <c r="B552" s="350" t="s">
        <v>950</v>
      </c>
      <c r="C552" s="350" t="s">
        <v>951</v>
      </c>
      <c r="D552" s="350" t="s">
        <v>959</v>
      </c>
      <c r="E552" s="355">
        <v>3609</v>
      </c>
      <c r="F552" s="355">
        <v>3599</v>
      </c>
      <c r="G552" s="356">
        <v>7.7999999999999999E-4</v>
      </c>
      <c r="H552" s="357">
        <v>0.28040900000000002</v>
      </c>
      <c r="I552" s="357">
        <v>2.1999999999999999E-5</v>
      </c>
      <c r="J552" s="354">
        <v>-3.2</v>
      </c>
      <c r="K552" s="354">
        <v>-3.3851690761732556</v>
      </c>
      <c r="L552" s="354">
        <v>0.78445432532880943</v>
      </c>
      <c r="M552" s="354"/>
      <c r="N552" s="354"/>
      <c r="O552" s="354"/>
      <c r="P552" s="350" t="s">
        <v>1789</v>
      </c>
    </row>
    <row r="553" spans="1:16" s="96" customFormat="1" ht="12.95" customHeight="1" x14ac:dyDescent="0.2">
      <c r="A553" s="350" t="s">
        <v>935</v>
      </c>
      <c r="B553" s="350" t="s">
        <v>950</v>
      </c>
      <c r="C553" s="350" t="s">
        <v>951</v>
      </c>
      <c r="D553" s="350" t="s">
        <v>960</v>
      </c>
      <c r="E553" s="355">
        <v>3583</v>
      </c>
      <c r="F553" s="355">
        <v>3599</v>
      </c>
      <c r="G553" s="356">
        <v>1.021E-3</v>
      </c>
      <c r="H553" s="357">
        <v>0.28048299999999998</v>
      </c>
      <c r="I553" s="357">
        <v>2.0999999999999999E-5</v>
      </c>
      <c r="J553" s="354">
        <v>-1.7</v>
      </c>
      <c r="K553" s="354">
        <v>-1.3438062717208155</v>
      </c>
      <c r="L553" s="354">
        <v>0.74879731053911769</v>
      </c>
      <c r="M553" s="354"/>
      <c r="N553" s="354"/>
      <c r="O553" s="354"/>
      <c r="P553" s="350" t="s">
        <v>1789</v>
      </c>
    </row>
    <row r="554" spans="1:16" s="96" customFormat="1" ht="12.95" customHeight="1" x14ac:dyDescent="0.2">
      <c r="A554" s="350" t="s">
        <v>935</v>
      </c>
      <c r="B554" s="350" t="s">
        <v>950</v>
      </c>
      <c r="C554" s="350" t="s">
        <v>951</v>
      </c>
      <c r="D554" s="350" t="s">
        <v>961</v>
      </c>
      <c r="E554" s="355">
        <v>3554</v>
      </c>
      <c r="F554" s="355">
        <v>3599</v>
      </c>
      <c r="G554" s="356">
        <v>7.4700000000000005E-4</v>
      </c>
      <c r="H554" s="357">
        <v>0.28044799999999998</v>
      </c>
      <c r="I554" s="357">
        <v>2.6999999999999999E-5</v>
      </c>
      <c r="J554" s="354">
        <v>-3</v>
      </c>
      <c r="K554" s="354">
        <v>-1.9127635178617375</v>
      </c>
      <c r="L554" s="354">
        <v>0.9627393992650557</v>
      </c>
      <c r="M554" s="354"/>
      <c r="N554" s="354"/>
      <c r="O554" s="354"/>
      <c r="P554" s="350" t="s">
        <v>1789</v>
      </c>
    </row>
    <row r="555" spans="1:16" s="96" customFormat="1" ht="12.95" customHeight="1" x14ac:dyDescent="0.2">
      <c r="A555" s="350" t="s">
        <v>935</v>
      </c>
      <c r="B555" s="350" t="s">
        <v>950</v>
      </c>
      <c r="C555" s="350" t="s">
        <v>951</v>
      </c>
      <c r="D555" s="350" t="s">
        <v>962</v>
      </c>
      <c r="E555" s="355">
        <v>3529</v>
      </c>
      <c r="F555" s="355">
        <v>3599</v>
      </c>
      <c r="G555" s="356">
        <v>8.3699999999999996E-4</v>
      </c>
      <c r="H555" s="357">
        <v>0.28042400000000001</v>
      </c>
      <c r="I555" s="357">
        <v>2.0999999999999999E-5</v>
      </c>
      <c r="J555" s="354">
        <v>-4.5999999999999996</v>
      </c>
      <c r="K555" s="354">
        <v>-2.9915736407493121</v>
      </c>
      <c r="L555" s="354">
        <v>0.74879731053911769</v>
      </c>
      <c r="M555" s="354"/>
      <c r="N555" s="354"/>
      <c r="O555" s="354"/>
      <c r="P555" s="350" t="s">
        <v>1789</v>
      </c>
    </row>
    <row r="556" spans="1:16" s="96" customFormat="1" ht="12.95" customHeight="1" x14ac:dyDescent="0.2">
      <c r="A556" s="350" t="s">
        <v>935</v>
      </c>
      <c r="B556" s="350" t="s">
        <v>950</v>
      </c>
      <c r="C556" s="350" t="s">
        <v>951</v>
      </c>
      <c r="D556" s="350" t="s">
        <v>963</v>
      </c>
      <c r="E556" s="355">
        <v>3532</v>
      </c>
      <c r="F556" s="355">
        <v>3599</v>
      </c>
      <c r="G556" s="356">
        <v>7.9699999999999997E-4</v>
      </c>
      <c r="H556" s="357">
        <v>0.280447</v>
      </c>
      <c r="I556" s="357">
        <v>2.1999999999999999E-5</v>
      </c>
      <c r="J556" s="354">
        <v>-3.6</v>
      </c>
      <c r="K556" s="354">
        <v>-2.0723326259752817</v>
      </c>
      <c r="L556" s="354">
        <v>0.78445432532880943</v>
      </c>
      <c r="M556" s="354"/>
      <c r="N556" s="354"/>
      <c r="O556" s="354"/>
      <c r="P556" s="350" t="s">
        <v>1789</v>
      </c>
    </row>
    <row r="557" spans="1:16" s="96" customFormat="1" ht="12.95" customHeight="1" x14ac:dyDescent="0.2">
      <c r="A557" s="350" t="s">
        <v>935</v>
      </c>
      <c r="B557" s="350" t="s">
        <v>950</v>
      </c>
      <c r="C557" s="350" t="s">
        <v>951</v>
      </c>
      <c r="D557" s="350" t="s">
        <v>964</v>
      </c>
      <c r="E557" s="355">
        <v>3545</v>
      </c>
      <c r="F557" s="355">
        <v>3599</v>
      </c>
      <c r="G557" s="356">
        <v>8.5800000000000004E-4</v>
      </c>
      <c r="H557" s="357">
        <v>0.28045599999999998</v>
      </c>
      <c r="I557" s="357">
        <v>1.5999999999999999E-5</v>
      </c>
      <c r="J557" s="354">
        <v>-3.2</v>
      </c>
      <c r="K557" s="354">
        <v>-1.9025922467441614</v>
      </c>
      <c r="L557" s="354">
        <v>0.57051223660287143</v>
      </c>
      <c r="M557" s="354"/>
      <c r="N557" s="354"/>
      <c r="O557" s="354"/>
      <c r="P557" s="350" t="s">
        <v>1789</v>
      </c>
    </row>
    <row r="558" spans="1:16" s="96" customFormat="1" ht="12.95" customHeight="1" x14ac:dyDescent="0.2">
      <c r="A558" s="350" t="s">
        <v>935</v>
      </c>
      <c r="B558" s="350" t="s">
        <v>950</v>
      </c>
      <c r="C558" s="350" t="s">
        <v>951</v>
      </c>
      <c r="D558" s="350" t="s">
        <v>965</v>
      </c>
      <c r="E558" s="355">
        <v>3570</v>
      </c>
      <c r="F558" s="355">
        <v>3599</v>
      </c>
      <c r="G558" s="356">
        <v>9.2299999999999999E-4</v>
      </c>
      <c r="H558" s="357">
        <v>0.280449</v>
      </c>
      <c r="I558" s="357">
        <v>1.2999999999999999E-5</v>
      </c>
      <c r="J558" s="354">
        <v>-3</v>
      </c>
      <c r="K558" s="354">
        <v>-2.3132770715805773</v>
      </c>
      <c r="L558" s="354">
        <v>0.46354119223934731</v>
      </c>
      <c r="M558" s="354"/>
      <c r="N558" s="354"/>
      <c r="O558" s="354"/>
      <c r="P558" s="350" t="s">
        <v>1789</v>
      </c>
    </row>
    <row r="559" spans="1:16" s="96" customFormat="1" ht="12.95" customHeight="1" x14ac:dyDescent="0.2">
      <c r="A559" s="350" t="s">
        <v>935</v>
      </c>
      <c r="B559" s="350" t="s">
        <v>950</v>
      </c>
      <c r="C559" s="350" t="s">
        <v>951</v>
      </c>
      <c r="D559" s="350" t="s">
        <v>966</v>
      </c>
      <c r="E559" s="355">
        <v>3553</v>
      </c>
      <c r="F559" s="355">
        <v>3599</v>
      </c>
      <c r="G559" s="356">
        <v>7.7099999999999998E-4</v>
      </c>
      <c r="H559" s="357">
        <v>0.280468</v>
      </c>
      <c r="I559" s="357">
        <v>1.8999999999999998E-5</v>
      </c>
      <c r="J559" s="354">
        <v>-2.2999999999999998</v>
      </c>
      <c r="K559" s="354">
        <v>-1.2591010269058511</v>
      </c>
      <c r="L559" s="354">
        <v>0.67748328096417509</v>
      </c>
      <c r="M559" s="354"/>
      <c r="N559" s="354"/>
      <c r="O559" s="354"/>
      <c r="P559" s="350" t="s">
        <v>1789</v>
      </c>
    </row>
    <row r="560" spans="1:16" s="96" customFormat="1" ht="12.95" customHeight="1" x14ac:dyDescent="0.2">
      <c r="A560" s="350" t="s">
        <v>935</v>
      </c>
      <c r="B560" s="350" t="s">
        <v>950</v>
      </c>
      <c r="C560" s="350" t="s">
        <v>951</v>
      </c>
      <c r="D560" s="350" t="s">
        <v>967</v>
      </c>
      <c r="E560" s="355">
        <v>3591</v>
      </c>
      <c r="F560" s="355">
        <v>3599</v>
      </c>
      <c r="G560" s="356">
        <v>4.0499999999999998E-4</v>
      </c>
      <c r="H560" s="357">
        <v>0.28047499999999997</v>
      </c>
      <c r="I560" s="357">
        <v>2.3E-5</v>
      </c>
      <c r="J560" s="354">
        <v>-0.3</v>
      </c>
      <c r="K560" s="354">
        <v>-0.10246540024572148</v>
      </c>
      <c r="L560" s="354">
        <v>0.82011134011517051</v>
      </c>
      <c r="M560" s="354"/>
      <c r="N560" s="354"/>
      <c r="O560" s="354"/>
      <c r="P560" s="350" t="s">
        <v>1789</v>
      </c>
    </row>
    <row r="561" spans="1:16" s="96" customFormat="1" ht="12.95" customHeight="1" x14ac:dyDescent="0.2">
      <c r="A561" s="350" t="s">
        <v>935</v>
      </c>
      <c r="B561" s="350" t="s">
        <v>950</v>
      </c>
      <c r="C561" s="350" t="s">
        <v>951</v>
      </c>
      <c r="D561" s="350" t="s">
        <v>968</v>
      </c>
      <c r="E561" s="355">
        <v>3558</v>
      </c>
      <c r="F561" s="355">
        <v>3599</v>
      </c>
      <c r="G561" s="356">
        <v>8.9800000000000004E-4</v>
      </c>
      <c r="H561" s="357">
        <v>0.28048099999999998</v>
      </c>
      <c r="I561" s="357">
        <v>1.9999999999999998E-5</v>
      </c>
      <c r="J561" s="354">
        <v>-2.1</v>
      </c>
      <c r="K561" s="354">
        <v>-1.1102965517151286</v>
      </c>
      <c r="L561" s="354">
        <v>0.71314029575275661</v>
      </c>
      <c r="M561" s="354"/>
      <c r="N561" s="354"/>
      <c r="O561" s="354"/>
      <c r="P561" s="350" t="s">
        <v>1789</v>
      </c>
    </row>
    <row r="562" spans="1:16" s="96" customFormat="1" ht="12.95" customHeight="1" x14ac:dyDescent="0.2">
      <c r="A562" s="350" t="s">
        <v>935</v>
      </c>
      <c r="B562" s="350" t="s">
        <v>950</v>
      </c>
      <c r="C562" s="350" t="s">
        <v>951</v>
      </c>
      <c r="D562" s="350" t="s">
        <v>969</v>
      </c>
      <c r="E562" s="355">
        <v>3554</v>
      </c>
      <c r="F562" s="355">
        <v>3599</v>
      </c>
      <c r="G562" s="356">
        <v>3.8299999999999999E-4</v>
      </c>
      <c r="H562" s="357">
        <v>0.280416</v>
      </c>
      <c r="I562" s="357">
        <v>1.4999999999999999E-5</v>
      </c>
      <c r="J562" s="354">
        <v>-3.2</v>
      </c>
      <c r="K562" s="354">
        <v>-2.1517079516508719</v>
      </c>
      <c r="L562" s="354">
        <v>0.53485522181317968</v>
      </c>
      <c r="M562" s="354"/>
      <c r="N562" s="354"/>
      <c r="O562" s="354"/>
      <c r="P562" s="350" t="s">
        <v>1789</v>
      </c>
    </row>
    <row r="563" spans="1:16" s="96" customFormat="1" ht="12.95" customHeight="1" x14ac:dyDescent="0.2">
      <c r="A563" s="26"/>
      <c r="B563" s="26"/>
      <c r="C563" s="26"/>
      <c r="D563" s="26"/>
      <c r="E563" s="325"/>
      <c r="F563" s="325"/>
      <c r="G563" s="326"/>
      <c r="H563" s="327"/>
      <c r="I563" s="327"/>
      <c r="J563" s="13"/>
      <c r="K563" s="13"/>
      <c r="L563" s="13"/>
      <c r="M563" s="13"/>
      <c r="N563" s="13"/>
      <c r="O563" s="13"/>
      <c r="P563" s="26"/>
    </row>
    <row r="564" spans="1:16" s="96" customFormat="1" ht="12.95" customHeight="1" x14ac:dyDescent="0.2">
      <c r="A564" s="358" t="s">
        <v>102</v>
      </c>
      <c r="B564" s="358"/>
      <c r="C564" s="358" t="s">
        <v>970</v>
      </c>
      <c r="D564" s="359" t="s">
        <v>971</v>
      </c>
      <c r="E564" s="360">
        <v>3784.4768548081511</v>
      </c>
      <c r="F564" s="360">
        <v>3819</v>
      </c>
      <c r="G564" s="361">
        <v>8.6980780255044798E-4</v>
      </c>
      <c r="H564" s="362">
        <v>0.28040681811992585</v>
      </c>
      <c r="I564" s="363">
        <v>1.6417385642976326E-5</v>
      </c>
      <c r="J564" s="364">
        <v>6.3557056513285914E-2</v>
      </c>
      <c r="K564" s="364" ph="1">
        <v>1.4525264491682677</v>
      </c>
      <c r="L564" s="364" ph="1">
        <v>0.58570385221612398</v>
      </c>
      <c r="M564" s="364">
        <f>AVERAGE(K564:K571)</f>
        <v>1.8803299860581379</v>
      </c>
      <c r="N564" s="364">
        <v>1.1399123661845241</v>
      </c>
      <c r="O564" s="364">
        <f>MAX(K564:K571)-MIN(K564:K571)</f>
        <v>4.7154185575148944</v>
      </c>
      <c r="P564" s="366" t="s">
        <v>2800</v>
      </c>
    </row>
    <row r="565" spans="1:16" s="96" customFormat="1" ht="12.95" customHeight="1" x14ac:dyDescent="0.2">
      <c r="A565" s="358" t="s">
        <v>102</v>
      </c>
      <c r="B565" s="358"/>
      <c r="C565" s="358" t="s">
        <v>972</v>
      </c>
      <c r="D565" s="359" t="s">
        <v>973</v>
      </c>
      <c r="E565" s="360">
        <v>3691.4088002455178</v>
      </c>
      <c r="F565" s="360">
        <v>3819</v>
      </c>
      <c r="G565" s="361">
        <v>8.2778451046548588E-4</v>
      </c>
      <c r="H565" s="362">
        <v>0.28050442278186</v>
      </c>
      <c r="I565" s="363">
        <v>1.3404229975782295E-5</v>
      </c>
      <c r="J565" s="364">
        <v>1.5031209023752545</v>
      </c>
      <c r="K565" s="364" ph="1">
        <v>5.0454519773746043</v>
      </c>
      <c r="L565" s="364" ph="1">
        <v>0.47820702415934946</v>
      </c>
      <c r="M565" s="364"/>
      <c r="N565" s="364"/>
      <c r="O565" s="364"/>
      <c r="P565" s="366" t="s">
        <v>2800</v>
      </c>
    </row>
    <row r="566" spans="1:16" s="96" customFormat="1" ht="12.95" customHeight="1" x14ac:dyDescent="0.2">
      <c r="A566" s="358" t="s">
        <v>102</v>
      </c>
      <c r="B566" s="358"/>
      <c r="C566" s="358" t="s">
        <v>972</v>
      </c>
      <c r="D566" s="359" t="s">
        <v>974</v>
      </c>
      <c r="E566" s="360">
        <v>3749.0545591416717</v>
      </c>
      <c r="F566" s="360">
        <v>3819</v>
      </c>
      <c r="G566" s="361">
        <v>5.2272688091436375E-4</v>
      </c>
      <c r="H566" s="362">
        <v>0.28034970372147033</v>
      </c>
      <c r="I566" s="363">
        <v>1.2476981523488194E-5</v>
      </c>
      <c r="J566" s="364">
        <v>-1.8942161525625778</v>
      </c>
      <c r="K566" s="364" ph="1">
        <v>0.33003341985970991</v>
      </c>
      <c r="L566" s="364" ph="1">
        <v>0.4451266664062814</v>
      </c>
      <c r="M566" s="364"/>
      <c r="N566" s="364"/>
      <c r="O566" s="364"/>
      <c r="P566" s="366" t="s">
        <v>2800</v>
      </c>
    </row>
    <row r="567" spans="1:16" s="96" customFormat="1" ht="12.95" customHeight="1" x14ac:dyDescent="0.2">
      <c r="A567" s="358" t="s">
        <v>102</v>
      </c>
      <c r="B567" s="358"/>
      <c r="C567" s="358" t="s">
        <v>972</v>
      </c>
      <c r="D567" s="359" t="s">
        <v>975</v>
      </c>
      <c r="E567" s="360">
        <v>3789.3049551767249</v>
      </c>
      <c r="F567" s="360">
        <v>3819</v>
      </c>
      <c r="G567" s="361">
        <v>1.3838541998590407E-3</v>
      </c>
      <c r="H567" s="362">
        <v>0.28042829790746032</v>
      </c>
      <c r="I567" s="363">
        <v>1.7409357294586223E-5</v>
      </c>
      <c r="J567" s="364">
        <v>-0.40290150375321687</v>
      </c>
      <c r="K567" s="364" ph="1">
        <v>0.86350546254942984</v>
      </c>
      <c r="L567" s="364" ph="1">
        <v>0.62109326379955476</v>
      </c>
      <c r="M567" s="364"/>
      <c r="N567" s="364"/>
      <c r="O567" s="364"/>
      <c r="P567" s="366" t="s">
        <v>2800</v>
      </c>
    </row>
    <row r="568" spans="1:16" s="96" customFormat="1" ht="12.95" customHeight="1" x14ac:dyDescent="0.2">
      <c r="A568" s="358" t="s">
        <v>102</v>
      </c>
      <c r="B568" s="358"/>
      <c r="C568" s="358" t="s">
        <v>972</v>
      </c>
      <c r="D568" s="359" t="s">
        <v>976</v>
      </c>
      <c r="E568" s="360">
        <v>3818.6593742123978</v>
      </c>
      <c r="F568" s="360">
        <v>3819</v>
      </c>
      <c r="G568" s="361">
        <v>1.0179869896343805E-3</v>
      </c>
      <c r="H568" s="362">
        <v>0.28046909738824782</v>
      </c>
      <c r="I568" s="363">
        <v>1.9312391882335045E-5</v>
      </c>
      <c r="J568" s="364">
        <v>2.6848505168075576</v>
      </c>
      <c r="K568" s="364" ph="1">
        <v>3.2837030656973631</v>
      </c>
      <c r="L568" s="364" ph="1">
        <v>0.68898560142249821</v>
      </c>
      <c r="M568" s="364"/>
      <c r="N568" s="364"/>
      <c r="O568" s="364"/>
      <c r="P568" s="366" t="s">
        <v>2800</v>
      </c>
    </row>
    <row r="569" spans="1:16" s="96" customFormat="1" ht="12.95" customHeight="1" x14ac:dyDescent="0.2">
      <c r="A569" s="358" t="s">
        <v>102</v>
      </c>
      <c r="B569" s="358"/>
      <c r="C569" s="358" t="s">
        <v>972</v>
      </c>
      <c r="D569" s="359" t="s">
        <v>977</v>
      </c>
      <c r="E569" s="360">
        <v>3741.4861242181519</v>
      </c>
      <c r="F569" s="360">
        <v>3819</v>
      </c>
      <c r="G569" s="361">
        <v>1.5273009200569745E-3</v>
      </c>
      <c r="H569" s="362">
        <v>0.28045290789143773</v>
      </c>
      <c r="I569" s="363">
        <v>1.4677687215584701E-5</v>
      </c>
      <c r="J569" s="364">
        <v>-0.98216198990641601</v>
      </c>
      <c r="K569" s="364" ph="1">
        <v>1.3632766914195571</v>
      </c>
      <c r="L569" s="364" ph="1">
        <v>0.52363866761551137</v>
      </c>
      <c r="M569" s="364"/>
      <c r="N569" s="364"/>
      <c r="O569" s="364"/>
      <c r="P569" s="366" t="s">
        <v>2800</v>
      </c>
    </row>
    <row r="570" spans="1:16" s="96" customFormat="1" ht="12.95" customHeight="1" x14ac:dyDescent="0.2">
      <c r="A570" s="358" t="s">
        <v>102</v>
      </c>
      <c r="B570" s="358"/>
      <c r="C570" s="358" t="s">
        <v>972</v>
      </c>
      <c r="D570" s="359" t="s">
        <v>978</v>
      </c>
      <c r="E570" s="360">
        <v>3779.1046297698717</v>
      </c>
      <c r="F570" s="360">
        <v>3819</v>
      </c>
      <c r="G570" s="361">
        <v>4.8059612843956651E-4</v>
      </c>
      <c r="H570" s="362">
        <v>0.28040152011336761</v>
      </c>
      <c r="I570" s="363">
        <v>1.8366219783326131E-5</v>
      </c>
      <c r="J570" s="364">
        <v>0.76537745281601843</v>
      </c>
      <c r="K570" s="364" ph="1">
        <v>2.2897077589578707</v>
      </c>
      <c r="L570" s="364" ph="1">
        <v>0.65523012687140891</v>
      </c>
      <c r="M570" s="364"/>
      <c r="N570" s="364"/>
      <c r="O570" s="364"/>
      <c r="P570" s="366" t="s">
        <v>2800</v>
      </c>
    </row>
    <row r="571" spans="1:16" s="96" customFormat="1" ht="12.95" customHeight="1" x14ac:dyDescent="0.2">
      <c r="A571" s="358" t="s">
        <v>102</v>
      </c>
      <c r="B571" s="358"/>
      <c r="C571" s="358" t="s">
        <v>972</v>
      </c>
      <c r="D571" s="359" t="s">
        <v>979</v>
      </c>
      <c r="E571" s="360">
        <v>3674.1826113583197</v>
      </c>
      <c r="F571" s="360">
        <v>3819</v>
      </c>
      <c r="G571" s="361">
        <v>8.1014640429104181E-4</v>
      </c>
      <c r="H571" s="362">
        <v>0.28037331100544988</v>
      </c>
      <c r="I571" s="363">
        <v>1.1772217884347378E-5</v>
      </c>
      <c r="J571" s="364">
        <v>-3.5256277052397866</v>
      </c>
      <c r="K571" s="364" ph="1">
        <v>0.41443506343830094</v>
      </c>
      <c r="L571" s="364" ph="1">
        <v>0.4199836389262579</v>
      </c>
      <c r="M571" s="364"/>
      <c r="N571" s="364"/>
      <c r="O571" s="364"/>
      <c r="P571" s="366" t="s">
        <v>2800</v>
      </c>
    </row>
    <row r="572" spans="1:16" s="96" customFormat="1" ht="12.95" customHeight="1" x14ac:dyDescent="0.2">
      <c r="A572" s="358" t="s">
        <v>102</v>
      </c>
      <c r="B572" s="358"/>
      <c r="C572" s="365" t="s">
        <v>981</v>
      </c>
      <c r="D572" s="366" t="s">
        <v>982</v>
      </c>
      <c r="E572" s="360">
        <v>3706.031342324764</v>
      </c>
      <c r="F572" s="360">
        <v>3814</v>
      </c>
      <c r="G572" s="367">
        <v>1.0863316423679547E-3</v>
      </c>
      <c r="H572" s="363">
        <v>0.28056628723718935</v>
      </c>
      <c r="I572" s="363">
        <v>2.6761232482513133E-5</v>
      </c>
      <c r="J572" s="364">
        <v>3.3866441115137924</v>
      </c>
      <c r="K572" s="364" ph="1">
        <v>6.4544785282283357</v>
      </c>
      <c r="L572" s="364" ph="1">
        <v>0.95471769695265607</v>
      </c>
      <c r="M572" s="364">
        <f>AVERAGE(K572:K660)</f>
        <v>3.2227195681699845</v>
      </c>
      <c r="N572" s="364">
        <v>0.484001866218079</v>
      </c>
      <c r="O572" s="364">
        <f>MAX(K572:K660)-MIN(K572:K660)</f>
        <v>11.205398645559583</v>
      </c>
      <c r="P572" s="366" t="s">
        <v>2800</v>
      </c>
    </row>
    <row r="573" spans="1:16" s="96" customFormat="1" ht="12.95" customHeight="1" x14ac:dyDescent="0.2">
      <c r="A573" s="358" t="s">
        <v>102</v>
      </c>
      <c r="B573" s="358"/>
      <c r="C573" s="358" t="s">
        <v>407</v>
      </c>
      <c r="D573" s="359" t="s">
        <v>993</v>
      </c>
      <c r="E573" s="360">
        <v>3695.0429297639034</v>
      </c>
      <c r="F573" s="360">
        <v>3814</v>
      </c>
      <c r="G573" s="367">
        <v>6.1886283430979418E-4</v>
      </c>
      <c r="H573" s="363">
        <v>0.28045634742256503</v>
      </c>
      <c r="I573" s="363">
        <v>2.1561838671614516E-5</v>
      </c>
      <c r="J573" s="364">
        <v>0.40468483994748894</v>
      </c>
      <c r="K573" s="364" ph="1">
        <v>3.7631691330375361</v>
      </c>
      <c r="L573" s="364" ph="1">
        <v>0.76922723839745188</v>
      </c>
      <c r="M573" s="364"/>
      <c r="N573" s="364"/>
      <c r="O573" s="364"/>
      <c r="P573" s="366" t="s">
        <v>2800</v>
      </c>
    </row>
    <row r="574" spans="1:16" s="96" customFormat="1" ht="12.95" customHeight="1" x14ac:dyDescent="0.2">
      <c r="A574" s="358" t="s">
        <v>102</v>
      </c>
      <c r="B574" s="358"/>
      <c r="C574" s="358" t="s">
        <v>407</v>
      </c>
      <c r="D574" s="359" t="s">
        <v>1014</v>
      </c>
      <c r="E574" s="360">
        <v>3765.2467061587245</v>
      </c>
      <c r="F574" s="360">
        <v>3814</v>
      </c>
      <c r="G574" s="367">
        <v>1.3747912715002741E-3</v>
      </c>
      <c r="H574" s="363">
        <v>0.28041096884846167</v>
      </c>
      <c r="I574" s="363">
        <v>2.5822269621934619E-5</v>
      </c>
      <c r="J574" s="364">
        <v>-1.5444350158655418</v>
      </c>
      <c r="K574" s="364" ph="1">
        <v>0.15392335973141158</v>
      </c>
      <c r="L574" s="364" ph="1">
        <v>0.92121982048665174</v>
      </c>
      <c r="M574" s="364"/>
      <c r="N574" s="364"/>
      <c r="O574" s="364"/>
      <c r="P574" s="366" t="s">
        <v>2800</v>
      </c>
    </row>
    <row r="575" spans="1:16" s="96" customFormat="1" ht="12.95" customHeight="1" x14ac:dyDescent="0.2">
      <c r="A575" s="358" t="s">
        <v>102</v>
      </c>
      <c r="B575" s="358"/>
      <c r="C575" s="358" t="s">
        <v>407</v>
      </c>
      <c r="D575" s="359" t="s">
        <v>1021</v>
      </c>
      <c r="E575" s="360">
        <v>3793.6111802807227</v>
      </c>
      <c r="F575" s="360">
        <v>3814</v>
      </c>
      <c r="G575" s="367">
        <v>9.9285743883074538E-4</v>
      </c>
      <c r="H575" s="363">
        <v>0.280376190026845</v>
      </c>
      <c r="I575" s="363">
        <v>2.8485457421443519E-5</v>
      </c>
      <c r="J575" s="364">
        <v>-1.1400597567512438</v>
      </c>
      <c r="K575" s="364" ph="1">
        <v>-8.1199640817875007E-2</v>
      </c>
      <c r="L575" s="364" ph="1">
        <v>1.0162301128624485</v>
      </c>
      <c r="M575" s="364"/>
      <c r="N575" s="364"/>
      <c r="O575" s="364"/>
      <c r="P575" s="366" t="s">
        <v>2800</v>
      </c>
    </row>
    <row r="576" spans="1:16" s="96" customFormat="1" ht="12.95" customHeight="1" x14ac:dyDescent="0.2">
      <c r="A576" s="358" t="s">
        <v>102</v>
      </c>
      <c r="B576" s="358"/>
      <c r="C576" s="358" t="s">
        <v>407</v>
      </c>
      <c r="D576" s="368" t="s">
        <v>1021</v>
      </c>
      <c r="E576" s="369">
        <v>3828.9</v>
      </c>
      <c r="F576" s="360">
        <v>3814</v>
      </c>
      <c r="G576" s="370">
        <v>1.2068321032538242E-3</v>
      </c>
      <c r="H576" s="371">
        <v>0.28045886958018412</v>
      </c>
      <c r="I576" s="371">
        <v>2.8438298195453235E-5</v>
      </c>
      <c r="J576" s="364">
        <v>2.0565636371139284</v>
      </c>
      <c r="K576" s="364" ph="1">
        <v>2.3050348515152308</v>
      </c>
      <c r="L576" s="364" ph="1">
        <v>1.0145476885670135</v>
      </c>
      <c r="M576" s="364"/>
      <c r="N576" s="364"/>
      <c r="O576" s="364"/>
      <c r="P576" s="366" t="s">
        <v>2800</v>
      </c>
    </row>
    <row r="577" spans="1:16" s="96" customFormat="1" ht="12.95" customHeight="1" x14ac:dyDescent="0.2">
      <c r="A577" s="358" t="s">
        <v>102</v>
      </c>
      <c r="B577" s="358"/>
      <c r="C577" s="358" t="s">
        <v>407</v>
      </c>
      <c r="D577" s="368" t="s">
        <v>1031</v>
      </c>
      <c r="E577" s="369">
        <v>3680.6</v>
      </c>
      <c r="F577" s="360">
        <v>3814</v>
      </c>
      <c r="G577" s="370">
        <v>6.8792320990635912E-4</v>
      </c>
      <c r="H577" s="371">
        <v>0.28044146210470705</v>
      </c>
      <c r="I577" s="371">
        <v>2.508871958638686E-5</v>
      </c>
      <c r="J577" s="364">
        <v>-0.63699760789015514</v>
      </c>
      <c r="K577" s="364" ph="1">
        <v>3.0502946355803751</v>
      </c>
      <c r="L577" s="364" ph="1">
        <v>0.89505012889956603</v>
      </c>
      <c r="M577" s="364"/>
      <c r="N577" s="364"/>
      <c r="O577" s="364"/>
      <c r="P577" s="366" t="s">
        <v>2800</v>
      </c>
    </row>
    <row r="578" spans="1:16" s="96" customFormat="1" ht="12.95" customHeight="1" x14ac:dyDescent="0.2">
      <c r="A578" s="358" t="s">
        <v>102</v>
      </c>
      <c r="B578" s="358"/>
      <c r="C578" s="358" t="s">
        <v>407</v>
      </c>
      <c r="D578" s="359" t="s">
        <v>1042</v>
      </c>
      <c r="E578" s="360">
        <v>3677.4434632590587</v>
      </c>
      <c r="F578" s="360">
        <v>3814</v>
      </c>
      <c r="G578" s="367">
        <v>7.6138701276670521E-4</v>
      </c>
      <c r="H578" s="363">
        <v>0.28043361066431693</v>
      </c>
      <c r="I578" s="363">
        <v>2.6442438251372978E-5</v>
      </c>
      <c r="J578" s="364">
        <v>-1.1763676013953894</v>
      </c>
      <c r="K578" s="364" ph="1">
        <v>2.5767623861083777</v>
      </c>
      <c r="L578" s="364" ph="1">
        <v>0.94334458495826112</v>
      </c>
      <c r="M578" s="364"/>
      <c r="N578" s="364"/>
      <c r="O578" s="364"/>
      <c r="P578" s="366" t="s">
        <v>2800</v>
      </c>
    </row>
    <row r="579" spans="1:16" s="96" customFormat="1" ht="12.95" customHeight="1" x14ac:dyDescent="0.2">
      <c r="A579" s="358" t="s">
        <v>102</v>
      </c>
      <c r="B579" s="358"/>
      <c r="C579" s="358" t="s">
        <v>407</v>
      </c>
      <c r="D579" s="359" t="s">
        <v>1043</v>
      </c>
      <c r="E579" s="360">
        <v>3540.5354683042456</v>
      </c>
      <c r="F579" s="360">
        <v>3814</v>
      </c>
      <c r="G579" s="367">
        <v>9.3326121340150784E-4</v>
      </c>
      <c r="H579" s="363">
        <v>0.28043954121974751</v>
      </c>
      <c r="I579" s="363">
        <v>2.8807780641185629E-5</v>
      </c>
      <c r="J579" s="364">
        <v>-4.5452653271838006</v>
      </c>
      <c r="K579" s="364" ph="1">
        <v>2.3357954286917781</v>
      </c>
      <c r="L579" s="364" ph="1">
        <v>1.0277291229399133</v>
      </c>
      <c r="M579" s="364"/>
      <c r="N579" s="364"/>
      <c r="O579" s="364"/>
      <c r="P579" s="366" t="s">
        <v>2800</v>
      </c>
    </row>
    <row r="580" spans="1:16" s="96" customFormat="1" ht="12.95" customHeight="1" x14ac:dyDescent="0.2">
      <c r="A580" s="358" t="s">
        <v>102</v>
      </c>
      <c r="B580" s="358"/>
      <c r="C580" s="358" t="s">
        <v>407</v>
      </c>
      <c r="D580" s="359" t="s">
        <v>983</v>
      </c>
      <c r="E580" s="360">
        <v>3811.0826195291197</v>
      </c>
      <c r="F580" s="360">
        <v>3814</v>
      </c>
      <c r="G580" s="367">
        <v>1.2825232548140349E-3</v>
      </c>
      <c r="H580" s="363">
        <v>0.28042520833025092</v>
      </c>
      <c r="I580" s="363">
        <v>2.7031494585729077E-5</v>
      </c>
      <c r="J580" s="364">
        <v>0.24883725947777435</v>
      </c>
      <c r="K580" s="364" ph="1">
        <v>0.9048627279373278</v>
      </c>
      <c r="L580" s="364" ph="1">
        <v>0.96435940582839663</v>
      </c>
      <c r="M580" s="364"/>
      <c r="N580" s="364"/>
      <c r="O580" s="364"/>
      <c r="P580" s="366" t="s">
        <v>2800</v>
      </c>
    </row>
    <row r="581" spans="1:16" s="96" customFormat="1" ht="12.95" customHeight="1" x14ac:dyDescent="0.2">
      <c r="A581" s="358" t="s">
        <v>102</v>
      </c>
      <c r="B581" s="358"/>
      <c r="C581" s="358" t="s">
        <v>407</v>
      </c>
      <c r="D581" s="368" t="s">
        <v>983</v>
      </c>
      <c r="E581" s="369">
        <v>3780.3</v>
      </c>
      <c r="F581" s="360">
        <v>3814</v>
      </c>
      <c r="G581" s="370">
        <v>1.0210558204972794E-3</v>
      </c>
      <c r="H581" s="371">
        <v>0.28046711617511871</v>
      </c>
      <c r="I581" s="371">
        <v>3.4182202665949709E-5</v>
      </c>
      <c r="J581" s="364">
        <v>1.7233690297802085</v>
      </c>
      <c r="K581" s="364" ph="1">
        <v>3.0883812816484557</v>
      </c>
      <c r="L581" s="364" ph="1">
        <v>1.2194637831908217</v>
      </c>
      <c r="M581" s="364"/>
      <c r="N581" s="364"/>
      <c r="O581" s="364"/>
      <c r="P581" s="366" t="s">
        <v>2800</v>
      </c>
    </row>
    <row r="582" spans="1:16" s="96" customFormat="1" ht="12.95" customHeight="1" x14ac:dyDescent="0.2">
      <c r="A582" s="358" t="s">
        <v>102</v>
      </c>
      <c r="B582" s="358"/>
      <c r="C582" s="358" t="s">
        <v>407</v>
      </c>
      <c r="D582" s="359" t="s">
        <v>984</v>
      </c>
      <c r="E582" s="360">
        <v>3761.5598549158863</v>
      </c>
      <c r="F582" s="360">
        <v>3814</v>
      </c>
      <c r="G582" s="367">
        <v>5.1711596959933795E-4</v>
      </c>
      <c r="H582" s="363">
        <v>0.28038209555579563</v>
      </c>
      <c r="I582" s="363">
        <v>2.4521356410294379E-5</v>
      </c>
      <c r="J582" s="364">
        <v>-0.432439992998912</v>
      </c>
      <c r="K582" s="364" ph="1">
        <v>1.3821018152304632</v>
      </c>
      <c r="L582" s="364" ph="1">
        <v>0.87480922014604445</v>
      </c>
      <c r="M582" s="364"/>
      <c r="N582" s="364"/>
      <c r="O582" s="364"/>
      <c r="P582" s="366" t="s">
        <v>2800</v>
      </c>
    </row>
    <row r="583" spans="1:16" s="96" customFormat="1" ht="12.95" customHeight="1" x14ac:dyDescent="0.2">
      <c r="A583" s="358" t="s">
        <v>102</v>
      </c>
      <c r="B583" s="358"/>
      <c r="C583" s="358" t="s">
        <v>407</v>
      </c>
      <c r="D583" s="359" t="s">
        <v>985</v>
      </c>
      <c r="E583" s="360">
        <v>3802.1843900784606</v>
      </c>
      <c r="F583" s="360">
        <v>3814</v>
      </c>
      <c r="G583" s="367">
        <v>6.665839057074963E-4</v>
      </c>
      <c r="H583" s="363">
        <v>0.2805430202499537</v>
      </c>
      <c r="I583" s="363">
        <v>2.7098543376645234E-5</v>
      </c>
      <c r="J583" s="364">
        <v>5.8647840609427071</v>
      </c>
      <c r="K583" s="364" ph="1">
        <v>6.7296082118217804</v>
      </c>
      <c r="L583" s="364" ph="1">
        <v>0.96675139832136381</v>
      </c>
      <c r="M583" s="364"/>
      <c r="N583" s="364"/>
      <c r="O583" s="364"/>
      <c r="P583" s="366" t="s">
        <v>2800</v>
      </c>
    </row>
    <row r="584" spans="1:16" s="96" customFormat="1" ht="12.95" customHeight="1" x14ac:dyDescent="0.2">
      <c r="A584" s="358" t="s">
        <v>102</v>
      </c>
      <c r="B584" s="358"/>
      <c r="C584" s="358" t="s">
        <v>407</v>
      </c>
      <c r="D584" s="368" t="s">
        <v>985</v>
      </c>
      <c r="E584" s="369">
        <v>3829.3</v>
      </c>
      <c r="F584" s="360">
        <v>3814</v>
      </c>
      <c r="G584" s="370">
        <v>8.3103170102855073E-4</v>
      </c>
      <c r="H584" s="371">
        <v>0.28041018190924016</v>
      </c>
      <c r="I584" s="371">
        <v>4.0839685366578316E-5</v>
      </c>
      <c r="J584" s="364">
        <v>1.3223745091828221</v>
      </c>
      <c r="K584" s="364" ph="1">
        <v>1.5575588554583852</v>
      </c>
      <c r="L584" s="364" ph="1">
        <v>1.4569721474111397</v>
      </c>
      <c r="M584" s="364"/>
      <c r="N584" s="364"/>
      <c r="O584" s="364"/>
      <c r="P584" s="366" t="s">
        <v>2800</v>
      </c>
    </row>
    <row r="585" spans="1:16" s="96" customFormat="1" ht="12.95" customHeight="1" x14ac:dyDescent="0.2">
      <c r="A585" s="358" t="s">
        <v>102</v>
      </c>
      <c r="B585" s="358"/>
      <c r="C585" s="358" t="s">
        <v>407</v>
      </c>
      <c r="D585" s="359" t="s">
        <v>986</v>
      </c>
      <c r="E585" s="360">
        <v>3683.651945540485</v>
      </c>
      <c r="F585" s="360">
        <v>3814</v>
      </c>
      <c r="G585" s="367">
        <v>9.6667617007629102E-4</v>
      </c>
      <c r="H585" s="363">
        <v>0.28041849601471391</v>
      </c>
      <c r="I585" s="363">
        <v>2.4824373106985796E-5</v>
      </c>
      <c r="J585" s="364">
        <v>-2.0929938714797647</v>
      </c>
      <c r="K585" s="364" ph="1">
        <v>1.497018279568163</v>
      </c>
      <c r="L585" s="364" ph="1">
        <v>0.88561946227416755</v>
      </c>
      <c r="M585" s="364"/>
      <c r="N585" s="364"/>
      <c r="O585" s="364"/>
      <c r="P585" s="366" t="s">
        <v>2800</v>
      </c>
    </row>
    <row r="586" spans="1:16" s="96" customFormat="1" ht="12.95" customHeight="1" x14ac:dyDescent="0.2">
      <c r="A586" s="358" t="s">
        <v>102</v>
      </c>
      <c r="B586" s="358"/>
      <c r="C586" s="358" t="s">
        <v>407</v>
      </c>
      <c r="D586" s="359" t="s">
        <v>987</v>
      </c>
      <c r="E586" s="360">
        <v>3829.8603995021176</v>
      </c>
      <c r="F586" s="360">
        <v>3814</v>
      </c>
      <c r="G586" s="367">
        <v>8.0470572756257536E-4</v>
      </c>
      <c r="H586" s="363">
        <v>0.28039140625661807</v>
      </c>
      <c r="I586" s="363">
        <v>2.3059298235180015E-5</v>
      </c>
      <c r="J586" s="364">
        <v>0.73515185447181608</v>
      </c>
      <c r="K586" s="364" ph="1">
        <v>0.95704576979160905</v>
      </c>
      <c r="L586" s="364" ph="1">
        <v>0.82264970863388243</v>
      </c>
      <c r="M586" s="364"/>
      <c r="N586" s="364"/>
      <c r="O586" s="364"/>
      <c r="P586" s="366" t="s">
        <v>2800</v>
      </c>
    </row>
    <row r="587" spans="1:16" s="96" customFormat="1" ht="12.95" customHeight="1" x14ac:dyDescent="0.2">
      <c r="A587" s="358" t="s">
        <v>102</v>
      </c>
      <c r="B587" s="358"/>
      <c r="C587" s="358" t="s">
        <v>407</v>
      </c>
      <c r="D587" s="359" t="s">
        <v>988</v>
      </c>
      <c r="E587" s="360">
        <v>3776.0539097202623</v>
      </c>
      <c r="F587" s="360">
        <v>3814</v>
      </c>
      <c r="G587" s="367">
        <v>8.9998442463558282E-4</v>
      </c>
      <c r="H587" s="363">
        <v>0.28049683394901048</v>
      </c>
      <c r="I587" s="363">
        <v>3.6639617121222402E-5</v>
      </c>
      <c r="J587" s="364">
        <v>3.0011908374683038</v>
      </c>
      <c r="K587" s="364" ph="1">
        <v>4.467353741939295</v>
      </c>
      <c r="L587" s="364" ph="1">
        <v>1.3071330290226335</v>
      </c>
      <c r="M587" s="364"/>
      <c r="N587" s="364"/>
      <c r="O587" s="364"/>
      <c r="P587" s="366" t="s">
        <v>2800</v>
      </c>
    </row>
    <row r="588" spans="1:16" s="96" customFormat="1" ht="12.95" customHeight="1" x14ac:dyDescent="0.2">
      <c r="A588" s="358" t="s">
        <v>102</v>
      </c>
      <c r="B588" s="358"/>
      <c r="C588" s="358" t="s">
        <v>407</v>
      </c>
      <c r="D588" s="359" t="s">
        <v>989</v>
      </c>
      <c r="E588" s="360">
        <v>3708.9909505109913</v>
      </c>
      <c r="F588" s="360">
        <v>3814</v>
      </c>
      <c r="G588" s="367">
        <v>9.2967660833728728E-4</v>
      </c>
      <c r="H588" s="363">
        <v>0.28042893462622809</v>
      </c>
      <c r="I588" s="363">
        <v>2.6513507214845413E-5</v>
      </c>
      <c r="J588" s="364">
        <v>-1.0435187342372476</v>
      </c>
      <c r="K588" s="364" ph="1">
        <v>1.9668391581473266</v>
      </c>
      <c r="L588" s="364" ph="1">
        <v>0.94587999871720285</v>
      </c>
      <c r="M588" s="364"/>
      <c r="N588" s="364"/>
      <c r="O588" s="364"/>
      <c r="P588" s="366" t="s">
        <v>2800</v>
      </c>
    </row>
    <row r="589" spans="1:16" s="96" customFormat="1" ht="12.95" customHeight="1" x14ac:dyDescent="0.2">
      <c r="A589" s="358" t="s">
        <v>102</v>
      </c>
      <c r="B589" s="358"/>
      <c r="C589" s="358" t="s">
        <v>407</v>
      </c>
      <c r="D589" s="372" t="s">
        <v>990</v>
      </c>
      <c r="E589" s="360">
        <v>3531.676510743067</v>
      </c>
      <c r="F589" s="360">
        <v>3814</v>
      </c>
      <c r="G589" s="367">
        <v>1.4100954746673988E-3</v>
      </c>
      <c r="H589" s="363">
        <v>0.28052483278272339</v>
      </c>
      <c r="I589" s="363">
        <v>2.5371157073528421E-5</v>
      </c>
      <c r="J589" s="364">
        <v>-2.8664339756157009</v>
      </c>
      <c r="K589" s="364" ph="1">
        <v>4.1231094833626969</v>
      </c>
      <c r="L589" s="364" ph="1">
        <v>0.90512619947746842</v>
      </c>
      <c r="M589" s="364"/>
      <c r="N589" s="364"/>
      <c r="O589" s="364"/>
      <c r="P589" s="366" t="s">
        <v>2800</v>
      </c>
    </row>
    <row r="590" spans="1:16" s="96" customFormat="1" ht="12.95" customHeight="1" x14ac:dyDescent="0.2">
      <c r="A590" s="358" t="s">
        <v>102</v>
      </c>
      <c r="B590" s="358"/>
      <c r="C590" s="358" t="s">
        <v>407</v>
      </c>
      <c r="D590" s="359" t="s">
        <v>991</v>
      </c>
      <c r="E590" s="360">
        <v>3574.7910830883252</v>
      </c>
      <c r="F590" s="360">
        <v>3814</v>
      </c>
      <c r="G590" s="367">
        <v>1.1305677569686302E-3</v>
      </c>
      <c r="H590" s="363">
        <v>0.28058852171214804</v>
      </c>
      <c r="I590" s="363">
        <v>2.7459820108516805E-5</v>
      </c>
      <c r="J590" s="364">
        <v>1.0667383026330413</v>
      </c>
      <c r="K590" s="364" ph="1">
        <v>7.1312293848424524</v>
      </c>
      <c r="L590" s="364" ph="1">
        <v>0.97964009056372703</v>
      </c>
      <c r="M590" s="364"/>
      <c r="N590" s="364"/>
      <c r="O590" s="364"/>
      <c r="P590" s="366" t="s">
        <v>2800</v>
      </c>
    </row>
    <row r="591" spans="1:16" s="96" customFormat="1" ht="12.95" customHeight="1" x14ac:dyDescent="0.2">
      <c r="A591" s="358" t="s">
        <v>102</v>
      </c>
      <c r="B591" s="358"/>
      <c r="C591" s="358" t="s">
        <v>407</v>
      </c>
      <c r="D591" s="368" t="s">
        <v>992</v>
      </c>
      <c r="E591" s="369">
        <v>3816.7</v>
      </c>
      <c r="F591" s="360">
        <v>3814</v>
      </c>
      <c r="G591" s="370">
        <v>1.7730762085841443E-3</v>
      </c>
      <c r="H591" s="371">
        <v>0.28055953579214687</v>
      </c>
      <c r="I591" s="371">
        <v>3.7762622551090312E-5</v>
      </c>
      <c r="J591" s="364">
        <v>3.8765039694865777</v>
      </c>
      <c r="K591" s="364" ph="1">
        <v>4.4054310460128754</v>
      </c>
      <c r="L591" s="364" ph="1">
        <v>1.347196697925046</v>
      </c>
      <c r="M591" s="364"/>
      <c r="N591" s="364"/>
      <c r="O591" s="364"/>
      <c r="P591" s="366" t="s">
        <v>2800</v>
      </c>
    </row>
    <row r="592" spans="1:16" s="96" customFormat="1" ht="12.95" customHeight="1" x14ac:dyDescent="0.2">
      <c r="A592" s="358" t="s">
        <v>102</v>
      </c>
      <c r="B592" s="358"/>
      <c r="C592" s="358" t="s">
        <v>407</v>
      </c>
      <c r="D592" s="373" t="s">
        <v>994</v>
      </c>
      <c r="E592" s="360">
        <v>3430.9183653514392</v>
      </c>
      <c r="F592" s="360">
        <v>3814</v>
      </c>
      <c r="G592" s="361">
        <v>1.0419272655121947E-3</v>
      </c>
      <c r="H592" s="362">
        <v>0.28040326369758473</v>
      </c>
      <c r="I592" s="362">
        <v>3.1355651659186987E-5</v>
      </c>
      <c r="J592" s="364">
        <v>-8.6050929017611466</v>
      </c>
      <c r="K592" s="364" ph="1">
        <v>0.75546438205620348</v>
      </c>
      <c r="L592" s="364" ph="1">
        <v>1.1186254429063069</v>
      </c>
      <c r="M592" s="364"/>
      <c r="N592" s="364"/>
      <c r="O592" s="364"/>
      <c r="P592" s="366" t="s">
        <v>2800</v>
      </c>
    </row>
    <row r="593" spans="1:16" s="96" customFormat="1" ht="12.95" customHeight="1" x14ac:dyDescent="0.2">
      <c r="A593" s="358" t="s">
        <v>102</v>
      </c>
      <c r="B593" s="358"/>
      <c r="C593" s="358" t="s">
        <v>407</v>
      </c>
      <c r="D593" s="359" t="s">
        <v>995</v>
      </c>
      <c r="E593" s="360">
        <v>3740.2410092560312</v>
      </c>
      <c r="F593" s="360">
        <v>3814</v>
      </c>
      <c r="G593" s="367">
        <v>1.2644492055373128E-3</v>
      </c>
      <c r="H593" s="363">
        <v>0.28044811978828404</v>
      </c>
      <c r="I593" s="363">
        <v>3.1769385751718776E-5</v>
      </c>
      <c r="J593" s="364">
        <v>-0.50302831801407599</v>
      </c>
      <c r="K593" s="364" ph="1">
        <v>1.7698268479926504</v>
      </c>
      <c r="L593" s="364" ph="1">
        <v>1.1333855725181863</v>
      </c>
      <c r="M593" s="364"/>
      <c r="N593" s="364"/>
      <c r="O593" s="364"/>
      <c r="P593" s="366" t="s">
        <v>2800</v>
      </c>
    </row>
    <row r="594" spans="1:16" s="96" customFormat="1" ht="12.95" customHeight="1" x14ac:dyDescent="0.2">
      <c r="A594" s="358" t="s">
        <v>102</v>
      </c>
      <c r="B594" s="358"/>
      <c r="C594" s="358" t="s">
        <v>407</v>
      </c>
      <c r="D594" s="359" t="s">
        <v>996</v>
      </c>
      <c r="E594" s="360">
        <v>3800.9955873696176</v>
      </c>
      <c r="F594" s="360">
        <v>3814</v>
      </c>
      <c r="G594" s="367">
        <v>9.2968902190511448E-4</v>
      </c>
      <c r="H594" s="363">
        <v>0.28055309589109412</v>
      </c>
      <c r="I594" s="363">
        <v>3.3099560832871317E-5</v>
      </c>
      <c r="J594" s="364">
        <v>5.5062924959714543</v>
      </c>
      <c r="K594" s="364" ph="1">
        <v>6.396309371734521</v>
      </c>
      <c r="L594" s="364" ph="1">
        <v>1.1808401017843195</v>
      </c>
      <c r="M594" s="364"/>
      <c r="N594" s="364"/>
      <c r="O594" s="364"/>
      <c r="P594" s="366" t="s">
        <v>2800</v>
      </c>
    </row>
    <row r="595" spans="1:16" s="96" customFormat="1" ht="12.95" customHeight="1" x14ac:dyDescent="0.2">
      <c r="A595" s="358" t="s">
        <v>102</v>
      </c>
      <c r="B595" s="358"/>
      <c r="C595" s="358" t="s">
        <v>407</v>
      </c>
      <c r="D595" s="359" t="s">
        <v>997</v>
      </c>
      <c r="E595" s="360">
        <v>3530.4180504265742</v>
      </c>
      <c r="F595" s="360">
        <v>3814</v>
      </c>
      <c r="G595" s="367">
        <v>5.7194257883356808E-4</v>
      </c>
      <c r="H595" s="363">
        <v>0.28044407601623694</v>
      </c>
      <c r="I595" s="363">
        <v>2.3420753714842311E-5</v>
      </c>
      <c r="J595" s="364">
        <v>-3.7379859466601939</v>
      </c>
      <c r="K595" s="364" ph="1">
        <v>3.4489220419464672</v>
      </c>
      <c r="L595" s="364" ph="1">
        <v>0.83554477777303404</v>
      </c>
      <c r="M595" s="364"/>
      <c r="N595" s="364"/>
      <c r="O595" s="364"/>
      <c r="P595" s="366" t="s">
        <v>2800</v>
      </c>
    </row>
    <row r="596" spans="1:16" s="96" customFormat="1" ht="12.95" customHeight="1" x14ac:dyDescent="0.2">
      <c r="A596" s="358" t="s">
        <v>102</v>
      </c>
      <c r="B596" s="358"/>
      <c r="C596" s="358" t="s">
        <v>407</v>
      </c>
      <c r="D596" s="368" t="s">
        <v>997</v>
      </c>
      <c r="E596" s="369">
        <v>3510.7</v>
      </c>
      <c r="F596" s="360">
        <v>3814</v>
      </c>
      <c r="G596" s="370">
        <v>3.7783254840140711E-4</v>
      </c>
      <c r="H596" s="371">
        <v>0.28043562236497177</v>
      </c>
      <c r="I596" s="371">
        <v>3.2295513693059513E-5</v>
      </c>
      <c r="J596" s="364">
        <v>-4.0277036276137324</v>
      </c>
      <c r="K596" s="364" ph="1">
        <v>3.6584231125025291</v>
      </c>
      <c r="L596" s="364" ph="1">
        <v>1.1521553977389409</v>
      </c>
      <c r="M596" s="364"/>
      <c r="N596" s="364"/>
      <c r="O596" s="364"/>
      <c r="P596" s="366" t="s">
        <v>2800</v>
      </c>
    </row>
    <row r="597" spans="1:16" s="96" customFormat="1" ht="12.95" customHeight="1" x14ac:dyDescent="0.2">
      <c r="A597" s="358" t="s">
        <v>102</v>
      </c>
      <c r="B597" s="358"/>
      <c r="C597" s="358" t="s">
        <v>407</v>
      </c>
      <c r="D597" s="359" t="s">
        <v>998</v>
      </c>
      <c r="E597" s="360">
        <v>3804.4268195322193</v>
      </c>
      <c r="F597" s="360">
        <v>3814</v>
      </c>
      <c r="G597" s="367">
        <v>8.9609938259953975E-4</v>
      </c>
      <c r="H597" s="363">
        <v>0.2803747141977958</v>
      </c>
      <c r="I597" s="363">
        <v>3.0024124469658453E-5</v>
      </c>
      <c r="J597" s="364">
        <v>-0.68960689771468964</v>
      </c>
      <c r="K597" s="364" ph="1">
        <v>0.12091191235352738</v>
      </c>
      <c r="L597" s="364" ph="1">
        <v>1.0711226766324522</v>
      </c>
      <c r="M597" s="364"/>
      <c r="N597" s="364"/>
      <c r="O597" s="364"/>
      <c r="P597" s="366" t="s">
        <v>2800</v>
      </c>
    </row>
    <row r="598" spans="1:16" s="96" customFormat="1" ht="12.95" customHeight="1" x14ac:dyDescent="0.2">
      <c r="A598" s="358" t="s">
        <v>102</v>
      </c>
      <c r="B598" s="358"/>
      <c r="C598" s="358" t="s">
        <v>407</v>
      </c>
      <c r="D598" s="359" t="s">
        <v>999</v>
      </c>
      <c r="E598" s="360">
        <v>3814.4821233359125</v>
      </c>
      <c r="F598" s="360">
        <v>3814</v>
      </c>
      <c r="G598" s="367">
        <v>1.5078816297410158E-3</v>
      </c>
      <c r="H598" s="363">
        <v>0.28053292002028518</v>
      </c>
      <c r="I598" s="363">
        <v>3.3427563259332015E-5</v>
      </c>
      <c r="J598" s="364">
        <v>3.5754640771568091</v>
      </c>
      <c r="K598" s="364" ph="1">
        <v>4.1541556122015599</v>
      </c>
      <c r="L598" s="364" ph="1">
        <v>1.1925417198366262</v>
      </c>
      <c r="M598" s="364"/>
      <c r="N598" s="364"/>
      <c r="O598" s="364"/>
      <c r="P598" s="366" t="s">
        <v>2800</v>
      </c>
    </row>
    <row r="599" spans="1:16" s="96" customFormat="1" ht="12.95" customHeight="1" x14ac:dyDescent="0.2">
      <c r="A599" s="358" t="s">
        <v>102</v>
      </c>
      <c r="B599" s="358"/>
      <c r="C599" s="358" t="s">
        <v>407</v>
      </c>
      <c r="D599" s="359" t="s">
        <v>1000</v>
      </c>
      <c r="E599" s="360">
        <v>3700.7850932061169</v>
      </c>
      <c r="F599" s="360">
        <v>3814</v>
      </c>
      <c r="G599" s="367">
        <v>1.5352804878521198E-3</v>
      </c>
      <c r="H599" s="363">
        <v>0.28046930548378257</v>
      </c>
      <c r="I599" s="363">
        <v>2.3684826873966682E-5</v>
      </c>
      <c r="J599" s="364">
        <v>-1.337722753309567</v>
      </c>
      <c r="K599" s="364" ph="1">
        <v>1.8125407846181218</v>
      </c>
      <c r="L599" s="364" ph="1">
        <v>0.844965693587163</v>
      </c>
      <c r="M599" s="364"/>
      <c r="N599" s="364"/>
      <c r="O599" s="364"/>
      <c r="P599" s="366" t="s">
        <v>2800</v>
      </c>
    </row>
    <row r="600" spans="1:16" s="96" customFormat="1" ht="12.95" customHeight="1" x14ac:dyDescent="0.2">
      <c r="A600" s="358" t="s">
        <v>102</v>
      </c>
      <c r="B600" s="358"/>
      <c r="C600" s="358" t="s">
        <v>407</v>
      </c>
      <c r="D600" s="359" t="s">
        <v>1001</v>
      </c>
      <c r="E600" s="360">
        <v>3785.9424683316352</v>
      </c>
      <c r="F600" s="360">
        <v>3814</v>
      </c>
      <c r="G600" s="367">
        <v>7.2421078977446217E-4</v>
      </c>
      <c r="H600" s="363">
        <v>0.28055174931857801</v>
      </c>
      <c r="I600" s="363">
        <v>3.1312657489861161E-5</v>
      </c>
      <c r="J600" s="364">
        <v>5.6476397094118447</v>
      </c>
      <c r="K600" s="364" ph="1">
        <v>6.8892906109896401</v>
      </c>
      <c r="L600" s="364" ph="1">
        <v>1.1170916086800098</v>
      </c>
      <c r="M600" s="364"/>
      <c r="N600" s="364"/>
      <c r="O600" s="364"/>
      <c r="P600" s="366" t="s">
        <v>2800</v>
      </c>
    </row>
    <row r="601" spans="1:16" s="96" customFormat="1" ht="12.95" customHeight="1" x14ac:dyDescent="0.2">
      <c r="A601" s="358" t="s">
        <v>102</v>
      </c>
      <c r="B601" s="358"/>
      <c r="C601" s="358" t="s">
        <v>407</v>
      </c>
      <c r="D601" s="359" t="s">
        <v>1002</v>
      </c>
      <c r="E601" s="360">
        <v>3799.9986881028035</v>
      </c>
      <c r="F601" s="360">
        <v>3814</v>
      </c>
      <c r="G601" s="367">
        <v>1.1356525480636179E-3</v>
      </c>
      <c r="H601" s="363">
        <v>0.28051799168439118</v>
      </c>
      <c r="I601" s="363">
        <v>2.1765404257289352E-5</v>
      </c>
      <c r="J601" s="364">
        <v>3.69085096627364</v>
      </c>
      <c r="K601" s="364" ph="1">
        <v>4.6016542002536021</v>
      </c>
      <c r="L601" s="364" ph="1">
        <v>0.77648952227393764</v>
      </c>
      <c r="M601" s="364"/>
      <c r="N601" s="364"/>
      <c r="O601" s="364"/>
      <c r="P601" s="366" t="s">
        <v>2800</v>
      </c>
    </row>
    <row r="602" spans="1:16" s="96" customFormat="1" ht="12.95" customHeight="1" x14ac:dyDescent="0.2">
      <c r="A602" s="358" t="s">
        <v>102</v>
      </c>
      <c r="B602" s="358"/>
      <c r="C602" s="358" t="s">
        <v>407</v>
      </c>
      <c r="D602" s="359" t="s">
        <v>1003</v>
      </c>
      <c r="E602" s="360">
        <v>3781.7652436963331</v>
      </c>
      <c r="F602" s="360">
        <v>3814</v>
      </c>
      <c r="G602" s="367">
        <v>9.8778595093442162E-4</v>
      </c>
      <c r="H602" s="363">
        <v>0.28042537405106249</v>
      </c>
      <c r="I602" s="363">
        <v>2.7376522409938777E-5</v>
      </c>
      <c r="J602" s="364">
        <v>0.35492734512754254</v>
      </c>
      <c r="K602" s="364" ph="1">
        <v>1.6868132831437954</v>
      </c>
      <c r="L602" s="364" ph="1">
        <v>0.9766684117717972</v>
      </c>
      <c r="M602" s="364"/>
      <c r="N602" s="364"/>
      <c r="O602" s="364"/>
      <c r="P602" s="366" t="s">
        <v>2800</v>
      </c>
    </row>
    <row r="603" spans="1:16" s="96" customFormat="1" ht="12.95" customHeight="1" x14ac:dyDescent="0.2">
      <c r="A603" s="358" t="s">
        <v>102</v>
      </c>
      <c r="B603" s="358"/>
      <c r="C603" s="358" t="s">
        <v>407</v>
      </c>
      <c r="D603" s="359" t="s">
        <v>1004</v>
      </c>
      <c r="E603" s="360">
        <v>3789.9102195373098</v>
      </c>
      <c r="F603" s="360">
        <v>3814</v>
      </c>
      <c r="G603" s="367">
        <v>9.0956468568688235E-4</v>
      </c>
      <c r="H603" s="363">
        <v>0.28046619590357408</v>
      </c>
      <c r="I603" s="363">
        <v>2.6236329203781739E-5</v>
      </c>
      <c r="J603" s="364">
        <v>2.2032147417005987</v>
      </c>
      <c r="K603" s="364" ph="1">
        <v>3.3491045213551729</v>
      </c>
      <c r="L603" s="364" ph="1">
        <v>0.93599156205881329</v>
      </c>
      <c r="M603" s="364"/>
      <c r="N603" s="364"/>
      <c r="O603" s="364"/>
      <c r="P603" s="366" t="s">
        <v>2800</v>
      </c>
    </row>
    <row r="604" spans="1:16" s="96" customFormat="1" ht="12.95" customHeight="1" x14ac:dyDescent="0.2">
      <c r="A604" s="358" t="s">
        <v>102</v>
      </c>
      <c r="B604" s="358"/>
      <c r="C604" s="358" t="s">
        <v>407</v>
      </c>
      <c r="D604" s="359" t="s">
        <v>1005</v>
      </c>
      <c r="E604" s="360">
        <v>3769.53925700948</v>
      </c>
      <c r="F604" s="360">
        <v>3814</v>
      </c>
      <c r="G604" s="367">
        <v>1.385981841089654E-3</v>
      </c>
      <c r="H604" s="363">
        <v>0.28038183453454052</v>
      </c>
      <c r="I604" s="363">
        <v>2.9494512499551057E-5</v>
      </c>
      <c r="J604" s="364">
        <v>-2.5151564649605884</v>
      </c>
      <c r="K604" s="364" ph="1">
        <v>-0.91491955171218997</v>
      </c>
      <c r="L604" s="364" ph="1">
        <v>1.0522285572867052</v>
      </c>
      <c r="M604" s="364"/>
      <c r="N604" s="364"/>
      <c r="O604" s="364"/>
      <c r="P604" s="366" t="s">
        <v>2800</v>
      </c>
    </row>
    <row r="605" spans="1:16" s="96" customFormat="1" ht="12.95" customHeight="1" x14ac:dyDescent="0.2">
      <c r="A605" s="358" t="s">
        <v>102</v>
      </c>
      <c r="B605" s="358"/>
      <c r="C605" s="358" t="s">
        <v>407</v>
      </c>
      <c r="D605" s="359" t="s">
        <v>1006</v>
      </c>
      <c r="E605" s="360">
        <v>3766.8639411805202</v>
      </c>
      <c r="F605" s="360">
        <v>3814</v>
      </c>
      <c r="G605" s="367">
        <v>1.0318905611682511E-3</v>
      </c>
      <c r="H605" s="363">
        <v>0.2804043092689496</v>
      </c>
      <c r="I605" s="363">
        <v>2.7417928878953615E-5</v>
      </c>
      <c r="J605" s="364">
        <v>-0.85406667892806709</v>
      </c>
      <c r="K605" s="364" ph="1">
        <v>0.81919203456903844</v>
      </c>
      <c r="L605" s="364" ph="1">
        <v>0.97814560415354634</v>
      </c>
      <c r="M605" s="364"/>
      <c r="N605" s="364"/>
      <c r="O605" s="364"/>
      <c r="P605" s="366" t="s">
        <v>2800</v>
      </c>
    </row>
    <row r="606" spans="1:16" s="96" customFormat="1" ht="12.95" customHeight="1" x14ac:dyDescent="0.2">
      <c r="A606" s="358" t="s">
        <v>102</v>
      </c>
      <c r="B606" s="358"/>
      <c r="C606" s="358" t="s">
        <v>407</v>
      </c>
      <c r="D606" s="359" t="s">
        <v>1007</v>
      </c>
      <c r="E606" s="360">
        <v>3783.453212565651</v>
      </c>
      <c r="F606" s="360">
        <v>3814</v>
      </c>
      <c r="G606" s="367">
        <v>9.3711527206363397E-4</v>
      </c>
      <c r="H606" s="363">
        <v>0.28040312321082844</v>
      </c>
      <c r="I606" s="363">
        <v>2.3700198070945804E-5</v>
      </c>
      <c r="J606" s="364">
        <v>-0.26762281541414801</v>
      </c>
      <c r="K606" s="364" ph="1">
        <v>1.026420689032026</v>
      </c>
      <c r="L606" s="364" ph="1">
        <v>0.84551406720034805</v>
      </c>
      <c r="M606" s="364"/>
      <c r="N606" s="364"/>
      <c r="O606" s="364"/>
      <c r="P606" s="366" t="s">
        <v>2800</v>
      </c>
    </row>
    <row r="607" spans="1:16" s="96" customFormat="1" ht="12.95" customHeight="1" x14ac:dyDescent="0.2">
      <c r="A607" s="358" t="s">
        <v>102</v>
      </c>
      <c r="B607" s="358"/>
      <c r="C607" s="358" t="s">
        <v>407</v>
      </c>
      <c r="D607" s="359" t="s">
        <v>1008</v>
      </c>
      <c r="E607" s="360">
        <v>3692.0930069043602</v>
      </c>
      <c r="F607" s="360">
        <v>3814</v>
      </c>
      <c r="G607" s="367">
        <v>9.926128879658375E-4</v>
      </c>
      <c r="H607" s="363">
        <v>0.28059775170026935</v>
      </c>
      <c r="I607" s="363">
        <v>2.8823651183612083E-5</v>
      </c>
      <c r="J607" s="364">
        <v>4.4278220021243264</v>
      </c>
      <c r="K607" s="364" ph="1">
        <v>7.8237457773733254</v>
      </c>
      <c r="L607" s="364" ph="1">
        <v>1.0282953109030935</v>
      </c>
      <c r="M607" s="364"/>
      <c r="N607" s="364"/>
      <c r="O607" s="364"/>
      <c r="P607" s="366" t="s">
        <v>2800</v>
      </c>
    </row>
    <row r="608" spans="1:16" s="96" customFormat="1" ht="12.95" customHeight="1" x14ac:dyDescent="0.2">
      <c r="A608" s="358" t="s">
        <v>102</v>
      </c>
      <c r="B608" s="358"/>
      <c r="C608" s="358" t="s">
        <v>407</v>
      </c>
      <c r="D608" s="359" t="s">
        <v>1009</v>
      </c>
      <c r="E608" s="360">
        <v>3795.4385978929408</v>
      </c>
      <c r="F608" s="360">
        <v>3814</v>
      </c>
      <c r="G608" s="367">
        <v>9.0976299992627735E-4</v>
      </c>
      <c r="H608" s="363">
        <v>0.28040741471991709</v>
      </c>
      <c r="I608" s="363">
        <v>2.382227631091407E-5</v>
      </c>
      <c r="J608" s="364">
        <v>0.23351006613658853</v>
      </c>
      <c r="K608" s="364" ph="1">
        <v>1.2515400719026459</v>
      </c>
      <c r="L608" s="364" ph="1">
        <v>0.84986925735108798</v>
      </c>
      <c r="M608" s="364"/>
      <c r="N608" s="364"/>
      <c r="O608" s="364"/>
      <c r="P608" s="366" t="s">
        <v>2800</v>
      </c>
    </row>
    <row r="609" spans="1:16" s="96" customFormat="1" ht="12.95" customHeight="1" x14ac:dyDescent="0.2">
      <c r="A609" s="358" t="s">
        <v>102</v>
      </c>
      <c r="B609" s="358"/>
      <c r="C609" s="358" t="s">
        <v>407</v>
      </c>
      <c r="D609" s="359" t="s">
        <v>1010</v>
      </c>
      <c r="E609" s="360">
        <v>3816.1200812496777</v>
      </c>
      <c r="F609" s="360">
        <v>3814</v>
      </c>
      <c r="G609" s="367">
        <v>1.02404454935305E-3</v>
      </c>
      <c r="H609" s="363">
        <v>0.28039569525909991</v>
      </c>
      <c r="I609" s="363">
        <v>2.4607218914013121E-5</v>
      </c>
      <c r="J609" s="364">
        <v>-8.0804874114104308E-3</v>
      </c>
      <c r="K609" s="364" ph="1">
        <v>0.53254219804177438</v>
      </c>
      <c r="L609" s="364" ph="1">
        <v>0.87787239938741379</v>
      </c>
      <c r="M609" s="364"/>
      <c r="N609" s="364"/>
      <c r="O609" s="364"/>
      <c r="P609" s="366" t="s">
        <v>2800</v>
      </c>
    </row>
    <row r="610" spans="1:16" s="96" customFormat="1" ht="12.95" customHeight="1" x14ac:dyDescent="0.2">
      <c r="A610" s="358" t="s">
        <v>102</v>
      </c>
      <c r="B610" s="358"/>
      <c r="C610" s="358" t="s">
        <v>407</v>
      </c>
      <c r="D610" s="359" t="s">
        <v>1011</v>
      </c>
      <c r="E610" s="360">
        <v>3690.9873134088803</v>
      </c>
      <c r="F610" s="360">
        <v>3814</v>
      </c>
      <c r="G610" s="367">
        <v>7.1404337209645871E-4</v>
      </c>
      <c r="H610" s="363">
        <v>0.28035186275585039</v>
      </c>
      <c r="I610" s="363">
        <v>3.3876334962588468E-5</v>
      </c>
      <c r="J610" s="364">
        <v>-3.6579641298373211</v>
      </c>
      <c r="K610" s="364" ph="1">
        <v>-0.2149720046118464</v>
      </c>
      <c r="L610" s="364" ph="1">
        <v>1.208551830257365</v>
      </c>
      <c r="M610" s="364"/>
      <c r="N610" s="364"/>
      <c r="O610" s="364"/>
      <c r="P610" s="366" t="s">
        <v>2800</v>
      </c>
    </row>
    <row r="611" spans="1:16" s="96" customFormat="1" ht="12.95" customHeight="1" x14ac:dyDescent="0.2">
      <c r="A611" s="358" t="s">
        <v>102</v>
      </c>
      <c r="B611" s="358"/>
      <c r="C611" s="358" t="s">
        <v>407</v>
      </c>
      <c r="D611" s="359" t="s">
        <v>1012</v>
      </c>
      <c r="E611" s="360">
        <v>3797.0511693608037</v>
      </c>
      <c r="F611" s="360">
        <v>3814</v>
      </c>
      <c r="G611" s="367">
        <v>8.5900550547240962E-4</v>
      </c>
      <c r="H611" s="363">
        <v>0.2804712781117073</v>
      </c>
      <c r="I611" s="363">
        <v>1.9396948180723555E-5</v>
      </c>
      <c r="J611" s="364">
        <v>2.681877938088828</v>
      </c>
      <c r="K611" s="364" ph="1">
        <v>3.6635358110159721</v>
      </c>
      <c r="L611" s="364" ph="1">
        <v>0.69199390226426516</v>
      </c>
      <c r="M611" s="364"/>
      <c r="N611" s="364"/>
      <c r="O611" s="364"/>
      <c r="P611" s="366" t="s">
        <v>2800</v>
      </c>
    </row>
    <row r="612" spans="1:16" s="96" customFormat="1" ht="12.95" customHeight="1" x14ac:dyDescent="0.2">
      <c r="A612" s="358" t="s">
        <v>102</v>
      </c>
      <c r="B612" s="358"/>
      <c r="C612" s="358" t="s">
        <v>407</v>
      </c>
      <c r="D612" s="359" t="s">
        <v>1013</v>
      </c>
      <c r="E612" s="360">
        <v>3806.6458690690192</v>
      </c>
      <c r="F612" s="360">
        <v>3814</v>
      </c>
      <c r="G612" s="367">
        <v>9.7787412077957698E-4</v>
      </c>
      <c r="H612" s="363">
        <v>0.28052199700194336</v>
      </c>
      <c r="I612" s="363">
        <v>2.0945137330959013E-5</v>
      </c>
      <c r="J612" s="364">
        <v>4.4007537240342565</v>
      </c>
      <c r="K612" s="364" ph="1">
        <v>5.1599734736362812</v>
      </c>
      <c r="L612" s="364" ph="1">
        <v>0.74722617084299614</v>
      </c>
      <c r="M612" s="364"/>
      <c r="N612" s="364"/>
      <c r="O612" s="364"/>
      <c r="P612" s="366" t="s">
        <v>2800</v>
      </c>
    </row>
    <row r="613" spans="1:16" s="96" customFormat="1" ht="12.95" customHeight="1" x14ac:dyDescent="0.2">
      <c r="A613" s="358" t="s">
        <v>102</v>
      </c>
      <c r="B613" s="358"/>
      <c r="C613" s="358" t="s">
        <v>407</v>
      </c>
      <c r="D613" s="368" t="s">
        <v>1013</v>
      </c>
      <c r="E613" s="369">
        <v>3782.6</v>
      </c>
      <c r="F613" s="360">
        <v>3814</v>
      </c>
      <c r="G613" s="370">
        <v>1.4203392471336335E-3</v>
      </c>
      <c r="H613" s="371">
        <v>0.280541309378815</v>
      </c>
      <c r="I613" s="371">
        <v>3.1039770642343029E-5</v>
      </c>
      <c r="J613" s="364">
        <v>4.048818101329843</v>
      </c>
      <c r="K613" s="364" ph="1">
        <v>4.6839469722992355</v>
      </c>
      <c r="L613" s="364" ph="1">
        <v>1.1073562609986709</v>
      </c>
      <c r="M613" s="364"/>
      <c r="N613" s="364"/>
      <c r="O613" s="364"/>
      <c r="P613" s="366" t="s">
        <v>2800</v>
      </c>
    </row>
    <row r="614" spans="1:16" s="96" customFormat="1" ht="12.95" customHeight="1" x14ac:dyDescent="0.2">
      <c r="A614" s="358" t="s">
        <v>102</v>
      </c>
      <c r="B614" s="358"/>
      <c r="C614" s="358" t="s">
        <v>407</v>
      </c>
      <c r="D614" s="359" t="s">
        <v>1015</v>
      </c>
      <c r="E614" s="360">
        <v>3660.5602261553286</v>
      </c>
      <c r="F614" s="360">
        <v>3814</v>
      </c>
      <c r="G614" s="367">
        <v>9.6011377744606083E-4</v>
      </c>
      <c r="H614" s="363">
        <v>0.28059786497648737</v>
      </c>
      <c r="I614" s="363">
        <v>2.1250855914017282E-5</v>
      </c>
      <c r="J614" s="364">
        <v>3.7893085433315932</v>
      </c>
      <c r="K614" s="364" ph="1">
        <v>7.9133565671041239</v>
      </c>
      <c r="L614" s="364" ph="1">
        <v>0.75813280385306214</v>
      </c>
      <c r="M614" s="364"/>
      <c r="N614" s="364"/>
      <c r="O614" s="364"/>
      <c r="P614" s="366" t="s">
        <v>2800</v>
      </c>
    </row>
    <row r="615" spans="1:16" s="96" customFormat="1" ht="12.95" customHeight="1" x14ac:dyDescent="0.2">
      <c r="A615" s="358" t="s">
        <v>102</v>
      </c>
      <c r="B615" s="358"/>
      <c r="C615" s="358" t="s">
        <v>407</v>
      </c>
      <c r="D615" s="368" t="s">
        <v>1015</v>
      </c>
      <c r="E615" s="369">
        <v>3802.3</v>
      </c>
      <c r="F615" s="360">
        <v>3814</v>
      </c>
      <c r="G615" s="370">
        <v>9.6890341734987007E-4</v>
      </c>
      <c r="H615" s="371">
        <v>0.28043287968360808</v>
      </c>
      <c r="I615" s="371">
        <v>2.758946354085053E-5</v>
      </c>
      <c r="J615" s="364">
        <v>1.1451029015807634</v>
      </c>
      <c r="K615" s="364" ph="1">
        <v>2.0042971286704514</v>
      </c>
      <c r="L615" s="364" ph="1">
        <v>0.98426517198157981</v>
      </c>
      <c r="M615" s="364"/>
      <c r="N615" s="364"/>
      <c r="O615" s="364"/>
      <c r="P615" s="366" t="s">
        <v>2800</v>
      </c>
    </row>
    <row r="616" spans="1:16" s="96" customFormat="1" ht="12.95" customHeight="1" x14ac:dyDescent="0.2">
      <c r="A616" s="358" t="s">
        <v>102</v>
      </c>
      <c r="B616" s="358"/>
      <c r="C616" s="358" t="s">
        <v>407</v>
      </c>
      <c r="D616" s="359" t="s">
        <v>1016</v>
      </c>
      <c r="E616" s="360">
        <v>3761.6887436030524</v>
      </c>
      <c r="F616" s="360">
        <v>3814</v>
      </c>
      <c r="G616" s="367">
        <v>8.9759214068723357E-4</v>
      </c>
      <c r="H616" s="363">
        <v>0.28043915915232348</v>
      </c>
      <c r="I616" s="363">
        <v>2.5045936221647311E-5</v>
      </c>
      <c r="J616" s="364">
        <v>0.61858475037590566</v>
      </c>
      <c r="K616" s="364" ph="1">
        <v>2.4160810929352294</v>
      </c>
      <c r="L616" s="364" ph="1">
        <v>0.89352381521301538</v>
      </c>
      <c r="M616" s="364"/>
      <c r="N616" s="364"/>
      <c r="O616" s="364"/>
      <c r="P616" s="366" t="s">
        <v>2800</v>
      </c>
    </row>
    <row r="617" spans="1:16" s="96" customFormat="1" ht="12.95" customHeight="1" x14ac:dyDescent="0.2">
      <c r="A617" s="358" t="s">
        <v>102</v>
      </c>
      <c r="B617" s="358"/>
      <c r="C617" s="358" t="s">
        <v>407</v>
      </c>
      <c r="D617" s="359" t="s">
        <v>1017</v>
      </c>
      <c r="E617" s="360">
        <v>3764.0423527444887</v>
      </c>
      <c r="F617" s="360">
        <v>3814</v>
      </c>
      <c r="G617" s="367">
        <v>1.0195505600945696E-3</v>
      </c>
      <c r="H617" s="363">
        <v>0.28039846962339671</v>
      </c>
      <c r="I617" s="363">
        <v>3.0966559070181881E-5</v>
      </c>
      <c r="J617" s="364">
        <v>-1.0951575805917546</v>
      </c>
      <c r="K617" s="364" ph="1">
        <v>0.64335135519399955</v>
      </c>
      <c r="L617" s="364" ph="1">
        <v>1.1047444088130298</v>
      </c>
      <c r="M617" s="364"/>
      <c r="N617" s="364"/>
      <c r="O617" s="364"/>
      <c r="P617" s="366" t="s">
        <v>2800</v>
      </c>
    </row>
    <row r="618" spans="1:16" s="96" customFormat="1" ht="12.95" customHeight="1" x14ac:dyDescent="0.2">
      <c r="A618" s="358" t="s">
        <v>102</v>
      </c>
      <c r="B618" s="358"/>
      <c r="C618" s="358" t="s">
        <v>407</v>
      </c>
      <c r="D618" s="359" t="s">
        <v>1018</v>
      </c>
      <c r="E618" s="360">
        <v>3528.1399089254933</v>
      </c>
      <c r="F618" s="360">
        <v>3814</v>
      </c>
      <c r="G618" s="367">
        <v>8.8804722805810006E-4</v>
      </c>
      <c r="H618" s="363">
        <v>0.28045853455677422</v>
      </c>
      <c r="I618" s="363">
        <v>2.4894950098629575E-5</v>
      </c>
      <c r="J618" s="364">
        <v>-4.0426507583080085</v>
      </c>
      <c r="K618" s="364" ph="1">
        <v>3.1324380095432147</v>
      </c>
      <c r="L618" s="364" ph="1">
        <v>0.88813732474379847</v>
      </c>
      <c r="M618" s="364"/>
      <c r="N618" s="364"/>
      <c r="O618" s="364"/>
      <c r="P618" s="366" t="s">
        <v>2800</v>
      </c>
    </row>
    <row r="619" spans="1:16" s="96" customFormat="1" ht="12.95" customHeight="1" x14ac:dyDescent="0.2">
      <c r="A619" s="358" t="s">
        <v>102</v>
      </c>
      <c r="B619" s="358"/>
      <c r="C619" s="358" t="s">
        <v>407</v>
      </c>
      <c r="D619" s="359" t="s">
        <v>1019</v>
      </c>
      <c r="E619" s="360">
        <v>3749.3250483907518</v>
      </c>
      <c r="F619" s="360">
        <v>3814</v>
      </c>
      <c r="G619" s="367">
        <v>1.189717199296573E-3</v>
      </c>
      <c r="H619" s="363">
        <v>0.28046542545413916</v>
      </c>
      <c r="I619" s="363">
        <v>2.7210109865129664E-5</v>
      </c>
      <c r="J619" s="364">
        <v>0.51466395189381231</v>
      </c>
      <c r="K619" s="364" ph="1">
        <v>2.5839815392925125</v>
      </c>
      <c r="L619" s="364" ph="1">
        <v>0.97073157752536332</v>
      </c>
      <c r="M619" s="364"/>
      <c r="N619" s="364"/>
      <c r="O619" s="364"/>
      <c r="P619" s="366" t="s">
        <v>2800</v>
      </c>
    </row>
    <row r="620" spans="1:16" s="96" customFormat="1" ht="12.95" customHeight="1" x14ac:dyDescent="0.2">
      <c r="A620" s="358" t="s">
        <v>102</v>
      </c>
      <c r="B620" s="358"/>
      <c r="C620" s="358" t="s">
        <v>407</v>
      </c>
      <c r="D620" s="359" t="s">
        <v>1020</v>
      </c>
      <c r="E620" s="360">
        <v>3814.8493416523252</v>
      </c>
      <c r="F620" s="360">
        <v>3814</v>
      </c>
      <c r="G620" s="367">
        <v>1.0517383029098914E-3</v>
      </c>
      <c r="H620" s="363">
        <v>0.28039288608412422</v>
      </c>
      <c r="I620" s="363">
        <v>2.9336887107224449E-5</v>
      </c>
      <c r="J620" s="364">
        <v>-0.21046549579684104</v>
      </c>
      <c r="K620" s="364" ph="1">
        <v>0.35940656402111415</v>
      </c>
      <c r="L620" s="364" ph="1">
        <v>1.0466052082258592</v>
      </c>
      <c r="M620" s="364"/>
      <c r="N620" s="364"/>
      <c r="O620" s="364"/>
      <c r="P620" s="366" t="s">
        <v>2800</v>
      </c>
    </row>
    <row r="621" spans="1:16" s="96" customFormat="1" ht="12.95" customHeight="1" x14ac:dyDescent="0.2">
      <c r="A621" s="358" t="s">
        <v>102</v>
      </c>
      <c r="B621" s="358"/>
      <c r="C621" s="358" t="s">
        <v>407</v>
      </c>
      <c r="D621" s="368" t="s">
        <v>1020</v>
      </c>
      <c r="E621" s="369">
        <v>3625.1</v>
      </c>
      <c r="F621" s="360">
        <v>3814</v>
      </c>
      <c r="G621" s="370">
        <v>4.2177491430788117E-4</v>
      </c>
      <c r="H621" s="371">
        <v>0.28037865146138496</v>
      </c>
      <c r="I621" s="371">
        <v>3.3751322629662497E-5</v>
      </c>
      <c r="J621" s="364">
        <v>-3.4980656521677034</v>
      </c>
      <c r="K621" s="364" ph="1">
        <v>1.5102637727770762</v>
      </c>
      <c r="L621" s="364" ph="1">
        <v>1.2040919651634674</v>
      </c>
      <c r="M621" s="364"/>
      <c r="N621" s="364"/>
      <c r="O621" s="364"/>
      <c r="P621" s="366" t="s">
        <v>2800</v>
      </c>
    </row>
    <row r="622" spans="1:16" s="96" customFormat="1" ht="12.95" customHeight="1" x14ac:dyDescent="0.2">
      <c r="A622" s="358" t="s">
        <v>102</v>
      </c>
      <c r="B622" s="358"/>
      <c r="C622" s="358" t="s">
        <v>407</v>
      </c>
      <c r="D622" s="359" t="s">
        <v>1022</v>
      </c>
      <c r="E622" s="360">
        <v>3807.6374672165812</v>
      </c>
      <c r="F622" s="360">
        <v>3814</v>
      </c>
      <c r="G622" s="367">
        <v>9.1281587466825317E-4</v>
      </c>
      <c r="H622" s="363">
        <v>0.28040890465115909</v>
      </c>
      <c r="I622" s="363">
        <v>2.517653885147455E-5</v>
      </c>
      <c r="J622" s="364">
        <v>0.56028402923846699</v>
      </c>
      <c r="K622" s="364" ph="1">
        <v>1.2966557980398363</v>
      </c>
      <c r="L622" s="364" ph="1">
        <v>0.89818311638678594</v>
      </c>
      <c r="M622" s="364"/>
      <c r="N622" s="364"/>
      <c r="O622" s="364"/>
      <c r="P622" s="366" t="s">
        <v>2800</v>
      </c>
    </row>
    <row r="623" spans="1:16" s="96" customFormat="1" ht="12.95" customHeight="1" x14ac:dyDescent="0.2">
      <c r="A623" s="358" t="s">
        <v>102</v>
      </c>
      <c r="B623" s="358"/>
      <c r="C623" s="358" t="s">
        <v>407</v>
      </c>
      <c r="D623" s="359" t="s">
        <v>1023</v>
      </c>
      <c r="E623" s="360">
        <v>3767.7101521123959</v>
      </c>
      <c r="F623" s="360">
        <v>3814</v>
      </c>
      <c r="G623" s="367">
        <v>1.0601400876884886E-3</v>
      </c>
      <c r="H623" s="363">
        <v>0.28034967394405397</v>
      </c>
      <c r="I623" s="363">
        <v>3.0658273500256863E-5</v>
      </c>
      <c r="J623" s="364">
        <v>-2.8568611208013017</v>
      </c>
      <c r="K623" s="364" ph="1">
        <v>-1.2043256150295889</v>
      </c>
      <c r="L623" s="364" ph="1">
        <v>1.0937461975191187</v>
      </c>
      <c r="M623" s="364"/>
      <c r="N623" s="364"/>
      <c r="O623" s="364"/>
      <c r="P623" s="366" t="s">
        <v>2800</v>
      </c>
    </row>
    <row r="624" spans="1:16" s="96" customFormat="1" ht="12.95" customHeight="1" x14ac:dyDescent="0.2">
      <c r="A624" s="358" t="s">
        <v>102</v>
      </c>
      <c r="B624" s="358"/>
      <c r="C624" s="358" t="s">
        <v>407</v>
      </c>
      <c r="D624" s="359" t="s">
        <v>1024</v>
      </c>
      <c r="E624" s="360">
        <v>3815.7681546418285</v>
      </c>
      <c r="F624" s="360">
        <v>3814</v>
      </c>
      <c r="G624" s="367">
        <v>9.2094663470853526E-4</v>
      </c>
      <c r="H624" s="363">
        <v>0.28056206696346203</v>
      </c>
      <c r="I624" s="363">
        <v>2.0399380288584195E-5</v>
      </c>
      <c r="J624" s="364">
        <v>6.1904437996318507</v>
      </c>
      <c r="K624" s="364" ph="1">
        <v>6.7393745343014011</v>
      </c>
      <c r="L624" s="364" ph="1">
        <v>0.72775606957176109</v>
      </c>
      <c r="M624" s="364"/>
      <c r="N624" s="364"/>
      <c r="O624" s="364"/>
      <c r="P624" s="366" t="s">
        <v>2800</v>
      </c>
    </row>
    <row r="625" spans="1:16" s="96" customFormat="1" ht="12.95" customHeight="1" x14ac:dyDescent="0.2">
      <c r="A625" s="358" t="s">
        <v>102</v>
      </c>
      <c r="B625" s="358"/>
      <c r="C625" s="358" t="s">
        <v>407</v>
      </c>
      <c r="D625" s="368" t="s">
        <v>1024</v>
      </c>
      <c r="E625" s="369">
        <v>3793</v>
      </c>
      <c r="F625" s="360">
        <v>3814</v>
      </c>
      <c r="G625" s="370">
        <v>1.3912889980650771E-3</v>
      </c>
      <c r="H625" s="371">
        <v>0.28054098507458047</v>
      </c>
      <c r="I625" s="371">
        <v>4.5674385373428708E-5</v>
      </c>
      <c r="J625" s="364">
        <v>5</v>
      </c>
      <c r="K625" s="364" ph="1">
        <v>4.7488661093653128</v>
      </c>
      <c r="L625" s="364" ph="1">
        <v>1.6294520083071085</v>
      </c>
      <c r="M625" s="364"/>
      <c r="N625" s="364"/>
      <c r="O625" s="364"/>
      <c r="P625" s="366" t="s">
        <v>2800</v>
      </c>
    </row>
    <row r="626" spans="1:16" s="96" customFormat="1" ht="12.95" customHeight="1" x14ac:dyDescent="0.2">
      <c r="A626" s="358" t="s">
        <v>102</v>
      </c>
      <c r="B626" s="358"/>
      <c r="C626" s="358" t="s">
        <v>407</v>
      </c>
      <c r="D626" s="359" t="s">
        <v>1025</v>
      </c>
      <c r="E626" s="360">
        <v>3811.1935171708074</v>
      </c>
      <c r="F626" s="360">
        <v>3814</v>
      </c>
      <c r="G626" s="367">
        <v>6.2316268138885996E-4</v>
      </c>
      <c r="H626" s="363">
        <v>0.28044853457207969</v>
      </c>
      <c r="I626" s="363">
        <v>3.4259319118660484E-5</v>
      </c>
      <c r="J626" s="364">
        <v>2.8181351374745311</v>
      </c>
      <c r="K626" s="364" ph="1">
        <v>3.4731211343785873</v>
      </c>
      <c r="L626" s="364" ph="1">
        <v>1.2222149435570095</v>
      </c>
      <c r="M626" s="364"/>
      <c r="N626" s="364"/>
      <c r="O626" s="364"/>
      <c r="P626" s="366" t="s">
        <v>2800</v>
      </c>
    </row>
    <row r="627" spans="1:16" s="96" customFormat="1" ht="12.95" customHeight="1" x14ac:dyDescent="0.2">
      <c r="A627" s="358" t="s">
        <v>102</v>
      </c>
      <c r="B627" s="358"/>
      <c r="C627" s="358" t="s">
        <v>407</v>
      </c>
      <c r="D627" s="368" t="s">
        <v>1025</v>
      </c>
      <c r="E627" s="369">
        <v>3775.2</v>
      </c>
      <c r="F627" s="360">
        <v>3814</v>
      </c>
      <c r="G627" s="370">
        <v>5.399288945111474E-4</v>
      </c>
      <c r="H627" s="371">
        <v>0.28046296582563868</v>
      </c>
      <c r="I627" s="371">
        <v>2.9410105022463085E-5</v>
      </c>
      <c r="J627" s="364">
        <v>2.7112892811143041</v>
      </c>
      <c r="K627" s="364" ph="1">
        <v>4.2071150611411312</v>
      </c>
      <c r="L627" s="364" ph="1">
        <v>1.0492172867038185</v>
      </c>
      <c r="M627" s="364"/>
      <c r="N627" s="364"/>
      <c r="O627" s="364"/>
      <c r="P627" s="366" t="s">
        <v>2800</v>
      </c>
    </row>
    <row r="628" spans="1:16" s="96" customFormat="1" ht="12.95" customHeight="1" x14ac:dyDescent="0.2">
      <c r="A628" s="358" t="s">
        <v>102</v>
      </c>
      <c r="B628" s="358"/>
      <c r="C628" s="358" t="s">
        <v>407</v>
      </c>
      <c r="D628" s="359" t="s">
        <v>1026</v>
      </c>
      <c r="E628" s="360">
        <v>3630.0287840044643</v>
      </c>
      <c r="F628" s="360">
        <v>3814</v>
      </c>
      <c r="G628" s="367">
        <v>1.140864484957275E-3</v>
      </c>
      <c r="H628" s="363">
        <v>0.28045968204467414</v>
      </c>
      <c r="I628" s="363">
        <v>2.7711781998553737E-5</v>
      </c>
      <c r="J628" s="364">
        <v>-2.2916541047057759</v>
      </c>
      <c r="K628" s="364" ph="1">
        <v>2.507711485175701</v>
      </c>
      <c r="L628" s="364" ph="1">
        <v>0.98862893199713753</v>
      </c>
      <c r="M628" s="364"/>
      <c r="N628" s="364"/>
      <c r="O628" s="364"/>
      <c r="P628" s="366" t="s">
        <v>2800</v>
      </c>
    </row>
    <row r="629" spans="1:16" s="96" customFormat="1" ht="12.95" customHeight="1" x14ac:dyDescent="0.2">
      <c r="A629" s="358" t="s">
        <v>102</v>
      </c>
      <c r="B629" s="358"/>
      <c r="C629" s="358" t="s">
        <v>407</v>
      </c>
      <c r="D629" s="359" t="s">
        <v>1027</v>
      </c>
      <c r="E629" s="360">
        <v>3813.111378344744</v>
      </c>
      <c r="F629" s="360">
        <v>3814</v>
      </c>
      <c r="G629" s="367">
        <v>1.0898452495928278E-3</v>
      </c>
      <c r="H629" s="363">
        <v>0.28040331163379983</v>
      </c>
      <c r="I629" s="363">
        <v>2.5267858024315288E-5</v>
      </c>
      <c r="J629" s="364">
        <v>2.1185182645933054E-2</v>
      </c>
      <c r="K629" s="364" ph="1">
        <v>0.63100727392351175</v>
      </c>
      <c r="L629" s="364" ph="1">
        <v>0.90144096448696587</v>
      </c>
      <c r="M629" s="364"/>
      <c r="N629" s="364"/>
      <c r="O629" s="364"/>
      <c r="P629" s="366" t="s">
        <v>2800</v>
      </c>
    </row>
    <row r="630" spans="1:16" s="96" customFormat="1" ht="12.95" customHeight="1" x14ac:dyDescent="0.2">
      <c r="A630" s="358" t="s">
        <v>102</v>
      </c>
      <c r="B630" s="358"/>
      <c r="C630" s="358" t="s">
        <v>407</v>
      </c>
      <c r="D630" s="368" t="s">
        <v>1027</v>
      </c>
      <c r="E630" s="369">
        <v>3600.3</v>
      </c>
      <c r="F630" s="360">
        <v>3814</v>
      </c>
      <c r="G630" s="370">
        <v>9.9235210753221377E-4</v>
      </c>
      <c r="H630" s="371">
        <v>0.28055383260157901</v>
      </c>
      <c r="I630" s="371">
        <v>2.8278941046372516E-5</v>
      </c>
      <c r="J630" s="364">
        <v>0.75488732523609769</v>
      </c>
      <c r="K630" s="364" ph="1">
        <v>6.2576009556769563</v>
      </c>
      <c r="L630" s="364" ph="1">
        <v>1.0088625583937194</v>
      </c>
      <c r="M630" s="364"/>
      <c r="N630" s="364"/>
      <c r="O630" s="364"/>
      <c r="P630" s="366" t="s">
        <v>2800</v>
      </c>
    </row>
    <row r="631" spans="1:16" s="96" customFormat="1" ht="12.95" customHeight="1" x14ac:dyDescent="0.2">
      <c r="A631" s="358" t="s">
        <v>102</v>
      </c>
      <c r="B631" s="358"/>
      <c r="C631" s="358" t="s">
        <v>407</v>
      </c>
      <c r="D631" s="359" t="s">
        <v>1028</v>
      </c>
      <c r="E631" s="360">
        <v>3775.1683820813182</v>
      </c>
      <c r="F631" s="360">
        <v>3814</v>
      </c>
      <c r="G631" s="367">
        <v>1.2877325140730018E-3</v>
      </c>
      <c r="H631" s="363">
        <v>0.28038721188429966</v>
      </c>
      <c r="I631" s="363">
        <v>2.4742432674891308E-5</v>
      </c>
      <c r="J631" s="364">
        <v>-1.93949155560591</v>
      </c>
      <c r="K631" s="364" ph="1">
        <v>-0.46439160615530106</v>
      </c>
      <c r="L631" s="364" ph="1">
        <v>0.88269620451275621</v>
      </c>
      <c r="M631" s="364"/>
      <c r="N631" s="364"/>
      <c r="O631" s="364"/>
      <c r="P631" s="366" t="s">
        <v>2800</v>
      </c>
    </row>
    <row r="632" spans="1:16" s="96" customFormat="1" ht="12.95" customHeight="1" x14ac:dyDescent="0.2">
      <c r="A632" s="358" t="s">
        <v>102</v>
      </c>
      <c r="B632" s="358"/>
      <c r="C632" s="358" t="s">
        <v>407</v>
      </c>
      <c r="D632" s="359" t="s">
        <v>1029</v>
      </c>
      <c r="E632" s="360">
        <v>3741.7199995080987</v>
      </c>
      <c r="F632" s="360">
        <v>3814</v>
      </c>
      <c r="G632" s="367">
        <v>9.690903878156337E-4</v>
      </c>
      <c r="H632" s="363">
        <v>0.28045509904284749</v>
      </c>
      <c r="I632" s="363">
        <v>2.6669084302916022E-5</v>
      </c>
      <c r="J632" s="364">
        <v>0.54186850072523995</v>
      </c>
      <c r="K632" s="364" ph="1">
        <v>2.7964893867959972</v>
      </c>
      <c r="L632" s="364" ph="1">
        <v>0.9514302737057001</v>
      </c>
      <c r="M632" s="364"/>
      <c r="N632" s="364"/>
      <c r="O632" s="364"/>
      <c r="P632" s="366" t="s">
        <v>2800</v>
      </c>
    </row>
    <row r="633" spans="1:16" s="96" customFormat="1" ht="12.95" customHeight="1" x14ac:dyDescent="0.2">
      <c r="A633" s="358" t="s">
        <v>102</v>
      </c>
      <c r="B633" s="358"/>
      <c r="C633" s="358" t="s">
        <v>407</v>
      </c>
      <c r="D633" s="359" t="s">
        <v>1030</v>
      </c>
      <c r="E633" s="360">
        <v>3746.1701839043913</v>
      </c>
      <c r="F633" s="360">
        <v>3814</v>
      </c>
      <c r="G633" s="367">
        <v>8.3225139147747836E-4</v>
      </c>
      <c r="H633" s="363">
        <v>0.28050709247103933</v>
      </c>
      <c r="I633" s="363">
        <v>2.2528952435636573E-5</v>
      </c>
      <c r="J633" s="364">
        <v>2.8523651023371066</v>
      </c>
      <c r="K633" s="364" ph="1">
        <v>5.0116705729141842</v>
      </c>
      <c r="L633" s="364" ph="1">
        <v>0.80372940962858408</v>
      </c>
      <c r="M633" s="364"/>
      <c r="N633" s="364"/>
      <c r="O633" s="364"/>
      <c r="P633" s="366" t="s">
        <v>2800</v>
      </c>
    </row>
    <row r="634" spans="1:16" s="96" customFormat="1" ht="12.95" customHeight="1" x14ac:dyDescent="0.2">
      <c r="A634" s="358" t="s">
        <v>102</v>
      </c>
      <c r="B634" s="358"/>
      <c r="C634" s="358" t="s">
        <v>407</v>
      </c>
      <c r="D634" s="359" t="s">
        <v>1032</v>
      </c>
      <c r="E634" s="360">
        <v>3817.785589989157</v>
      </c>
      <c r="F634" s="360">
        <v>3814</v>
      </c>
      <c r="G634" s="367">
        <v>9.10042540667175E-4</v>
      </c>
      <c r="H634" s="363">
        <v>0.28046312066877904</v>
      </c>
      <c r="I634" s="363">
        <v>2.3945479888497564E-5</v>
      </c>
      <c r="J634" s="364">
        <v>2.736015131188374</v>
      </c>
      <c r="K634" s="364" ph="1">
        <v>3.2381361030497935</v>
      </c>
      <c r="L634" s="364" ph="1">
        <v>0.85426459436988011</v>
      </c>
      <c r="M634" s="364"/>
      <c r="N634" s="364"/>
      <c r="O634" s="364"/>
      <c r="P634" s="366" t="s">
        <v>2800</v>
      </c>
    </row>
    <row r="635" spans="1:16" s="96" customFormat="1" ht="12.95" customHeight="1" x14ac:dyDescent="0.2">
      <c r="A635" s="358" t="s">
        <v>102</v>
      </c>
      <c r="B635" s="358"/>
      <c r="C635" s="358" t="s">
        <v>407</v>
      </c>
      <c r="D635" s="359" t="s">
        <v>1033</v>
      </c>
      <c r="E635" s="360">
        <v>3778.4266137021527</v>
      </c>
      <c r="F635" s="360">
        <v>3814</v>
      </c>
      <c r="G635" s="367">
        <v>7.699095700990946E-4</v>
      </c>
      <c r="H635" s="363">
        <v>0.28041114340052076</v>
      </c>
      <c r="I635" s="363">
        <v>2.4590239768367551E-5</v>
      </c>
      <c r="J635" s="364">
        <v>0.33849691658760506</v>
      </c>
      <c r="K635" s="364" ph="1">
        <v>1.7527939923001057</v>
      </c>
      <c r="L635" s="364" ph="1">
        <v>0.87726666155862887</v>
      </c>
      <c r="M635" s="364"/>
      <c r="N635" s="364"/>
      <c r="O635" s="364"/>
      <c r="P635" s="366" t="s">
        <v>2800</v>
      </c>
    </row>
    <row r="636" spans="1:16" s="96" customFormat="1" ht="12.95" customHeight="1" x14ac:dyDescent="0.2">
      <c r="A636" s="358" t="s">
        <v>102</v>
      </c>
      <c r="B636" s="358"/>
      <c r="C636" s="358" t="s">
        <v>407</v>
      </c>
      <c r="D636" s="359" t="s">
        <v>1034</v>
      </c>
      <c r="E636" s="360">
        <v>3796.318000298776</v>
      </c>
      <c r="F636" s="360">
        <v>3814</v>
      </c>
      <c r="G636" s="367">
        <v>7.8996561968510336E-4</v>
      </c>
      <c r="H636" s="363">
        <v>0.28049751194217826</v>
      </c>
      <c r="I636" s="363">
        <v>2.408913368512164E-5</v>
      </c>
      <c r="J636" s="364">
        <v>3.7816192625261813</v>
      </c>
      <c r="K636" s="364" ph="1">
        <v>4.7812190960483392</v>
      </c>
      <c r="L636" s="364" ph="1">
        <v>0.85938950115327373</v>
      </c>
      <c r="M636" s="364"/>
      <c r="N636" s="364"/>
      <c r="O636" s="364"/>
      <c r="P636" s="366" t="s">
        <v>2800</v>
      </c>
    </row>
    <row r="637" spans="1:16" s="96" customFormat="1" ht="12.95" customHeight="1" x14ac:dyDescent="0.2">
      <c r="A637" s="358" t="s">
        <v>102</v>
      </c>
      <c r="B637" s="358"/>
      <c r="C637" s="358" t="s">
        <v>407</v>
      </c>
      <c r="D637" s="359" t="s">
        <v>1035</v>
      </c>
      <c r="E637" s="360">
        <v>3817.2147805708487</v>
      </c>
      <c r="F637" s="360">
        <v>3814</v>
      </c>
      <c r="G637" s="367">
        <v>1.2748774897681958E-3</v>
      </c>
      <c r="H637" s="363">
        <v>0.28045062367770335</v>
      </c>
      <c r="I637" s="363">
        <v>2.2708330586682571E-5</v>
      </c>
      <c r="J637" s="364">
        <v>1.3156225962185353</v>
      </c>
      <c r="K637" s="364" ph="1">
        <v>1.8316966085740738</v>
      </c>
      <c r="L637" s="364" ph="1">
        <v>0.81012879707742513</v>
      </c>
      <c r="M637" s="364"/>
      <c r="N637" s="364"/>
      <c r="O637" s="364"/>
      <c r="P637" s="366" t="s">
        <v>2800</v>
      </c>
    </row>
    <row r="638" spans="1:16" s="96" customFormat="1" ht="12.95" customHeight="1" x14ac:dyDescent="0.2">
      <c r="A638" s="358" t="s">
        <v>102</v>
      </c>
      <c r="B638" s="358"/>
      <c r="C638" s="358" t="s">
        <v>407</v>
      </c>
      <c r="D638" s="368" t="s">
        <v>1035</v>
      </c>
      <c r="E638" s="369">
        <v>3751.1</v>
      </c>
      <c r="F638" s="360">
        <v>3814</v>
      </c>
      <c r="G638" s="370">
        <v>9.3912075640751084E-4</v>
      </c>
      <c r="H638" s="371">
        <v>0.28046035088560928</v>
      </c>
      <c r="I638" s="371">
        <v>2.3731821341713114E-5</v>
      </c>
      <c r="J638" s="364">
        <v>1.022660256004837</v>
      </c>
      <c r="K638" s="364" ph="1">
        <v>3.0627605216859699</v>
      </c>
      <c r="L638" s="364" ph="1">
        <v>0.84664224006214539</v>
      </c>
      <c r="M638" s="364"/>
      <c r="N638" s="364"/>
      <c r="O638" s="364"/>
      <c r="P638" s="366" t="s">
        <v>2800</v>
      </c>
    </row>
    <row r="639" spans="1:16" s="96" customFormat="1" ht="12.95" customHeight="1" x14ac:dyDescent="0.2">
      <c r="A639" s="358" t="s">
        <v>102</v>
      </c>
      <c r="B639" s="358"/>
      <c r="C639" s="358" t="s">
        <v>407</v>
      </c>
      <c r="D639" s="359" t="s">
        <v>1036</v>
      </c>
      <c r="E639" s="360">
        <v>3777.7420428060855</v>
      </c>
      <c r="F639" s="360">
        <v>3814</v>
      </c>
      <c r="G639" s="367">
        <v>1.336088624994044E-3</v>
      </c>
      <c r="H639" s="363">
        <v>0.2804869400189885</v>
      </c>
      <c r="I639" s="363">
        <v>2.3295573697052398E-5</v>
      </c>
      <c r="J639" s="364">
        <v>1.5504650640507656</v>
      </c>
      <c r="K639" s="364" ph="1">
        <v>2.9661287457605212</v>
      </c>
      <c r="L639" s="364" ph="1">
        <v>0.83107893045664127</v>
      </c>
      <c r="M639" s="364"/>
      <c r="N639" s="364"/>
      <c r="O639" s="364"/>
      <c r="P639" s="366" t="s">
        <v>2800</v>
      </c>
    </row>
    <row r="640" spans="1:16" s="96" customFormat="1" ht="12.95" customHeight="1" x14ac:dyDescent="0.2">
      <c r="A640" s="358" t="s">
        <v>102</v>
      </c>
      <c r="B640" s="358"/>
      <c r="C640" s="358" t="s">
        <v>407</v>
      </c>
      <c r="D640" s="368" t="s">
        <v>1036</v>
      </c>
      <c r="E640" s="369">
        <v>3785.3</v>
      </c>
      <c r="F640" s="360">
        <v>3814</v>
      </c>
      <c r="G640" s="370">
        <v>1.1502740384964581E-3</v>
      </c>
      <c r="H640" s="371">
        <v>0.28051650942470391</v>
      </c>
      <c r="I640" s="371">
        <v>2.6200993218745984E-5</v>
      </c>
      <c r="J640" s="364">
        <v>3.2627478690328005</v>
      </c>
      <c r="K640" s="364" ph="1">
        <v>4.5102758515747077</v>
      </c>
      <c r="L640" s="364" ph="1">
        <v>0.93473093662810314</v>
      </c>
      <c r="M640" s="364"/>
      <c r="N640" s="364"/>
      <c r="O640" s="364"/>
      <c r="P640" s="366" t="s">
        <v>2800</v>
      </c>
    </row>
    <row r="641" spans="1:16" s="96" customFormat="1" ht="12.95" customHeight="1" x14ac:dyDescent="0.2">
      <c r="A641" s="358" t="s">
        <v>102</v>
      </c>
      <c r="B641" s="358"/>
      <c r="C641" s="358" t="s">
        <v>407</v>
      </c>
      <c r="D641" s="359" t="s">
        <v>1037</v>
      </c>
      <c r="E641" s="360">
        <v>3812.7199218979558</v>
      </c>
      <c r="F641" s="360">
        <v>3814</v>
      </c>
      <c r="G641" s="367">
        <v>1.1379280589835423E-3</v>
      </c>
      <c r="H641" s="363">
        <v>0.28040688150975723</v>
      </c>
      <c r="I641" s="363">
        <v>2.4279179037442467E-5</v>
      </c>
      <c r="J641" s="364">
        <v>1.2995306086782676E-2</v>
      </c>
      <c r="K641" s="364" ph="1">
        <v>0.63176279569532312</v>
      </c>
      <c r="L641" s="364" ph="1">
        <v>0.86616944528605799</v>
      </c>
      <c r="M641" s="364"/>
      <c r="N641" s="364"/>
      <c r="O641" s="364"/>
      <c r="P641" s="366" t="s">
        <v>2800</v>
      </c>
    </row>
    <row r="642" spans="1:16" s="96" customFormat="1" ht="12.95" customHeight="1" x14ac:dyDescent="0.2">
      <c r="A642" s="358" t="s">
        <v>102</v>
      </c>
      <c r="B642" s="358"/>
      <c r="C642" s="358" t="s">
        <v>407</v>
      </c>
      <c r="D642" s="359" t="s">
        <v>1038</v>
      </c>
      <c r="E642" s="360">
        <v>3703.1148218861554</v>
      </c>
      <c r="F642" s="360">
        <v>3814</v>
      </c>
      <c r="G642" s="367">
        <v>9.0036281595545667E-4</v>
      </c>
      <c r="H642" s="363">
        <v>0.28047061923849059</v>
      </c>
      <c r="I642" s="363">
        <v>2.1062803865999701E-5</v>
      </c>
      <c r="J642" s="364">
        <v>0.38266244301476959</v>
      </c>
      <c r="K642" s="364" ph="1">
        <v>3.5311371370694289</v>
      </c>
      <c r="L642" s="364" ph="1">
        <v>0.75142397165217645</v>
      </c>
      <c r="M642" s="364"/>
      <c r="N642" s="364"/>
      <c r="O642" s="364"/>
      <c r="P642" s="366" t="s">
        <v>2800</v>
      </c>
    </row>
    <row r="643" spans="1:16" s="96" customFormat="1" ht="12.95" customHeight="1" x14ac:dyDescent="0.2">
      <c r="A643" s="358" t="s">
        <v>102</v>
      </c>
      <c r="B643" s="358"/>
      <c r="C643" s="358" t="s">
        <v>407</v>
      </c>
      <c r="D643" s="359" t="s">
        <v>1039</v>
      </c>
      <c r="E643" s="360">
        <v>3612.0731614721158</v>
      </c>
      <c r="F643" s="360">
        <v>3814</v>
      </c>
      <c r="G643" s="367">
        <v>7.1397192979513399E-4</v>
      </c>
      <c r="H643" s="363">
        <v>0.28063821852693466</v>
      </c>
      <c r="I643" s="363">
        <v>2.168391486649712E-5</v>
      </c>
      <c r="J643" s="364">
        <v>4.7262674816472838</v>
      </c>
      <c r="K643" s="364" ph="1">
        <v>10.001073030529994</v>
      </c>
      <c r="L643" s="364" ph="1">
        <v>0.77358235558655508</v>
      </c>
      <c r="M643" s="364"/>
      <c r="N643" s="364"/>
      <c r="O643" s="364"/>
      <c r="P643" s="366" t="s">
        <v>2800</v>
      </c>
    </row>
    <row r="644" spans="1:16" s="96" customFormat="1" ht="12.95" customHeight="1" x14ac:dyDescent="0.2">
      <c r="A644" s="358" t="s">
        <v>102</v>
      </c>
      <c r="B644" s="358"/>
      <c r="C644" s="358" t="s">
        <v>407</v>
      </c>
      <c r="D644" s="359" t="s">
        <v>1040</v>
      </c>
      <c r="E644" s="360">
        <v>3698.7397957964504</v>
      </c>
      <c r="F644" s="360">
        <v>3814</v>
      </c>
      <c r="G644" s="367">
        <v>1.1567945525427438E-3</v>
      </c>
      <c r="H644" s="363">
        <v>0.28050373612502905</v>
      </c>
      <c r="I644" s="363">
        <v>2.5106838786164457E-5</v>
      </c>
      <c r="J644" s="364">
        <v>0.80905549534326937</v>
      </c>
      <c r="K644" s="364" ph="1">
        <v>4.0374148604804816</v>
      </c>
      <c r="L644" s="364" ph="1">
        <v>0.89569653861643062</v>
      </c>
      <c r="M644" s="364"/>
      <c r="N644" s="364"/>
      <c r="O644" s="364"/>
      <c r="P644" s="366" t="s">
        <v>2800</v>
      </c>
    </row>
    <row r="645" spans="1:16" s="96" customFormat="1" ht="12.95" customHeight="1" x14ac:dyDescent="0.2">
      <c r="A645" s="358" t="s">
        <v>102</v>
      </c>
      <c r="B645" s="358"/>
      <c r="C645" s="358" t="s">
        <v>407</v>
      </c>
      <c r="D645" s="359" t="s">
        <v>1041</v>
      </c>
      <c r="E645" s="360">
        <v>3646.7772209136947</v>
      </c>
      <c r="F645" s="360">
        <v>3814</v>
      </c>
      <c r="G645" s="367">
        <v>1.1567945525427438E-3</v>
      </c>
      <c r="H645" s="363">
        <v>0.28050373612502905</v>
      </c>
      <c r="I645" s="363">
        <v>2.5106838786164457E-5</v>
      </c>
      <c r="J645" s="364">
        <v>0.80905549534326937</v>
      </c>
      <c r="K645" s="364" ph="1">
        <v>4.0374148604804816</v>
      </c>
      <c r="L645" s="364" ph="1">
        <v>0.89569653861643062</v>
      </c>
      <c r="M645" s="364"/>
      <c r="N645" s="364"/>
      <c r="O645" s="364"/>
      <c r="P645" s="366" t="s">
        <v>2800</v>
      </c>
    </row>
    <row r="646" spans="1:16" s="96" customFormat="1" ht="12.95" customHeight="1" x14ac:dyDescent="0.2">
      <c r="A646" s="358" t="s">
        <v>102</v>
      </c>
      <c r="B646" s="358"/>
      <c r="C646" s="358" t="s">
        <v>407</v>
      </c>
      <c r="D646" s="368" t="s">
        <v>1041</v>
      </c>
      <c r="E646" s="369">
        <v>3584.4</v>
      </c>
      <c r="F646" s="360">
        <v>3814</v>
      </c>
      <c r="G646" s="370">
        <v>7.8713089064543558E-4</v>
      </c>
      <c r="H646" s="371">
        <v>0.28054927586935241</v>
      </c>
      <c r="I646" s="371">
        <v>2.2526608729003911E-5</v>
      </c>
      <c r="J646" s="364">
        <v>0.7342726002179667</v>
      </c>
      <c r="K646" s="364" ph="1">
        <v>6.6353817435138573</v>
      </c>
      <c r="L646" s="364" ph="1">
        <v>0.80364579695180183</v>
      </c>
      <c r="M646" s="364"/>
      <c r="N646" s="364"/>
      <c r="O646" s="364"/>
      <c r="P646" s="366" t="s">
        <v>2800</v>
      </c>
    </row>
    <row r="647" spans="1:16" s="96" customFormat="1" ht="12.95" customHeight="1" x14ac:dyDescent="0.2">
      <c r="A647" s="358" t="s">
        <v>102</v>
      </c>
      <c r="B647" s="358"/>
      <c r="C647" s="365" t="s">
        <v>1044</v>
      </c>
      <c r="D647" s="366" t="s">
        <v>1045</v>
      </c>
      <c r="E647" s="360">
        <v>3817.3027986973598</v>
      </c>
      <c r="F647" s="360">
        <v>3814</v>
      </c>
      <c r="G647" s="367">
        <v>1.448818974468997E-3</v>
      </c>
      <c r="H647" s="363">
        <v>0.28048562132191646</v>
      </c>
      <c r="I647" s="363">
        <v>4.0210430147110405E-5</v>
      </c>
      <c r="J647" s="364">
        <v>2.1077513329847974</v>
      </c>
      <c r="K647" s="364" ph="1">
        <v>2.6222665715724958</v>
      </c>
      <c r="L647" s="364" ph="1">
        <v>1.4345232151979914</v>
      </c>
      <c r="M647" s="364"/>
      <c r="N647" s="364"/>
      <c r="O647" s="364"/>
      <c r="P647" s="366" t="s">
        <v>2800</v>
      </c>
    </row>
    <row r="648" spans="1:16" s="96" customFormat="1" ht="12.95" customHeight="1" x14ac:dyDescent="0.2">
      <c r="A648" s="358" t="s">
        <v>102</v>
      </c>
      <c r="B648" s="358"/>
      <c r="C648" s="358" t="s">
        <v>1046</v>
      </c>
      <c r="D648" s="359" t="s">
        <v>1047</v>
      </c>
      <c r="E648" s="360">
        <v>3544.9599522570584</v>
      </c>
      <c r="F648" s="360">
        <v>3814</v>
      </c>
      <c r="G648" s="367">
        <v>1.1562173959043965E-3</v>
      </c>
      <c r="H648" s="363">
        <v>0.28046570784395447</v>
      </c>
      <c r="I648" s="363">
        <v>2.2451728439090046E-5</v>
      </c>
      <c r="J648" s="364">
        <v>-4.0548039555610149</v>
      </c>
      <c r="K648" s="364" ph="1">
        <v>2.6822603320231231</v>
      </c>
      <c r="L648" s="364" ph="1">
        <v>0.80097441259141533</v>
      </c>
      <c r="M648" s="364"/>
      <c r="N648" s="364"/>
      <c r="O648" s="364"/>
      <c r="P648" s="366" t="s">
        <v>2800</v>
      </c>
    </row>
    <row r="649" spans="1:16" s="96" customFormat="1" ht="12.95" customHeight="1" x14ac:dyDescent="0.2">
      <c r="A649" s="358" t="s">
        <v>102</v>
      </c>
      <c r="B649" s="358"/>
      <c r="C649" s="358" t="s">
        <v>1046</v>
      </c>
      <c r="D649" s="359" t="s">
        <v>1048</v>
      </c>
      <c r="E649" s="360">
        <v>3629.1419361090962</v>
      </c>
      <c r="F649" s="360">
        <v>3814</v>
      </c>
      <c r="G649" s="367">
        <v>1.2370486971349714E-3</v>
      </c>
      <c r="H649" s="363">
        <v>0.28054817156014256</v>
      </c>
      <c r="I649" s="363">
        <v>2.3353988651998621E-5</v>
      </c>
      <c r="J649" s="364">
        <v>0.60298927612612019</v>
      </c>
      <c r="K649" s="364" ph="1">
        <v>5.4113589991744426</v>
      </c>
      <c r="L649" s="364" ph="1">
        <v>0.8331629073921043</v>
      </c>
      <c r="M649" s="364"/>
      <c r="N649" s="364"/>
      <c r="O649" s="364"/>
      <c r="P649" s="366" t="s">
        <v>2800</v>
      </c>
    </row>
    <row r="650" spans="1:16" s="96" customFormat="1" ht="12.95" customHeight="1" x14ac:dyDescent="0.2">
      <c r="A650" s="358" t="s">
        <v>102</v>
      </c>
      <c r="B650" s="358"/>
      <c r="C650" s="358" t="s">
        <v>1046</v>
      </c>
      <c r="D650" s="368" t="s">
        <v>1048</v>
      </c>
      <c r="E650" s="369">
        <v>3578.6</v>
      </c>
      <c r="F650" s="360">
        <v>3814</v>
      </c>
      <c r="G650" s="370">
        <v>1.4104385826185948E-3</v>
      </c>
      <c r="H650" s="371">
        <v>0.28054973971666547</v>
      </c>
      <c r="I650" s="371">
        <v>4.1980351617075464E-5</v>
      </c>
      <c r="J650" s="364">
        <v>-0.91849253884390691</v>
      </c>
      <c r="K650" s="364" ph="1">
        <v>5.0107709390179167</v>
      </c>
      <c r="L650" s="364" ph="1">
        <v>1.4976658731735704</v>
      </c>
      <c r="M650" s="364"/>
      <c r="N650" s="364"/>
      <c r="O650" s="364"/>
      <c r="P650" s="366" t="s">
        <v>2800</v>
      </c>
    </row>
    <row r="651" spans="1:16" s="96" customFormat="1" ht="12.95" customHeight="1" x14ac:dyDescent="0.2">
      <c r="A651" s="358" t="s">
        <v>102</v>
      </c>
      <c r="B651" s="358"/>
      <c r="C651" s="358" t="s">
        <v>1046</v>
      </c>
      <c r="D651" s="359" t="s">
        <v>1049</v>
      </c>
      <c r="E651" s="360">
        <v>3778.7217109453395</v>
      </c>
      <c r="F651" s="360">
        <v>3814</v>
      </c>
      <c r="G651" s="367">
        <v>1.1530721405407401E-3</v>
      </c>
      <c r="H651" s="363">
        <v>0.2804492747430487</v>
      </c>
      <c r="I651" s="363">
        <v>2.5590963334308608E-5</v>
      </c>
      <c r="J651" s="364">
        <v>0.70643970545347656</v>
      </c>
      <c r="K651" s="364" ph="1">
        <v>2.1042842742957646</v>
      </c>
      <c r="L651" s="364" ph="1">
        <v>0.91296787594785656</v>
      </c>
      <c r="M651" s="364"/>
      <c r="N651" s="364"/>
      <c r="O651" s="364"/>
      <c r="P651" s="366" t="s">
        <v>2800</v>
      </c>
    </row>
    <row r="652" spans="1:16" s="96" customFormat="1" ht="12.95" customHeight="1" x14ac:dyDescent="0.2">
      <c r="A652" s="358" t="s">
        <v>102</v>
      </c>
      <c r="B652" s="358"/>
      <c r="C652" s="358" t="s">
        <v>1046</v>
      </c>
      <c r="D652" s="359" t="s">
        <v>1050</v>
      </c>
      <c r="E652" s="360">
        <v>3690.0782131378724</v>
      </c>
      <c r="F652" s="360">
        <v>3814</v>
      </c>
      <c r="G652" s="367">
        <v>8.5289989990461974E-4</v>
      </c>
      <c r="H652" s="363">
        <v>0.28053226578791085</v>
      </c>
      <c r="I652" s="363">
        <v>3.0106986206762545E-5</v>
      </c>
      <c r="J652" s="364">
        <v>2.4014681030148921</v>
      </c>
      <c r="K652" s="364" ph="1">
        <v>5.8553715660281114</v>
      </c>
      <c r="L652" s="364" ph="1">
        <v>1.0740788023233527</v>
      </c>
      <c r="M652" s="364"/>
      <c r="N652" s="364"/>
      <c r="O652" s="364"/>
      <c r="P652" s="366" t="s">
        <v>2800</v>
      </c>
    </row>
    <row r="653" spans="1:16" s="96" customFormat="1" ht="12.95" customHeight="1" x14ac:dyDescent="0.2">
      <c r="A653" s="358" t="s">
        <v>102</v>
      </c>
      <c r="B653" s="358"/>
      <c r="C653" s="358" t="s">
        <v>1046</v>
      </c>
      <c r="D653" s="359" t="s">
        <v>1051</v>
      </c>
      <c r="E653" s="360">
        <v>3704.0670747541708</v>
      </c>
      <c r="F653" s="360">
        <v>3814</v>
      </c>
      <c r="G653" s="367">
        <v>8.1617587767799792E-4</v>
      </c>
      <c r="H653" s="363">
        <v>0.28048944160511929</v>
      </c>
      <c r="I653" s="363">
        <v>2.6133730441592179E-5</v>
      </c>
      <c r="J653" s="364">
        <v>1.2908716770909656</v>
      </c>
      <c r="K653" s="364" ph="1">
        <v>4.4242954146378466</v>
      </c>
      <c r="L653" s="364" ph="1">
        <v>0.93233131008618741</v>
      </c>
      <c r="M653" s="364"/>
      <c r="N653" s="364"/>
      <c r="O653" s="364"/>
      <c r="P653" s="366" t="s">
        <v>2800</v>
      </c>
    </row>
    <row r="654" spans="1:16" s="96" customFormat="1" ht="12.95" customHeight="1" x14ac:dyDescent="0.2">
      <c r="A654" s="358" t="s">
        <v>102</v>
      </c>
      <c r="B654" s="358"/>
      <c r="C654" s="358" t="s">
        <v>1046</v>
      </c>
      <c r="D654" s="359" t="s">
        <v>1052</v>
      </c>
      <c r="E654" s="360">
        <v>3681.4442298071094</v>
      </c>
      <c r="F654" s="360">
        <v>3814</v>
      </c>
      <c r="G654" s="367">
        <v>8.8413501562911723E-4</v>
      </c>
      <c r="H654" s="363">
        <v>0.28053582936462823</v>
      </c>
      <c r="I654" s="363">
        <v>2.9213776792547193E-5</v>
      </c>
      <c r="J654" s="364">
        <v>2.2500522493329456</v>
      </c>
      <c r="K654" s="364" ph="1">
        <v>5.9002620559445162</v>
      </c>
      <c r="L654" s="364" ph="1">
        <v>1.042213198396702</v>
      </c>
      <c r="M654" s="364"/>
      <c r="N654" s="364"/>
      <c r="O654" s="364"/>
      <c r="P654" s="366" t="s">
        <v>2800</v>
      </c>
    </row>
    <row r="655" spans="1:16" s="96" customFormat="1" ht="12.95" customHeight="1" x14ac:dyDescent="0.2">
      <c r="A655" s="358" t="s">
        <v>102</v>
      </c>
      <c r="B655" s="358"/>
      <c r="C655" s="358" t="s">
        <v>1046</v>
      </c>
      <c r="D655" s="359" t="s">
        <v>1053</v>
      </c>
      <c r="E655" s="360">
        <v>3769.6372637574118</v>
      </c>
      <c r="F655" s="360">
        <v>3814</v>
      </c>
      <c r="G655" s="367">
        <v>1.0288039738021891E-3</v>
      </c>
      <c r="H655" s="363">
        <v>0.28054768398767133</v>
      </c>
      <c r="I655" s="363">
        <v>3.1071694488775395E-5</v>
      </c>
      <c r="J655" s="364">
        <v>4.3318074894527214</v>
      </c>
      <c r="K655" s="364" ph="1">
        <v>5.9422695345223708</v>
      </c>
      <c r="L655" s="364" ph="1">
        <v>1.1084951570183854</v>
      </c>
      <c r="M655" s="364"/>
      <c r="N655" s="364"/>
      <c r="O655" s="364"/>
      <c r="P655" s="366" t="s">
        <v>2800</v>
      </c>
    </row>
    <row r="656" spans="1:16" s="96" customFormat="1" ht="12.95" customHeight="1" x14ac:dyDescent="0.2">
      <c r="A656" s="358" t="s">
        <v>102</v>
      </c>
      <c r="B656" s="358"/>
      <c r="C656" s="358" t="s">
        <v>1046</v>
      </c>
      <c r="D656" s="359" t="s">
        <v>1054</v>
      </c>
      <c r="E656" s="360">
        <v>3528.7130424341153</v>
      </c>
      <c r="F656" s="360">
        <v>3814</v>
      </c>
      <c r="G656" s="367">
        <v>1.2752954644628617E-3</v>
      </c>
      <c r="H656" s="363">
        <v>0.28041812506745611</v>
      </c>
      <c r="I656" s="363">
        <v>2.3112275172087168E-5</v>
      </c>
      <c r="J656" s="364">
        <v>-6.4101803398108892</v>
      </c>
      <c r="K656" s="364" ph="1">
        <v>0.67119513945668174</v>
      </c>
      <c r="L656" s="364" ph="1">
        <v>0.82453968209605932</v>
      </c>
      <c r="M656" s="364"/>
      <c r="N656" s="364"/>
      <c r="O656" s="364"/>
      <c r="P656" s="366" t="s">
        <v>2800</v>
      </c>
    </row>
    <row r="657" spans="1:16" s="96" customFormat="1" ht="12.95" customHeight="1" x14ac:dyDescent="0.2">
      <c r="A657" s="358" t="s">
        <v>102</v>
      </c>
      <c r="B657" s="358"/>
      <c r="C657" s="358" t="s">
        <v>1046</v>
      </c>
      <c r="D657" s="359" t="s">
        <v>1055</v>
      </c>
      <c r="E657" s="360">
        <v>3558.8030549890236</v>
      </c>
      <c r="F657" s="360">
        <v>3814</v>
      </c>
      <c r="G657" s="367">
        <v>9.0256676034657579E-4</v>
      </c>
      <c r="H657" s="363">
        <v>0.28051946018267038</v>
      </c>
      <c r="I657" s="363">
        <v>2.3635978360144242E-5</v>
      </c>
      <c r="J657" s="364">
        <v>-1.2018106443745236</v>
      </c>
      <c r="K657" s="364" ph="1">
        <v>5.2677544514412311</v>
      </c>
      <c r="L657" s="364" ph="1">
        <v>0.84322300327288602</v>
      </c>
      <c r="M657" s="364"/>
      <c r="N657" s="364"/>
      <c r="O657" s="364"/>
      <c r="P657" s="366" t="s">
        <v>2800</v>
      </c>
    </row>
    <row r="658" spans="1:16" s="96" customFormat="1" ht="12.95" customHeight="1" x14ac:dyDescent="0.2">
      <c r="A658" s="358" t="s">
        <v>102</v>
      </c>
      <c r="B658" s="358"/>
      <c r="C658" s="358" t="s">
        <v>1046</v>
      </c>
      <c r="D658" s="368" t="s">
        <v>1055</v>
      </c>
      <c r="E658" s="369">
        <v>3711.6</v>
      </c>
      <c r="F658" s="360">
        <v>3814</v>
      </c>
      <c r="G658" s="370">
        <v>1.09088443284909E-3</v>
      </c>
      <c r="H658" s="371">
        <v>0.28054104069694125</v>
      </c>
      <c r="I658" s="371">
        <v>4.1458512705946934E-5</v>
      </c>
      <c r="J658" s="364">
        <v>2.6022422817084667</v>
      </c>
      <c r="K658" s="364" ph="1">
        <v>5.5418106626525798</v>
      </c>
      <c r="L658" s="364" ph="1">
        <v>1.4790490608196372</v>
      </c>
      <c r="M658" s="364"/>
      <c r="N658" s="364"/>
      <c r="O658" s="364"/>
      <c r="P658" s="366" t="s">
        <v>2800</v>
      </c>
    </row>
    <row r="659" spans="1:16" s="96" customFormat="1" ht="12.95" customHeight="1" x14ac:dyDescent="0.2">
      <c r="A659" s="358" t="s">
        <v>102</v>
      </c>
      <c r="B659" s="358"/>
      <c r="C659" s="358" t="s">
        <v>1046</v>
      </c>
      <c r="D659" s="359" t="s">
        <v>1056</v>
      </c>
      <c r="E659" s="360">
        <v>3732.4698040618932</v>
      </c>
      <c r="F659" s="360">
        <v>3814</v>
      </c>
      <c r="G659" s="367">
        <v>8.3469364270390947E-4</v>
      </c>
      <c r="H659" s="363">
        <v>0.28040053337132953</v>
      </c>
      <c r="I659" s="363">
        <v>2.0836404060835106E-5</v>
      </c>
      <c r="J659" s="364">
        <v>-1.271235144068017</v>
      </c>
      <c r="K659" s="364" ph="1">
        <v>1.2037015662813566</v>
      </c>
      <c r="L659" s="364" ph="1">
        <v>0.74334706784195959</v>
      </c>
      <c r="M659" s="364"/>
      <c r="N659" s="364"/>
      <c r="O659" s="364"/>
      <c r="P659" s="366" t="s">
        <v>2800</v>
      </c>
    </row>
    <row r="660" spans="1:16" s="96" customFormat="1" ht="12.95" customHeight="1" x14ac:dyDescent="0.2">
      <c r="A660" s="358" t="s">
        <v>102</v>
      </c>
      <c r="B660" s="358"/>
      <c r="C660" s="358" t="s">
        <v>1046</v>
      </c>
      <c r="D660" s="359" t="s">
        <v>1057</v>
      </c>
      <c r="E660" s="360">
        <v>3774.0463526866806</v>
      </c>
      <c r="F660" s="360">
        <v>3814</v>
      </c>
      <c r="G660" s="367">
        <v>1.1488060756062763E-3</v>
      </c>
      <c r="H660" s="363">
        <v>0.2805402179748091</v>
      </c>
      <c r="I660" s="363">
        <v>2.3715921349950607E-5</v>
      </c>
      <c r="J660" s="364">
        <v>3.8544082203828545</v>
      </c>
      <c r="K660" s="364" ph="1">
        <v>5.3599530027215181</v>
      </c>
      <c r="L660" s="364" ph="1">
        <v>0.84607500148159431</v>
      </c>
      <c r="M660" s="364"/>
      <c r="N660" s="364"/>
      <c r="O660" s="364"/>
      <c r="P660" s="366" t="s">
        <v>2800</v>
      </c>
    </row>
    <row r="661" spans="1:16" s="96" customFormat="1" ht="12.95" customHeight="1" x14ac:dyDescent="0.2">
      <c r="A661" s="358" t="s">
        <v>102</v>
      </c>
      <c r="B661" s="358"/>
      <c r="C661" s="358" t="s">
        <v>407</v>
      </c>
      <c r="D661" s="359" t="s">
        <v>2801</v>
      </c>
      <c r="E661" s="360">
        <v>3573</v>
      </c>
      <c r="F661" s="360">
        <v>3573</v>
      </c>
      <c r="G661" s="367">
        <v>2.1380000000000001E-3</v>
      </c>
      <c r="H661" s="363">
        <v>0.28039999999999998</v>
      </c>
      <c r="I661" s="363">
        <v>2.4000000000000001E-5</v>
      </c>
      <c r="J661" s="364">
        <v>-8.16</v>
      </c>
      <c r="K661" s="364">
        <v>-7.6533298869119193</v>
      </c>
      <c r="L661" s="364">
        <v>0.85571514316629693</v>
      </c>
      <c r="M661" s="364">
        <f>AVERAGE(K661:K690)</f>
        <v>0.86279299969271861</v>
      </c>
      <c r="N661" s="364">
        <v>1.2141293028104014</v>
      </c>
      <c r="O661" s="364">
        <f>MAX(K661:K690)-MIN(K661:K690)</f>
        <v>15.203427129681923</v>
      </c>
      <c r="P661" s="366" t="s">
        <v>980</v>
      </c>
    </row>
    <row r="662" spans="1:16" s="420" customFormat="1" ht="12.95" customHeight="1" x14ac:dyDescent="0.2">
      <c r="A662" s="358" t="s">
        <v>102</v>
      </c>
      <c r="B662" s="421"/>
      <c r="C662" s="358" t="s">
        <v>407</v>
      </c>
      <c r="D662" s="359" t="s">
        <v>2802</v>
      </c>
      <c r="E662" s="360">
        <v>3573</v>
      </c>
      <c r="F662" s="360">
        <v>3573</v>
      </c>
      <c r="G662" s="367">
        <v>8.1300000000000003E-4</v>
      </c>
      <c r="H662" s="363">
        <v>0.28046100000000002</v>
      </c>
      <c r="I662" s="363">
        <v>2.3E-5</v>
      </c>
      <c r="J662" s="364">
        <v>-2.74</v>
      </c>
      <c r="K662" s="364">
        <v>-2.2194413516862799</v>
      </c>
      <c r="L662" s="364">
        <v>0.82006034553436769</v>
      </c>
      <c r="M662" s="364"/>
      <c r="N662" s="364"/>
      <c r="O662" s="364"/>
      <c r="P662" s="366" t="s">
        <v>980</v>
      </c>
    </row>
    <row r="663" spans="1:16" s="420" customFormat="1" ht="12.95" customHeight="1" x14ac:dyDescent="0.2">
      <c r="A663" s="358" t="s">
        <v>102</v>
      </c>
      <c r="B663" s="421"/>
      <c r="C663" s="358" t="s">
        <v>407</v>
      </c>
      <c r="D663" s="359" t="s">
        <v>2803</v>
      </c>
      <c r="E663" s="360">
        <v>3573</v>
      </c>
      <c r="F663" s="360">
        <v>3573</v>
      </c>
      <c r="G663" s="367">
        <v>2.3479999999999998E-3</v>
      </c>
      <c r="H663" s="363">
        <v>0.280613</v>
      </c>
      <c r="I663" s="363">
        <v>2.3E-5</v>
      </c>
      <c r="J663" s="364">
        <v>-1.1000000000000001</v>
      </c>
      <c r="K663" s="364">
        <v>-0.57537016846853639</v>
      </c>
      <c r="L663" s="364">
        <v>0.82006034553436769</v>
      </c>
      <c r="M663" s="421"/>
      <c r="N663" s="421"/>
      <c r="O663" s="364"/>
      <c r="P663" s="366" t="s">
        <v>980</v>
      </c>
    </row>
    <row r="664" spans="1:16" s="420" customFormat="1" ht="12.95" customHeight="1" x14ac:dyDescent="0.2">
      <c r="A664" s="358" t="s">
        <v>102</v>
      </c>
      <c r="B664" s="421"/>
      <c r="C664" s="358" t="s">
        <v>407</v>
      </c>
      <c r="D664" s="359" t="s">
        <v>2804</v>
      </c>
      <c r="E664" s="360">
        <v>3573</v>
      </c>
      <c r="F664" s="360">
        <v>3573</v>
      </c>
      <c r="G664" s="367">
        <v>2.0370000000000002E-3</v>
      </c>
      <c r="H664" s="363">
        <v>0.28051300000000001</v>
      </c>
      <c r="I664" s="363">
        <v>3.1000000000000001E-5</v>
      </c>
      <c r="J664" s="364">
        <v>-3.89</v>
      </c>
      <c r="K664" s="364">
        <v>-3.3759199931082673</v>
      </c>
      <c r="L664" s="364">
        <v>1.1052987265898</v>
      </c>
      <c r="M664" s="421"/>
      <c r="N664" s="421"/>
      <c r="O664" s="364"/>
      <c r="P664" s="366" t="s">
        <v>980</v>
      </c>
    </row>
    <row r="665" spans="1:16" s="420" customFormat="1" ht="12.95" customHeight="1" x14ac:dyDescent="0.2">
      <c r="A665" s="358" t="s">
        <v>102</v>
      </c>
      <c r="B665" s="421"/>
      <c r="C665" s="358" t="s">
        <v>407</v>
      </c>
      <c r="D665" s="359" t="s">
        <v>2805</v>
      </c>
      <c r="E665" s="360">
        <v>3573</v>
      </c>
      <c r="F665" s="360">
        <v>3573</v>
      </c>
      <c r="G665" s="367">
        <v>2.2550000000000001E-3</v>
      </c>
      <c r="H665" s="363">
        <v>0.28069499999999997</v>
      </c>
      <c r="I665" s="363">
        <v>1.8E-5</v>
      </c>
      <c r="J665" s="364">
        <v>2.0499999999999998</v>
      </c>
      <c r="K665" s="364">
        <v>2.5770643443756569</v>
      </c>
      <c r="L665" s="364">
        <v>0.64178635737472267</v>
      </c>
      <c r="M665" s="421"/>
      <c r="N665" s="421"/>
      <c r="O665" s="364"/>
      <c r="P665" s="366" t="s">
        <v>980</v>
      </c>
    </row>
    <row r="666" spans="1:16" s="420" customFormat="1" ht="12.95" customHeight="1" x14ac:dyDescent="0.2">
      <c r="A666" s="358" t="s">
        <v>102</v>
      </c>
      <c r="B666" s="421"/>
      <c r="C666" s="358" t="s">
        <v>407</v>
      </c>
      <c r="D666" s="359" t="s">
        <v>2806</v>
      </c>
      <c r="E666" s="360">
        <v>3573</v>
      </c>
      <c r="F666" s="360">
        <v>3573</v>
      </c>
      <c r="G666" s="367">
        <v>7.8200000000000003E-4</v>
      </c>
      <c r="H666" s="363">
        <v>0.28040900000000002</v>
      </c>
      <c r="I666" s="363">
        <v>2.5999999999999998E-5</v>
      </c>
      <c r="J666" s="364">
        <v>-4.5199999999999996</v>
      </c>
      <c r="K666" s="364">
        <v>-3.9972437928703641</v>
      </c>
      <c r="L666" s="364">
        <v>0.92702473843015476</v>
      </c>
      <c r="M666" s="421"/>
      <c r="N666" s="421"/>
      <c r="O666" s="364"/>
      <c r="P666" s="366" t="s">
        <v>980</v>
      </c>
    </row>
    <row r="667" spans="1:16" s="420" customFormat="1" ht="12.95" customHeight="1" x14ac:dyDescent="0.2">
      <c r="A667" s="358" t="s">
        <v>102</v>
      </c>
      <c r="B667" s="421"/>
      <c r="C667" s="358" t="s">
        <v>407</v>
      </c>
      <c r="D667" s="359" t="s">
        <v>2807</v>
      </c>
      <c r="E667" s="360">
        <v>3573</v>
      </c>
      <c r="F667" s="360">
        <v>3573</v>
      </c>
      <c r="G667" s="367">
        <v>1.8760000000000001E-3</v>
      </c>
      <c r="H667" s="363">
        <v>0.280615</v>
      </c>
      <c r="I667" s="363">
        <v>2.3E-5</v>
      </c>
      <c r="J667" s="364">
        <v>0.15</v>
      </c>
      <c r="K667" s="364">
        <v>0.65686203450043834</v>
      </c>
      <c r="L667" s="364">
        <v>0.82006034553436769</v>
      </c>
      <c r="M667" s="421"/>
      <c r="N667" s="421"/>
      <c r="O667" s="364"/>
      <c r="P667" s="366" t="s">
        <v>980</v>
      </c>
    </row>
    <row r="668" spans="1:16" s="420" customFormat="1" ht="12.95" customHeight="1" x14ac:dyDescent="0.2">
      <c r="A668" s="358" t="s">
        <v>102</v>
      </c>
      <c r="B668" s="421"/>
      <c r="C668" s="358" t="s">
        <v>407</v>
      </c>
      <c r="D668" s="359" t="s">
        <v>2808</v>
      </c>
      <c r="E668" s="360">
        <v>3573</v>
      </c>
      <c r="F668" s="360">
        <v>3573</v>
      </c>
      <c r="G668" s="367">
        <v>1.537E-3</v>
      </c>
      <c r="H668" s="363">
        <v>0.28064099999999997</v>
      </c>
      <c r="I668" s="363">
        <v>2.0999999999999999E-5</v>
      </c>
      <c r="J668" s="364">
        <v>1.91</v>
      </c>
      <c r="K668" s="364">
        <v>2.4176850017676443</v>
      </c>
      <c r="L668" s="364">
        <v>0.74875075027050964</v>
      </c>
      <c r="M668" s="421"/>
      <c r="N668" s="421"/>
      <c r="O668" s="364"/>
      <c r="P668" s="366" t="s">
        <v>980</v>
      </c>
    </row>
    <row r="669" spans="1:16" s="420" customFormat="1" ht="12.95" customHeight="1" x14ac:dyDescent="0.2">
      <c r="A669" s="358" t="s">
        <v>102</v>
      </c>
      <c r="B669" s="421"/>
      <c r="C669" s="358" t="s">
        <v>407</v>
      </c>
      <c r="D669" s="359" t="s">
        <v>2809</v>
      </c>
      <c r="E669" s="360">
        <v>3573</v>
      </c>
      <c r="F669" s="360">
        <v>3573</v>
      </c>
      <c r="G669" s="367">
        <v>1.2179999999999999E-3</v>
      </c>
      <c r="H669" s="363">
        <v>0.280503</v>
      </c>
      <c r="I669" s="363">
        <v>2.0000000000000002E-5</v>
      </c>
      <c r="J669" s="364">
        <v>-2.23</v>
      </c>
      <c r="K669" s="364">
        <v>-1.7180704785191292</v>
      </c>
      <c r="L669" s="364">
        <v>0.71309595263858072</v>
      </c>
      <c r="M669" s="421"/>
      <c r="N669" s="421"/>
      <c r="O669" s="364"/>
      <c r="P669" s="366" t="s">
        <v>980</v>
      </c>
    </row>
    <row r="670" spans="1:16" s="96" customFormat="1" ht="12.95" customHeight="1" x14ac:dyDescent="0.2">
      <c r="A670" s="358" t="s">
        <v>102</v>
      </c>
      <c r="B670" s="358"/>
      <c r="C670" s="358" t="s">
        <v>407</v>
      </c>
      <c r="D670" s="359" t="s">
        <v>2810</v>
      </c>
      <c r="E670" s="360">
        <v>3573</v>
      </c>
      <c r="F670" s="360">
        <v>3573</v>
      </c>
      <c r="G670" s="367">
        <v>1.3879999999999999E-3</v>
      </c>
      <c r="H670" s="363">
        <v>0.28064299999999998</v>
      </c>
      <c r="I670" s="363">
        <v>2.4000000000000001E-5</v>
      </c>
      <c r="J670" s="364">
        <v>2.33</v>
      </c>
      <c r="K670" s="364">
        <v>2.8554722846330094</v>
      </c>
      <c r="L670" s="364">
        <v>0.85571514316629693</v>
      </c>
      <c r="M670" s="364"/>
      <c r="N670" s="364"/>
      <c r="O670" s="364"/>
      <c r="P670" s="366" t="s">
        <v>980</v>
      </c>
    </row>
    <row r="671" spans="1:16" s="96" customFormat="1" ht="12.95" customHeight="1" x14ac:dyDescent="0.2">
      <c r="A671" s="358" t="s">
        <v>102</v>
      </c>
      <c r="B671" s="358"/>
      <c r="C671" s="358" t="s">
        <v>407</v>
      </c>
      <c r="D671" s="359" t="s">
        <v>2811</v>
      </c>
      <c r="E671" s="360">
        <v>3573</v>
      </c>
      <c r="F671" s="360">
        <v>3573</v>
      </c>
      <c r="G671" s="367">
        <v>2.4899999999999998E-4</v>
      </c>
      <c r="H671" s="363">
        <v>0.28048899999999999</v>
      </c>
      <c r="I671" s="363">
        <v>2.5999999999999998E-5</v>
      </c>
      <c r="J671" s="364">
        <v>-0.35</v>
      </c>
      <c r="K671" s="364">
        <v>0.16609711494197654</v>
      </c>
      <c r="L671" s="364">
        <v>0.92702473843015476</v>
      </c>
      <c r="M671" s="364"/>
      <c r="N671" s="364"/>
      <c r="O671" s="364"/>
      <c r="P671" s="366" t="s">
        <v>980</v>
      </c>
    </row>
    <row r="672" spans="1:16" s="96" customFormat="1" ht="12.95" customHeight="1" x14ac:dyDescent="0.2">
      <c r="A672" s="358" t="s">
        <v>102</v>
      </c>
      <c r="B672" s="358"/>
      <c r="C672" s="358" t="s">
        <v>407</v>
      </c>
      <c r="D672" s="359" t="s">
        <v>2812</v>
      </c>
      <c r="E672" s="360">
        <v>3573</v>
      </c>
      <c r="F672" s="360">
        <v>3573</v>
      </c>
      <c r="G672" s="367">
        <v>1.4350000000000001E-3</v>
      </c>
      <c r="H672" s="363">
        <v>0.28055799999999997</v>
      </c>
      <c r="I672" s="363">
        <v>2.5000000000000001E-5</v>
      </c>
      <c r="J672" s="364">
        <v>-0.82</v>
      </c>
      <c r="K672" s="364">
        <v>-0.29078585849218186</v>
      </c>
      <c r="L672" s="364">
        <v>0.89136994079822585</v>
      </c>
      <c r="M672" s="364"/>
      <c r="N672" s="364"/>
      <c r="O672" s="364"/>
      <c r="P672" s="366" t="s">
        <v>980</v>
      </c>
    </row>
    <row r="673" spans="1:16" s="96" customFormat="1" ht="12.95" customHeight="1" x14ac:dyDescent="0.2">
      <c r="A673" s="358" t="s">
        <v>102</v>
      </c>
      <c r="B673" s="358"/>
      <c r="C673" s="358" t="s">
        <v>407</v>
      </c>
      <c r="D673" s="359" t="s">
        <v>2813</v>
      </c>
      <c r="E673" s="360">
        <v>3573</v>
      </c>
      <c r="F673" s="360">
        <v>3573</v>
      </c>
      <c r="G673" s="367">
        <v>1.9659999999999999E-3</v>
      </c>
      <c r="H673" s="363">
        <v>0.280582</v>
      </c>
      <c r="I673" s="363">
        <v>2.4000000000000001E-5</v>
      </c>
      <c r="J673" s="364">
        <v>-1.27</v>
      </c>
      <c r="K673" s="364">
        <v>-0.74110864899168405</v>
      </c>
      <c r="L673" s="364">
        <v>0.85571514316629693</v>
      </c>
      <c r="M673" s="364"/>
      <c r="N673" s="364"/>
      <c r="O673" s="364"/>
      <c r="P673" s="366" t="s">
        <v>980</v>
      </c>
    </row>
    <row r="674" spans="1:16" s="96" customFormat="1" ht="12.95" customHeight="1" x14ac:dyDescent="0.2">
      <c r="A674" s="358" t="s">
        <v>102</v>
      </c>
      <c r="B674" s="358"/>
      <c r="C674" s="358" t="s">
        <v>407</v>
      </c>
      <c r="D674" s="359" t="s">
        <v>2814</v>
      </c>
      <c r="E674" s="360">
        <v>3573</v>
      </c>
      <c r="F674" s="360">
        <v>3573</v>
      </c>
      <c r="G674" s="367">
        <v>2.5669999999999998E-3</v>
      </c>
      <c r="H674" s="363">
        <v>0.28085599999999999</v>
      </c>
      <c r="I674" s="363">
        <v>2.1999999999999999E-5</v>
      </c>
      <c r="J674" s="364">
        <v>7.02</v>
      </c>
      <c r="K674" s="364">
        <v>7.5500972427700042</v>
      </c>
      <c r="L674" s="364">
        <v>0.78440554790243866</v>
      </c>
      <c r="M674" s="364"/>
      <c r="N674" s="364"/>
      <c r="O674" s="364"/>
      <c r="P674" s="366" t="s">
        <v>980</v>
      </c>
    </row>
    <row r="675" spans="1:16" s="96" customFormat="1" ht="12.95" customHeight="1" x14ac:dyDescent="0.2">
      <c r="A675" s="358" t="s">
        <v>102</v>
      </c>
      <c r="B675" s="358"/>
      <c r="C675" s="358" t="s">
        <v>407</v>
      </c>
      <c r="D675" s="359" t="s">
        <v>2815</v>
      </c>
      <c r="E675" s="360">
        <v>3573</v>
      </c>
      <c r="F675" s="360">
        <v>3573</v>
      </c>
      <c r="G675" s="367">
        <v>5.0689999999999997E-3</v>
      </c>
      <c r="H675" s="363">
        <v>0.28095900000000001</v>
      </c>
      <c r="I675" s="363">
        <v>2.4000000000000001E-5</v>
      </c>
      <c r="J675" s="364">
        <v>4.54</v>
      </c>
      <c r="K675" s="364">
        <v>5.0686677453071205</v>
      </c>
      <c r="L675" s="364">
        <v>0.85571514316629693</v>
      </c>
      <c r="M675" s="364"/>
      <c r="N675" s="364"/>
      <c r="O675" s="364"/>
      <c r="P675" s="366" t="s">
        <v>980</v>
      </c>
    </row>
    <row r="676" spans="1:16" s="96" customFormat="1" ht="12.95" customHeight="1" x14ac:dyDescent="0.2">
      <c r="A676" s="358" t="s">
        <v>102</v>
      </c>
      <c r="B676" s="358"/>
      <c r="C676" s="358" t="s">
        <v>407</v>
      </c>
      <c r="D676" s="359" t="s">
        <v>2816</v>
      </c>
      <c r="E676" s="360">
        <v>3573</v>
      </c>
      <c r="F676" s="360">
        <v>3573</v>
      </c>
      <c r="G676" s="367">
        <v>2.3499999999999999E-4</v>
      </c>
      <c r="H676" s="363">
        <v>0.28047100000000003</v>
      </c>
      <c r="I676" s="363">
        <v>2.5999999999999998E-5</v>
      </c>
      <c r="J676" s="364">
        <v>-0.95</v>
      </c>
      <c r="K676" s="364">
        <v>-0.44125509728765167</v>
      </c>
      <c r="L676" s="364">
        <v>0.92702473843015476</v>
      </c>
      <c r="M676" s="421"/>
      <c r="N676" s="421"/>
      <c r="O676" s="364"/>
      <c r="P676" s="366" t="s">
        <v>980</v>
      </c>
    </row>
    <row r="677" spans="1:16" s="96" customFormat="1" ht="12.95" customHeight="1" x14ac:dyDescent="0.2">
      <c r="A677" s="358" t="s">
        <v>102</v>
      </c>
      <c r="B677" s="358"/>
      <c r="C677" s="358" t="s">
        <v>407</v>
      </c>
      <c r="D677" s="359" t="s">
        <v>2817</v>
      </c>
      <c r="E677" s="360">
        <v>3573</v>
      </c>
      <c r="F677" s="360">
        <v>3573</v>
      </c>
      <c r="G677" s="367">
        <v>1.2899999999999999E-3</v>
      </c>
      <c r="H677" s="363">
        <v>0.28061700000000001</v>
      </c>
      <c r="I677" s="363">
        <v>2.1999999999999999E-5</v>
      </c>
      <c r="J677" s="364">
        <v>1.64</v>
      </c>
      <c r="K677" s="364">
        <v>2.1694865622112758</v>
      </c>
      <c r="L677" s="364">
        <v>0.78440554790243866</v>
      </c>
      <c r="M677" s="421"/>
      <c r="N677" s="421"/>
      <c r="O677" s="364"/>
      <c r="P677" s="366" t="s">
        <v>980</v>
      </c>
    </row>
    <row r="678" spans="1:16" s="96" customFormat="1" ht="12.95" customHeight="1" x14ac:dyDescent="0.2">
      <c r="A678" s="358" t="s">
        <v>102</v>
      </c>
      <c r="B678" s="358"/>
      <c r="C678" s="358" t="s">
        <v>407</v>
      </c>
      <c r="D678" s="359" t="s">
        <v>2818</v>
      </c>
      <c r="E678" s="360">
        <v>3573</v>
      </c>
      <c r="F678" s="360">
        <v>3573</v>
      </c>
      <c r="G678" s="367">
        <v>1.222E-3</v>
      </c>
      <c r="H678" s="363">
        <v>0.28055999999999998</v>
      </c>
      <c r="I678" s="363">
        <v>2.5000000000000001E-5</v>
      </c>
      <c r="J678" s="364">
        <v>-0.22</v>
      </c>
      <c r="K678" s="364">
        <v>0.30441465931563272</v>
      </c>
      <c r="L678" s="364">
        <v>0.89136994079822585</v>
      </c>
      <c r="M678" s="364"/>
      <c r="N678" s="364"/>
      <c r="O678" s="364"/>
      <c r="P678" s="366" t="s">
        <v>980</v>
      </c>
    </row>
    <row r="679" spans="1:16" s="96" customFormat="1" ht="12.95" customHeight="1" x14ac:dyDescent="0.2">
      <c r="A679" s="358" t="s">
        <v>102</v>
      </c>
      <c r="B679" s="358"/>
      <c r="C679" s="358" t="s">
        <v>407</v>
      </c>
      <c r="D679" s="359" t="s">
        <v>2819</v>
      </c>
      <c r="E679" s="360">
        <v>3573</v>
      </c>
      <c r="F679" s="360">
        <v>3573</v>
      </c>
      <c r="G679" s="367">
        <v>1.209E-3</v>
      </c>
      <c r="H679" s="363">
        <v>0.28062100000000001</v>
      </c>
      <c r="I679" s="363">
        <v>2.5999999999999998E-5</v>
      </c>
      <c r="J679" s="364">
        <v>1.99</v>
      </c>
      <c r="K679" s="364">
        <v>2.5113318782121752</v>
      </c>
      <c r="L679" s="364">
        <v>0.92702473843015476</v>
      </c>
      <c r="M679" s="364"/>
      <c r="N679" s="364"/>
      <c r="O679" s="364"/>
      <c r="P679" s="366" t="s">
        <v>980</v>
      </c>
    </row>
    <row r="680" spans="1:16" s="96" customFormat="1" ht="12.95" customHeight="1" x14ac:dyDescent="0.2">
      <c r="A680" s="358" t="s">
        <v>102</v>
      </c>
      <c r="B680" s="358"/>
      <c r="C680" s="358" t="s">
        <v>407</v>
      </c>
      <c r="D680" s="359" t="s">
        <v>2820</v>
      </c>
      <c r="E680" s="360">
        <v>3573</v>
      </c>
      <c r="F680" s="360">
        <v>3573</v>
      </c>
      <c r="G680" s="367">
        <v>1.188E-3</v>
      </c>
      <c r="H680" s="363">
        <v>0.28057900000000002</v>
      </c>
      <c r="I680" s="363">
        <v>2.5999999999999998E-5</v>
      </c>
      <c r="J680" s="364">
        <v>0.53</v>
      </c>
      <c r="K680" s="364">
        <v>1.0654815953881069</v>
      </c>
      <c r="L680" s="364">
        <v>0.92702473843015476</v>
      </c>
      <c r="M680" s="364"/>
      <c r="N680" s="364"/>
      <c r="O680" s="364"/>
      <c r="P680" s="366" t="s">
        <v>980</v>
      </c>
    </row>
    <row r="681" spans="1:16" s="96" customFormat="1" ht="12.95" customHeight="1" x14ac:dyDescent="0.2">
      <c r="A681" s="358" t="s">
        <v>102</v>
      </c>
      <c r="B681" s="358"/>
      <c r="C681" s="358" t="s">
        <v>407</v>
      </c>
      <c r="D681" s="359" t="s">
        <v>2821</v>
      </c>
      <c r="E681" s="360">
        <v>3573</v>
      </c>
      <c r="F681" s="360">
        <v>3573</v>
      </c>
      <c r="G681" s="367">
        <v>1.1440000000000001E-3</v>
      </c>
      <c r="H681" s="363">
        <v>0.28056799999999998</v>
      </c>
      <c r="I681" s="363">
        <v>2.3E-5</v>
      </c>
      <c r="J681" s="364">
        <v>0.25</v>
      </c>
      <c r="K681" s="364">
        <v>0.78150042045921353</v>
      </c>
      <c r="L681" s="364">
        <v>0.82006034553436769</v>
      </c>
      <c r="M681" s="364"/>
      <c r="N681" s="364"/>
      <c r="O681" s="364"/>
      <c r="P681" s="366" t="s">
        <v>980</v>
      </c>
    </row>
    <row r="682" spans="1:16" s="96" customFormat="1" ht="12.95" customHeight="1" x14ac:dyDescent="0.2">
      <c r="A682" s="358" t="s">
        <v>102</v>
      </c>
      <c r="B682" s="358"/>
      <c r="C682" s="358" t="s">
        <v>407</v>
      </c>
      <c r="D682" s="359" t="s">
        <v>2822</v>
      </c>
      <c r="E682" s="360">
        <v>3573</v>
      </c>
      <c r="F682" s="360">
        <v>3573</v>
      </c>
      <c r="G682" s="367">
        <v>2.3749999999999999E-3</v>
      </c>
      <c r="H682" s="363">
        <v>0.28071600000000002</v>
      </c>
      <c r="I682" s="363">
        <v>2.0999999999999999E-5</v>
      </c>
      <c r="J682" s="364">
        <v>2.4900000000000002</v>
      </c>
      <c r="K682" s="364">
        <v>3.0306652791312061</v>
      </c>
      <c r="L682" s="364">
        <v>0.74875075027050964</v>
      </c>
      <c r="M682" s="364"/>
      <c r="N682" s="364"/>
      <c r="O682" s="364"/>
      <c r="P682" s="366" t="s">
        <v>980</v>
      </c>
    </row>
    <row r="683" spans="1:16" s="96" customFormat="1" ht="12.95" customHeight="1" x14ac:dyDescent="0.2">
      <c r="A683" s="358" t="s">
        <v>102</v>
      </c>
      <c r="B683" s="358"/>
      <c r="C683" s="358" t="s">
        <v>407</v>
      </c>
      <c r="D683" s="359" t="s">
        <v>2823</v>
      </c>
      <c r="E683" s="360">
        <v>3573</v>
      </c>
      <c r="F683" s="360">
        <v>3573</v>
      </c>
      <c r="G683" s="367">
        <v>1.6999999999999999E-3</v>
      </c>
      <c r="H683" s="363">
        <v>0.280588</v>
      </c>
      <c r="I683" s="363">
        <v>2.6999999999999999E-5</v>
      </c>
      <c r="J683" s="364">
        <v>-0.39</v>
      </c>
      <c r="K683" s="364">
        <v>0.12706889453317771</v>
      </c>
      <c r="L683" s="364">
        <v>0.96267953606208378</v>
      </c>
      <c r="M683" s="364"/>
      <c r="N683" s="364"/>
      <c r="O683" s="364"/>
      <c r="P683" s="366" t="s">
        <v>980</v>
      </c>
    </row>
    <row r="684" spans="1:16" s="96" customFormat="1" ht="12.95" customHeight="1" x14ac:dyDescent="0.2">
      <c r="A684" s="358" t="s">
        <v>102</v>
      </c>
      <c r="B684" s="358"/>
      <c r="C684" s="358" t="s">
        <v>407</v>
      </c>
      <c r="D684" s="359" t="s">
        <v>2824</v>
      </c>
      <c r="E684" s="360">
        <v>3573</v>
      </c>
      <c r="F684" s="360">
        <v>3573</v>
      </c>
      <c r="G684" s="367">
        <v>1.5449999999999999E-3</v>
      </c>
      <c r="H684" s="363">
        <v>0.28075899999999998</v>
      </c>
      <c r="I684" s="363">
        <v>3.4E-5</v>
      </c>
      <c r="J684" s="364">
        <v>6.08</v>
      </c>
      <c r="K684" s="364">
        <v>6.605274467967881</v>
      </c>
      <c r="L684" s="364">
        <v>1.2122631194855871</v>
      </c>
      <c r="M684" s="364"/>
      <c r="N684" s="364"/>
      <c r="O684" s="364"/>
      <c r="P684" s="366" t="s">
        <v>980</v>
      </c>
    </row>
    <row r="685" spans="1:16" s="96" customFormat="1" ht="12.95" customHeight="1" x14ac:dyDescent="0.2">
      <c r="A685" s="358" t="s">
        <v>102</v>
      </c>
      <c r="B685" s="358"/>
      <c r="C685" s="358" t="s">
        <v>407</v>
      </c>
      <c r="D685" s="359" t="s">
        <v>2825</v>
      </c>
      <c r="E685" s="360">
        <v>3573</v>
      </c>
      <c r="F685" s="360">
        <v>3573</v>
      </c>
      <c r="G685" s="367">
        <v>1.3159999999999999E-3</v>
      </c>
      <c r="H685" s="363">
        <v>0.28060299999999999</v>
      </c>
      <c r="I685" s="363">
        <v>3.1000000000000001E-5</v>
      </c>
      <c r="J685" s="364">
        <v>1.07</v>
      </c>
      <c r="K685" s="364">
        <v>1.6063702686675008</v>
      </c>
      <c r="L685" s="364">
        <v>1.1052987265898</v>
      </c>
      <c r="M685" s="364"/>
      <c r="N685" s="364"/>
      <c r="O685" s="364"/>
      <c r="P685" s="366" t="s">
        <v>980</v>
      </c>
    </row>
    <row r="686" spans="1:16" s="96" customFormat="1" ht="12.95" customHeight="1" x14ac:dyDescent="0.2">
      <c r="A686" s="358" t="s">
        <v>102</v>
      </c>
      <c r="B686" s="358"/>
      <c r="C686" s="358" t="s">
        <v>407</v>
      </c>
      <c r="D686" s="359" t="s">
        <v>2826</v>
      </c>
      <c r="E686" s="360">
        <v>3573</v>
      </c>
      <c r="F686" s="360">
        <v>3573</v>
      </c>
      <c r="G686" s="367">
        <v>1.6590000000000001E-3</v>
      </c>
      <c r="H686" s="363">
        <v>0.28062399999999998</v>
      </c>
      <c r="I686" s="363">
        <v>2.1999999999999999E-5</v>
      </c>
      <c r="J686" s="364">
        <v>1</v>
      </c>
      <c r="K686" s="364">
        <v>1.511484462914936</v>
      </c>
      <c r="L686" s="364">
        <v>0.78440554790243866</v>
      </c>
      <c r="M686" s="364"/>
      <c r="N686" s="364"/>
      <c r="O686" s="364"/>
      <c r="P686" s="366" t="s">
        <v>980</v>
      </c>
    </row>
    <row r="687" spans="1:16" s="96" customFormat="1" ht="12.95" customHeight="1" x14ac:dyDescent="0.2">
      <c r="A687" s="358" t="s">
        <v>102</v>
      </c>
      <c r="B687" s="358"/>
      <c r="C687" s="358" t="s">
        <v>407</v>
      </c>
      <c r="D687" s="359" t="s">
        <v>2827</v>
      </c>
      <c r="E687" s="360">
        <v>3573</v>
      </c>
      <c r="F687" s="360">
        <v>3573</v>
      </c>
      <c r="G687" s="367">
        <v>1.6310000000000001E-3</v>
      </c>
      <c r="H687" s="363">
        <v>0.28043099999999999</v>
      </c>
      <c r="I687" s="363">
        <v>1.9000000000000001E-5</v>
      </c>
      <c r="J687" s="364">
        <v>-5.83</v>
      </c>
      <c r="K687" s="364">
        <v>-5.3010231897587801</v>
      </c>
      <c r="L687" s="364">
        <v>0.6774411550066517</v>
      </c>
      <c r="M687" s="364"/>
      <c r="N687" s="364"/>
      <c r="O687" s="364"/>
      <c r="P687" s="366" t="s">
        <v>980</v>
      </c>
    </row>
    <row r="688" spans="1:16" s="96" customFormat="1" ht="12.95" customHeight="1" x14ac:dyDescent="0.2">
      <c r="A688" s="358" t="s">
        <v>102</v>
      </c>
      <c r="B688" s="358"/>
      <c r="C688" s="358" t="s">
        <v>407</v>
      </c>
      <c r="D688" s="359" t="s">
        <v>2828</v>
      </c>
      <c r="E688" s="360">
        <v>3573</v>
      </c>
      <c r="F688" s="360">
        <v>3573</v>
      </c>
      <c r="G688" s="367">
        <v>1.5770000000000001E-3</v>
      </c>
      <c r="H688" s="363">
        <v>0.28067199999999998</v>
      </c>
      <c r="I688" s="363">
        <v>2.1999999999999999E-5</v>
      </c>
      <c r="J688" s="364">
        <v>2.91</v>
      </c>
      <c r="K688" s="364">
        <v>3.4246004565186006</v>
      </c>
      <c r="L688" s="364">
        <v>0.78440554790243866</v>
      </c>
      <c r="M688" s="364"/>
      <c r="N688" s="364"/>
      <c r="O688" s="364"/>
      <c r="P688" s="366" t="s">
        <v>980</v>
      </c>
    </row>
    <row r="689" spans="1:16" s="96" customFormat="1" ht="12.95" customHeight="1" x14ac:dyDescent="0.2">
      <c r="A689" s="358" t="s">
        <v>102</v>
      </c>
      <c r="B689" s="358"/>
      <c r="C689" s="358" t="s">
        <v>407</v>
      </c>
      <c r="D689" s="359" t="s">
        <v>2829</v>
      </c>
      <c r="E689" s="360">
        <v>3573</v>
      </c>
      <c r="F689" s="360">
        <v>3573</v>
      </c>
      <c r="G689" s="367">
        <v>2.1909999999999998E-3</v>
      </c>
      <c r="H689" s="363">
        <v>0.28076499999999999</v>
      </c>
      <c r="I689" s="363">
        <v>2.5000000000000001E-5</v>
      </c>
      <c r="J689" s="364">
        <v>4.71</v>
      </c>
      <c r="K689" s="364">
        <v>5.2303134135534002</v>
      </c>
      <c r="L689" s="364">
        <v>0.89136994079822585</v>
      </c>
      <c r="M689" s="364"/>
      <c r="N689" s="364"/>
      <c r="O689" s="364"/>
      <c r="P689" s="366" t="s">
        <v>980</v>
      </c>
    </row>
    <row r="690" spans="1:16" s="96" customFormat="1" ht="12.95" customHeight="1" x14ac:dyDescent="0.2">
      <c r="A690" s="358" t="s">
        <v>102</v>
      </c>
      <c r="B690" s="358"/>
      <c r="C690" s="358" t="s">
        <v>407</v>
      </c>
      <c r="D690" s="359" t="s">
        <v>2830</v>
      </c>
      <c r="E690" s="360">
        <v>3573</v>
      </c>
      <c r="F690" s="360">
        <v>3573</v>
      </c>
      <c r="G690" s="367">
        <v>2.764E-3</v>
      </c>
      <c r="H690" s="363">
        <v>0.28072900000000001</v>
      </c>
      <c r="I690" s="363">
        <v>2.1999999999999999E-5</v>
      </c>
      <c r="J690" s="364">
        <v>2.0299999999999998</v>
      </c>
      <c r="K690" s="364">
        <v>2.5374003297073955</v>
      </c>
      <c r="L690" s="364">
        <v>0.78440554790243866</v>
      </c>
      <c r="M690" s="364"/>
      <c r="N690" s="364"/>
      <c r="O690" s="364"/>
      <c r="P690" s="366" t="s">
        <v>980</v>
      </c>
    </row>
    <row r="691" spans="1:16" s="96" customFormat="1" ht="12.95" customHeight="1" x14ac:dyDescent="0.2">
      <c r="A691" s="358" t="s">
        <v>102</v>
      </c>
      <c r="B691" s="358"/>
      <c r="C691" s="358" t="s">
        <v>407</v>
      </c>
      <c r="D691" s="359" t="s">
        <v>2831</v>
      </c>
      <c r="E691" s="422">
        <v>3723</v>
      </c>
      <c r="F691" s="422">
        <v>3723</v>
      </c>
      <c r="G691" s="367">
        <v>1.4840000000000001E-3</v>
      </c>
      <c r="H691" s="363">
        <v>0.28079900000000002</v>
      </c>
      <c r="I691" s="363">
        <v>6.0000000000000002E-5</v>
      </c>
      <c r="J691" s="364">
        <v>11.05</v>
      </c>
      <c r="K691" s="364">
        <v>11.618518201059747</v>
      </c>
      <c r="L691" s="364">
        <v>2.1400564522875287</v>
      </c>
      <c r="M691" s="364">
        <f>AVERAGE(K691:K726)</f>
        <v>3.0227585349926831</v>
      </c>
      <c r="N691" s="364">
        <v>1.6494437927671777</v>
      </c>
      <c r="O691" s="364">
        <f>MAX(K691:K726)-MIN(K691:K726)</f>
        <v>18.572993999602659</v>
      </c>
      <c r="P691" s="366" t="s">
        <v>980</v>
      </c>
    </row>
    <row r="692" spans="1:16" s="96" customFormat="1" ht="12.95" customHeight="1" x14ac:dyDescent="0.2">
      <c r="A692" s="358" t="s">
        <v>102</v>
      </c>
      <c r="B692" s="358"/>
      <c r="C692" s="358" t="s">
        <v>407</v>
      </c>
      <c r="D692" s="359" t="s">
        <v>2832</v>
      </c>
      <c r="E692" s="422">
        <v>3723</v>
      </c>
      <c r="F692" s="422">
        <v>3723</v>
      </c>
      <c r="G692" s="367">
        <v>3.0379999999999999E-3</v>
      </c>
      <c r="H692" s="363">
        <v>0.28050700000000001</v>
      </c>
      <c r="I692" s="363">
        <v>2.3E-5</v>
      </c>
      <c r="J692" s="364">
        <v>-3.36</v>
      </c>
      <c r="K692" s="364">
        <v>-2.7861515922567026</v>
      </c>
      <c r="L692" s="364">
        <v>0.82035497337688601</v>
      </c>
      <c r="M692" s="364"/>
      <c r="N692" s="364"/>
      <c r="O692" s="364"/>
      <c r="P692" s="366" t="s">
        <v>980</v>
      </c>
    </row>
    <row r="693" spans="1:16" s="96" customFormat="1" ht="12.95" customHeight="1" x14ac:dyDescent="0.2">
      <c r="A693" s="358" t="s">
        <v>102</v>
      </c>
      <c r="B693" s="358"/>
      <c r="C693" s="358" t="s">
        <v>407</v>
      </c>
      <c r="D693" s="359" t="s">
        <v>2833</v>
      </c>
      <c r="E693" s="422">
        <v>3723</v>
      </c>
      <c r="F693" s="422">
        <v>3723</v>
      </c>
      <c r="G693" s="367">
        <v>1.9689999999999998E-3</v>
      </c>
      <c r="H693" s="363">
        <v>0.280505</v>
      </c>
      <c r="I693" s="363">
        <v>3.6999999999999998E-5</v>
      </c>
      <c r="J693" s="364">
        <v>-0.86</v>
      </c>
      <c r="K693" s="364">
        <v>-0.11294391721539121</v>
      </c>
      <c r="L693" s="364">
        <v>1.3197014789106427</v>
      </c>
      <c r="M693" s="364"/>
      <c r="N693" s="364"/>
      <c r="O693" s="364"/>
      <c r="P693" s="366" t="s">
        <v>980</v>
      </c>
    </row>
    <row r="694" spans="1:16" s="96" customFormat="1" ht="12.95" customHeight="1" x14ac:dyDescent="0.2">
      <c r="A694" s="358" t="s">
        <v>102</v>
      </c>
      <c r="B694" s="358"/>
      <c r="C694" s="358" t="s">
        <v>407</v>
      </c>
      <c r="D694" s="359" t="s">
        <v>2834</v>
      </c>
      <c r="E694" s="422">
        <v>3723</v>
      </c>
      <c r="F694" s="422">
        <v>3723</v>
      </c>
      <c r="G694" s="367">
        <v>2.7179999999999999E-3</v>
      </c>
      <c r="H694" s="363">
        <v>0.280804</v>
      </c>
      <c r="I694" s="363">
        <v>3.6999999999999998E-5</v>
      </c>
      <c r="J694" s="364">
        <v>8.06</v>
      </c>
      <c r="K694" s="364">
        <v>8.6286935386481467</v>
      </c>
      <c r="L694" s="364">
        <v>1.3197014789106427</v>
      </c>
      <c r="M694" s="364"/>
      <c r="N694" s="364"/>
      <c r="O694" s="364"/>
      <c r="P694" s="366" t="s">
        <v>980</v>
      </c>
    </row>
    <row r="695" spans="1:16" s="96" customFormat="1" ht="12.95" customHeight="1" x14ac:dyDescent="0.2">
      <c r="A695" s="358" t="s">
        <v>102</v>
      </c>
      <c r="B695" s="358"/>
      <c r="C695" s="358" t="s">
        <v>407</v>
      </c>
      <c r="D695" s="359" t="s">
        <v>2835</v>
      </c>
      <c r="E695" s="422">
        <v>3723</v>
      </c>
      <c r="F695" s="422">
        <v>3723</v>
      </c>
      <c r="G695" s="367">
        <v>1.1950000000000001E-3</v>
      </c>
      <c r="H695" s="363">
        <v>0.28047100000000003</v>
      </c>
      <c r="I695" s="363">
        <v>1.8E-5</v>
      </c>
      <c r="J695" s="364">
        <v>-8.67</v>
      </c>
      <c r="K695" s="364">
        <v>0.66151944421610764</v>
      </c>
      <c r="L695" s="364">
        <v>0.64201693568625862</v>
      </c>
      <c r="M695" s="364"/>
      <c r="N695" s="364"/>
      <c r="O695" s="364"/>
      <c r="P695" s="366" t="s">
        <v>980</v>
      </c>
    </row>
    <row r="696" spans="1:16" s="96" customFormat="1" ht="12.95" customHeight="1" x14ac:dyDescent="0.2">
      <c r="A696" s="358" t="s">
        <v>102</v>
      </c>
      <c r="B696" s="358"/>
      <c r="C696" s="358" t="s">
        <v>407</v>
      </c>
      <c r="D696" s="359" t="s">
        <v>2836</v>
      </c>
      <c r="E696" s="422">
        <v>3723</v>
      </c>
      <c r="F696" s="422">
        <v>3723</v>
      </c>
      <c r="G696" s="367">
        <v>1.374E-3</v>
      </c>
      <c r="H696" s="363">
        <v>0.28065899999999999</v>
      </c>
      <c r="I696" s="363">
        <v>6.0999999999999999E-5</v>
      </c>
      <c r="J696" s="364">
        <v>6.36</v>
      </c>
      <c r="K696" s="364">
        <v>6.9074663523727153</v>
      </c>
      <c r="L696" s="364">
        <v>2.1757240598256544</v>
      </c>
      <c r="M696" s="364"/>
      <c r="N696" s="364"/>
      <c r="O696" s="364"/>
      <c r="P696" s="366" t="s">
        <v>980</v>
      </c>
    </row>
    <row r="697" spans="1:16" s="96" customFormat="1" ht="12.95" customHeight="1" x14ac:dyDescent="0.2">
      <c r="A697" s="358" t="s">
        <v>102</v>
      </c>
      <c r="B697" s="358"/>
      <c r="C697" s="358" t="s">
        <v>407</v>
      </c>
      <c r="D697" s="359" t="s">
        <v>2837</v>
      </c>
      <c r="E697" s="422">
        <v>3620</v>
      </c>
      <c r="F697" s="422">
        <v>3620</v>
      </c>
      <c r="G697" s="367">
        <v>1.026E-3</v>
      </c>
      <c r="H697" s="363">
        <v>0.28042</v>
      </c>
      <c r="I697" s="363">
        <v>2.3E-5</v>
      </c>
      <c r="J697" s="364">
        <v>-3.65</v>
      </c>
      <c r="K697" s="364">
        <v>-3.1156141233834589</v>
      </c>
      <c r="L697" s="364">
        <v>0.82015255075358795</v>
      </c>
      <c r="M697" s="364"/>
      <c r="N697" s="364"/>
      <c r="O697" s="364"/>
      <c r="P697" s="366" t="s">
        <v>980</v>
      </c>
    </row>
    <row r="698" spans="1:16" s="96" customFormat="1" ht="12.95" customHeight="1" x14ac:dyDescent="0.2">
      <c r="A698" s="358" t="s">
        <v>102</v>
      </c>
      <c r="B698" s="358"/>
      <c r="C698" s="358" t="s">
        <v>407</v>
      </c>
      <c r="D698" s="359" t="s">
        <v>2838</v>
      </c>
      <c r="E698" s="422">
        <v>3620</v>
      </c>
      <c r="F698" s="422">
        <v>3620</v>
      </c>
      <c r="G698" s="367">
        <v>3.0769999999999999E-3</v>
      </c>
      <c r="H698" s="363">
        <v>0.280615</v>
      </c>
      <c r="I698" s="363">
        <v>2.3E-5</v>
      </c>
      <c r="J698" s="364">
        <v>-1.82</v>
      </c>
      <c r="K698" s="364">
        <v>-1.2759497981718049</v>
      </c>
      <c r="L698" s="364">
        <v>0.82015255075358795</v>
      </c>
      <c r="M698" s="364"/>
      <c r="N698" s="364"/>
      <c r="O698" s="364"/>
      <c r="P698" s="366" t="s">
        <v>980</v>
      </c>
    </row>
    <row r="699" spans="1:16" s="96" customFormat="1" ht="12.95" customHeight="1" x14ac:dyDescent="0.2">
      <c r="A699" s="358" t="s">
        <v>102</v>
      </c>
      <c r="B699" s="358"/>
      <c r="C699" s="358" t="s">
        <v>407</v>
      </c>
      <c r="D699" s="359" t="s">
        <v>2839</v>
      </c>
      <c r="E699" s="422">
        <v>3620</v>
      </c>
      <c r="F699" s="422">
        <v>3620</v>
      </c>
      <c r="G699" s="367">
        <v>9.77E-4</v>
      </c>
      <c r="H699" s="363">
        <v>0.280615</v>
      </c>
      <c r="I699" s="363">
        <v>2.3E-5</v>
      </c>
      <c r="J699" s="364">
        <v>3.41</v>
      </c>
      <c r="K699" s="364">
        <v>3.9600259215388789</v>
      </c>
      <c r="L699" s="364">
        <v>0.82015255075358795</v>
      </c>
      <c r="M699" s="364"/>
      <c r="N699" s="364"/>
      <c r="O699" s="364"/>
      <c r="P699" s="366" t="s">
        <v>980</v>
      </c>
    </row>
    <row r="700" spans="1:16" s="96" customFormat="1" ht="12.95" customHeight="1" x14ac:dyDescent="0.2">
      <c r="A700" s="358" t="s">
        <v>102</v>
      </c>
      <c r="B700" s="358"/>
      <c r="C700" s="358" t="s">
        <v>407</v>
      </c>
      <c r="D700" s="359" t="s">
        <v>2840</v>
      </c>
      <c r="E700" s="422">
        <v>3620</v>
      </c>
      <c r="F700" s="422">
        <v>3620</v>
      </c>
      <c r="G700" s="367">
        <v>1.075E-3</v>
      </c>
      <c r="H700" s="363">
        <v>0.28038400000000002</v>
      </c>
      <c r="I700" s="363">
        <v>2.4000000000000001E-5</v>
      </c>
      <c r="J700" s="364">
        <v>-5.05</v>
      </c>
      <c r="K700" s="364">
        <v>-4.5215039261370382</v>
      </c>
      <c r="L700" s="364">
        <v>0.85581135730809166</v>
      </c>
      <c r="M700" s="364"/>
      <c r="N700" s="364"/>
      <c r="O700" s="364"/>
      <c r="P700" s="366" t="s">
        <v>980</v>
      </c>
    </row>
    <row r="701" spans="1:16" s="96" customFormat="1" ht="12.95" customHeight="1" x14ac:dyDescent="0.2">
      <c r="A701" s="358" t="s">
        <v>102</v>
      </c>
      <c r="B701" s="358"/>
      <c r="C701" s="358" t="s">
        <v>407</v>
      </c>
      <c r="D701" s="359" t="s">
        <v>2841</v>
      </c>
      <c r="E701" s="422">
        <v>3620</v>
      </c>
      <c r="F701" s="422">
        <v>3620</v>
      </c>
      <c r="G701" s="367">
        <v>2.0140000000000002E-3</v>
      </c>
      <c r="H701" s="363">
        <v>0.28053400000000001</v>
      </c>
      <c r="I701" s="363">
        <v>5.3000000000000001E-5</v>
      </c>
      <c r="J701" s="364">
        <v>-2.0299999999999998</v>
      </c>
      <c r="K701" s="364">
        <v>-1.5139120862039945</v>
      </c>
      <c r="L701" s="364">
        <v>1.8899167473887026</v>
      </c>
      <c r="M701" s="364"/>
      <c r="N701" s="364"/>
      <c r="O701" s="364"/>
      <c r="P701" s="366" t="s">
        <v>980</v>
      </c>
    </row>
    <row r="702" spans="1:16" s="96" customFormat="1" ht="12.95" customHeight="1" x14ac:dyDescent="0.2">
      <c r="A702" s="358" t="s">
        <v>102</v>
      </c>
      <c r="B702" s="358"/>
      <c r="C702" s="358" t="s">
        <v>407</v>
      </c>
      <c r="D702" s="359" t="s">
        <v>2842</v>
      </c>
      <c r="E702" s="422">
        <v>3620</v>
      </c>
      <c r="F702" s="422">
        <v>3620</v>
      </c>
      <c r="G702" s="367">
        <v>1.039E-3</v>
      </c>
      <c r="H702" s="363">
        <v>0.28056399999999998</v>
      </c>
      <c r="I702" s="363">
        <v>3.4999999999999997E-5</v>
      </c>
      <c r="J702" s="364">
        <v>1.44</v>
      </c>
      <c r="K702" s="364">
        <v>1.986840837437942</v>
      </c>
      <c r="L702" s="364">
        <v>1.2480582294076334</v>
      </c>
      <c r="M702" s="364"/>
      <c r="N702" s="364"/>
      <c r="O702" s="364"/>
      <c r="P702" s="366" t="s">
        <v>980</v>
      </c>
    </row>
    <row r="703" spans="1:16" s="96" customFormat="1" ht="12.95" customHeight="1" x14ac:dyDescent="0.2">
      <c r="A703" s="358" t="s">
        <v>102</v>
      </c>
      <c r="B703" s="358"/>
      <c r="C703" s="358" t="s">
        <v>407</v>
      </c>
      <c r="D703" s="359" t="s">
        <v>2843</v>
      </c>
      <c r="E703" s="422">
        <v>3620</v>
      </c>
      <c r="F703" s="422">
        <v>3620</v>
      </c>
      <c r="G703" s="367">
        <v>1.2750000000000001E-3</v>
      </c>
      <c r="H703" s="363">
        <v>0.28066099999999999</v>
      </c>
      <c r="I703" s="363">
        <v>4.0000000000000003E-5</v>
      </c>
      <c r="J703" s="364">
        <v>4.3099999999999996</v>
      </c>
      <c r="K703" s="364">
        <v>4.8573211352009871</v>
      </c>
      <c r="L703" s="364">
        <v>1.426352262180153</v>
      </c>
      <c r="M703" s="364"/>
      <c r="N703" s="364"/>
      <c r="O703" s="364"/>
      <c r="P703" s="366" t="s">
        <v>980</v>
      </c>
    </row>
    <row r="704" spans="1:16" s="96" customFormat="1" ht="12.95" customHeight="1" x14ac:dyDescent="0.2">
      <c r="A704" s="358" t="s">
        <v>102</v>
      </c>
      <c r="B704" s="358"/>
      <c r="C704" s="358" t="s">
        <v>407</v>
      </c>
      <c r="D704" s="359" t="s">
        <v>2844</v>
      </c>
      <c r="E704" s="422">
        <v>3620</v>
      </c>
      <c r="F704" s="422">
        <v>3620</v>
      </c>
      <c r="G704" s="367">
        <v>2.7690000000000002E-3</v>
      </c>
      <c r="H704" s="363">
        <v>0.28087899999999999</v>
      </c>
      <c r="I704" s="363">
        <v>2.1999999999999999E-5</v>
      </c>
      <c r="J704" s="364">
        <v>8.36</v>
      </c>
      <c r="K704" s="364">
        <v>8.9059182377737578</v>
      </c>
      <c r="L704" s="364">
        <v>0.78449374419908402</v>
      </c>
      <c r="M704" s="364"/>
      <c r="N704" s="364"/>
      <c r="O704" s="364"/>
      <c r="P704" s="366" t="s">
        <v>980</v>
      </c>
    </row>
    <row r="705" spans="1:16" s="96" customFormat="1" ht="12.95" customHeight="1" x14ac:dyDescent="0.2">
      <c r="A705" s="358" t="s">
        <v>102</v>
      </c>
      <c r="B705" s="358"/>
      <c r="C705" s="358" t="s">
        <v>407</v>
      </c>
      <c r="D705" s="359" t="s">
        <v>2845</v>
      </c>
      <c r="E705" s="422">
        <v>3620</v>
      </c>
      <c r="F705" s="422">
        <v>3620</v>
      </c>
      <c r="G705" s="367">
        <v>1.9430000000000001E-3</v>
      </c>
      <c r="H705" s="363">
        <v>0.28058499999999997</v>
      </c>
      <c r="I705" s="363">
        <v>3.1999999999999999E-5</v>
      </c>
      <c r="J705" s="364">
        <v>-0.06</v>
      </c>
      <c r="K705" s="364">
        <v>0.48171289383613924</v>
      </c>
      <c r="L705" s="364">
        <v>1.1410818097441222</v>
      </c>
      <c r="M705" s="364"/>
      <c r="N705" s="364"/>
      <c r="O705" s="364"/>
      <c r="P705" s="366" t="s">
        <v>980</v>
      </c>
    </row>
    <row r="706" spans="1:16" s="96" customFormat="1" ht="12.95" customHeight="1" x14ac:dyDescent="0.2">
      <c r="A706" s="358" t="s">
        <v>102</v>
      </c>
      <c r="B706" s="358"/>
      <c r="C706" s="358" t="s">
        <v>407</v>
      </c>
      <c r="D706" s="359" t="s">
        <v>2846</v>
      </c>
      <c r="E706" s="422">
        <v>3620</v>
      </c>
      <c r="F706" s="422">
        <v>3620</v>
      </c>
      <c r="G706" s="367">
        <v>1.137E-3</v>
      </c>
      <c r="H706" s="363">
        <v>0.280505</v>
      </c>
      <c r="I706" s="363">
        <v>2.3E-5</v>
      </c>
      <c r="J706" s="364">
        <v>-0.88</v>
      </c>
      <c r="K706" s="364">
        <v>-0.36137428286342477</v>
      </c>
      <c r="L706" s="364">
        <v>0.82015255075358795</v>
      </c>
      <c r="M706" s="364"/>
      <c r="N706" s="364"/>
      <c r="O706" s="364"/>
      <c r="P706" s="366" t="s">
        <v>980</v>
      </c>
    </row>
    <row r="707" spans="1:16" s="96" customFormat="1" ht="12.95" customHeight="1" x14ac:dyDescent="0.2">
      <c r="A707" s="358" t="s">
        <v>102</v>
      </c>
      <c r="B707" s="358"/>
      <c r="C707" s="358" t="s">
        <v>407</v>
      </c>
      <c r="D707" s="359" t="s">
        <v>2847</v>
      </c>
      <c r="E707" s="422">
        <v>3620</v>
      </c>
      <c r="F707" s="422">
        <v>3620</v>
      </c>
      <c r="G707" s="367">
        <v>9.3000000000000005E-4</v>
      </c>
      <c r="H707" s="363">
        <v>0.28063700000000003</v>
      </c>
      <c r="I707" s="363">
        <v>3.3000000000000003E-5</v>
      </c>
      <c r="J707" s="364">
        <v>4.32</v>
      </c>
      <c r="K707" s="364">
        <v>4.8617057889877024</v>
      </c>
      <c r="L707" s="364">
        <v>1.1767406162986263</v>
      </c>
      <c r="M707" s="364"/>
      <c r="N707" s="364"/>
      <c r="O707" s="364"/>
      <c r="P707" s="366" t="s">
        <v>980</v>
      </c>
    </row>
    <row r="708" spans="1:16" s="96" customFormat="1" ht="12.95" customHeight="1" x14ac:dyDescent="0.2">
      <c r="A708" s="358" t="s">
        <v>102</v>
      </c>
      <c r="B708" s="358"/>
      <c r="C708" s="358" t="s">
        <v>407</v>
      </c>
      <c r="D708" s="359" t="s">
        <v>2848</v>
      </c>
      <c r="E708" s="422">
        <v>3620</v>
      </c>
      <c r="F708" s="422">
        <v>3620</v>
      </c>
      <c r="G708" s="367">
        <v>1.152E-3</v>
      </c>
      <c r="H708" s="363">
        <v>0.280505</v>
      </c>
      <c r="I708" s="363">
        <v>2.4000000000000001E-5</v>
      </c>
      <c r="J708" s="364">
        <v>-0.95</v>
      </c>
      <c r="K708" s="364">
        <v>-0.39877410943245373</v>
      </c>
      <c r="L708" s="364">
        <v>0.85581135730809166</v>
      </c>
      <c r="M708" s="364"/>
      <c r="N708" s="364"/>
      <c r="O708" s="364"/>
      <c r="P708" s="366" t="s">
        <v>980</v>
      </c>
    </row>
    <row r="709" spans="1:16" s="96" customFormat="1" ht="12.95" customHeight="1" x14ac:dyDescent="0.2">
      <c r="A709" s="358" t="s">
        <v>102</v>
      </c>
      <c r="B709" s="358"/>
      <c r="C709" s="358" t="s">
        <v>407</v>
      </c>
      <c r="D709" s="359" t="s">
        <v>2849</v>
      </c>
      <c r="E709" s="422">
        <v>3620</v>
      </c>
      <c r="F709" s="422">
        <v>3620</v>
      </c>
      <c r="G709" s="367">
        <v>1.054E-3</v>
      </c>
      <c r="H709" s="363">
        <v>0.28072200000000003</v>
      </c>
      <c r="I709" s="363">
        <v>2.5999999999999998E-5</v>
      </c>
      <c r="J709" s="364">
        <v>7.06</v>
      </c>
      <c r="K709" s="364">
        <v>7.583532446482355</v>
      </c>
      <c r="L709" s="364">
        <v>0.9271289704170993</v>
      </c>
      <c r="M709" s="364"/>
      <c r="N709" s="364"/>
      <c r="O709" s="364"/>
      <c r="P709" s="366" t="s">
        <v>980</v>
      </c>
    </row>
    <row r="710" spans="1:16" s="96" customFormat="1" ht="12.95" customHeight="1" x14ac:dyDescent="0.2">
      <c r="A710" s="358" t="s">
        <v>102</v>
      </c>
      <c r="B710" s="358"/>
      <c r="C710" s="358" t="s">
        <v>407</v>
      </c>
      <c r="D710" s="359" t="s">
        <v>2850</v>
      </c>
      <c r="E710" s="422">
        <v>3620</v>
      </c>
      <c r="F710" s="422">
        <v>3620</v>
      </c>
      <c r="G710" s="367">
        <v>1.8779999999999999E-3</v>
      </c>
      <c r="H710" s="363">
        <v>0.28096100000000002</v>
      </c>
      <c r="I710" s="363">
        <v>3.3000000000000003E-5</v>
      </c>
      <c r="J710" s="364">
        <v>13.51</v>
      </c>
      <c r="K710" s="364">
        <v>14.051490073465622</v>
      </c>
      <c r="L710" s="364">
        <v>1.1767406162986263</v>
      </c>
      <c r="M710" s="364"/>
      <c r="N710" s="364"/>
      <c r="O710" s="364"/>
      <c r="P710" s="366" t="s">
        <v>980</v>
      </c>
    </row>
    <row r="711" spans="1:16" s="96" customFormat="1" ht="12.95" customHeight="1" x14ac:dyDescent="0.2">
      <c r="A711" s="358" t="s">
        <v>102</v>
      </c>
      <c r="B711" s="358"/>
      <c r="C711" s="358" t="s">
        <v>407</v>
      </c>
      <c r="D711" s="359" t="s">
        <v>2851</v>
      </c>
      <c r="E711" s="422">
        <v>3620</v>
      </c>
      <c r="F711" s="422">
        <v>3620</v>
      </c>
      <c r="G711" s="367">
        <v>1.7279999999999999E-3</v>
      </c>
      <c r="H711" s="363">
        <v>0.28077299999999999</v>
      </c>
      <c r="I711" s="363">
        <v>2.0000000000000002E-5</v>
      </c>
      <c r="J711" s="364">
        <v>7.18</v>
      </c>
      <c r="K711" s="364">
        <v>7.7216327069096202</v>
      </c>
      <c r="L711" s="364">
        <v>0.71317613109007649</v>
      </c>
      <c r="M711" s="364"/>
      <c r="N711" s="364"/>
      <c r="O711" s="364"/>
      <c r="P711" s="366" t="s">
        <v>980</v>
      </c>
    </row>
    <row r="712" spans="1:16" s="96" customFormat="1" ht="12.95" customHeight="1" x14ac:dyDescent="0.2">
      <c r="A712" s="358" t="s">
        <v>102</v>
      </c>
      <c r="B712" s="358"/>
      <c r="C712" s="358" t="s">
        <v>407</v>
      </c>
      <c r="D712" s="359" t="s">
        <v>2852</v>
      </c>
      <c r="E712" s="422">
        <v>3620</v>
      </c>
      <c r="F712" s="422">
        <v>3620</v>
      </c>
      <c r="G712" s="367">
        <v>7.2199999999999999E-4</v>
      </c>
      <c r="H712" s="363">
        <v>0.280505</v>
      </c>
      <c r="I712" s="363">
        <v>2.6999999999999999E-5</v>
      </c>
      <c r="J712" s="364">
        <v>0.14000000000000001</v>
      </c>
      <c r="K712" s="364">
        <v>0.67335425222303513</v>
      </c>
      <c r="L712" s="364">
        <v>0.96278777697160312</v>
      </c>
      <c r="M712" s="364"/>
      <c r="N712" s="364"/>
      <c r="O712" s="364"/>
      <c r="P712" s="366" t="s">
        <v>980</v>
      </c>
    </row>
    <row r="713" spans="1:16" s="96" customFormat="1" ht="12.95" customHeight="1" x14ac:dyDescent="0.2">
      <c r="A713" s="358" t="s">
        <v>102</v>
      </c>
      <c r="B713" s="358"/>
      <c r="C713" s="358" t="s">
        <v>407</v>
      </c>
      <c r="D713" s="359" t="s">
        <v>2853</v>
      </c>
      <c r="E713" s="422">
        <v>3620</v>
      </c>
      <c r="F713" s="422">
        <v>3620</v>
      </c>
      <c r="G713" s="367">
        <v>1.8289999999999999E-3</v>
      </c>
      <c r="H713" s="363">
        <v>0.280692</v>
      </c>
      <c r="I713" s="363">
        <v>3.8999999999999999E-5</v>
      </c>
      <c r="J713" s="364">
        <v>4.0599999999999996</v>
      </c>
      <c r="K713" s="364">
        <v>4.5814438770963584</v>
      </c>
      <c r="L713" s="364">
        <v>1.3906934556256489</v>
      </c>
      <c r="M713" s="364"/>
      <c r="N713" s="364"/>
      <c r="O713" s="364"/>
      <c r="P713" s="366" t="s">
        <v>980</v>
      </c>
    </row>
    <row r="714" spans="1:16" s="96" customFormat="1" ht="12.95" customHeight="1" x14ac:dyDescent="0.2">
      <c r="A714" s="358" t="s">
        <v>102</v>
      </c>
      <c r="B714" s="358"/>
      <c r="C714" s="358" t="s">
        <v>407</v>
      </c>
      <c r="D714" s="359" t="s">
        <v>2854</v>
      </c>
      <c r="E714" s="422">
        <v>3620</v>
      </c>
      <c r="F714" s="422">
        <v>3620</v>
      </c>
      <c r="G714" s="367">
        <v>1.1720000000000001E-3</v>
      </c>
      <c r="H714" s="363">
        <v>0.28042800000000001</v>
      </c>
      <c r="I714" s="363">
        <v>3.1000000000000001E-5</v>
      </c>
      <c r="J714" s="364">
        <v>-3.71</v>
      </c>
      <c r="K714" s="364">
        <v>-3.1943686495539136</v>
      </c>
      <c r="L714" s="364">
        <v>1.1054230031896186</v>
      </c>
      <c r="M714" s="364"/>
      <c r="N714" s="364"/>
      <c r="O714" s="364"/>
      <c r="P714" s="366" t="s">
        <v>980</v>
      </c>
    </row>
    <row r="715" spans="1:16" s="96" customFormat="1" ht="12.95" customHeight="1" x14ac:dyDescent="0.2">
      <c r="A715" s="358" t="s">
        <v>102</v>
      </c>
      <c r="B715" s="358"/>
      <c r="C715" s="358" t="s">
        <v>407</v>
      </c>
      <c r="D715" s="359" t="s">
        <v>2855</v>
      </c>
      <c r="E715" s="422">
        <v>3620</v>
      </c>
      <c r="F715" s="422">
        <v>3620</v>
      </c>
      <c r="G715" s="367">
        <v>2.147E-3</v>
      </c>
      <c r="H715" s="363">
        <v>0.280503</v>
      </c>
      <c r="I715" s="363">
        <v>2.3E-5</v>
      </c>
      <c r="J715" s="364">
        <v>-3.5</v>
      </c>
      <c r="K715" s="364">
        <v>-2.9509468849753251</v>
      </c>
      <c r="L715" s="364">
        <v>0.82015255075358795</v>
      </c>
      <c r="M715" s="364"/>
      <c r="N715" s="364"/>
      <c r="O715" s="364"/>
      <c r="P715" s="366" t="s">
        <v>980</v>
      </c>
    </row>
    <row r="716" spans="1:16" s="96" customFormat="1" ht="12.95" customHeight="1" x14ac:dyDescent="0.2">
      <c r="A716" s="358" t="s">
        <v>102</v>
      </c>
      <c r="B716" s="358"/>
      <c r="C716" s="358" t="s">
        <v>407</v>
      </c>
      <c r="D716" s="359" t="s">
        <v>2856</v>
      </c>
      <c r="E716" s="422">
        <v>3620</v>
      </c>
      <c r="F716" s="422">
        <v>3620</v>
      </c>
      <c r="G716" s="367">
        <v>2.663E-3</v>
      </c>
      <c r="H716" s="363">
        <v>0.28084799999999999</v>
      </c>
      <c r="I716" s="363">
        <v>2.4000000000000001E-5</v>
      </c>
      <c r="J716" s="364">
        <v>7.53</v>
      </c>
      <c r="K716" s="364">
        <v>8.0647873423411731</v>
      </c>
      <c r="L716" s="364">
        <v>0.85581135730809166</v>
      </c>
      <c r="M716" s="364"/>
      <c r="N716" s="364"/>
      <c r="O716" s="364"/>
      <c r="P716" s="366" t="s">
        <v>980</v>
      </c>
    </row>
    <row r="717" spans="1:16" s="96" customFormat="1" ht="12.95" customHeight="1" x14ac:dyDescent="0.2">
      <c r="A717" s="358" t="s">
        <v>102</v>
      </c>
      <c r="B717" s="358"/>
      <c r="C717" s="358" t="s">
        <v>407</v>
      </c>
      <c r="D717" s="359" t="s">
        <v>2857</v>
      </c>
      <c r="E717" s="422">
        <v>3620</v>
      </c>
      <c r="F717" s="422">
        <v>3620</v>
      </c>
      <c r="G717" s="367">
        <v>1.7819999999999999E-3</v>
      </c>
      <c r="H717" s="363">
        <v>0.28043899999999999</v>
      </c>
      <c r="I717" s="363">
        <v>2.1999999999999999E-5</v>
      </c>
      <c r="J717" s="364">
        <v>-4.84</v>
      </c>
      <c r="K717" s="364">
        <v>-4.3230480579425912</v>
      </c>
      <c r="L717" s="364">
        <v>0.78449374419908402</v>
      </c>
      <c r="M717" s="364"/>
      <c r="N717" s="364"/>
      <c r="O717" s="364"/>
      <c r="P717" s="366" t="s">
        <v>980</v>
      </c>
    </row>
    <row r="718" spans="1:16" s="96" customFormat="1" ht="12.95" customHeight="1" x14ac:dyDescent="0.2">
      <c r="A718" s="358" t="s">
        <v>102</v>
      </c>
      <c r="B718" s="358"/>
      <c r="C718" s="358" t="s">
        <v>407</v>
      </c>
      <c r="D718" s="359" t="s">
        <v>2858</v>
      </c>
      <c r="E718" s="422">
        <v>3620</v>
      </c>
      <c r="F718" s="422">
        <v>3620</v>
      </c>
      <c r="G718" s="367">
        <v>6.3699999999999998E-4</v>
      </c>
      <c r="H718" s="363">
        <v>0.28047499999999997</v>
      </c>
      <c r="I718" s="363">
        <v>3.1999999999999999E-5</v>
      </c>
      <c r="J718" s="364">
        <v>-0.71</v>
      </c>
      <c r="K718" s="364">
        <v>-0.18447759385309404</v>
      </c>
      <c r="L718" s="364">
        <v>1.1410818097441222</v>
      </c>
      <c r="M718" s="364"/>
      <c r="N718" s="364"/>
      <c r="O718" s="364"/>
      <c r="P718" s="366" t="s">
        <v>980</v>
      </c>
    </row>
    <row r="719" spans="1:16" s="96" customFormat="1" ht="12.95" customHeight="1" x14ac:dyDescent="0.2">
      <c r="A719" s="358" t="s">
        <v>102</v>
      </c>
      <c r="B719" s="358"/>
      <c r="C719" s="358" t="s">
        <v>407</v>
      </c>
      <c r="D719" s="359" t="s">
        <v>2859</v>
      </c>
      <c r="E719" s="422">
        <v>3620</v>
      </c>
      <c r="F719" s="422">
        <v>3620</v>
      </c>
      <c r="G719" s="367">
        <v>2.2560000000000002E-3</v>
      </c>
      <c r="H719" s="363">
        <v>0.28087600000000001</v>
      </c>
      <c r="I719" s="363">
        <v>2.8E-5</v>
      </c>
      <c r="J719" s="364">
        <v>9.5399999999999991</v>
      </c>
      <c r="K719" s="364">
        <v>10.078015886783032</v>
      </c>
      <c r="L719" s="364">
        <v>0.99844658352610693</v>
      </c>
      <c r="M719" s="364"/>
      <c r="N719" s="364"/>
      <c r="O719" s="364"/>
      <c r="P719" s="366" t="s">
        <v>980</v>
      </c>
    </row>
    <row r="720" spans="1:16" s="96" customFormat="1" ht="12.95" customHeight="1" x14ac:dyDescent="0.2">
      <c r="A720" s="358" t="s">
        <v>102</v>
      </c>
      <c r="B720" s="358"/>
      <c r="C720" s="358" t="s">
        <v>407</v>
      </c>
      <c r="D720" s="359" t="s">
        <v>2860</v>
      </c>
      <c r="E720" s="422">
        <v>3620</v>
      </c>
      <c r="F720" s="422">
        <v>3620</v>
      </c>
      <c r="G720" s="367">
        <v>1.32E-3</v>
      </c>
      <c r="H720" s="363">
        <v>0.28076699999999999</v>
      </c>
      <c r="I720" s="363">
        <v>1.7E-5</v>
      </c>
      <c r="J720" s="364">
        <v>7.98</v>
      </c>
      <c r="K720" s="364">
        <v>8.524955150270852</v>
      </c>
      <c r="L720" s="364">
        <v>0.60619971142656492</v>
      </c>
      <c r="M720" s="364"/>
      <c r="N720" s="364"/>
      <c r="O720" s="364"/>
      <c r="P720" s="366" t="s">
        <v>980</v>
      </c>
    </row>
    <row r="721" spans="1:16" s="96" customFormat="1" ht="12.95" customHeight="1" x14ac:dyDescent="0.2">
      <c r="A721" s="358" t="s">
        <v>102</v>
      </c>
      <c r="B721" s="358"/>
      <c r="C721" s="358" t="s">
        <v>407</v>
      </c>
      <c r="D721" s="359" t="s">
        <v>2861</v>
      </c>
      <c r="E721" s="422">
        <v>3620</v>
      </c>
      <c r="F721" s="422">
        <v>3620</v>
      </c>
      <c r="G721" s="367">
        <v>2.4260000000000002E-3</v>
      </c>
      <c r="H721" s="363">
        <v>0.280808</v>
      </c>
      <c r="I721" s="363">
        <v>2.0000000000000002E-5</v>
      </c>
      <c r="J721" s="364">
        <v>6.71</v>
      </c>
      <c r="K721" s="364">
        <v>7.2293523399569182</v>
      </c>
      <c r="L721" s="364">
        <v>0.71317613109007649</v>
      </c>
      <c r="M721" s="364"/>
      <c r="N721" s="364"/>
      <c r="O721" s="364"/>
      <c r="P721" s="366" t="s">
        <v>980</v>
      </c>
    </row>
    <row r="722" spans="1:16" s="96" customFormat="1" ht="12.95" customHeight="1" x14ac:dyDescent="0.2">
      <c r="A722" s="358" t="s">
        <v>102</v>
      </c>
      <c r="B722" s="358"/>
      <c r="C722" s="358" t="s">
        <v>407</v>
      </c>
      <c r="D722" s="359" t="s">
        <v>2862</v>
      </c>
      <c r="E722" s="422">
        <v>3620</v>
      </c>
      <c r="F722" s="422">
        <v>3620</v>
      </c>
      <c r="G722" s="367">
        <v>5.5199999999999997E-4</v>
      </c>
      <c r="H722" s="363">
        <v>0.28040399999999999</v>
      </c>
      <c r="I722" s="363">
        <v>1.7E-5</v>
      </c>
      <c r="J722" s="364">
        <v>-3.04</v>
      </c>
      <c r="K722" s="364">
        <v>-2.5043205086627829</v>
      </c>
      <c r="L722" s="364">
        <v>0.60619971142656492</v>
      </c>
      <c r="M722" s="364"/>
      <c r="N722" s="364"/>
      <c r="O722" s="364"/>
      <c r="P722" s="366" t="s">
        <v>980</v>
      </c>
    </row>
    <row r="723" spans="1:16" s="96" customFormat="1" ht="12.95" customHeight="1" x14ac:dyDescent="0.2">
      <c r="A723" s="358" t="s">
        <v>102</v>
      </c>
      <c r="B723" s="358"/>
      <c r="C723" s="358" t="s">
        <v>407</v>
      </c>
      <c r="D723" s="359" t="s">
        <v>2863</v>
      </c>
      <c r="E723" s="422">
        <v>3620</v>
      </c>
      <c r="F723" s="422">
        <v>3620</v>
      </c>
      <c r="G723" s="367">
        <v>8.9999999999999998E-4</v>
      </c>
      <c r="H723" s="363">
        <v>0.28051300000000001</v>
      </c>
      <c r="I723" s="363">
        <v>1.8E-5</v>
      </c>
      <c r="J723" s="364">
        <v>-0.02</v>
      </c>
      <c r="K723" s="364">
        <v>0.5148134293686546</v>
      </c>
      <c r="L723" s="364">
        <v>0.64185851798106885</v>
      </c>
      <c r="M723" s="364"/>
      <c r="N723" s="364"/>
      <c r="O723" s="364"/>
      <c r="P723" s="366" t="s">
        <v>980</v>
      </c>
    </row>
    <row r="724" spans="1:16" s="96" customFormat="1" ht="12.95" customHeight="1" x14ac:dyDescent="0.2">
      <c r="A724" s="358" t="s">
        <v>102</v>
      </c>
      <c r="B724" s="358"/>
      <c r="C724" s="358" t="s">
        <v>407</v>
      </c>
      <c r="D724" s="359" t="s">
        <v>2864</v>
      </c>
      <c r="E724" s="422">
        <v>3620</v>
      </c>
      <c r="F724" s="422">
        <v>3620</v>
      </c>
      <c r="G724" s="367">
        <v>1.449E-3</v>
      </c>
      <c r="H724" s="363">
        <v>0.28064499999999998</v>
      </c>
      <c r="I724" s="363">
        <v>1.9000000000000001E-5</v>
      </c>
      <c r="J724" s="364">
        <v>3.32</v>
      </c>
      <c r="K724" s="364">
        <v>3.8529422421240689</v>
      </c>
      <c r="L724" s="364">
        <v>0.67751732453557256</v>
      </c>
      <c r="M724" s="364"/>
      <c r="N724" s="364"/>
      <c r="O724" s="364"/>
      <c r="P724" s="366" t="s">
        <v>980</v>
      </c>
    </row>
    <row r="725" spans="1:16" s="96" customFormat="1" ht="12.95" customHeight="1" x14ac:dyDescent="0.2">
      <c r="A725" s="358" t="s">
        <v>102</v>
      </c>
      <c r="B725" s="358"/>
      <c r="C725" s="358" t="s">
        <v>407</v>
      </c>
      <c r="D725" s="359" t="s">
        <v>2865</v>
      </c>
      <c r="E725" s="422">
        <v>3620</v>
      </c>
      <c r="F725" s="422">
        <v>3620</v>
      </c>
      <c r="G725" s="367">
        <v>1.06E-3</v>
      </c>
      <c r="H725" s="363">
        <v>0.28065600000000002</v>
      </c>
      <c r="I725" s="363">
        <v>1.5999999999999999E-5</v>
      </c>
      <c r="J725" s="364">
        <v>4.6900000000000004</v>
      </c>
      <c r="K725" s="364">
        <v>5.215091283257145</v>
      </c>
      <c r="L725" s="364">
        <v>0.57054090487206111</v>
      </c>
      <c r="M725" s="364"/>
      <c r="N725" s="364"/>
      <c r="O725" s="364"/>
      <c r="P725" s="366" t="s">
        <v>980</v>
      </c>
    </row>
    <row r="726" spans="1:16" s="96" customFormat="1" ht="12.95" customHeight="1" x14ac:dyDescent="0.2">
      <c r="A726" s="358" t="s">
        <v>102</v>
      </c>
      <c r="B726" s="358"/>
      <c r="C726" s="358" t="s">
        <v>407</v>
      </c>
      <c r="D726" s="359" t="s">
        <v>2866</v>
      </c>
      <c r="E726" s="422">
        <v>3620</v>
      </c>
      <c r="F726" s="422">
        <v>3620</v>
      </c>
      <c r="G726" s="367">
        <v>1.6490000000000001E-3</v>
      </c>
      <c r="H726" s="363">
        <v>0.280694</v>
      </c>
      <c r="I726" s="363">
        <v>2.0000000000000002E-5</v>
      </c>
      <c r="J726" s="364">
        <v>4.5599999999999996</v>
      </c>
      <c r="K726" s="364">
        <v>5.1015594090375593</v>
      </c>
      <c r="L726" s="364">
        <v>0.71317613109007649</v>
      </c>
      <c r="M726" s="364"/>
      <c r="N726" s="364"/>
      <c r="O726" s="364"/>
      <c r="P726" s="366" t="s">
        <v>980</v>
      </c>
    </row>
    <row r="727" spans="1:16" s="96" customFormat="1" ht="12.95" customHeight="1" x14ac:dyDescent="0.2">
      <c r="A727" s="358" t="s">
        <v>102</v>
      </c>
      <c r="B727" s="358"/>
      <c r="C727" s="358" t="s">
        <v>407</v>
      </c>
      <c r="D727" s="359" t="s">
        <v>2867</v>
      </c>
      <c r="E727" s="422">
        <v>3687</v>
      </c>
      <c r="F727" s="422">
        <v>3687</v>
      </c>
      <c r="G727" s="367">
        <v>9.0300000000000005E-4</v>
      </c>
      <c r="H727" s="363">
        <v>0.28041700000000003</v>
      </c>
      <c r="I727" s="363">
        <v>4.0000000000000003E-5</v>
      </c>
      <c r="J727" s="364">
        <v>-1.91</v>
      </c>
      <c r="K727" s="364">
        <v>-1.3547175462047534</v>
      </c>
      <c r="L727" s="364">
        <v>1.4265811619250683</v>
      </c>
      <c r="M727" s="364">
        <f>AVERAGE(K727:K758)</f>
        <v>-0.1058909623409543</v>
      </c>
      <c r="N727" s="364">
        <v>1.0579597685631652</v>
      </c>
      <c r="O727" s="364">
        <f>MAX(K727:K758)-MIN(K727:K758)</f>
        <v>12.918801315240369</v>
      </c>
      <c r="P727" s="366" t="s">
        <v>980</v>
      </c>
    </row>
    <row r="728" spans="1:16" s="96" customFormat="1" ht="12.95" customHeight="1" x14ac:dyDescent="0.2">
      <c r="A728" s="358" t="s">
        <v>102</v>
      </c>
      <c r="B728" s="358"/>
      <c r="C728" s="358" t="s">
        <v>407</v>
      </c>
      <c r="D728" s="359" t="s">
        <v>2868</v>
      </c>
      <c r="E728" s="422">
        <v>3687</v>
      </c>
      <c r="F728" s="422">
        <v>3687</v>
      </c>
      <c r="G728" s="367">
        <v>1.457E-3</v>
      </c>
      <c r="H728" s="363">
        <v>0.28060000000000002</v>
      </c>
      <c r="I728" s="363">
        <v>4.6E-5</v>
      </c>
      <c r="J728" s="364">
        <v>3.19</v>
      </c>
      <c r="K728" s="364">
        <v>3.763909389586928</v>
      </c>
      <c r="L728" s="364">
        <v>1.6405683362138286</v>
      </c>
      <c r="M728" s="364"/>
      <c r="N728" s="364"/>
      <c r="O728" s="364"/>
      <c r="P728" s="366" t="s">
        <v>980</v>
      </c>
    </row>
    <row r="729" spans="1:16" s="96" customFormat="1" ht="12.95" customHeight="1" x14ac:dyDescent="0.2">
      <c r="A729" s="358" t="s">
        <v>102</v>
      </c>
      <c r="B729" s="358"/>
      <c r="C729" s="358" t="s">
        <v>407</v>
      </c>
      <c r="D729" s="359" t="s">
        <v>2869</v>
      </c>
      <c r="E729" s="422">
        <v>3687</v>
      </c>
      <c r="F729" s="422">
        <v>3687</v>
      </c>
      <c r="G729" s="367">
        <v>9.1100000000000003E-4</v>
      </c>
      <c r="H729" s="363">
        <v>0.28042899999999998</v>
      </c>
      <c r="I729" s="363">
        <v>3.4999999999999997E-5</v>
      </c>
      <c r="J729" s="364">
        <v>-1.49</v>
      </c>
      <c r="K729" s="364">
        <v>-0.9470750659323901</v>
      </c>
      <c r="L729" s="364">
        <v>1.2482585166844347</v>
      </c>
      <c r="M729" s="364"/>
      <c r="N729" s="364"/>
      <c r="O729" s="364"/>
      <c r="P729" s="366" t="s">
        <v>980</v>
      </c>
    </row>
    <row r="730" spans="1:16" s="96" customFormat="1" ht="12.95" customHeight="1" x14ac:dyDescent="0.2">
      <c r="A730" s="358" t="s">
        <v>102</v>
      </c>
      <c r="B730" s="358"/>
      <c r="C730" s="358" t="s">
        <v>407</v>
      </c>
      <c r="D730" s="359" t="s">
        <v>2870</v>
      </c>
      <c r="E730" s="422">
        <v>3687</v>
      </c>
      <c r="F730" s="422">
        <v>3687</v>
      </c>
      <c r="G730" s="367">
        <v>7.6999999999999996E-4</v>
      </c>
      <c r="H730" s="363">
        <v>0.28055400000000003</v>
      </c>
      <c r="I730" s="363">
        <v>4.3000000000000002E-5</v>
      </c>
      <c r="J730" s="364">
        <v>3.32</v>
      </c>
      <c r="K730" s="364">
        <v>3.8693402439338165</v>
      </c>
      <c r="L730" s="364">
        <v>1.5335747490694485</v>
      </c>
      <c r="M730" s="364"/>
      <c r="N730" s="364"/>
      <c r="O730" s="364"/>
      <c r="P730" s="366" t="s">
        <v>980</v>
      </c>
    </row>
    <row r="731" spans="1:16" s="96" customFormat="1" ht="12.95" customHeight="1" x14ac:dyDescent="0.2">
      <c r="A731" s="358" t="s">
        <v>102</v>
      </c>
      <c r="B731" s="358"/>
      <c r="C731" s="358" t="s">
        <v>407</v>
      </c>
      <c r="D731" s="359" t="s">
        <v>2871</v>
      </c>
      <c r="E731" s="422">
        <v>3687</v>
      </c>
      <c r="F731" s="422">
        <v>3687</v>
      </c>
      <c r="G731" s="367">
        <v>5.3399999999999997E-4</v>
      </c>
      <c r="H731" s="363">
        <v>0.28044400000000003</v>
      </c>
      <c r="I731" s="363">
        <v>3.4E-5</v>
      </c>
      <c r="J731" s="364">
        <v>0.01</v>
      </c>
      <c r="K731" s="364">
        <v>0.54603216359305762</v>
      </c>
      <c r="L731" s="364">
        <v>1.2125939876363079</v>
      </c>
      <c r="M731" s="364"/>
      <c r="N731" s="364"/>
      <c r="O731" s="364"/>
      <c r="P731" s="366" t="s">
        <v>980</v>
      </c>
    </row>
    <row r="732" spans="1:16" s="96" customFormat="1" ht="12.95" customHeight="1" x14ac:dyDescent="0.2">
      <c r="A732" s="358" t="s">
        <v>102</v>
      </c>
      <c r="B732" s="358"/>
      <c r="C732" s="358" t="s">
        <v>407</v>
      </c>
      <c r="D732" s="359" t="s">
        <v>2872</v>
      </c>
      <c r="E732" s="422">
        <v>3687</v>
      </c>
      <c r="F732" s="422">
        <v>3687</v>
      </c>
      <c r="G732" s="367">
        <v>1.315E-3</v>
      </c>
      <c r="H732" s="363">
        <v>0.28055400000000003</v>
      </c>
      <c r="I732" s="363">
        <v>4.3000000000000002E-5</v>
      </c>
      <c r="J732" s="364">
        <v>1.95</v>
      </c>
      <c r="K732" s="364">
        <v>2.4842317157602878</v>
      </c>
      <c r="L732" s="364">
        <v>1.5335747490694485</v>
      </c>
      <c r="M732" s="364"/>
      <c r="N732" s="364"/>
      <c r="O732" s="364"/>
      <c r="P732" s="366" t="s">
        <v>980</v>
      </c>
    </row>
    <row r="733" spans="1:16" s="96" customFormat="1" ht="12.95" customHeight="1" x14ac:dyDescent="0.2">
      <c r="A733" s="358" t="s">
        <v>102</v>
      </c>
      <c r="B733" s="358"/>
      <c r="C733" s="358" t="s">
        <v>407</v>
      </c>
      <c r="D733" s="359" t="s">
        <v>2873</v>
      </c>
      <c r="E733" s="422">
        <v>3687</v>
      </c>
      <c r="F733" s="422">
        <v>3687</v>
      </c>
      <c r="G733" s="367">
        <v>9.3099999999999997E-4</v>
      </c>
      <c r="H733" s="363">
        <v>0.28049099999999999</v>
      </c>
      <c r="I733" s="363">
        <v>4.3000000000000002E-5</v>
      </c>
      <c r="J733" s="364">
        <v>0.68</v>
      </c>
      <c r="K733" s="364">
        <v>1.2132960642952106</v>
      </c>
      <c r="L733" s="364">
        <v>1.5335747490694485</v>
      </c>
      <c r="M733" s="364"/>
      <c r="N733" s="364"/>
      <c r="O733" s="364"/>
      <c r="P733" s="366" t="s">
        <v>980</v>
      </c>
    </row>
    <row r="734" spans="1:16" s="96" customFormat="1" ht="12.95" customHeight="1" x14ac:dyDescent="0.2">
      <c r="A734" s="358" t="s">
        <v>102</v>
      </c>
      <c r="B734" s="358"/>
      <c r="C734" s="358" t="s">
        <v>407</v>
      </c>
      <c r="D734" s="359" t="s">
        <v>2874</v>
      </c>
      <c r="E734" s="422">
        <v>3687</v>
      </c>
      <c r="F734" s="422">
        <v>3687</v>
      </c>
      <c r="G734" s="367">
        <v>8.6300000000000005E-4</v>
      </c>
      <c r="H734" s="363">
        <v>0.28040700000000002</v>
      </c>
      <c r="I734" s="363">
        <v>4.5000000000000003E-5</v>
      </c>
      <c r="J734" s="364">
        <v>-2.16</v>
      </c>
      <c r="K734" s="364">
        <v>-1.6097034951689793</v>
      </c>
      <c r="L734" s="364">
        <v>1.604903807165702</v>
      </c>
      <c r="M734" s="364"/>
      <c r="N734" s="364"/>
      <c r="O734" s="364"/>
      <c r="P734" s="366" t="s">
        <v>980</v>
      </c>
    </row>
    <row r="735" spans="1:16" s="96" customFormat="1" ht="12.95" customHeight="1" x14ac:dyDescent="0.2">
      <c r="A735" s="358" t="s">
        <v>102</v>
      </c>
      <c r="B735" s="358"/>
      <c r="C735" s="358" t="s">
        <v>407</v>
      </c>
      <c r="D735" s="359" t="s">
        <v>2875</v>
      </c>
      <c r="E735" s="422">
        <v>3687</v>
      </c>
      <c r="F735" s="422">
        <v>3687</v>
      </c>
      <c r="G735" s="367">
        <v>8.61E-4</v>
      </c>
      <c r="H735" s="363">
        <v>0.28036</v>
      </c>
      <c r="I735" s="363">
        <v>4.3999999999999999E-5</v>
      </c>
      <c r="J735" s="364">
        <v>-3.84</v>
      </c>
      <c r="K735" s="364">
        <v>-3.2808533933559314</v>
      </c>
      <c r="L735" s="364">
        <v>1.5692392781175752</v>
      </c>
      <c r="M735" s="364"/>
      <c r="N735" s="364"/>
      <c r="O735" s="364"/>
      <c r="P735" s="366" t="s">
        <v>980</v>
      </c>
    </row>
    <row r="736" spans="1:16" s="96" customFormat="1" ht="12.95" customHeight="1" x14ac:dyDescent="0.2">
      <c r="A736" s="358" t="s">
        <v>102</v>
      </c>
      <c r="B736" s="358"/>
      <c r="C736" s="358" t="s">
        <v>407</v>
      </c>
      <c r="D736" s="359" t="s">
        <v>2876</v>
      </c>
      <c r="E736" s="422">
        <v>3687</v>
      </c>
      <c r="F736" s="422">
        <v>3687</v>
      </c>
      <c r="G736" s="367">
        <v>1.06E-3</v>
      </c>
      <c r="H736" s="363">
        <v>0.28034999999999999</v>
      </c>
      <c r="I736" s="363">
        <v>4.5000000000000003E-5</v>
      </c>
      <c r="J736" s="364">
        <v>-4.6900000000000004</v>
      </c>
      <c r="K736" s="364">
        <v>-4.1432539078867237</v>
      </c>
      <c r="L736" s="364">
        <v>1.604903807165702</v>
      </c>
      <c r="M736" s="364"/>
      <c r="N736" s="364"/>
      <c r="O736" s="364"/>
      <c r="P736" s="366" t="s">
        <v>980</v>
      </c>
    </row>
    <row r="737" spans="1:16" s="96" customFormat="1" ht="12.95" customHeight="1" x14ac:dyDescent="0.2">
      <c r="A737" s="358" t="s">
        <v>102</v>
      </c>
      <c r="B737" s="358"/>
      <c r="C737" s="358" t="s">
        <v>407</v>
      </c>
      <c r="D737" s="359" t="s">
        <v>2877</v>
      </c>
      <c r="E737" s="422">
        <v>3687</v>
      </c>
      <c r="F737" s="422">
        <v>3687</v>
      </c>
      <c r="G737" s="367">
        <v>5.2999999999999998E-4</v>
      </c>
      <c r="H737" s="363">
        <v>0.28035100000000002</v>
      </c>
      <c r="I737" s="363">
        <v>3.4E-5</v>
      </c>
      <c r="J737" s="364">
        <v>-3.33</v>
      </c>
      <c r="K737" s="364">
        <v>-2.7606031037330503</v>
      </c>
      <c r="L737" s="364">
        <v>1.2125939876363079</v>
      </c>
      <c r="M737" s="364"/>
      <c r="N737" s="364"/>
      <c r="O737" s="364"/>
      <c r="P737" s="366" t="s">
        <v>980</v>
      </c>
    </row>
    <row r="738" spans="1:16" s="96" customFormat="1" ht="12.95" customHeight="1" x14ac:dyDescent="0.2">
      <c r="A738" s="358" t="s">
        <v>102</v>
      </c>
      <c r="B738" s="358"/>
      <c r="C738" s="358" t="s">
        <v>407</v>
      </c>
      <c r="D738" s="359" t="s">
        <v>2878</v>
      </c>
      <c r="E738" s="422">
        <v>3687</v>
      </c>
      <c r="F738" s="422">
        <v>3687</v>
      </c>
      <c r="G738" s="367">
        <v>9.8499999999999998E-4</v>
      </c>
      <c r="H738" s="363">
        <v>0.28043600000000002</v>
      </c>
      <c r="I738" s="363">
        <v>3.3000000000000003E-5</v>
      </c>
      <c r="J738" s="364">
        <v>-1.44</v>
      </c>
      <c r="K738" s="364">
        <v>-0.88549314440133919</v>
      </c>
      <c r="L738" s="364">
        <v>1.1769294585881815</v>
      </c>
      <c r="M738" s="364"/>
      <c r="N738" s="364"/>
      <c r="O738" s="364"/>
      <c r="P738" s="366" t="s">
        <v>980</v>
      </c>
    </row>
    <row r="739" spans="1:16" s="96" customFormat="1" ht="12.95" customHeight="1" x14ac:dyDescent="0.2">
      <c r="A739" s="358" t="s">
        <v>102</v>
      </c>
      <c r="B739" s="358"/>
      <c r="C739" s="358" t="s">
        <v>407</v>
      </c>
      <c r="D739" s="359" t="s">
        <v>2879</v>
      </c>
      <c r="E739" s="422">
        <v>3687</v>
      </c>
      <c r="F739" s="422">
        <v>3687</v>
      </c>
      <c r="G739" s="367">
        <v>1.2149999999999999E-3</v>
      </c>
      <c r="H739" s="363">
        <v>0.28059099999999998</v>
      </c>
      <c r="I739" s="363">
        <v>5.3000000000000001E-5</v>
      </c>
      <c r="J739" s="364">
        <v>3.52</v>
      </c>
      <c r="K739" s="364">
        <v>4.0579676443308621</v>
      </c>
      <c r="L739" s="364">
        <v>1.8902200395507154</v>
      </c>
      <c r="M739" s="364"/>
      <c r="N739" s="364"/>
      <c r="O739" s="364"/>
      <c r="P739" s="366" t="s">
        <v>980</v>
      </c>
    </row>
    <row r="740" spans="1:16" s="96" customFormat="1" ht="12.95" customHeight="1" x14ac:dyDescent="0.2">
      <c r="A740" s="358" t="s">
        <v>102</v>
      </c>
      <c r="B740" s="358"/>
      <c r="C740" s="358" t="s">
        <v>407</v>
      </c>
      <c r="D740" s="359" t="s">
        <v>2880</v>
      </c>
      <c r="E740" s="422">
        <v>3687</v>
      </c>
      <c r="F740" s="422">
        <v>3687</v>
      </c>
      <c r="G740" s="367">
        <v>1.3600000000000001E-3</v>
      </c>
      <c r="H740" s="363">
        <v>0.28048600000000001</v>
      </c>
      <c r="I740" s="363">
        <v>5.5999999999999999E-5</v>
      </c>
      <c r="J740" s="364">
        <v>-0.61</v>
      </c>
      <c r="K740" s="364">
        <v>-5.5323018719466432E-2</v>
      </c>
      <c r="L740" s="364">
        <v>1.9972136266950955</v>
      </c>
      <c r="M740" s="364"/>
      <c r="N740" s="364"/>
      <c r="O740" s="364"/>
      <c r="P740" s="366" t="s">
        <v>980</v>
      </c>
    </row>
    <row r="741" spans="1:16" s="96" customFormat="1" ht="12.95" customHeight="1" x14ac:dyDescent="0.2">
      <c r="A741" s="358" t="s">
        <v>102</v>
      </c>
      <c r="B741" s="358"/>
      <c r="C741" s="358" t="s">
        <v>407</v>
      </c>
      <c r="D741" s="359" t="s">
        <v>2881</v>
      </c>
      <c r="E741" s="422">
        <v>3687</v>
      </c>
      <c r="F741" s="422">
        <v>3687</v>
      </c>
      <c r="G741" s="367">
        <v>7.5000000000000002E-4</v>
      </c>
      <c r="H741" s="363">
        <v>0.28038299999999999</v>
      </c>
      <c r="I741" s="363">
        <v>4.1E-5</v>
      </c>
      <c r="J741" s="364">
        <v>-2.75</v>
      </c>
      <c r="K741" s="364">
        <v>-2.1784645525391166</v>
      </c>
      <c r="L741" s="364">
        <v>1.4622456909731951</v>
      </c>
      <c r="M741" s="364"/>
      <c r="N741" s="364"/>
      <c r="O741" s="364"/>
      <c r="P741" s="366" t="s">
        <v>980</v>
      </c>
    </row>
    <row r="742" spans="1:16" s="96" customFormat="1" ht="12.95" customHeight="1" x14ac:dyDescent="0.2">
      <c r="A742" s="358" t="s">
        <v>102</v>
      </c>
      <c r="B742" s="358"/>
      <c r="C742" s="358" t="s">
        <v>407</v>
      </c>
      <c r="D742" s="359" t="s">
        <v>2882</v>
      </c>
      <c r="E742" s="422">
        <v>3687</v>
      </c>
      <c r="F742" s="422">
        <v>3687</v>
      </c>
      <c r="G742" s="367">
        <v>8.9099999999999997E-4</v>
      </c>
      <c r="H742" s="363">
        <v>0.280497</v>
      </c>
      <c r="I742" s="363">
        <v>4.1E-5</v>
      </c>
      <c r="J742" s="364">
        <v>0.98</v>
      </c>
      <c r="K742" s="364">
        <v>1.5289425801001677</v>
      </c>
      <c r="L742" s="364">
        <v>1.4622456909731951</v>
      </c>
      <c r="M742" s="364"/>
      <c r="N742" s="364"/>
      <c r="O742" s="364"/>
      <c r="P742" s="366" t="s">
        <v>980</v>
      </c>
    </row>
    <row r="743" spans="1:16" s="96" customFormat="1" ht="12.95" customHeight="1" x14ac:dyDescent="0.2">
      <c r="A743" s="358" t="s">
        <v>102</v>
      </c>
      <c r="B743" s="358"/>
      <c r="C743" s="358" t="s">
        <v>407</v>
      </c>
      <c r="D743" s="359" t="s">
        <v>2883</v>
      </c>
      <c r="E743" s="422">
        <v>3687</v>
      </c>
      <c r="F743" s="422">
        <v>3687</v>
      </c>
      <c r="G743" s="367">
        <v>8.9899999999999995E-4</v>
      </c>
      <c r="H743" s="363">
        <v>0.28038200000000002</v>
      </c>
      <c r="I743" s="363">
        <v>3.6999999999999998E-5</v>
      </c>
      <c r="J743" s="364">
        <v>-3.14</v>
      </c>
      <c r="K743" s="364">
        <v>-2.5928101287364669</v>
      </c>
      <c r="L743" s="364">
        <v>1.3195875747806882</v>
      </c>
      <c r="M743" s="364"/>
      <c r="N743" s="364"/>
      <c r="O743" s="364"/>
      <c r="P743" s="366" t="s">
        <v>980</v>
      </c>
    </row>
    <row r="744" spans="1:16" s="96" customFormat="1" ht="12.95" customHeight="1" x14ac:dyDescent="0.2">
      <c r="A744" s="358" t="s">
        <v>102</v>
      </c>
      <c r="B744" s="358"/>
      <c r="C744" s="358" t="s">
        <v>407</v>
      </c>
      <c r="D744" s="359" t="s">
        <v>2884</v>
      </c>
      <c r="E744" s="422">
        <v>3687</v>
      </c>
      <c r="F744" s="422">
        <v>3687</v>
      </c>
      <c r="G744" s="367">
        <v>9.41E-4</v>
      </c>
      <c r="H744" s="363">
        <v>0.28061999999999998</v>
      </c>
      <c r="I744" s="363">
        <v>4.0000000000000003E-5</v>
      </c>
      <c r="J744" s="364">
        <v>5.23</v>
      </c>
      <c r="K744" s="364">
        <v>5.788605476122477</v>
      </c>
      <c r="L744" s="364">
        <v>1.4265811619250683</v>
      </c>
      <c r="M744" s="364"/>
      <c r="N744" s="364"/>
      <c r="O744" s="364"/>
      <c r="P744" s="366" t="s">
        <v>980</v>
      </c>
    </row>
    <row r="745" spans="1:16" s="96" customFormat="1" ht="12.95" customHeight="1" x14ac:dyDescent="0.2">
      <c r="A745" s="358" t="s">
        <v>102</v>
      </c>
      <c r="B745" s="358"/>
      <c r="C745" s="358" t="s">
        <v>407</v>
      </c>
      <c r="D745" s="359" t="s">
        <v>2885</v>
      </c>
      <c r="E745" s="422">
        <v>3687</v>
      </c>
      <c r="F745" s="422">
        <v>3687</v>
      </c>
      <c r="G745" s="367">
        <v>2.2190000000000001E-3</v>
      </c>
      <c r="H745" s="363">
        <v>0.28037200000000001</v>
      </c>
      <c r="I745" s="363">
        <v>3.6999999999999998E-5</v>
      </c>
      <c r="J745" s="364">
        <v>-6.87</v>
      </c>
      <c r="K745" s="364">
        <v>-6.3042136892899059</v>
      </c>
      <c r="L745" s="364">
        <v>1.3195875747806882</v>
      </c>
      <c r="M745" s="364"/>
      <c r="N745" s="364"/>
      <c r="O745" s="364"/>
      <c r="P745" s="366" t="s">
        <v>980</v>
      </c>
    </row>
    <row r="746" spans="1:16" s="96" customFormat="1" ht="12.95" customHeight="1" x14ac:dyDescent="0.2">
      <c r="A746" s="358" t="s">
        <v>102</v>
      </c>
      <c r="B746" s="358"/>
      <c r="C746" s="358" t="s">
        <v>407</v>
      </c>
      <c r="D746" s="359" t="s">
        <v>2886</v>
      </c>
      <c r="E746" s="422">
        <v>3687</v>
      </c>
      <c r="F746" s="422">
        <v>3687</v>
      </c>
      <c r="G746" s="367">
        <v>8.9400000000000005E-4</v>
      </c>
      <c r="H746" s="363">
        <v>0.28042400000000001</v>
      </c>
      <c r="I746" s="363">
        <v>4.1E-5</v>
      </c>
      <c r="J746" s="364">
        <v>-1.63</v>
      </c>
      <c r="K746" s="364">
        <v>-1.0821924910275893</v>
      </c>
      <c r="L746" s="364">
        <v>1.4622456909731951</v>
      </c>
      <c r="M746" s="364"/>
      <c r="N746" s="364"/>
      <c r="O746" s="364"/>
      <c r="P746" s="366" t="s">
        <v>980</v>
      </c>
    </row>
    <row r="747" spans="1:16" s="96" customFormat="1" ht="12.95" customHeight="1" x14ac:dyDescent="0.2">
      <c r="A747" s="358" t="s">
        <v>102</v>
      </c>
      <c r="B747" s="358"/>
      <c r="C747" s="358" t="s">
        <v>407</v>
      </c>
      <c r="D747" s="359" t="s">
        <v>2887</v>
      </c>
      <c r="E747" s="422">
        <v>3687</v>
      </c>
      <c r="F747" s="422">
        <v>3687</v>
      </c>
      <c r="G747" s="367">
        <v>1.0499999999999999E-3</v>
      </c>
      <c r="H747" s="363">
        <v>0.280445</v>
      </c>
      <c r="I747" s="363">
        <v>3.6999999999999998E-5</v>
      </c>
      <c r="J747" s="364">
        <v>-1.29</v>
      </c>
      <c r="K747" s="364">
        <v>-0.72970881293432655</v>
      </c>
      <c r="L747" s="364">
        <v>1.3195875747806882</v>
      </c>
      <c r="M747" s="364"/>
      <c r="N747" s="364"/>
      <c r="O747" s="364"/>
      <c r="P747" s="366" t="s">
        <v>980</v>
      </c>
    </row>
    <row r="748" spans="1:16" s="96" customFormat="1" ht="12.95" customHeight="1" x14ac:dyDescent="0.2">
      <c r="A748" s="358" t="s">
        <v>102</v>
      </c>
      <c r="B748" s="358"/>
      <c r="C748" s="358" t="s">
        <v>407</v>
      </c>
      <c r="D748" s="359" t="s">
        <v>2888</v>
      </c>
      <c r="E748" s="422">
        <v>3687</v>
      </c>
      <c r="F748" s="422">
        <v>3687</v>
      </c>
      <c r="G748" s="367">
        <v>1.266E-3</v>
      </c>
      <c r="H748" s="363">
        <v>0.280331</v>
      </c>
      <c r="I748" s="363">
        <v>4.1999999999999998E-5</v>
      </c>
      <c r="J748" s="364">
        <v>-5.91</v>
      </c>
      <c r="K748" s="364">
        <v>-5.3444255686130315</v>
      </c>
      <c r="L748" s="364">
        <v>1.4979102200213217</v>
      </c>
      <c r="M748" s="364"/>
      <c r="N748" s="364"/>
      <c r="O748" s="364"/>
      <c r="P748" s="366" t="s">
        <v>980</v>
      </c>
    </row>
    <row r="749" spans="1:16" s="96" customFormat="1" ht="12.95" customHeight="1" x14ac:dyDescent="0.2">
      <c r="A749" s="358" t="s">
        <v>102</v>
      </c>
      <c r="B749" s="358"/>
      <c r="C749" s="358" t="s">
        <v>407</v>
      </c>
      <c r="D749" s="359" t="s">
        <v>2889</v>
      </c>
      <c r="E749" s="422">
        <v>3687</v>
      </c>
      <c r="F749" s="422">
        <v>3687</v>
      </c>
      <c r="G749" s="367">
        <v>1.338E-3</v>
      </c>
      <c r="H749" s="363">
        <v>0.28049299999999999</v>
      </c>
      <c r="I749" s="363">
        <v>4.3999999999999999E-5</v>
      </c>
      <c r="J749" s="364">
        <v>-0.32</v>
      </c>
      <c r="K749" s="364">
        <v>0.25024132245254904</v>
      </c>
      <c r="L749" s="364">
        <v>1.5692392781175752</v>
      </c>
      <c r="M749" s="364"/>
      <c r="N749" s="364"/>
      <c r="O749" s="364"/>
      <c r="P749" s="366" t="s">
        <v>980</v>
      </c>
    </row>
    <row r="750" spans="1:16" s="96" customFormat="1" ht="12.95" customHeight="1" x14ac:dyDescent="0.2">
      <c r="A750" s="358" t="s">
        <v>102</v>
      </c>
      <c r="B750" s="358"/>
      <c r="C750" s="358" t="s">
        <v>407</v>
      </c>
      <c r="D750" s="359" t="s">
        <v>2890</v>
      </c>
      <c r="E750" s="422">
        <v>3687</v>
      </c>
      <c r="F750" s="422">
        <v>3687</v>
      </c>
      <c r="G750" s="367">
        <v>8.12E-4</v>
      </c>
      <c r="H750" s="363">
        <v>0.28045999999999999</v>
      </c>
      <c r="I750" s="363">
        <v>3.1000000000000001E-5</v>
      </c>
      <c r="J750" s="364">
        <v>-0.14000000000000001</v>
      </c>
      <c r="K750" s="364">
        <v>0.4101322048155609</v>
      </c>
      <c r="L750" s="364">
        <v>1.105600400491928</v>
      </c>
      <c r="M750" s="364"/>
      <c r="N750" s="364"/>
      <c r="O750" s="364"/>
      <c r="P750" s="366" t="s">
        <v>980</v>
      </c>
    </row>
    <row r="751" spans="1:16" s="96" customFormat="1" ht="12.95" customHeight="1" x14ac:dyDescent="0.2">
      <c r="A751" s="358" t="s">
        <v>102</v>
      </c>
      <c r="B751" s="358"/>
      <c r="C751" s="358" t="s">
        <v>407</v>
      </c>
      <c r="D751" s="359" t="s">
        <v>2891</v>
      </c>
      <c r="E751" s="422">
        <v>3687</v>
      </c>
      <c r="F751" s="422">
        <v>3687</v>
      </c>
      <c r="G751" s="367">
        <v>7.8299999999999995E-4</v>
      </c>
      <c r="H751" s="363">
        <v>0.280468</v>
      </c>
      <c r="I751" s="363">
        <v>4.1E-5</v>
      </c>
      <c r="J751" s="364">
        <v>0.21</v>
      </c>
      <c r="K751" s="364">
        <v>0.76915145980072097</v>
      </c>
      <c r="L751" s="364">
        <v>1.4622456909731951</v>
      </c>
      <c r="M751" s="364"/>
      <c r="N751" s="364"/>
      <c r="O751" s="364"/>
      <c r="P751" s="366" t="s">
        <v>980</v>
      </c>
    </row>
    <row r="752" spans="1:16" s="96" customFormat="1" ht="12.95" customHeight="1" x14ac:dyDescent="0.2">
      <c r="A752" s="358" t="s">
        <v>102</v>
      </c>
      <c r="B752" s="358"/>
      <c r="C752" s="358" t="s">
        <v>407</v>
      </c>
      <c r="D752" s="359" t="s">
        <v>2892</v>
      </c>
      <c r="E752" s="422">
        <v>3687</v>
      </c>
      <c r="F752" s="422">
        <v>3687</v>
      </c>
      <c r="G752" s="367">
        <v>8.0400000000000003E-4</v>
      </c>
      <c r="H752" s="363">
        <v>0.280497</v>
      </c>
      <c r="I752" s="363">
        <v>3.8999999999999999E-5</v>
      </c>
      <c r="J752" s="364">
        <v>1.2</v>
      </c>
      <c r="K752" s="364">
        <v>1.7500516478996531</v>
      </c>
      <c r="L752" s="364">
        <v>1.3909166328769416</v>
      </c>
      <c r="M752" s="364"/>
      <c r="N752" s="364"/>
      <c r="O752" s="364"/>
      <c r="P752" s="366" t="s">
        <v>980</v>
      </c>
    </row>
    <row r="753" spans="1:16" s="96" customFormat="1" ht="12.95" customHeight="1" x14ac:dyDescent="0.2">
      <c r="A753" s="358" t="s">
        <v>102</v>
      </c>
      <c r="B753" s="358"/>
      <c r="C753" s="358" t="s">
        <v>407</v>
      </c>
      <c r="D753" s="359" t="s">
        <v>2893</v>
      </c>
      <c r="E753" s="422">
        <v>3687</v>
      </c>
      <c r="F753" s="422">
        <v>3687</v>
      </c>
      <c r="G753" s="367">
        <v>9.0899999999999998E-4</v>
      </c>
      <c r="H753" s="363">
        <v>0.28038299999999999</v>
      </c>
      <c r="I753" s="363">
        <v>3.8999999999999999E-5</v>
      </c>
      <c r="J753" s="364">
        <v>-3.13</v>
      </c>
      <c r="K753" s="364">
        <v>-2.5825604350693254</v>
      </c>
      <c r="L753" s="364">
        <v>1.3909166328769416</v>
      </c>
      <c r="M753" s="364"/>
      <c r="N753" s="364"/>
      <c r="O753" s="364"/>
      <c r="P753" s="366" t="s">
        <v>980</v>
      </c>
    </row>
    <row r="754" spans="1:16" s="96" customFormat="1" ht="12.95" customHeight="1" x14ac:dyDescent="0.2">
      <c r="A754" s="358" t="s">
        <v>102</v>
      </c>
      <c r="B754" s="358"/>
      <c r="C754" s="358" t="s">
        <v>407</v>
      </c>
      <c r="D754" s="359" t="s">
        <v>2894</v>
      </c>
      <c r="E754" s="422">
        <v>3687</v>
      </c>
      <c r="F754" s="422">
        <v>3687</v>
      </c>
      <c r="G754" s="367">
        <v>6.1600000000000001E-4</v>
      </c>
      <c r="H754" s="363">
        <v>0.28061999999999998</v>
      </c>
      <c r="I754" s="363">
        <v>2.8E-5</v>
      </c>
      <c r="J754" s="364">
        <v>6.05</v>
      </c>
      <c r="K754" s="364">
        <v>6.6145876259504632</v>
      </c>
      <c r="L754" s="364">
        <v>0.99860681334754775</v>
      </c>
      <c r="M754" s="364"/>
      <c r="N754" s="364"/>
      <c r="O754" s="364"/>
      <c r="P754" s="366" t="s">
        <v>980</v>
      </c>
    </row>
    <row r="755" spans="1:16" s="96" customFormat="1" ht="12.95" customHeight="1" x14ac:dyDescent="0.2">
      <c r="A755" s="358" t="s">
        <v>102</v>
      </c>
      <c r="B755" s="358"/>
      <c r="C755" s="358" t="s">
        <v>407</v>
      </c>
      <c r="D755" s="359" t="s">
        <v>2895</v>
      </c>
      <c r="E755" s="422">
        <v>3687</v>
      </c>
      <c r="F755" s="422">
        <v>3687</v>
      </c>
      <c r="G755" s="367">
        <v>6.1700000000000004E-4</v>
      </c>
      <c r="H755" s="363">
        <v>0.28044999999999998</v>
      </c>
      <c r="I755" s="363">
        <v>4.1E-5</v>
      </c>
      <c r="J755" s="364">
        <v>0.01</v>
      </c>
      <c r="K755" s="364">
        <v>0.54907620423039205</v>
      </c>
      <c r="L755" s="364">
        <v>1.4622456909731951</v>
      </c>
      <c r="M755" s="364"/>
      <c r="N755" s="364"/>
      <c r="O755" s="364"/>
      <c r="P755" s="366" t="s">
        <v>980</v>
      </c>
    </row>
    <row r="756" spans="1:16" s="96" customFormat="1" ht="12.95" customHeight="1" x14ac:dyDescent="0.2">
      <c r="A756" s="358" t="s">
        <v>102</v>
      </c>
      <c r="B756" s="358"/>
      <c r="C756" s="358" t="s">
        <v>407</v>
      </c>
      <c r="D756" s="359" t="s">
        <v>2896</v>
      </c>
      <c r="E756" s="422">
        <v>3687</v>
      </c>
      <c r="F756" s="422">
        <v>3687</v>
      </c>
      <c r="G756" s="367">
        <v>8.3900000000000001E-4</v>
      </c>
      <c r="H756" s="363">
        <v>0.28045500000000001</v>
      </c>
      <c r="I756" s="363">
        <v>4.3000000000000002E-5</v>
      </c>
      <c r="J756" s="364">
        <v>-0.39</v>
      </c>
      <c r="K756" s="364">
        <v>0.16318950404992094</v>
      </c>
      <c r="L756" s="364">
        <v>1.5335747490694485</v>
      </c>
      <c r="M756" s="364"/>
      <c r="N756" s="364"/>
      <c r="O756" s="364"/>
      <c r="P756" s="366" t="s">
        <v>980</v>
      </c>
    </row>
    <row r="757" spans="1:16" s="96" customFormat="1" ht="12.95" customHeight="1" x14ac:dyDescent="0.2">
      <c r="A757" s="358" t="s">
        <v>102</v>
      </c>
      <c r="B757" s="358"/>
      <c r="C757" s="358" t="s">
        <v>407</v>
      </c>
      <c r="D757" s="359" t="s">
        <v>2897</v>
      </c>
      <c r="E757" s="422">
        <v>3687</v>
      </c>
      <c r="F757" s="422">
        <v>3687</v>
      </c>
      <c r="G757" s="367">
        <v>7.7200000000000001E-4</v>
      </c>
      <c r="H757" s="363">
        <v>0.28036499999999998</v>
      </c>
      <c r="I757" s="363">
        <v>3.6999999999999998E-5</v>
      </c>
      <c r="J757" s="364">
        <v>-3.44</v>
      </c>
      <c r="K757" s="364">
        <v>-2.8763387132402229</v>
      </c>
      <c r="L757" s="364">
        <v>1.3195875747806882</v>
      </c>
      <c r="M757" s="364"/>
      <c r="N757" s="364"/>
      <c r="O757" s="364"/>
      <c r="P757" s="366" t="s">
        <v>980</v>
      </c>
    </row>
    <row r="758" spans="1:16" s="96" customFormat="1" ht="12.95" customHeight="1" x14ac:dyDescent="0.2">
      <c r="A758" s="358" t="s">
        <v>102</v>
      </c>
      <c r="B758" s="358"/>
      <c r="C758" s="358" t="s">
        <v>407</v>
      </c>
      <c r="D758" s="359" t="s">
        <v>2898</v>
      </c>
      <c r="E758" s="422">
        <v>3687</v>
      </c>
      <c r="F758" s="422">
        <v>3687</v>
      </c>
      <c r="G758" s="367">
        <v>5.62E-4</v>
      </c>
      <c r="H758" s="363">
        <v>0.28047499999999997</v>
      </c>
      <c r="I758" s="363">
        <v>5.1999999999999997E-5</v>
      </c>
      <c r="J758" s="364">
        <v>1.03</v>
      </c>
      <c r="K758" s="364">
        <v>1.5804710250200138</v>
      </c>
      <c r="L758" s="364">
        <v>1.8545555105025886</v>
      </c>
      <c r="M758" s="364"/>
      <c r="N758" s="364"/>
      <c r="O758" s="364"/>
      <c r="P758" s="366" t="s">
        <v>980</v>
      </c>
    </row>
    <row r="759" spans="1:16" s="96" customFormat="1" ht="12.95" customHeight="1" x14ac:dyDescent="0.2">
      <c r="A759" s="358" t="s">
        <v>102</v>
      </c>
      <c r="B759" s="358"/>
      <c r="C759" s="358" t="s">
        <v>229</v>
      </c>
      <c r="D759" s="359" t="s">
        <v>2899</v>
      </c>
      <c r="E759" s="422">
        <v>3792</v>
      </c>
      <c r="F759" s="422">
        <v>3792</v>
      </c>
      <c r="G759" s="367">
        <v>1.48E-3</v>
      </c>
      <c r="H759" s="363">
        <v>0.28039500000000001</v>
      </c>
      <c r="I759" s="363">
        <v>2.5000000000000001E-5</v>
      </c>
      <c r="J759" s="364">
        <v>-1.77</v>
      </c>
      <c r="K759" s="364">
        <v>-1.1980187482163451</v>
      </c>
      <c r="L759" s="364">
        <v>0.89183788130114938</v>
      </c>
      <c r="M759" s="364">
        <f>AVERAGE(K759:K783)</f>
        <v>0.76882492068071062</v>
      </c>
      <c r="N759" s="364">
        <v>0.84479389184319653</v>
      </c>
      <c r="O759" s="364">
        <f>MAX(K759:K783)-MIN(K759:K783)</f>
        <v>8.6165905928425879</v>
      </c>
      <c r="P759" s="366" t="s">
        <v>980</v>
      </c>
    </row>
    <row r="760" spans="1:16" s="96" customFormat="1" ht="12.95" customHeight="1" x14ac:dyDescent="0.2">
      <c r="A760" s="358" t="s">
        <v>102</v>
      </c>
      <c r="B760" s="358"/>
      <c r="C760" s="358" t="s">
        <v>229</v>
      </c>
      <c r="D760" s="359" t="s">
        <v>2900</v>
      </c>
      <c r="E760" s="422">
        <v>3792</v>
      </c>
      <c r="F760" s="422">
        <v>3792</v>
      </c>
      <c r="G760" s="367">
        <v>3.156E-3</v>
      </c>
      <c r="H760" s="363">
        <v>0.28057100000000001</v>
      </c>
      <c r="I760" s="363">
        <v>2.8E-5</v>
      </c>
      <c r="J760" s="364">
        <v>0.12</v>
      </c>
      <c r="K760" s="364">
        <v>0.69423786229094731</v>
      </c>
      <c r="L760" s="364">
        <v>0.99885842705728722</v>
      </c>
      <c r="M760" s="364"/>
      <c r="N760" s="364"/>
      <c r="O760" s="364"/>
      <c r="P760" s="366" t="s">
        <v>980</v>
      </c>
    </row>
    <row r="761" spans="1:16" s="96" customFormat="1" ht="12.95" customHeight="1" x14ac:dyDescent="0.2">
      <c r="A761" s="358" t="s">
        <v>102</v>
      </c>
      <c r="B761" s="358"/>
      <c r="C761" s="358" t="s">
        <v>229</v>
      </c>
      <c r="D761" s="359" t="s">
        <v>2901</v>
      </c>
      <c r="E761" s="422">
        <v>3792</v>
      </c>
      <c r="F761" s="422">
        <v>3792</v>
      </c>
      <c r="G761" s="367">
        <v>1.0480000000000001E-3</v>
      </c>
      <c r="H761" s="363">
        <v>0.28041899999999997</v>
      </c>
      <c r="I761" s="363">
        <v>2.0000000000000002E-5</v>
      </c>
      <c r="J761" s="364">
        <v>0.2</v>
      </c>
      <c r="K761" s="364">
        <v>0.78873861061534711</v>
      </c>
      <c r="L761" s="364">
        <v>0.71347030504091946</v>
      </c>
      <c r="M761" s="364"/>
      <c r="N761" s="364"/>
      <c r="O761" s="364"/>
      <c r="P761" s="366" t="s">
        <v>980</v>
      </c>
    </row>
    <row r="762" spans="1:16" s="96" customFormat="1" ht="12.95" customHeight="1" x14ac:dyDescent="0.2">
      <c r="A762" s="358" t="s">
        <v>102</v>
      </c>
      <c r="B762" s="358"/>
      <c r="C762" s="358" t="s">
        <v>229</v>
      </c>
      <c r="D762" s="359" t="s">
        <v>2902</v>
      </c>
      <c r="E762" s="422">
        <v>3792</v>
      </c>
      <c r="F762" s="422">
        <v>3792</v>
      </c>
      <c r="G762" s="367">
        <v>2.1350000000000002E-3</v>
      </c>
      <c r="H762" s="363">
        <v>0.28048899999999999</v>
      </c>
      <c r="I762" s="363">
        <v>2.3E-5</v>
      </c>
      <c r="J762" s="364">
        <v>-0.16</v>
      </c>
      <c r="K762" s="364">
        <v>0.44108240243589947</v>
      </c>
      <c r="L762" s="364">
        <v>0.8204908507970573</v>
      </c>
      <c r="M762" s="364"/>
      <c r="N762" s="364"/>
      <c r="O762" s="364"/>
      <c r="P762" s="366" t="s">
        <v>980</v>
      </c>
    </row>
    <row r="763" spans="1:16" s="96" customFormat="1" ht="12.95" customHeight="1" x14ac:dyDescent="0.2">
      <c r="A763" s="358" t="s">
        <v>102</v>
      </c>
      <c r="B763" s="358"/>
      <c r="C763" s="358" t="s">
        <v>229</v>
      </c>
      <c r="D763" s="359" t="s">
        <v>2903</v>
      </c>
      <c r="E763" s="422">
        <v>3792</v>
      </c>
      <c r="F763" s="422">
        <v>3792</v>
      </c>
      <c r="G763" s="367">
        <v>3.5669999999999999E-3</v>
      </c>
      <c r="H763" s="363">
        <v>0.28060200000000002</v>
      </c>
      <c r="I763" s="363">
        <v>2.8E-5</v>
      </c>
      <c r="J763" s="364">
        <v>0.13</v>
      </c>
      <c r="K763" s="364">
        <v>0.72448322391283071</v>
      </c>
      <c r="L763" s="364">
        <v>0.99885842705728722</v>
      </c>
      <c r="M763" s="364"/>
      <c r="N763" s="364"/>
      <c r="O763" s="364"/>
      <c r="P763" s="366" t="s">
        <v>980</v>
      </c>
    </row>
    <row r="764" spans="1:16" s="96" customFormat="1" ht="12.95" customHeight="1" x14ac:dyDescent="0.2">
      <c r="A764" s="358" t="s">
        <v>102</v>
      </c>
      <c r="B764" s="358"/>
      <c r="C764" s="358" t="s">
        <v>229</v>
      </c>
      <c r="D764" s="359" t="s">
        <v>2904</v>
      </c>
      <c r="E764" s="422">
        <v>3792</v>
      </c>
      <c r="F764" s="422">
        <v>3792</v>
      </c>
      <c r="G764" s="367">
        <v>7.2499999999999995E-4</v>
      </c>
      <c r="H764" s="363">
        <v>0.28041300000000002</v>
      </c>
      <c r="I764" s="363">
        <v>2.4000000000000001E-5</v>
      </c>
      <c r="J764" s="364">
        <v>0.85</v>
      </c>
      <c r="K764" s="364">
        <v>1.4200251502827221</v>
      </c>
      <c r="L764" s="364">
        <v>0.8561643660491034</v>
      </c>
      <c r="M764" s="364"/>
      <c r="N764" s="364"/>
      <c r="O764" s="364"/>
      <c r="P764" s="366" t="s">
        <v>980</v>
      </c>
    </row>
    <row r="765" spans="1:16" s="96" customFormat="1" ht="12.95" customHeight="1" x14ac:dyDescent="0.2">
      <c r="A765" s="358" t="s">
        <v>102</v>
      </c>
      <c r="B765" s="358"/>
      <c r="C765" s="358" t="s">
        <v>229</v>
      </c>
      <c r="D765" s="359" t="s">
        <v>2905</v>
      </c>
      <c r="E765" s="422">
        <v>3792</v>
      </c>
      <c r="F765" s="422">
        <v>3792</v>
      </c>
      <c r="G765" s="367">
        <v>4.9200000000000003E-4</v>
      </c>
      <c r="H765" s="363">
        <v>0.28042800000000001</v>
      </c>
      <c r="I765" s="363">
        <v>3.1999999999999999E-5</v>
      </c>
      <c r="J765" s="364">
        <v>1.97</v>
      </c>
      <c r="K765" s="364">
        <v>2.564915303411297</v>
      </c>
      <c r="L765" s="364">
        <v>1.141552488065471</v>
      </c>
      <c r="M765" s="364"/>
      <c r="N765" s="364"/>
      <c r="O765" s="364"/>
      <c r="P765" s="366" t="s">
        <v>980</v>
      </c>
    </row>
    <row r="766" spans="1:16" s="96" customFormat="1" ht="12.95" customHeight="1" x14ac:dyDescent="0.2">
      <c r="A766" s="358" t="s">
        <v>102</v>
      </c>
      <c r="B766" s="358"/>
      <c r="C766" s="358" t="s">
        <v>229</v>
      </c>
      <c r="D766" s="359" t="s">
        <v>2906</v>
      </c>
      <c r="E766" s="422">
        <v>3792</v>
      </c>
      <c r="F766" s="422">
        <v>3792</v>
      </c>
      <c r="G766" s="367">
        <v>8.0699999999999999E-4</v>
      </c>
      <c r="H766" s="363">
        <v>0.28045300000000001</v>
      </c>
      <c r="I766" s="363">
        <v>2.1999999999999999E-5</v>
      </c>
      <c r="J766" s="364">
        <v>2.0499999999999998</v>
      </c>
      <c r="K766" s="364">
        <v>2.6323624608082241</v>
      </c>
      <c r="L766" s="364">
        <v>0.78481733554501143</v>
      </c>
      <c r="M766" s="364"/>
      <c r="N766" s="364"/>
      <c r="O766" s="364"/>
      <c r="P766" s="366" t="s">
        <v>980</v>
      </c>
    </row>
    <row r="767" spans="1:16" s="96" customFormat="1" ht="12.95" customHeight="1" x14ac:dyDescent="0.2">
      <c r="A767" s="358" t="s">
        <v>102</v>
      </c>
      <c r="B767" s="358"/>
      <c r="C767" s="358" t="s">
        <v>229</v>
      </c>
      <c r="D767" s="359" t="s">
        <v>2907</v>
      </c>
      <c r="E767" s="422">
        <v>3792</v>
      </c>
      <c r="F767" s="422">
        <v>3792</v>
      </c>
      <c r="G767" s="367">
        <v>1.676E-3</v>
      </c>
      <c r="H767" s="363">
        <v>0.28044599999999997</v>
      </c>
      <c r="I767" s="363">
        <v>2.5000000000000001E-5</v>
      </c>
      <c r="J767" s="364">
        <v>-0.47</v>
      </c>
      <c r="K767" s="364">
        <v>0.10837630142868093</v>
      </c>
      <c r="L767" s="364">
        <v>0.89183788130114938</v>
      </c>
      <c r="M767" s="364"/>
      <c r="N767" s="364"/>
      <c r="O767" s="364"/>
      <c r="P767" s="366" t="s">
        <v>980</v>
      </c>
    </row>
    <row r="768" spans="1:16" s="96" customFormat="1" ht="12.95" customHeight="1" x14ac:dyDescent="0.2">
      <c r="A768" s="358" t="s">
        <v>102</v>
      </c>
      <c r="B768" s="358"/>
      <c r="C768" s="358" t="s">
        <v>229</v>
      </c>
      <c r="D768" s="359" t="s">
        <v>2908</v>
      </c>
      <c r="E768" s="422">
        <v>3792</v>
      </c>
      <c r="F768" s="422">
        <v>3792</v>
      </c>
      <c r="G768" s="367">
        <v>2.3709999999999998E-3</v>
      </c>
      <c r="H768" s="363">
        <v>0.28049800000000003</v>
      </c>
      <c r="I768" s="363">
        <v>2.3E-5</v>
      </c>
      <c r="J768" s="364">
        <v>-0.45</v>
      </c>
      <c r="K768" s="364">
        <v>0.14450527512810396</v>
      </c>
      <c r="L768" s="364">
        <v>0.8204908507970573</v>
      </c>
      <c r="M768" s="364"/>
      <c r="N768" s="364"/>
      <c r="O768" s="364"/>
      <c r="P768" s="366" t="s">
        <v>980</v>
      </c>
    </row>
    <row r="769" spans="1:16" s="96" customFormat="1" ht="12.95" customHeight="1" x14ac:dyDescent="0.2">
      <c r="A769" s="358" t="s">
        <v>102</v>
      </c>
      <c r="B769" s="358"/>
      <c r="C769" s="358" t="s">
        <v>229</v>
      </c>
      <c r="D769" s="359" t="s">
        <v>2909</v>
      </c>
      <c r="E769" s="422">
        <v>3792</v>
      </c>
      <c r="F769" s="422">
        <v>3792</v>
      </c>
      <c r="G769" s="367">
        <v>2.081E-3</v>
      </c>
      <c r="H769" s="363">
        <v>0.28045700000000001</v>
      </c>
      <c r="I769" s="363">
        <v>2.6999999999999999E-5</v>
      </c>
      <c r="J769" s="364">
        <v>-1.1599999999999999</v>
      </c>
      <c r="K769" s="364">
        <v>-0.55914596153172624</v>
      </c>
      <c r="L769" s="364">
        <v>0.96318491180524124</v>
      </c>
      <c r="M769" s="364"/>
      <c r="N769" s="364"/>
      <c r="O769" s="364"/>
      <c r="P769" s="366" t="s">
        <v>980</v>
      </c>
    </row>
    <row r="770" spans="1:16" s="96" customFormat="1" ht="12.95" customHeight="1" x14ac:dyDescent="0.2">
      <c r="A770" s="358" t="s">
        <v>102</v>
      </c>
      <c r="B770" s="358"/>
      <c r="C770" s="358" t="s">
        <v>229</v>
      </c>
      <c r="D770" s="359" t="s">
        <v>2910</v>
      </c>
      <c r="E770" s="422">
        <v>3792</v>
      </c>
      <c r="F770" s="422">
        <v>3792</v>
      </c>
      <c r="G770" s="367">
        <v>1.9870000000000001E-3</v>
      </c>
      <c r="H770" s="363">
        <v>0.28048400000000001</v>
      </c>
      <c r="I770" s="363">
        <v>3.1000000000000001E-5</v>
      </c>
      <c r="J770" s="364">
        <v>7.0000000000000007E-2</v>
      </c>
      <c r="K770" s="364">
        <v>0.65004761074183293</v>
      </c>
      <c r="L770" s="364">
        <v>1.1058789728134253</v>
      </c>
      <c r="M770" s="364"/>
      <c r="N770" s="364"/>
      <c r="O770" s="364"/>
      <c r="P770" s="366" t="s">
        <v>980</v>
      </c>
    </row>
    <row r="771" spans="1:16" s="96" customFormat="1" ht="12.95" customHeight="1" x14ac:dyDescent="0.2">
      <c r="A771" s="358" t="s">
        <v>102</v>
      </c>
      <c r="B771" s="358"/>
      <c r="C771" s="358" t="s">
        <v>229</v>
      </c>
      <c r="D771" s="359" t="s">
        <v>2911</v>
      </c>
      <c r="E771" s="422">
        <v>3792</v>
      </c>
      <c r="F771" s="422">
        <v>3792</v>
      </c>
      <c r="G771" s="367">
        <v>1.2869999999999999E-3</v>
      </c>
      <c r="H771" s="363">
        <v>0.28044599999999997</v>
      </c>
      <c r="I771" s="363">
        <v>2.5999999999999998E-5</v>
      </c>
      <c r="J771" s="364">
        <v>0.53</v>
      </c>
      <c r="K771" s="364">
        <v>1.1264334176175339</v>
      </c>
      <c r="L771" s="364">
        <v>0.92751139655319514</v>
      </c>
      <c r="M771" s="364"/>
      <c r="N771" s="364"/>
      <c r="O771" s="364"/>
      <c r="P771" s="366" t="s">
        <v>980</v>
      </c>
    </row>
    <row r="772" spans="1:16" s="96" customFormat="1" ht="12.95" customHeight="1" x14ac:dyDescent="0.2">
      <c r="A772" s="358" t="s">
        <v>102</v>
      </c>
      <c r="B772" s="358"/>
      <c r="C772" s="358" t="s">
        <v>229</v>
      </c>
      <c r="D772" s="359" t="s">
        <v>2912</v>
      </c>
      <c r="E772" s="422">
        <v>3792</v>
      </c>
      <c r="F772" s="422">
        <v>3792</v>
      </c>
      <c r="G772" s="367">
        <v>3.9300000000000003E-3</v>
      </c>
      <c r="H772" s="363">
        <v>0.28052500000000002</v>
      </c>
      <c r="I772" s="363">
        <v>3.8999999999999999E-5</v>
      </c>
      <c r="J772" s="364">
        <v>-3.55</v>
      </c>
      <c r="K772" s="364">
        <v>-2.972389618041138</v>
      </c>
      <c r="L772" s="364">
        <v>1.3912670948297927</v>
      </c>
      <c r="M772" s="364"/>
      <c r="N772" s="364"/>
      <c r="O772" s="364"/>
      <c r="P772" s="366" t="s">
        <v>980</v>
      </c>
    </row>
    <row r="773" spans="1:16" s="96" customFormat="1" ht="12.95" customHeight="1" x14ac:dyDescent="0.2">
      <c r="A773" s="358" t="s">
        <v>102</v>
      </c>
      <c r="B773" s="358"/>
      <c r="C773" s="358" t="s">
        <v>229</v>
      </c>
      <c r="D773" s="359" t="s">
        <v>2913</v>
      </c>
      <c r="E773" s="422">
        <v>3792</v>
      </c>
      <c r="F773" s="422">
        <v>3792</v>
      </c>
      <c r="G773" s="367">
        <v>9.9200000000000004E-4</v>
      </c>
      <c r="H773" s="363">
        <v>0.28055099999999999</v>
      </c>
      <c r="I773" s="363">
        <v>2.0999999999999999E-5</v>
      </c>
      <c r="J773" s="364">
        <v>5.05</v>
      </c>
      <c r="K773" s="364">
        <v>5.6442009748014499</v>
      </c>
      <c r="L773" s="364">
        <v>0.74914382029296533</v>
      </c>
      <c r="M773" s="364"/>
      <c r="N773" s="364"/>
      <c r="O773" s="364"/>
      <c r="P773" s="366" t="s">
        <v>980</v>
      </c>
    </row>
    <row r="774" spans="1:16" s="96" customFormat="1" ht="12.95" customHeight="1" x14ac:dyDescent="0.2">
      <c r="A774" s="358" t="s">
        <v>102</v>
      </c>
      <c r="B774" s="358"/>
      <c r="C774" s="358" t="s">
        <v>229</v>
      </c>
      <c r="D774" s="359" t="s">
        <v>2914</v>
      </c>
      <c r="E774" s="422">
        <v>3792</v>
      </c>
      <c r="F774" s="422">
        <v>3792</v>
      </c>
      <c r="G774" s="367">
        <v>1.8879999999999999E-3</v>
      </c>
      <c r="H774" s="363">
        <v>0.280414</v>
      </c>
      <c r="I774" s="363">
        <v>3.0000000000000001E-5</v>
      </c>
      <c r="J774" s="364">
        <v>-2.1800000000000002</v>
      </c>
      <c r="K774" s="364">
        <v>-1.5880042293903163</v>
      </c>
      <c r="L774" s="364">
        <v>1.0702054575613791</v>
      </c>
      <c r="M774" s="364"/>
      <c r="N774" s="364"/>
      <c r="O774" s="364"/>
      <c r="P774" s="366" t="s">
        <v>980</v>
      </c>
    </row>
    <row r="775" spans="1:16" s="96" customFormat="1" ht="12.95" customHeight="1" x14ac:dyDescent="0.2">
      <c r="A775" s="358" t="s">
        <v>102</v>
      </c>
      <c r="B775" s="358"/>
      <c r="C775" s="358" t="s">
        <v>229</v>
      </c>
      <c r="D775" s="359" t="s">
        <v>2915</v>
      </c>
      <c r="E775" s="422">
        <v>3792</v>
      </c>
      <c r="F775" s="422">
        <v>3792</v>
      </c>
      <c r="G775" s="367">
        <v>3.9199999999999999E-4</v>
      </c>
      <c r="H775" s="363">
        <v>0.280505</v>
      </c>
      <c r="I775" s="363">
        <v>5.5000000000000002E-5</v>
      </c>
      <c r="J775" s="364">
        <v>4.9800000000000004</v>
      </c>
      <c r="K775" s="364">
        <v>5.5734873187418543</v>
      </c>
      <c r="L775" s="364">
        <v>1.9620433388625285</v>
      </c>
      <c r="M775" s="364"/>
      <c r="N775" s="364"/>
      <c r="O775" s="364"/>
      <c r="P775" s="366" t="s">
        <v>980</v>
      </c>
    </row>
    <row r="776" spans="1:16" s="96" customFormat="1" ht="12.95" customHeight="1" x14ac:dyDescent="0.2">
      <c r="A776" s="358" t="s">
        <v>102</v>
      </c>
      <c r="B776" s="358"/>
      <c r="C776" s="358" t="s">
        <v>229</v>
      </c>
      <c r="D776" s="359" t="s">
        <v>2916</v>
      </c>
      <c r="E776" s="422">
        <v>3792</v>
      </c>
      <c r="F776" s="422">
        <v>3792</v>
      </c>
      <c r="G776" s="367">
        <v>1.32E-3</v>
      </c>
      <c r="H776" s="363">
        <v>0.28044799999999998</v>
      </c>
      <c r="I776" s="363">
        <v>2.8E-5</v>
      </c>
      <c r="J776" s="364">
        <v>0.52</v>
      </c>
      <c r="K776" s="364">
        <v>1.1114157056169027</v>
      </c>
      <c r="L776" s="364">
        <v>0.99885842705728722</v>
      </c>
      <c r="M776" s="364"/>
      <c r="N776" s="364"/>
      <c r="O776" s="364"/>
      <c r="P776" s="366" t="s">
        <v>980</v>
      </c>
    </row>
    <row r="777" spans="1:16" s="96" customFormat="1" ht="12.95" customHeight="1" x14ac:dyDescent="0.2">
      <c r="A777" s="358" t="s">
        <v>102</v>
      </c>
      <c r="B777" s="358"/>
      <c r="C777" s="358" t="s">
        <v>229</v>
      </c>
      <c r="D777" s="359" t="s">
        <v>2917</v>
      </c>
      <c r="E777" s="422">
        <v>3792</v>
      </c>
      <c r="F777" s="422">
        <v>3792</v>
      </c>
      <c r="G777" s="367">
        <v>1.173E-3</v>
      </c>
      <c r="H777" s="363">
        <v>0.28034799999999999</v>
      </c>
      <c r="I777" s="363">
        <v>5.3999999999999998E-5</v>
      </c>
      <c r="J777" s="364">
        <v>-2.67</v>
      </c>
      <c r="K777" s="364">
        <v>-2.0712201484318626</v>
      </c>
      <c r="L777" s="364">
        <v>1.9263698236104825</v>
      </c>
      <c r="M777" s="364"/>
      <c r="N777" s="364"/>
      <c r="O777" s="364"/>
      <c r="P777" s="366" t="s">
        <v>980</v>
      </c>
    </row>
    <row r="778" spans="1:16" s="96" customFormat="1" ht="12.95" customHeight="1" x14ac:dyDescent="0.2">
      <c r="A778" s="358" t="s">
        <v>102</v>
      </c>
      <c r="B778" s="358"/>
      <c r="C778" s="358" t="s">
        <v>229</v>
      </c>
      <c r="D778" s="359" t="s">
        <v>2918</v>
      </c>
      <c r="E778" s="422">
        <v>3792</v>
      </c>
      <c r="F778" s="422">
        <v>3792</v>
      </c>
      <c r="G778" s="367">
        <v>1.2719999999999999E-3</v>
      </c>
      <c r="H778" s="363">
        <v>0.28042699999999998</v>
      </c>
      <c r="I778" s="363">
        <v>2.3E-5</v>
      </c>
      <c r="J778" s="364">
        <v>-0.08</v>
      </c>
      <c r="K778" s="364">
        <v>0.48789332896648219</v>
      </c>
      <c r="L778" s="364">
        <v>0.8204908507970573</v>
      </c>
      <c r="M778" s="364"/>
      <c r="N778" s="364"/>
      <c r="O778" s="364"/>
      <c r="P778" s="366" t="s">
        <v>980</v>
      </c>
    </row>
    <row r="779" spans="1:16" s="96" customFormat="1" ht="12.95" customHeight="1" x14ac:dyDescent="0.2">
      <c r="A779" s="358" t="s">
        <v>102</v>
      </c>
      <c r="B779" s="358"/>
      <c r="C779" s="358" t="s">
        <v>229</v>
      </c>
      <c r="D779" s="359" t="s">
        <v>2919</v>
      </c>
      <c r="E779" s="422">
        <v>3792</v>
      </c>
      <c r="F779" s="422">
        <v>3792</v>
      </c>
      <c r="G779" s="367">
        <v>2.2759999999999998E-3</v>
      </c>
      <c r="H779" s="363">
        <v>0.28047699999999998</v>
      </c>
      <c r="I779" s="363">
        <v>2.1999999999999999E-5</v>
      </c>
      <c r="J779" s="364">
        <v>-0.94</v>
      </c>
      <c r="K779" s="364">
        <v>-0.35601277128982645</v>
      </c>
      <c r="L779" s="364">
        <v>0.78481733554501143</v>
      </c>
      <c r="M779" s="364"/>
      <c r="N779" s="364"/>
      <c r="O779" s="364"/>
      <c r="P779" s="366" t="s">
        <v>980</v>
      </c>
    </row>
    <row r="780" spans="1:16" s="96" customFormat="1" ht="12.95" customHeight="1" x14ac:dyDescent="0.2">
      <c r="A780" s="358" t="s">
        <v>102</v>
      </c>
      <c r="B780" s="358"/>
      <c r="C780" s="358" t="s">
        <v>229</v>
      </c>
      <c r="D780" s="359" t="s">
        <v>2920</v>
      </c>
      <c r="E780" s="422">
        <v>3792</v>
      </c>
      <c r="F780" s="422">
        <v>3792</v>
      </c>
      <c r="G780" s="367">
        <v>7.9600000000000005E-4</v>
      </c>
      <c r="H780" s="363">
        <v>0.28042099999999998</v>
      </c>
      <c r="I780" s="363">
        <v>2.0000000000000002E-5</v>
      </c>
      <c r="J780" s="364">
        <v>0.95</v>
      </c>
      <c r="K780" s="364">
        <v>1.5195982202431679</v>
      </c>
      <c r="L780" s="364">
        <v>0.71347030504091946</v>
      </c>
      <c r="M780" s="364"/>
      <c r="N780" s="364"/>
      <c r="O780" s="364"/>
      <c r="P780" s="366" t="s">
        <v>980</v>
      </c>
    </row>
    <row r="781" spans="1:16" s="96" customFormat="1" ht="12.95" customHeight="1" x14ac:dyDescent="0.2">
      <c r="A781" s="358" t="s">
        <v>102</v>
      </c>
      <c r="B781" s="358"/>
      <c r="C781" s="358" t="s">
        <v>229</v>
      </c>
      <c r="D781" s="359" t="s">
        <v>2921</v>
      </c>
      <c r="E781" s="422">
        <v>3792</v>
      </c>
      <c r="F781" s="422">
        <v>3792</v>
      </c>
      <c r="G781" s="367">
        <v>2.032E-3</v>
      </c>
      <c r="H781" s="363">
        <v>0.28046300000000002</v>
      </c>
      <c r="I781" s="363">
        <v>2.3E-5</v>
      </c>
      <c r="J781" s="364">
        <v>-0.79</v>
      </c>
      <c r="K781" s="364">
        <v>-0.21686631296757852</v>
      </c>
      <c r="L781" s="364">
        <v>0.8204908507970573</v>
      </c>
      <c r="M781" s="364"/>
      <c r="N781" s="364"/>
      <c r="O781" s="364"/>
      <c r="P781" s="366" t="s">
        <v>980</v>
      </c>
    </row>
    <row r="782" spans="1:16" s="96" customFormat="1" ht="12.95" customHeight="1" x14ac:dyDescent="0.2">
      <c r="A782" s="358" t="s">
        <v>102</v>
      </c>
      <c r="B782" s="358"/>
      <c r="C782" s="358" t="s">
        <v>229</v>
      </c>
      <c r="D782" s="359" t="s">
        <v>2922</v>
      </c>
      <c r="E782" s="422">
        <v>3792</v>
      </c>
      <c r="F782" s="422">
        <v>3792</v>
      </c>
      <c r="G782" s="367">
        <v>2.5300000000000001E-3</v>
      </c>
      <c r="H782" s="363">
        <v>0.28046399999999999</v>
      </c>
      <c r="I782" s="363">
        <v>2.5999999999999998E-5</v>
      </c>
      <c r="J782" s="364">
        <v>-2.06</v>
      </c>
      <c r="K782" s="364">
        <v>-1.4845152755083024</v>
      </c>
      <c r="L782" s="364">
        <v>0.92751139655319514</v>
      </c>
      <c r="M782" s="364"/>
      <c r="N782" s="364"/>
      <c r="O782" s="364"/>
      <c r="P782" s="366" t="s">
        <v>980</v>
      </c>
    </row>
    <row r="783" spans="1:16" s="96" customFormat="1" ht="12.95" customHeight="1" x14ac:dyDescent="0.2">
      <c r="A783" s="358" t="s">
        <v>102</v>
      </c>
      <c r="B783" s="358"/>
      <c r="C783" s="358" t="s">
        <v>229</v>
      </c>
      <c r="D783" s="359" t="s">
        <v>2923</v>
      </c>
      <c r="E783" s="422">
        <v>3792</v>
      </c>
      <c r="F783" s="422">
        <v>3792</v>
      </c>
      <c r="G783" s="367">
        <v>1.307E-3</v>
      </c>
      <c r="H783" s="363">
        <v>0.28052899999999997</v>
      </c>
      <c r="I783" s="363">
        <v>3.0000000000000001E-5</v>
      </c>
      <c r="J783" s="364">
        <v>3.45</v>
      </c>
      <c r="K783" s="364">
        <v>4.0349929153515873</v>
      </c>
      <c r="L783" s="364">
        <v>1.0702054575613791</v>
      </c>
      <c r="M783" s="364"/>
      <c r="N783" s="364"/>
      <c r="O783" s="364"/>
      <c r="P783" s="366" t="s">
        <v>980</v>
      </c>
    </row>
    <row r="784" spans="1:16" s="96" customFormat="1" ht="12.95" customHeight="1" x14ac:dyDescent="0.2">
      <c r="A784" s="358" t="s">
        <v>102</v>
      </c>
      <c r="B784" s="358"/>
      <c r="C784" s="358" t="s">
        <v>407</v>
      </c>
      <c r="D784" s="359" t="s">
        <v>2924</v>
      </c>
      <c r="E784" s="422">
        <v>3791</v>
      </c>
      <c r="F784" s="422">
        <v>3791</v>
      </c>
      <c r="G784" s="367">
        <v>9.2900000000000003E-4</v>
      </c>
      <c r="H784" s="363">
        <v>0.28074100000000002</v>
      </c>
      <c r="I784" s="363">
        <v>2.3E-5</v>
      </c>
      <c r="J784" s="364">
        <v>11.99</v>
      </c>
      <c r="K784" s="364">
        <v>12.563661015936312</v>
      </c>
      <c r="L784" s="364">
        <v>0.82048887998714748</v>
      </c>
      <c r="M784" s="364">
        <f>AVERAGE(K784:K810)</f>
        <v>2.7600319310954271</v>
      </c>
      <c r="N784" s="364">
        <v>1.4582284434648856</v>
      </c>
      <c r="O784" s="364">
        <f>MAX(K784:K810)-MIN(K784:K810)</f>
        <v>15.583099873395234</v>
      </c>
      <c r="P784" s="366" t="s">
        <v>980</v>
      </c>
    </row>
    <row r="785" spans="1:16" s="96" customFormat="1" ht="12.95" customHeight="1" x14ac:dyDescent="0.2">
      <c r="A785" s="358" t="s">
        <v>102</v>
      </c>
      <c r="B785" s="358"/>
      <c r="C785" s="358" t="s">
        <v>407</v>
      </c>
      <c r="D785" s="359" t="s">
        <v>2925</v>
      </c>
      <c r="E785" s="422">
        <v>3791</v>
      </c>
      <c r="F785" s="422">
        <v>3791</v>
      </c>
      <c r="G785" s="367">
        <v>1.209E-3</v>
      </c>
      <c r="H785" s="363">
        <v>0.280505</v>
      </c>
      <c r="I785" s="363">
        <v>2.8E-5</v>
      </c>
      <c r="J785" s="364">
        <v>2.84</v>
      </c>
      <c r="K785" s="364">
        <v>3.4121418099908318</v>
      </c>
      <c r="L785" s="364">
        <v>0.99885602781044025</v>
      </c>
      <c r="M785" s="364"/>
      <c r="N785" s="364"/>
      <c r="O785" s="364"/>
      <c r="P785" s="366" t="s">
        <v>980</v>
      </c>
    </row>
    <row r="786" spans="1:16" s="96" customFormat="1" ht="12.95" customHeight="1" x14ac:dyDescent="0.2">
      <c r="A786" s="358" t="s">
        <v>102</v>
      </c>
      <c r="B786" s="358"/>
      <c r="C786" s="358" t="s">
        <v>407</v>
      </c>
      <c r="D786" s="359" t="s">
        <v>2926</v>
      </c>
      <c r="E786" s="422">
        <v>3791</v>
      </c>
      <c r="F786" s="422">
        <v>3791</v>
      </c>
      <c r="G786" s="367">
        <v>6.3599999999999996E-4</v>
      </c>
      <c r="H786" s="363">
        <v>0.28037000000000001</v>
      </c>
      <c r="I786" s="363">
        <v>2.1999999999999999E-5</v>
      </c>
      <c r="J786" s="364">
        <v>-0.47</v>
      </c>
      <c r="K786" s="364">
        <v>9.5421575316834151E-2</v>
      </c>
      <c r="L786" s="364">
        <v>0.78481545042248879</v>
      </c>
      <c r="M786" s="364"/>
      <c r="N786" s="364"/>
      <c r="O786" s="364"/>
      <c r="P786" s="366" t="s">
        <v>980</v>
      </c>
    </row>
    <row r="787" spans="1:16" s="96" customFormat="1" ht="12.95" customHeight="1" x14ac:dyDescent="0.2">
      <c r="A787" s="358" t="s">
        <v>102</v>
      </c>
      <c r="B787" s="358"/>
      <c r="C787" s="358" t="s">
        <v>407</v>
      </c>
      <c r="D787" s="359" t="s">
        <v>2927</v>
      </c>
      <c r="E787" s="422">
        <v>3791</v>
      </c>
      <c r="F787" s="422">
        <v>3791</v>
      </c>
      <c r="G787" s="367">
        <v>1.305E-3</v>
      </c>
      <c r="H787" s="363">
        <v>0.28039900000000001</v>
      </c>
      <c r="I787" s="363">
        <v>2.3E-5</v>
      </c>
      <c r="J787" s="364">
        <v>-1.21</v>
      </c>
      <c r="K787" s="364">
        <v>-0.62041537941093239</v>
      </c>
      <c r="L787" s="364">
        <v>0.82048887998714748</v>
      </c>
      <c r="M787" s="364"/>
      <c r="N787" s="364"/>
      <c r="O787" s="364"/>
      <c r="P787" s="366" t="s">
        <v>980</v>
      </c>
    </row>
    <row r="788" spans="1:16" s="96" customFormat="1" ht="12.95" customHeight="1" x14ac:dyDescent="0.2">
      <c r="A788" s="358" t="s">
        <v>102</v>
      </c>
      <c r="B788" s="358"/>
      <c r="C788" s="358" t="s">
        <v>407</v>
      </c>
      <c r="D788" s="359" t="s">
        <v>2928</v>
      </c>
      <c r="E788" s="422">
        <v>3791</v>
      </c>
      <c r="F788" s="422">
        <v>3791</v>
      </c>
      <c r="G788" s="367">
        <v>9.1100000000000003E-4</v>
      </c>
      <c r="H788" s="363">
        <v>0.28058499999999997</v>
      </c>
      <c r="I788" s="363">
        <v>2.5999999999999998E-5</v>
      </c>
      <c r="J788" s="364">
        <v>6.48</v>
      </c>
      <c r="K788" s="364">
        <v>7.0457010642632767</v>
      </c>
      <c r="L788" s="364">
        <v>0.9275091686811231</v>
      </c>
      <c r="M788" s="364"/>
      <c r="N788" s="364"/>
      <c r="O788" s="364"/>
      <c r="P788" s="366" t="s">
        <v>980</v>
      </c>
    </row>
    <row r="789" spans="1:16" s="96" customFormat="1" ht="12.95" customHeight="1" x14ac:dyDescent="0.2">
      <c r="A789" s="358" t="s">
        <v>102</v>
      </c>
      <c r="B789" s="358"/>
      <c r="C789" s="358" t="s">
        <v>407</v>
      </c>
      <c r="D789" s="359" t="s">
        <v>2929</v>
      </c>
      <c r="E789" s="422">
        <v>3791</v>
      </c>
      <c r="F789" s="422">
        <v>3791</v>
      </c>
      <c r="G789" s="367">
        <v>4.6000000000000001E-4</v>
      </c>
      <c r="H789" s="363">
        <v>0.28035199999999999</v>
      </c>
      <c r="I789" s="363">
        <v>2.3E-5</v>
      </c>
      <c r="J789" s="364">
        <v>-0.66</v>
      </c>
      <c r="K789" s="364">
        <v>-8.621512167295009E-2</v>
      </c>
      <c r="L789" s="364">
        <v>0.82048887998714748</v>
      </c>
      <c r="M789" s="364"/>
      <c r="N789" s="364"/>
      <c r="O789" s="364"/>
      <c r="P789" s="366" t="s">
        <v>980</v>
      </c>
    </row>
    <row r="790" spans="1:16" s="96" customFormat="1" ht="12.95" customHeight="1" x14ac:dyDescent="0.2">
      <c r="A790" s="358" t="s">
        <v>102</v>
      </c>
      <c r="B790" s="358"/>
      <c r="C790" s="358" t="s">
        <v>407</v>
      </c>
      <c r="D790" s="359" t="s">
        <v>2930</v>
      </c>
      <c r="E790" s="422">
        <v>3791</v>
      </c>
      <c r="F790" s="422">
        <v>3791</v>
      </c>
      <c r="G790" s="367">
        <v>1.212E-3</v>
      </c>
      <c r="H790" s="363">
        <v>0.28063100000000002</v>
      </c>
      <c r="I790" s="363">
        <v>2.1999999999999999E-5</v>
      </c>
      <c r="J790" s="364">
        <v>7.32</v>
      </c>
      <c r="K790" s="364">
        <v>7.8991447584053631</v>
      </c>
      <c r="L790" s="364">
        <v>0.78481545042248879</v>
      </c>
      <c r="M790" s="364"/>
      <c r="N790" s="364"/>
      <c r="O790" s="364"/>
      <c r="P790" s="366" t="s">
        <v>980</v>
      </c>
    </row>
    <row r="791" spans="1:16" s="96" customFormat="1" ht="12.95" customHeight="1" x14ac:dyDescent="0.2">
      <c r="A791" s="358" t="s">
        <v>102</v>
      </c>
      <c r="B791" s="358"/>
      <c r="C791" s="358" t="s">
        <v>407</v>
      </c>
      <c r="D791" s="359" t="s">
        <v>2931</v>
      </c>
      <c r="E791" s="422">
        <v>3791</v>
      </c>
      <c r="F791" s="422">
        <v>3791</v>
      </c>
      <c r="G791" s="367">
        <v>1.158E-3</v>
      </c>
      <c r="H791" s="363">
        <v>0.28080100000000002</v>
      </c>
      <c r="I791" s="363">
        <v>2.3E-5</v>
      </c>
      <c r="J791" s="364">
        <v>13.52</v>
      </c>
      <c r="K791" s="364">
        <v>14.104912965640093</v>
      </c>
      <c r="L791" s="364">
        <v>0.82048887998714748</v>
      </c>
      <c r="M791" s="364"/>
      <c r="N791" s="364"/>
      <c r="O791" s="364"/>
      <c r="P791" s="366" t="s">
        <v>980</v>
      </c>
    </row>
    <row r="792" spans="1:16" s="96" customFormat="1" ht="12.95" customHeight="1" x14ac:dyDescent="0.2">
      <c r="A792" s="358" t="s">
        <v>102</v>
      </c>
      <c r="B792" s="358"/>
      <c r="C792" s="358" t="s">
        <v>407</v>
      </c>
      <c r="D792" s="359" t="s">
        <v>2932</v>
      </c>
      <c r="E792" s="422">
        <v>3791</v>
      </c>
      <c r="F792" s="422">
        <v>3791</v>
      </c>
      <c r="G792" s="367">
        <v>8.4800000000000001E-4</v>
      </c>
      <c r="H792" s="363">
        <v>0.28046300000000002</v>
      </c>
      <c r="I792" s="363">
        <v>2.5000000000000001E-5</v>
      </c>
      <c r="J792" s="364">
        <v>2.2599999999999998</v>
      </c>
      <c r="K792" s="364">
        <v>2.8583753688282698</v>
      </c>
      <c r="L792" s="364">
        <v>0.89183573911646463</v>
      </c>
      <c r="M792" s="364"/>
      <c r="N792" s="364"/>
      <c r="O792" s="364"/>
      <c r="P792" s="366" t="s">
        <v>980</v>
      </c>
    </row>
    <row r="793" spans="1:16" s="96" customFormat="1" ht="12.95" customHeight="1" x14ac:dyDescent="0.2">
      <c r="A793" s="358" t="s">
        <v>102</v>
      </c>
      <c r="B793" s="358"/>
      <c r="C793" s="358" t="s">
        <v>407</v>
      </c>
      <c r="D793" s="359" t="s">
        <v>2933</v>
      </c>
      <c r="E793" s="422">
        <v>3791</v>
      </c>
      <c r="F793" s="422">
        <v>3791</v>
      </c>
      <c r="G793" s="367">
        <v>6.5700000000000003E-4</v>
      </c>
      <c r="H793" s="363">
        <v>0.28040599999999999</v>
      </c>
      <c r="I793" s="363">
        <v>2.3E-5</v>
      </c>
      <c r="J793" s="364">
        <v>0.72</v>
      </c>
      <c r="K793" s="364">
        <v>1.324720802493573</v>
      </c>
      <c r="L793" s="364">
        <v>0.82048887998714748</v>
      </c>
      <c r="M793" s="364"/>
      <c r="N793" s="364"/>
      <c r="O793" s="364"/>
      <c r="P793" s="366" t="s">
        <v>980</v>
      </c>
    </row>
    <row r="794" spans="1:16" s="96" customFormat="1" ht="12.95" customHeight="1" x14ac:dyDescent="0.2">
      <c r="A794" s="358" t="s">
        <v>102</v>
      </c>
      <c r="B794" s="358"/>
      <c r="C794" s="358" t="s">
        <v>407</v>
      </c>
      <c r="D794" s="359" t="s">
        <v>2934</v>
      </c>
      <c r="E794" s="422">
        <v>3791</v>
      </c>
      <c r="F794" s="422">
        <v>3791</v>
      </c>
      <c r="G794" s="367">
        <v>9.5E-4</v>
      </c>
      <c r="H794" s="363">
        <v>0.28045900000000001</v>
      </c>
      <c r="I794" s="363">
        <v>2.1999999999999999E-5</v>
      </c>
      <c r="J794" s="364">
        <v>1.87</v>
      </c>
      <c r="K794" s="364">
        <v>2.4488096415486993</v>
      </c>
      <c r="L794" s="364">
        <v>0.78481545042248879</v>
      </c>
      <c r="M794" s="364"/>
      <c r="N794" s="364"/>
      <c r="O794" s="364"/>
      <c r="P794" s="366" t="s">
        <v>980</v>
      </c>
    </row>
    <row r="795" spans="1:16" s="96" customFormat="1" ht="12.95" customHeight="1" x14ac:dyDescent="0.2">
      <c r="A795" s="358" t="s">
        <v>102</v>
      </c>
      <c r="B795" s="358"/>
      <c r="C795" s="358" t="s">
        <v>407</v>
      </c>
      <c r="D795" s="359" t="s">
        <v>2935</v>
      </c>
      <c r="E795" s="422">
        <v>3791</v>
      </c>
      <c r="F795" s="422">
        <v>3791</v>
      </c>
      <c r="G795" s="367">
        <v>4.46E-4</v>
      </c>
      <c r="H795" s="363">
        <v>0.28045999999999999</v>
      </c>
      <c r="I795" s="363">
        <v>2.1999999999999999E-5</v>
      </c>
      <c r="J795" s="364">
        <v>3.21</v>
      </c>
      <c r="K795" s="364">
        <v>3.8031447627417947</v>
      </c>
      <c r="L795" s="364">
        <v>0.78481545042248879</v>
      </c>
      <c r="M795" s="364"/>
      <c r="N795" s="364"/>
      <c r="O795" s="364"/>
      <c r="P795" s="366" t="s">
        <v>980</v>
      </c>
    </row>
    <row r="796" spans="1:16" s="96" customFormat="1" ht="12.95" customHeight="1" x14ac:dyDescent="0.2">
      <c r="A796" s="358" t="s">
        <v>102</v>
      </c>
      <c r="B796" s="358"/>
      <c r="C796" s="358" t="s">
        <v>407</v>
      </c>
      <c r="D796" s="359" t="s">
        <v>2936</v>
      </c>
      <c r="E796" s="422">
        <v>3791</v>
      </c>
      <c r="F796" s="422">
        <v>3791</v>
      </c>
      <c r="G796" s="367">
        <v>6.5799999999999995E-4</v>
      </c>
      <c r="H796" s="363">
        <v>0.28038800000000003</v>
      </c>
      <c r="I796" s="363">
        <v>2.3E-5</v>
      </c>
      <c r="J796" s="364">
        <v>0.1</v>
      </c>
      <c r="K796" s="364">
        <v>0.67998267808677682</v>
      </c>
      <c r="L796" s="364">
        <v>0.82048887998714748</v>
      </c>
      <c r="M796" s="364"/>
      <c r="N796" s="364"/>
      <c r="O796" s="364"/>
      <c r="P796" s="366" t="s">
        <v>980</v>
      </c>
    </row>
    <row r="797" spans="1:16" s="96" customFormat="1" ht="12.95" customHeight="1" x14ac:dyDescent="0.2">
      <c r="A797" s="358" t="s">
        <v>102</v>
      </c>
      <c r="B797" s="358"/>
      <c r="C797" s="358" t="s">
        <v>407</v>
      </c>
      <c r="D797" s="359" t="s">
        <v>2937</v>
      </c>
      <c r="E797" s="422">
        <v>3791</v>
      </c>
      <c r="F797" s="422">
        <v>3791</v>
      </c>
      <c r="G797" s="367">
        <v>5.4600000000000004E-4</v>
      </c>
      <c r="H797" s="363">
        <v>0.28043800000000002</v>
      </c>
      <c r="I797" s="363">
        <v>2.5999999999999998E-5</v>
      </c>
      <c r="J797" s="364">
        <v>2.19</v>
      </c>
      <c r="K797" s="364">
        <v>2.7566900877928902</v>
      </c>
      <c r="L797" s="364">
        <v>0.9275091686811231</v>
      </c>
      <c r="M797" s="364"/>
      <c r="N797" s="364"/>
      <c r="O797" s="364"/>
      <c r="P797" s="366" t="s">
        <v>980</v>
      </c>
    </row>
    <row r="798" spans="1:16" s="96" customFormat="1" ht="12.95" customHeight="1" x14ac:dyDescent="0.2">
      <c r="A798" s="358" t="s">
        <v>102</v>
      </c>
      <c r="B798" s="358"/>
      <c r="C798" s="358" t="s">
        <v>407</v>
      </c>
      <c r="D798" s="359" t="s">
        <v>2938</v>
      </c>
      <c r="E798" s="422">
        <v>3791</v>
      </c>
      <c r="F798" s="422">
        <v>3791</v>
      </c>
      <c r="G798" s="367">
        <v>1.0740000000000001E-3</v>
      </c>
      <c r="H798" s="363">
        <v>0.28044599999999997</v>
      </c>
      <c r="I798" s="363">
        <v>2.5999999999999998E-5</v>
      </c>
      <c r="J798" s="364">
        <v>1.0900000000000001</v>
      </c>
      <c r="K798" s="364">
        <v>1.6606224187909469</v>
      </c>
      <c r="L798" s="364">
        <v>0.9275091686811231</v>
      </c>
      <c r="M798" s="364"/>
      <c r="N798" s="364"/>
      <c r="O798" s="364"/>
      <c r="P798" s="366" t="s">
        <v>980</v>
      </c>
    </row>
    <row r="799" spans="1:16" s="96" customFormat="1" ht="12.95" customHeight="1" x14ac:dyDescent="0.2">
      <c r="A799" s="358" t="s">
        <v>102</v>
      </c>
      <c r="B799" s="358"/>
      <c r="C799" s="358" t="s">
        <v>407</v>
      </c>
      <c r="D799" s="359" t="s">
        <v>2939</v>
      </c>
      <c r="E799" s="422">
        <v>3791</v>
      </c>
      <c r="F799" s="422">
        <v>3791</v>
      </c>
      <c r="G799" s="367">
        <v>7.6900000000000004E-4</v>
      </c>
      <c r="H799" s="363">
        <v>0.28054699999999999</v>
      </c>
      <c r="I799" s="363">
        <v>2.5000000000000001E-5</v>
      </c>
      <c r="J799" s="364">
        <v>5.46</v>
      </c>
      <c r="K799" s="364">
        <v>6.0616384396383616</v>
      </c>
      <c r="L799" s="364">
        <v>0.89183573911646463</v>
      </c>
      <c r="M799" s="364"/>
      <c r="N799" s="364"/>
      <c r="O799" s="364"/>
      <c r="P799" s="366" t="s">
        <v>980</v>
      </c>
    </row>
    <row r="800" spans="1:16" s="96" customFormat="1" ht="12.95" customHeight="1" x14ac:dyDescent="0.2">
      <c r="A800" s="358" t="s">
        <v>102</v>
      </c>
      <c r="B800" s="358"/>
      <c r="C800" s="358" t="s">
        <v>407</v>
      </c>
      <c r="D800" s="359" t="s">
        <v>2940</v>
      </c>
      <c r="E800" s="422">
        <v>3791</v>
      </c>
      <c r="F800" s="422">
        <v>3791</v>
      </c>
      <c r="G800" s="367">
        <v>7.5699999999999997E-4</v>
      </c>
      <c r="H800" s="363">
        <v>0.28043099999999999</v>
      </c>
      <c r="I800" s="363">
        <v>2.1999999999999999E-5</v>
      </c>
      <c r="J800" s="364">
        <v>1.38</v>
      </c>
      <c r="K800" s="364">
        <v>1.9549173170818612</v>
      </c>
      <c r="L800" s="364">
        <v>0.78481545042248879</v>
      </c>
      <c r="M800" s="364"/>
      <c r="N800" s="364"/>
      <c r="O800" s="364"/>
      <c r="P800" s="366" t="s">
        <v>980</v>
      </c>
    </row>
    <row r="801" spans="1:16" s="96" customFormat="1" ht="12.95" customHeight="1" x14ac:dyDescent="0.2">
      <c r="A801" s="358" t="s">
        <v>102</v>
      </c>
      <c r="B801" s="358"/>
      <c r="C801" s="358" t="s">
        <v>407</v>
      </c>
      <c r="D801" s="359" t="s">
        <v>2941</v>
      </c>
      <c r="E801" s="422">
        <v>3791</v>
      </c>
      <c r="F801" s="422">
        <v>3791</v>
      </c>
      <c r="G801" s="367">
        <v>7.6499999999999995E-4</v>
      </c>
      <c r="H801" s="363">
        <v>0.28038999999999997</v>
      </c>
      <c r="I801" s="363">
        <v>2.9E-5</v>
      </c>
      <c r="J801" s="364">
        <v>-0.13</v>
      </c>
      <c r="K801" s="364">
        <v>0.47137556696608129</v>
      </c>
      <c r="L801" s="364">
        <v>1.0345294573750989</v>
      </c>
      <c r="M801" s="364"/>
      <c r="N801" s="364"/>
      <c r="O801" s="364"/>
      <c r="P801" s="366" t="s">
        <v>980</v>
      </c>
    </row>
    <row r="802" spans="1:16" s="96" customFormat="1" ht="12.95" customHeight="1" x14ac:dyDescent="0.2">
      <c r="A802" s="358" t="s">
        <v>102</v>
      </c>
      <c r="B802" s="358"/>
      <c r="C802" s="358" t="s">
        <v>407</v>
      </c>
      <c r="D802" s="359" t="s">
        <v>2942</v>
      </c>
      <c r="E802" s="422">
        <v>3791</v>
      </c>
      <c r="F802" s="422">
        <v>3791</v>
      </c>
      <c r="G802" s="367">
        <v>9.859999999999999E-4</v>
      </c>
      <c r="H802" s="363">
        <v>0.28043200000000001</v>
      </c>
      <c r="I802" s="363">
        <v>2.1999999999999999E-5</v>
      </c>
      <c r="J802" s="364">
        <v>0.8</v>
      </c>
      <c r="K802" s="364">
        <v>1.3914369224732326</v>
      </c>
      <c r="L802" s="364">
        <v>0.78481545042248879</v>
      </c>
      <c r="M802" s="364"/>
      <c r="N802" s="364"/>
      <c r="O802" s="364"/>
      <c r="P802" s="366" t="s">
        <v>980</v>
      </c>
    </row>
    <row r="803" spans="1:16" s="96" customFormat="1" ht="12.95" customHeight="1" x14ac:dyDescent="0.2">
      <c r="A803" s="358" t="s">
        <v>102</v>
      </c>
      <c r="B803" s="358"/>
      <c r="C803" s="358" t="s">
        <v>407</v>
      </c>
      <c r="D803" s="359" t="s">
        <v>2943</v>
      </c>
      <c r="E803" s="422">
        <v>3791</v>
      </c>
      <c r="F803" s="422">
        <v>3791</v>
      </c>
      <c r="G803" s="367">
        <v>5.7399999999999997E-4</v>
      </c>
      <c r="H803" s="363">
        <v>0.28039599999999998</v>
      </c>
      <c r="I803" s="363">
        <v>2.3E-5</v>
      </c>
      <c r="J803" s="364">
        <v>0.6</v>
      </c>
      <c r="K803" s="364">
        <v>1.1851470632073813</v>
      </c>
      <c r="L803" s="364">
        <v>0.82048887998714748</v>
      </c>
      <c r="M803" s="364"/>
      <c r="N803" s="364"/>
      <c r="O803" s="364"/>
      <c r="P803" s="366" t="s">
        <v>980</v>
      </c>
    </row>
    <row r="804" spans="1:16" s="96" customFormat="1" ht="12.95" customHeight="1" x14ac:dyDescent="0.2">
      <c r="A804" s="358" t="s">
        <v>102</v>
      </c>
      <c r="B804" s="358"/>
      <c r="C804" s="358" t="s">
        <v>407</v>
      </c>
      <c r="D804" s="359" t="s">
        <v>2944</v>
      </c>
      <c r="E804" s="422">
        <v>3791</v>
      </c>
      <c r="F804" s="422">
        <v>3791</v>
      </c>
      <c r="G804" s="367">
        <v>5.0500000000000002E-4</v>
      </c>
      <c r="H804" s="363">
        <v>0.28036100000000003</v>
      </c>
      <c r="I804" s="363">
        <v>2.4000000000000001E-5</v>
      </c>
      <c r="J804" s="364">
        <v>-0.45</v>
      </c>
      <c r="K804" s="364">
        <v>0.11710809337150963</v>
      </c>
      <c r="L804" s="364">
        <v>0.85616230955180606</v>
      </c>
      <c r="M804" s="364"/>
      <c r="N804" s="364"/>
      <c r="O804" s="364"/>
      <c r="P804" s="366" t="s">
        <v>980</v>
      </c>
    </row>
    <row r="805" spans="1:16" s="96" customFormat="1" ht="12.95" customHeight="1" x14ac:dyDescent="0.2">
      <c r="A805" s="358" t="s">
        <v>102</v>
      </c>
      <c r="B805" s="358"/>
      <c r="C805" s="358" t="s">
        <v>407</v>
      </c>
      <c r="D805" s="359" t="s">
        <v>2945</v>
      </c>
      <c r="E805" s="422">
        <v>3791</v>
      </c>
      <c r="F805" s="422">
        <v>3791</v>
      </c>
      <c r="G805" s="367">
        <v>6.9300000000000004E-4</v>
      </c>
      <c r="H805" s="363">
        <v>0.28038999999999997</v>
      </c>
      <c r="I805" s="363">
        <v>2.0999999999999999E-5</v>
      </c>
      <c r="J805" s="364">
        <v>7.0000000000000007E-2</v>
      </c>
      <c r="K805" s="364">
        <v>0.65975580862742689</v>
      </c>
      <c r="L805" s="364">
        <v>0.74914202085783022</v>
      </c>
      <c r="M805" s="364"/>
      <c r="N805" s="364"/>
      <c r="O805" s="364"/>
      <c r="P805" s="366" t="s">
        <v>980</v>
      </c>
    </row>
    <row r="806" spans="1:16" s="96" customFormat="1" ht="12.95" customHeight="1" x14ac:dyDescent="0.2">
      <c r="A806" s="358" t="s">
        <v>102</v>
      </c>
      <c r="B806" s="358"/>
      <c r="C806" s="358" t="s">
        <v>407</v>
      </c>
      <c r="D806" s="359" t="s">
        <v>2946</v>
      </c>
      <c r="E806" s="422">
        <v>3791</v>
      </c>
      <c r="F806" s="422">
        <v>3791</v>
      </c>
      <c r="G806" s="367">
        <v>4.7100000000000001E-4</v>
      </c>
      <c r="H806" s="363">
        <v>0.280418</v>
      </c>
      <c r="I806" s="363">
        <v>2.8E-5</v>
      </c>
      <c r="J806" s="364">
        <v>1.66</v>
      </c>
      <c r="K806" s="364">
        <v>2.239450914893748</v>
      </c>
      <c r="L806" s="364">
        <v>0.99885602781044025</v>
      </c>
      <c r="M806" s="364"/>
      <c r="N806" s="364"/>
      <c r="O806" s="364"/>
      <c r="P806" s="366" t="s">
        <v>980</v>
      </c>
    </row>
    <row r="807" spans="1:16" s="96" customFormat="1" ht="12.95" customHeight="1" x14ac:dyDescent="0.2">
      <c r="A807" s="358" t="s">
        <v>102</v>
      </c>
      <c r="B807" s="358"/>
      <c r="C807" s="358" t="s">
        <v>407</v>
      </c>
      <c r="D807" s="359" t="s">
        <v>2947</v>
      </c>
      <c r="E807" s="422">
        <v>3791</v>
      </c>
      <c r="F807" s="422">
        <v>3791</v>
      </c>
      <c r="G807" s="367">
        <v>1.142E-3</v>
      </c>
      <c r="H807" s="363">
        <v>0.28036299999999997</v>
      </c>
      <c r="I807" s="363">
        <v>2.0999999999999999E-5</v>
      </c>
      <c r="J807" s="364">
        <v>-2.0699999999999998</v>
      </c>
      <c r="K807" s="364">
        <v>-1.4781869077551413</v>
      </c>
      <c r="L807" s="364">
        <v>0.74914202085783022</v>
      </c>
      <c r="M807" s="364"/>
      <c r="N807" s="364"/>
      <c r="O807" s="364"/>
      <c r="P807" s="366" t="s">
        <v>980</v>
      </c>
    </row>
    <row r="808" spans="1:16" s="96" customFormat="1" ht="12.95" customHeight="1" x14ac:dyDescent="0.2">
      <c r="A808" s="358" t="s">
        <v>102</v>
      </c>
      <c r="B808" s="358"/>
      <c r="C808" s="358" t="s">
        <v>407</v>
      </c>
      <c r="D808" s="359" t="s">
        <v>2948</v>
      </c>
      <c r="E808" s="422">
        <v>3791</v>
      </c>
      <c r="F808" s="422">
        <v>3791</v>
      </c>
      <c r="G808" s="367">
        <v>7.5199999999999996E-4</v>
      </c>
      <c r="H808" s="363">
        <v>0.28040599999999999</v>
      </c>
      <c r="I808" s="363">
        <v>3.0000000000000001E-5</v>
      </c>
      <c r="J808" s="364">
        <v>0.48</v>
      </c>
      <c r="K808" s="364">
        <v>1.076163539190933</v>
      </c>
      <c r="L808" s="364">
        <v>1.0702028869397575</v>
      </c>
      <c r="M808" s="364"/>
      <c r="N808" s="364"/>
      <c r="O808" s="364"/>
      <c r="P808" s="366" t="s">
        <v>980</v>
      </c>
    </row>
    <row r="809" spans="1:16" s="96" customFormat="1" ht="12.95" customHeight="1" x14ac:dyDescent="0.2">
      <c r="A809" s="358" t="s">
        <v>102</v>
      </c>
      <c r="B809" s="358"/>
      <c r="C809" s="358" t="s">
        <v>407</v>
      </c>
      <c r="D809" s="359" t="s">
        <v>2949</v>
      </c>
      <c r="E809" s="422">
        <v>3791</v>
      </c>
      <c r="F809" s="422">
        <v>3791</v>
      </c>
      <c r="G809" s="367">
        <v>4.5800000000000002E-4</v>
      </c>
      <c r="H809" s="363">
        <v>0.28033000000000002</v>
      </c>
      <c r="I809" s="363">
        <v>2.0000000000000002E-5</v>
      </c>
      <c r="J809" s="364">
        <v>-1.44</v>
      </c>
      <c r="K809" s="364">
        <v>-0.86579778760476067</v>
      </c>
      <c r="L809" s="364">
        <v>0.71346859129317175</v>
      </c>
      <c r="M809" s="364"/>
      <c r="N809" s="364"/>
      <c r="O809" s="364"/>
      <c r="P809" s="366" t="s">
        <v>980</v>
      </c>
    </row>
    <row r="810" spans="1:16" s="96" customFormat="1" ht="12.95" customHeight="1" x14ac:dyDescent="0.2">
      <c r="A810" s="358" t="s">
        <v>102</v>
      </c>
      <c r="B810" s="358"/>
      <c r="C810" s="358" t="s">
        <v>407</v>
      </c>
      <c r="D810" s="359" t="s">
        <v>2950</v>
      </c>
      <c r="E810" s="422">
        <v>3791</v>
      </c>
      <c r="F810" s="422">
        <v>3791</v>
      </c>
      <c r="G810" s="367">
        <v>5.7200000000000003E-4</v>
      </c>
      <c r="H810" s="363">
        <v>0.28041199999999999</v>
      </c>
      <c r="I810" s="363">
        <v>2.1999999999999999E-5</v>
      </c>
      <c r="J810" s="364">
        <v>1.18</v>
      </c>
      <c r="K810" s="364">
        <v>1.761154720734126</v>
      </c>
      <c r="L810" s="364">
        <v>0.78481545042248879</v>
      </c>
      <c r="M810" s="364"/>
      <c r="N810" s="364"/>
      <c r="O810" s="364"/>
      <c r="P810" s="366" t="s">
        <v>980</v>
      </c>
    </row>
    <row r="811" spans="1:16" s="96" customFormat="1" ht="12.95" customHeight="1" x14ac:dyDescent="0.2">
      <c r="A811" s="358" t="s">
        <v>102</v>
      </c>
      <c r="B811" s="358"/>
      <c r="C811" s="358" t="s">
        <v>407</v>
      </c>
      <c r="D811" s="359" t="s">
        <v>2951</v>
      </c>
      <c r="E811" s="422">
        <v>3777</v>
      </c>
      <c r="F811" s="422">
        <v>3777</v>
      </c>
      <c r="G811" s="367">
        <v>8.5899999999999995E-4</v>
      </c>
      <c r="H811" s="363">
        <v>0.28051700000000002</v>
      </c>
      <c r="I811" s="363">
        <v>2.5999999999999998E-5</v>
      </c>
      <c r="J811" s="364">
        <v>3.84</v>
      </c>
      <c r="K811" s="364">
        <v>4.4281759145370359</v>
      </c>
      <c r="L811" s="364">
        <v>0.92747798396256442</v>
      </c>
      <c r="M811" s="364">
        <f>AVERAGE(K811:K849)</f>
        <v>-0.5448154227654215</v>
      </c>
      <c r="N811" s="364">
        <v>0.75034769767369325</v>
      </c>
      <c r="O811" s="364">
        <f>MAX(K811:K849)-MIN(K811:K849)</f>
        <v>12.27796899175182</v>
      </c>
      <c r="P811" s="366" t="s">
        <v>980</v>
      </c>
    </row>
    <row r="812" spans="1:16" s="96" customFormat="1" ht="12.95" customHeight="1" x14ac:dyDescent="0.2">
      <c r="A812" s="358" t="s">
        <v>102</v>
      </c>
      <c r="B812" s="358"/>
      <c r="C812" s="358" t="s">
        <v>407</v>
      </c>
      <c r="D812" s="359" t="s">
        <v>2952</v>
      </c>
      <c r="E812" s="422">
        <v>3777</v>
      </c>
      <c r="F812" s="422">
        <v>3777</v>
      </c>
      <c r="G812" s="367">
        <v>1.426E-3</v>
      </c>
      <c r="H812" s="363">
        <v>0.28038600000000002</v>
      </c>
      <c r="I812" s="363">
        <v>2.5000000000000001E-5</v>
      </c>
      <c r="J812" s="364">
        <v>-2.2999999999999998</v>
      </c>
      <c r="K812" s="364">
        <v>-1.7226570469930369</v>
      </c>
      <c r="L812" s="364">
        <v>0.89180575381015814</v>
      </c>
      <c r="M812" s="364"/>
      <c r="N812" s="364"/>
      <c r="O812" s="364"/>
      <c r="P812" s="366" t="s">
        <v>980</v>
      </c>
    </row>
    <row r="813" spans="1:16" s="96" customFormat="1" ht="12.95" customHeight="1" x14ac:dyDescent="0.2">
      <c r="A813" s="358" t="s">
        <v>102</v>
      </c>
      <c r="B813" s="358"/>
      <c r="C813" s="358" t="s">
        <v>407</v>
      </c>
      <c r="D813" s="359" t="s">
        <v>2953</v>
      </c>
      <c r="E813" s="360">
        <v>3777</v>
      </c>
      <c r="F813" s="422">
        <v>3777</v>
      </c>
      <c r="G813" s="367">
        <v>1.0859999999999999E-3</v>
      </c>
      <c r="H813" s="363">
        <v>0.28034700000000001</v>
      </c>
      <c r="I813" s="363">
        <v>2.4000000000000001E-5</v>
      </c>
      <c r="J813" s="364">
        <v>-2.82</v>
      </c>
      <c r="K813" s="364">
        <v>-2.2277327955455561</v>
      </c>
      <c r="L813" s="364">
        <v>0.85613352365775186</v>
      </c>
      <c r="M813" s="364"/>
      <c r="N813" s="364"/>
      <c r="O813" s="364"/>
      <c r="P813" s="366" t="s">
        <v>980</v>
      </c>
    </row>
    <row r="814" spans="1:16" s="96" customFormat="1" ht="12.95" customHeight="1" x14ac:dyDescent="0.2">
      <c r="A814" s="358" t="s">
        <v>102</v>
      </c>
      <c r="B814" s="358"/>
      <c r="C814" s="358" t="s">
        <v>407</v>
      </c>
      <c r="D814" s="359" t="s">
        <v>2954</v>
      </c>
      <c r="E814" s="422">
        <v>3777</v>
      </c>
      <c r="F814" s="422">
        <v>3777</v>
      </c>
      <c r="G814" s="367">
        <v>9.2900000000000003E-4</v>
      </c>
      <c r="H814" s="363">
        <v>0.280339</v>
      </c>
      <c r="I814" s="363">
        <v>2.3E-5</v>
      </c>
      <c r="J814" s="364">
        <v>-2.68</v>
      </c>
      <c r="K814" s="364">
        <v>-2.1039218935270387</v>
      </c>
      <c r="L814" s="364">
        <v>0.82046129350534547</v>
      </c>
      <c r="M814" s="364"/>
      <c r="N814" s="364"/>
      <c r="O814" s="364"/>
      <c r="P814" s="366" t="s">
        <v>980</v>
      </c>
    </row>
    <row r="815" spans="1:16" s="96" customFormat="1" ht="12.95" customHeight="1" x14ac:dyDescent="0.2">
      <c r="A815" s="358" t="s">
        <v>102</v>
      </c>
      <c r="B815" s="358"/>
      <c r="C815" s="358" t="s">
        <v>407</v>
      </c>
      <c r="D815" s="359" t="s">
        <v>2955</v>
      </c>
      <c r="E815" s="422">
        <v>3777</v>
      </c>
      <c r="F815" s="422">
        <v>3777</v>
      </c>
      <c r="G815" s="367">
        <v>1.3320000000000001E-3</v>
      </c>
      <c r="H815" s="363">
        <v>0.28036</v>
      </c>
      <c r="I815" s="363">
        <v>2.6999999999999999E-5</v>
      </c>
      <c r="J815" s="364">
        <v>-2.99</v>
      </c>
      <c r="K815" s="364">
        <v>-2.4051430445604094</v>
      </c>
      <c r="L815" s="364">
        <v>0.9631502141149707</v>
      </c>
      <c r="M815" s="364"/>
      <c r="N815" s="364"/>
      <c r="O815" s="364"/>
      <c r="P815" s="366" t="s">
        <v>980</v>
      </c>
    </row>
    <row r="816" spans="1:16" s="96" customFormat="1" ht="12.95" customHeight="1" x14ac:dyDescent="0.2">
      <c r="A816" s="358" t="s">
        <v>102</v>
      </c>
      <c r="B816" s="358"/>
      <c r="C816" s="358" t="s">
        <v>407</v>
      </c>
      <c r="D816" s="359" t="s">
        <v>2956</v>
      </c>
      <c r="E816" s="422">
        <v>3777</v>
      </c>
      <c r="F816" s="422">
        <v>3777</v>
      </c>
      <c r="G816" s="367">
        <v>8.83E-4</v>
      </c>
      <c r="H816" s="363">
        <v>0.28033000000000002</v>
      </c>
      <c r="I816" s="363">
        <v>2.0000000000000002E-5</v>
      </c>
      <c r="J816" s="364">
        <v>-2.88</v>
      </c>
      <c r="K816" s="364">
        <v>-2.3050822694281603</v>
      </c>
      <c r="L816" s="364">
        <v>0.71344460304812662</v>
      </c>
      <c r="M816" s="364"/>
      <c r="N816" s="364"/>
      <c r="O816" s="364"/>
      <c r="P816" s="366" t="s">
        <v>980</v>
      </c>
    </row>
    <row r="817" spans="1:16" s="96" customFormat="1" ht="12.95" customHeight="1" x14ac:dyDescent="0.2">
      <c r="A817" s="358" t="s">
        <v>102</v>
      </c>
      <c r="B817" s="358"/>
      <c r="C817" s="358" t="s">
        <v>407</v>
      </c>
      <c r="D817" s="359" t="s">
        <v>2956</v>
      </c>
      <c r="E817" s="422">
        <v>3777</v>
      </c>
      <c r="F817" s="422">
        <v>3777</v>
      </c>
      <c r="G817" s="367">
        <v>8.8500000000000004E-4</v>
      </c>
      <c r="H817" s="363">
        <v>0.28033999999999998</v>
      </c>
      <c r="I817" s="363">
        <v>1.9000000000000001E-5</v>
      </c>
      <c r="J817" s="364">
        <v>-2.52</v>
      </c>
      <c r="K817" s="364">
        <v>-1.9535725633601508</v>
      </c>
      <c r="L817" s="364">
        <v>0.67777237289572023</v>
      </c>
      <c r="M817" s="364"/>
      <c r="N817" s="364"/>
      <c r="O817" s="364"/>
      <c r="P817" s="366" t="s">
        <v>980</v>
      </c>
    </row>
    <row r="818" spans="1:16" s="96" customFormat="1" ht="12.95" customHeight="1" x14ac:dyDescent="0.2">
      <c r="A818" s="358" t="s">
        <v>102</v>
      </c>
      <c r="B818" s="358"/>
      <c r="C818" s="358" t="s">
        <v>407</v>
      </c>
      <c r="D818" s="359" t="s">
        <v>2957</v>
      </c>
      <c r="E818" s="422">
        <v>3777</v>
      </c>
      <c r="F818" s="422">
        <v>3777</v>
      </c>
      <c r="G818" s="367">
        <v>1.0269999999999999E-3</v>
      </c>
      <c r="H818" s="363">
        <v>0.28047899999999998</v>
      </c>
      <c r="I818" s="363">
        <v>2.0000000000000002E-5</v>
      </c>
      <c r="J818" s="364">
        <v>2.0499999999999998</v>
      </c>
      <c r="K818" s="364">
        <v>2.6347731505005356</v>
      </c>
      <c r="L818" s="364">
        <v>0.71344460304812662</v>
      </c>
      <c r="M818" s="364"/>
      <c r="N818" s="364"/>
      <c r="O818" s="364"/>
      <c r="P818" s="366" t="s">
        <v>980</v>
      </c>
    </row>
    <row r="819" spans="1:16" s="96" customFormat="1" ht="12.95" customHeight="1" x14ac:dyDescent="0.2">
      <c r="A819" s="358" t="s">
        <v>102</v>
      </c>
      <c r="B819" s="358"/>
      <c r="C819" s="358" t="s">
        <v>407</v>
      </c>
      <c r="D819" s="359" t="s">
        <v>2958</v>
      </c>
      <c r="E819" s="422">
        <v>3777</v>
      </c>
      <c r="F819" s="422">
        <v>3777</v>
      </c>
      <c r="G819" s="367">
        <v>1.768E-3</v>
      </c>
      <c r="H819" s="363">
        <v>0.28042899999999998</v>
      </c>
      <c r="I819" s="363">
        <v>2.5999999999999998E-5</v>
      </c>
      <c r="J819" s="364">
        <v>-1.64</v>
      </c>
      <c r="K819" s="364">
        <v>-1.0801049732889201</v>
      </c>
      <c r="L819" s="364">
        <v>0.92747798396256442</v>
      </c>
      <c r="M819" s="364"/>
      <c r="N819" s="364"/>
      <c r="O819" s="364"/>
      <c r="P819" s="366" t="s">
        <v>980</v>
      </c>
    </row>
    <row r="820" spans="1:16" s="96" customFormat="1" ht="12.95" customHeight="1" x14ac:dyDescent="0.2">
      <c r="A820" s="358" t="s">
        <v>102</v>
      </c>
      <c r="B820" s="358"/>
      <c r="C820" s="358" t="s">
        <v>407</v>
      </c>
      <c r="D820" s="359" t="s">
        <v>2959</v>
      </c>
      <c r="E820" s="422">
        <v>3777</v>
      </c>
      <c r="F820" s="422">
        <v>3777</v>
      </c>
      <c r="G820" s="367">
        <v>9.6199999999999996E-4</v>
      </c>
      <c r="H820" s="363">
        <v>0.28047800000000001</v>
      </c>
      <c r="I820" s="363">
        <v>2.3E-5</v>
      </c>
      <c r="J820" s="364">
        <v>2.2000000000000002</v>
      </c>
      <c r="K820" s="364">
        <v>2.7685102726460187</v>
      </c>
      <c r="L820" s="364">
        <v>0.82046129350534547</v>
      </c>
      <c r="M820" s="364"/>
      <c r="N820" s="364"/>
      <c r="O820" s="364"/>
      <c r="P820" s="366" t="s">
        <v>980</v>
      </c>
    </row>
    <row r="821" spans="1:16" s="96" customFormat="1" ht="12.95" customHeight="1" x14ac:dyDescent="0.2">
      <c r="A821" s="358" t="s">
        <v>102</v>
      </c>
      <c r="B821" s="358"/>
      <c r="C821" s="358" t="s">
        <v>407</v>
      </c>
      <c r="D821" s="359" t="s">
        <v>2960</v>
      </c>
      <c r="E821" s="422">
        <v>3777</v>
      </c>
      <c r="F821" s="422">
        <v>3777</v>
      </c>
      <c r="G821" s="367">
        <v>2.0790000000000001E-3</v>
      </c>
      <c r="H821" s="363">
        <v>0.28051399999999999</v>
      </c>
      <c r="I821" s="363">
        <v>2.0999999999999999E-5</v>
      </c>
      <c r="J821" s="364">
        <v>0.57999999999999996</v>
      </c>
      <c r="K821" s="364">
        <v>1.1414759963734866</v>
      </c>
      <c r="L821" s="364">
        <v>0.74911683320053279</v>
      </c>
      <c r="M821" s="364"/>
      <c r="N821" s="364"/>
      <c r="O821" s="364"/>
      <c r="P821" s="366" t="s">
        <v>980</v>
      </c>
    </row>
    <row r="822" spans="1:16" s="96" customFormat="1" ht="12.95" customHeight="1" x14ac:dyDescent="0.2">
      <c r="A822" s="358" t="s">
        <v>102</v>
      </c>
      <c r="B822" s="358"/>
      <c r="C822" s="358" t="s">
        <v>407</v>
      </c>
      <c r="D822" s="359" t="s">
        <v>2961</v>
      </c>
      <c r="E822" s="422">
        <v>3777</v>
      </c>
      <c r="F822" s="422">
        <v>3777</v>
      </c>
      <c r="G822" s="367">
        <v>1.9789999999999999E-3</v>
      </c>
      <c r="H822" s="363">
        <v>0.28044599999999997</v>
      </c>
      <c r="I822" s="363">
        <v>2.4000000000000001E-5</v>
      </c>
      <c r="J822" s="364">
        <v>-1.6</v>
      </c>
      <c r="K822" s="364">
        <v>-1.0236058812274074</v>
      </c>
      <c r="L822" s="364">
        <v>0.85613352365775186</v>
      </c>
      <c r="M822" s="364"/>
      <c r="N822" s="364"/>
      <c r="O822" s="364"/>
      <c r="P822" s="366" t="s">
        <v>980</v>
      </c>
    </row>
    <row r="823" spans="1:16" s="96" customFormat="1" ht="12.95" customHeight="1" x14ac:dyDescent="0.2">
      <c r="A823" s="358" t="s">
        <v>102</v>
      </c>
      <c r="B823" s="358"/>
      <c r="C823" s="358" t="s">
        <v>407</v>
      </c>
      <c r="D823" s="359" t="s">
        <v>2962</v>
      </c>
      <c r="E823" s="422">
        <v>3777</v>
      </c>
      <c r="F823" s="422">
        <v>3777</v>
      </c>
      <c r="G823" s="367">
        <v>9.3999999999999997E-4</v>
      </c>
      <c r="H823" s="363">
        <v>0.28047499999999997</v>
      </c>
      <c r="I823" s="363">
        <v>2.5999999999999998E-5</v>
      </c>
      <c r="J823" s="364">
        <v>2.12</v>
      </c>
      <c r="K823" s="364">
        <v>2.7188321321935938</v>
      </c>
      <c r="L823" s="364">
        <v>0.92747798396256442</v>
      </c>
      <c r="M823" s="364"/>
      <c r="N823" s="364"/>
      <c r="O823" s="364"/>
      <c r="P823" s="366" t="s">
        <v>980</v>
      </c>
    </row>
    <row r="824" spans="1:16" s="96" customFormat="1" ht="12.95" customHeight="1" x14ac:dyDescent="0.2">
      <c r="A824" s="358" t="s">
        <v>102</v>
      </c>
      <c r="B824" s="358"/>
      <c r="C824" s="358" t="s">
        <v>407</v>
      </c>
      <c r="D824" s="359" t="s">
        <v>2963</v>
      </c>
      <c r="E824" s="422">
        <v>3777</v>
      </c>
      <c r="F824" s="422">
        <v>3777</v>
      </c>
      <c r="G824" s="367">
        <v>9.8200000000000002E-4</v>
      </c>
      <c r="H824" s="363">
        <v>0.280391</v>
      </c>
      <c r="I824" s="363">
        <v>1.9000000000000001E-5</v>
      </c>
      <c r="J824" s="364">
        <v>-0.95</v>
      </c>
      <c r="K824" s="364">
        <v>-0.38709970516581649</v>
      </c>
      <c r="L824" s="364">
        <v>0.67777237289572023</v>
      </c>
      <c r="M824" s="364"/>
      <c r="N824" s="364"/>
      <c r="O824" s="364"/>
      <c r="P824" s="366" t="s">
        <v>980</v>
      </c>
    </row>
    <row r="825" spans="1:16" s="96" customFormat="1" ht="12.95" customHeight="1" x14ac:dyDescent="0.2">
      <c r="A825" s="358" t="s">
        <v>102</v>
      </c>
      <c r="B825" s="358"/>
      <c r="C825" s="358" t="s">
        <v>407</v>
      </c>
      <c r="D825" s="359" t="s">
        <v>2964</v>
      </c>
      <c r="E825" s="422">
        <v>3777</v>
      </c>
      <c r="F825" s="422">
        <v>3777</v>
      </c>
      <c r="G825" s="367">
        <v>1.6149999999999999E-3</v>
      </c>
      <c r="H825" s="363">
        <v>0.28045199999999998</v>
      </c>
      <c r="I825" s="363">
        <v>2.4000000000000001E-5</v>
      </c>
      <c r="J825" s="364">
        <v>-0.43</v>
      </c>
      <c r="K825" s="364">
        <v>0.13911987254200398</v>
      </c>
      <c r="L825" s="364">
        <v>0.85613352365775186</v>
      </c>
      <c r="M825" s="364"/>
      <c r="N825" s="364"/>
      <c r="O825" s="364"/>
      <c r="P825" s="366" t="s">
        <v>980</v>
      </c>
    </row>
    <row r="826" spans="1:16" s="96" customFormat="1" ht="12.95" customHeight="1" x14ac:dyDescent="0.2">
      <c r="A826" s="358" t="s">
        <v>102</v>
      </c>
      <c r="B826" s="358"/>
      <c r="C826" s="358" t="s">
        <v>407</v>
      </c>
      <c r="D826" s="359" t="s">
        <v>2965</v>
      </c>
      <c r="E826" s="422">
        <v>3777</v>
      </c>
      <c r="F826" s="422">
        <v>3777</v>
      </c>
      <c r="G826" s="367">
        <v>1.2949999999999999E-3</v>
      </c>
      <c r="H826" s="363">
        <v>0.280422</v>
      </c>
      <c r="I826" s="363">
        <v>3.1000000000000001E-5</v>
      </c>
      <c r="J826" s="364">
        <v>-0.67</v>
      </c>
      <c r="K826" s="364">
        <v>-9.7031759187515831E-2</v>
      </c>
      <c r="L826" s="364">
        <v>1.1058391347245962</v>
      </c>
      <c r="M826" s="364"/>
      <c r="N826" s="364"/>
      <c r="O826" s="364"/>
      <c r="P826" s="366" t="s">
        <v>980</v>
      </c>
    </row>
    <row r="827" spans="1:16" s="96" customFormat="1" ht="12.95" customHeight="1" x14ac:dyDescent="0.2">
      <c r="A827" s="358" t="s">
        <v>102</v>
      </c>
      <c r="B827" s="358"/>
      <c r="C827" s="358" t="s">
        <v>407</v>
      </c>
      <c r="D827" s="359" t="s">
        <v>2966</v>
      </c>
      <c r="E827" s="422">
        <v>3777</v>
      </c>
      <c r="F827" s="422">
        <v>3777</v>
      </c>
      <c r="G827" s="367">
        <v>1.74E-3</v>
      </c>
      <c r="H827" s="363">
        <v>0.28047100000000003</v>
      </c>
      <c r="I827" s="363">
        <v>2.1999999999999999E-5</v>
      </c>
      <c r="J827" s="364">
        <v>-0.1</v>
      </c>
      <c r="K827" s="364">
        <v>0.49110502948535029</v>
      </c>
      <c r="L827" s="364">
        <v>0.78478906335293919</v>
      </c>
      <c r="M827" s="364"/>
      <c r="N827" s="364"/>
      <c r="O827" s="364"/>
      <c r="P827" s="366" t="s">
        <v>980</v>
      </c>
    </row>
    <row r="828" spans="1:16" s="96" customFormat="1" ht="12.95" customHeight="1" x14ac:dyDescent="0.2">
      <c r="A828" s="358" t="s">
        <v>102</v>
      </c>
      <c r="B828" s="358"/>
      <c r="C828" s="358" t="s">
        <v>407</v>
      </c>
      <c r="D828" s="359" t="s">
        <v>2967</v>
      </c>
      <c r="E828" s="422">
        <v>3777</v>
      </c>
      <c r="F828" s="422">
        <v>3777</v>
      </c>
      <c r="G828" s="367">
        <v>1.3110000000000001E-3</v>
      </c>
      <c r="H828" s="363">
        <v>0.280445</v>
      </c>
      <c r="I828" s="363">
        <v>2.0999999999999999E-5</v>
      </c>
      <c r="J828" s="364">
        <v>0.12</v>
      </c>
      <c r="K828" s="364">
        <v>0.68172877067507187</v>
      </c>
      <c r="L828" s="364">
        <v>0.74911683320053279</v>
      </c>
      <c r="M828" s="364"/>
      <c r="N828" s="364"/>
      <c r="O828" s="364"/>
      <c r="P828" s="366" t="s">
        <v>980</v>
      </c>
    </row>
    <row r="829" spans="1:16" s="96" customFormat="1" ht="12.95" customHeight="1" x14ac:dyDescent="0.2">
      <c r="A829" s="358" t="s">
        <v>102</v>
      </c>
      <c r="B829" s="358"/>
      <c r="C829" s="358" t="s">
        <v>407</v>
      </c>
      <c r="D829" s="359" t="s">
        <v>2968</v>
      </c>
      <c r="E829" s="422">
        <v>3777</v>
      </c>
      <c r="F829" s="422">
        <v>3777</v>
      </c>
      <c r="G829" s="367">
        <v>1.219E-3</v>
      </c>
      <c r="H829" s="363">
        <v>0.280445</v>
      </c>
      <c r="I829" s="363">
        <v>2.0999999999999999E-5</v>
      </c>
      <c r="J829" s="364">
        <v>0.33</v>
      </c>
      <c r="K829" s="364">
        <v>0.9215081616176235</v>
      </c>
      <c r="L829" s="364">
        <v>0.74911683320053279</v>
      </c>
      <c r="M829" s="364"/>
      <c r="N829" s="364"/>
      <c r="O829" s="364"/>
      <c r="P829" s="366" t="s">
        <v>980</v>
      </c>
    </row>
    <row r="830" spans="1:16" s="96" customFormat="1" ht="12.95" customHeight="1" x14ac:dyDescent="0.2">
      <c r="A830" s="358" t="s">
        <v>102</v>
      </c>
      <c r="B830" s="358"/>
      <c r="C830" s="358" t="s">
        <v>407</v>
      </c>
      <c r="D830" s="359" t="s">
        <v>2969</v>
      </c>
      <c r="E830" s="422">
        <v>3777</v>
      </c>
      <c r="F830" s="422">
        <v>3777</v>
      </c>
      <c r="G830" s="367">
        <v>1.8140000000000001E-3</v>
      </c>
      <c r="H830" s="363">
        <v>0.28040799999999999</v>
      </c>
      <c r="I830" s="363">
        <v>2.5000000000000001E-5</v>
      </c>
      <c r="J830" s="364">
        <v>-2.52</v>
      </c>
      <c r="K830" s="364">
        <v>-1.9491115019598659</v>
      </c>
      <c r="L830" s="364">
        <v>0.89180575381015814</v>
      </c>
      <c r="M830" s="364"/>
      <c r="N830" s="364"/>
      <c r="O830" s="364"/>
      <c r="P830" s="366" t="s">
        <v>980</v>
      </c>
    </row>
    <row r="831" spans="1:16" s="96" customFormat="1" ht="12.95" customHeight="1" x14ac:dyDescent="0.2">
      <c r="A831" s="358" t="s">
        <v>102</v>
      </c>
      <c r="B831" s="358"/>
      <c r="C831" s="358" t="s">
        <v>407</v>
      </c>
      <c r="D831" s="359" t="s">
        <v>2970</v>
      </c>
      <c r="E831" s="422">
        <v>3777</v>
      </c>
      <c r="F831" s="422">
        <v>3777</v>
      </c>
      <c r="G831" s="367">
        <v>1.83E-3</v>
      </c>
      <c r="H831" s="363">
        <v>0.28043800000000002</v>
      </c>
      <c r="I831" s="363">
        <v>2.3E-5</v>
      </c>
      <c r="J831" s="364">
        <v>-1.52</v>
      </c>
      <c r="K831" s="364">
        <v>-0.92064536102887118</v>
      </c>
      <c r="L831" s="364">
        <v>0.82046129350534547</v>
      </c>
      <c r="M831" s="364"/>
      <c r="N831" s="364"/>
      <c r="O831" s="364"/>
      <c r="P831" s="366" t="s">
        <v>980</v>
      </c>
    </row>
    <row r="832" spans="1:16" s="96" customFormat="1" ht="12.95" customHeight="1" x14ac:dyDescent="0.2">
      <c r="A832" s="358" t="s">
        <v>102</v>
      </c>
      <c r="B832" s="358"/>
      <c r="C832" s="358" t="s">
        <v>407</v>
      </c>
      <c r="D832" s="359" t="s">
        <v>2971</v>
      </c>
      <c r="E832" s="422">
        <v>3777</v>
      </c>
      <c r="F832" s="422">
        <v>3777</v>
      </c>
      <c r="G832" s="367">
        <v>2.3059999999999999E-3</v>
      </c>
      <c r="H832" s="363">
        <v>0.28046900000000002</v>
      </c>
      <c r="I832" s="363">
        <v>2.5000000000000001E-5</v>
      </c>
      <c r="J832" s="364">
        <v>-1.63</v>
      </c>
      <c r="K832" s="364">
        <v>-1.0554039446541985</v>
      </c>
      <c r="L832" s="364">
        <v>0.89180575381015814</v>
      </c>
      <c r="M832" s="364"/>
      <c r="N832" s="364"/>
      <c r="O832" s="364"/>
      <c r="P832" s="366" t="s">
        <v>980</v>
      </c>
    </row>
    <row r="833" spans="1:16" s="96" customFormat="1" ht="12.95" customHeight="1" x14ac:dyDescent="0.2">
      <c r="A833" s="358" t="s">
        <v>102</v>
      </c>
      <c r="B833" s="358"/>
      <c r="C833" s="358" t="s">
        <v>407</v>
      </c>
      <c r="D833" s="359" t="s">
        <v>2972</v>
      </c>
      <c r="E833" s="422">
        <v>3777</v>
      </c>
      <c r="F833" s="422">
        <v>3777</v>
      </c>
      <c r="G833" s="367">
        <v>1.8959999999999999E-3</v>
      </c>
      <c r="H833" s="363">
        <v>0.28050700000000001</v>
      </c>
      <c r="I833" s="363">
        <v>2.1999999999999999E-5</v>
      </c>
      <c r="J833" s="364">
        <v>0.78</v>
      </c>
      <c r="K833" s="364">
        <v>1.3687228694636566</v>
      </c>
      <c r="L833" s="364">
        <v>0.78478906335293919</v>
      </c>
      <c r="M833" s="364"/>
      <c r="N833" s="364"/>
      <c r="O833" s="364"/>
      <c r="P833" s="366" t="s">
        <v>980</v>
      </c>
    </row>
    <row r="834" spans="1:16" s="96" customFormat="1" ht="12.95" customHeight="1" x14ac:dyDescent="0.2">
      <c r="A834" s="358" t="s">
        <v>102</v>
      </c>
      <c r="B834" s="358"/>
      <c r="C834" s="358" t="s">
        <v>407</v>
      </c>
      <c r="D834" s="359" t="s">
        <v>2973</v>
      </c>
      <c r="E834" s="422">
        <v>3777</v>
      </c>
      <c r="F834" s="422">
        <v>3777</v>
      </c>
      <c r="G834" s="367">
        <v>1.1839999999999999E-3</v>
      </c>
      <c r="H834" s="363">
        <v>0.28036899999999998</v>
      </c>
      <c r="I834" s="363">
        <v>2.0000000000000002E-5</v>
      </c>
      <c r="J834" s="364">
        <v>-2.29</v>
      </c>
      <c r="K834" s="364">
        <v>-1.6983609095000407</v>
      </c>
      <c r="L834" s="364">
        <v>0.71344460304812662</v>
      </c>
      <c r="M834" s="364"/>
      <c r="N834" s="364"/>
      <c r="O834" s="364"/>
      <c r="P834" s="366" t="s">
        <v>980</v>
      </c>
    </row>
    <row r="835" spans="1:16" s="96" customFormat="1" ht="12.95" customHeight="1" x14ac:dyDescent="0.2">
      <c r="A835" s="358" t="s">
        <v>102</v>
      </c>
      <c r="B835" s="358"/>
      <c r="C835" s="358" t="s">
        <v>407</v>
      </c>
      <c r="D835" s="359" t="s">
        <v>2974</v>
      </c>
      <c r="E835" s="422">
        <v>3777</v>
      </c>
      <c r="F835" s="422">
        <v>3777</v>
      </c>
      <c r="G835" s="367">
        <v>9.7400000000000004E-4</v>
      </c>
      <c r="H835" s="363">
        <v>0.280526</v>
      </c>
      <c r="I835" s="363">
        <v>2.3E-5</v>
      </c>
      <c r="J835" s="364">
        <v>3.88</v>
      </c>
      <c r="K835" s="364">
        <v>4.4495017472301335</v>
      </c>
      <c r="L835" s="364">
        <v>0.82046129350534547</v>
      </c>
      <c r="M835" s="364"/>
      <c r="N835" s="364"/>
      <c r="O835" s="364"/>
      <c r="P835" s="366" t="s">
        <v>980</v>
      </c>
    </row>
    <row r="836" spans="1:16" s="96" customFormat="1" ht="12.95" customHeight="1" x14ac:dyDescent="0.2">
      <c r="A836" s="358" t="s">
        <v>102</v>
      </c>
      <c r="B836" s="358"/>
      <c r="C836" s="358" t="s">
        <v>407</v>
      </c>
      <c r="D836" s="359" t="s">
        <v>2975</v>
      </c>
      <c r="E836" s="422">
        <v>3777</v>
      </c>
      <c r="F836" s="422">
        <v>3777</v>
      </c>
      <c r="G836" s="367">
        <v>4.3930000000000002E-3</v>
      </c>
      <c r="H836" s="363">
        <v>0.280557</v>
      </c>
      <c r="I836" s="363">
        <v>4.1E-5</v>
      </c>
      <c r="J836" s="364">
        <v>-3.95</v>
      </c>
      <c r="K836" s="364">
        <v>-3.3555910487981233</v>
      </c>
      <c r="L836" s="364">
        <v>1.4625614362486592</v>
      </c>
      <c r="M836" s="364"/>
      <c r="N836" s="364"/>
      <c r="O836" s="364"/>
      <c r="P836" s="366" t="s">
        <v>980</v>
      </c>
    </row>
    <row r="837" spans="1:16" s="96" customFormat="1" ht="12.95" customHeight="1" x14ac:dyDescent="0.2">
      <c r="A837" s="358" t="s">
        <v>102</v>
      </c>
      <c r="B837" s="358"/>
      <c r="C837" s="358" t="s">
        <v>407</v>
      </c>
      <c r="D837" s="359" t="s">
        <v>2976</v>
      </c>
      <c r="E837" s="422">
        <v>3777</v>
      </c>
      <c r="F837" s="422">
        <v>3777</v>
      </c>
      <c r="G837" s="367">
        <v>9.810000000000001E-4</v>
      </c>
      <c r="H837" s="363">
        <v>0.28040799999999999</v>
      </c>
      <c r="I837" s="363">
        <v>2.0999999999999999E-5</v>
      </c>
      <c r="J837" s="364">
        <v>-0.34</v>
      </c>
      <c r="K837" s="364">
        <v>0.22193450515128887</v>
      </c>
      <c r="L837" s="364">
        <v>0.74911683320053279</v>
      </c>
      <c r="M837" s="364"/>
      <c r="N837" s="364"/>
      <c r="O837" s="364"/>
      <c r="P837" s="366" t="s">
        <v>980</v>
      </c>
    </row>
    <row r="838" spans="1:16" s="96" customFormat="1" ht="12.95" customHeight="1" x14ac:dyDescent="0.2">
      <c r="A838" s="358" t="s">
        <v>102</v>
      </c>
      <c r="B838" s="358"/>
      <c r="C838" s="358" t="s">
        <v>407</v>
      </c>
      <c r="D838" s="359" t="s">
        <v>2977</v>
      </c>
      <c r="E838" s="422">
        <v>3777</v>
      </c>
      <c r="F838" s="422">
        <v>3777</v>
      </c>
      <c r="G838" s="367">
        <v>1.0020000000000001E-3</v>
      </c>
      <c r="H838" s="363">
        <v>0.280416</v>
      </c>
      <c r="I838" s="363">
        <v>2.0000000000000002E-5</v>
      </c>
      <c r="J838" s="364">
        <v>-0.14000000000000001</v>
      </c>
      <c r="K838" s="364">
        <v>0.45258009409021582</v>
      </c>
      <c r="L838" s="364">
        <v>0.71344460304812662</v>
      </c>
      <c r="M838" s="364"/>
      <c r="N838" s="364"/>
      <c r="O838" s="364"/>
      <c r="P838" s="366" t="s">
        <v>980</v>
      </c>
    </row>
    <row r="839" spans="1:16" s="96" customFormat="1" ht="12.95" customHeight="1" x14ac:dyDescent="0.2">
      <c r="A839" s="358" t="s">
        <v>102</v>
      </c>
      <c r="B839" s="358"/>
      <c r="C839" s="358" t="s">
        <v>407</v>
      </c>
      <c r="D839" s="359" t="s">
        <v>2978</v>
      </c>
      <c r="E839" s="422">
        <v>3777</v>
      </c>
      <c r="F839" s="422">
        <v>3777</v>
      </c>
      <c r="G839" s="367">
        <v>2.0500000000000002E-3</v>
      </c>
      <c r="H839" s="363">
        <v>0.280447</v>
      </c>
      <c r="I839" s="363">
        <v>2.4000000000000001E-5</v>
      </c>
      <c r="J839" s="364">
        <v>-1.75</v>
      </c>
      <c r="K839" s="364">
        <v>-1.1729807897353783</v>
      </c>
      <c r="L839" s="364">
        <v>0.85613352365775186</v>
      </c>
      <c r="M839" s="364"/>
      <c r="N839" s="364"/>
      <c r="O839" s="364"/>
      <c r="P839" s="366" t="s">
        <v>980</v>
      </c>
    </row>
    <row r="840" spans="1:16" s="96" customFormat="1" ht="12.95" customHeight="1" x14ac:dyDescent="0.2">
      <c r="A840" s="358" t="s">
        <v>102</v>
      </c>
      <c r="B840" s="358"/>
      <c r="C840" s="358" t="s">
        <v>407</v>
      </c>
      <c r="D840" s="359" t="s">
        <v>2979</v>
      </c>
      <c r="E840" s="422">
        <v>3777</v>
      </c>
      <c r="F840" s="422">
        <v>3777</v>
      </c>
      <c r="G840" s="367">
        <v>1.9740000000000001E-3</v>
      </c>
      <c r="H840" s="363">
        <v>0.28036299999999997</v>
      </c>
      <c r="I840" s="363">
        <v>2.5999999999999998E-5</v>
      </c>
      <c r="J840" s="364">
        <v>-4.57</v>
      </c>
      <c r="K840" s="364">
        <v>-3.9713694952392409</v>
      </c>
      <c r="L840" s="364">
        <v>0.92747798396256442</v>
      </c>
      <c r="M840" s="364"/>
      <c r="N840" s="364"/>
      <c r="O840" s="364"/>
      <c r="P840" s="366" t="s">
        <v>980</v>
      </c>
    </row>
    <row r="841" spans="1:16" s="96" customFormat="1" ht="12.95" customHeight="1" x14ac:dyDescent="0.2">
      <c r="A841" s="358" t="s">
        <v>102</v>
      </c>
      <c r="B841" s="358"/>
      <c r="C841" s="358" t="s">
        <v>407</v>
      </c>
      <c r="D841" s="359" t="s">
        <v>2980</v>
      </c>
      <c r="E841" s="422">
        <v>3777</v>
      </c>
      <c r="F841" s="422">
        <v>3777</v>
      </c>
      <c r="G841" s="367">
        <v>1.3929999999999999E-3</v>
      </c>
      <c r="H841" s="363">
        <v>0.28047100000000003</v>
      </c>
      <c r="I841" s="363">
        <v>2.1999999999999999E-5</v>
      </c>
      <c r="J841" s="364">
        <v>0.82</v>
      </c>
      <c r="K841" s="364">
        <v>1.3954903409718611</v>
      </c>
      <c r="L841" s="364">
        <v>0.78478906335293919</v>
      </c>
      <c r="M841" s="364"/>
      <c r="N841" s="364"/>
      <c r="O841" s="364"/>
      <c r="P841" s="366" t="s">
        <v>980</v>
      </c>
    </row>
    <row r="842" spans="1:16" s="96" customFormat="1" ht="12.95" customHeight="1" x14ac:dyDescent="0.2">
      <c r="A842" s="358" t="s">
        <v>102</v>
      </c>
      <c r="B842" s="358"/>
      <c r="C842" s="358" t="s">
        <v>407</v>
      </c>
      <c r="D842" s="359" t="s">
        <v>2981</v>
      </c>
      <c r="E842" s="422">
        <v>3777</v>
      </c>
      <c r="F842" s="422">
        <v>3777</v>
      </c>
      <c r="G842" s="367">
        <v>1.2260000000000001E-3</v>
      </c>
      <c r="H842" s="363">
        <v>0.28041899999999997</v>
      </c>
      <c r="I842" s="363">
        <v>2.0000000000000002E-5</v>
      </c>
      <c r="J842" s="364">
        <v>-0.6</v>
      </c>
      <c r="K842" s="364">
        <v>-2.4213906441028499E-2</v>
      </c>
      <c r="L842" s="364">
        <v>0.71344460304812662</v>
      </c>
      <c r="M842" s="364"/>
      <c r="N842" s="364"/>
      <c r="O842" s="364"/>
      <c r="P842" s="366" t="s">
        <v>980</v>
      </c>
    </row>
    <row r="843" spans="1:16" s="96" customFormat="1" ht="12.95" customHeight="1" x14ac:dyDescent="0.2">
      <c r="A843" s="358" t="s">
        <v>102</v>
      </c>
      <c r="B843" s="358"/>
      <c r="C843" s="358" t="s">
        <v>407</v>
      </c>
      <c r="D843" s="359" t="s">
        <v>2982</v>
      </c>
      <c r="E843" s="422">
        <v>3777</v>
      </c>
      <c r="F843" s="422">
        <v>3777</v>
      </c>
      <c r="G843" s="367">
        <v>1.4630000000000001E-3</v>
      </c>
      <c r="H843" s="363">
        <v>0.280414</v>
      </c>
      <c r="I843" s="363">
        <v>1.9000000000000001E-5</v>
      </c>
      <c r="J843" s="364">
        <v>-1.39</v>
      </c>
      <c r="K843" s="364">
        <v>-0.82026761864972819</v>
      </c>
      <c r="L843" s="364">
        <v>0.67777237289572023</v>
      </c>
      <c r="M843" s="364"/>
      <c r="N843" s="364"/>
      <c r="O843" s="364"/>
      <c r="P843" s="366" t="s">
        <v>980</v>
      </c>
    </row>
    <row r="844" spans="1:16" s="96" customFormat="1" ht="12.95" customHeight="1" x14ac:dyDescent="0.2">
      <c r="A844" s="358" t="s">
        <v>102</v>
      </c>
      <c r="B844" s="358"/>
      <c r="C844" s="358" t="s">
        <v>407</v>
      </c>
      <c r="D844" s="359" t="s">
        <v>2983</v>
      </c>
      <c r="E844" s="422">
        <v>3777</v>
      </c>
      <c r="F844" s="422">
        <v>3777</v>
      </c>
      <c r="G844" s="367">
        <v>1.6249999999999999E-3</v>
      </c>
      <c r="H844" s="363">
        <v>0.280445</v>
      </c>
      <c r="I844" s="363">
        <v>2.0000000000000002E-5</v>
      </c>
      <c r="J844" s="364">
        <v>-0.71</v>
      </c>
      <c r="K844" s="364">
        <v>-0.13664871579832649</v>
      </c>
      <c r="L844" s="364">
        <v>0.71344460304812662</v>
      </c>
      <c r="M844" s="364"/>
      <c r="N844" s="364"/>
      <c r="O844" s="364"/>
      <c r="P844" s="366" t="s">
        <v>980</v>
      </c>
    </row>
    <row r="845" spans="1:16" s="96" customFormat="1" ht="12.95" customHeight="1" x14ac:dyDescent="0.2">
      <c r="A845" s="358" t="s">
        <v>102</v>
      </c>
      <c r="B845" s="358"/>
      <c r="C845" s="358" t="s">
        <v>407</v>
      </c>
      <c r="D845" s="359" t="s">
        <v>2984</v>
      </c>
      <c r="E845" s="422">
        <v>3777</v>
      </c>
      <c r="F845" s="422">
        <v>3777</v>
      </c>
      <c r="G845" s="367">
        <v>4.84E-4</v>
      </c>
      <c r="H845" s="363">
        <v>0.28037099999999998</v>
      </c>
      <c r="I845" s="363">
        <v>2.0000000000000002E-5</v>
      </c>
      <c r="J845" s="364">
        <v>-0.39</v>
      </c>
      <c r="K845" s="364">
        <v>0.19739196014167959</v>
      </c>
      <c r="L845" s="364">
        <v>0.71344460304812662</v>
      </c>
      <c r="M845" s="364"/>
      <c r="N845" s="364"/>
      <c r="O845" s="364"/>
      <c r="P845" s="366" t="s">
        <v>980</v>
      </c>
    </row>
    <row r="846" spans="1:16" s="96" customFormat="1" ht="12.95" customHeight="1" x14ac:dyDescent="0.2">
      <c r="A846" s="358" t="s">
        <v>102</v>
      </c>
      <c r="B846" s="358"/>
      <c r="C846" s="358" t="s">
        <v>407</v>
      </c>
      <c r="D846" s="359" t="s">
        <v>2985</v>
      </c>
      <c r="E846" s="422">
        <v>3777</v>
      </c>
      <c r="F846" s="422">
        <v>3777</v>
      </c>
      <c r="G846" s="367">
        <v>1.248E-3</v>
      </c>
      <c r="H846" s="363">
        <v>0.28035300000000002</v>
      </c>
      <c r="I846" s="363">
        <v>2.4000000000000001E-5</v>
      </c>
      <c r="J846" s="364">
        <v>-3</v>
      </c>
      <c r="K846" s="364">
        <v>-2.435919646506246</v>
      </c>
      <c r="L846" s="364">
        <v>0.85613352365775186</v>
      </c>
      <c r="M846" s="364"/>
      <c r="N846" s="364"/>
      <c r="O846" s="364"/>
      <c r="P846" s="366" t="s">
        <v>980</v>
      </c>
    </row>
    <row r="847" spans="1:16" s="96" customFormat="1" ht="12.95" customHeight="1" x14ac:dyDescent="0.2">
      <c r="A847" s="358" t="s">
        <v>102</v>
      </c>
      <c r="B847" s="358"/>
      <c r="C847" s="358" t="s">
        <v>407</v>
      </c>
      <c r="D847" s="359" t="s">
        <v>2986</v>
      </c>
      <c r="E847" s="422">
        <v>3777</v>
      </c>
      <c r="F847" s="422">
        <v>3777</v>
      </c>
      <c r="G847" s="367">
        <v>4.4120000000000001E-3</v>
      </c>
      <c r="H847" s="363">
        <v>0.28043299999999999</v>
      </c>
      <c r="I847" s="363">
        <v>2.8E-5</v>
      </c>
      <c r="J847" s="364">
        <v>-8.39</v>
      </c>
      <c r="K847" s="364">
        <v>-7.8284672445216863</v>
      </c>
      <c r="L847" s="364">
        <v>0.9988224442673771</v>
      </c>
      <c r="M847" s="364"/>
      <c r="N847" s="364"/>
      <c r="O847" s="364"/>
      <c r="P847" s="366" t="s">
        <v>980</v>
      </c>
    </row>
    <row r="848" spans="1:16" s="96" customFormat="1" ht="12.95" customHeight="1" x14ac:dyDescent="0.2">
      <c r="A848" s="358" t="s">
        <v>102</v>
      </c>
      <c r="B848" s="358"/>
      <c r="C848" s="358" t="s">
        <v>407</v>
      </c>
      <c r="D848" s="359" t="s">
        <v>2987</v>
      </c>
      <c r="E848" s="422">
        <v>3777</v>
      </c>
      <c r="F848" s="422">
        <v>3777</v>
      </c>
      <c r="G848" s="367">
        <v>1.423E-3</v>
      </c>
      <c r="H848" s="363">
        <v>0.28042099999999998</v>
      </c>
      <c r="I848" s="363">
        <v>2.9E-5</v>
      </c>
      <c r="J848" s="364">
        <v>-1.03</v>
      </c>
      <c r="K848" s="364">
        <v>-0.46631009847919458</v>
      </c>
      <c r="L848" s="364">
        <v>1.0344946744197834</v>
      </c>
      <c r="M848" s="364"/>
      <c r="N848" s="364"/>
      <c r="O848" s="364"/>
      <c r="P848" s="366" t="s">
        <v>980</v>
      </c>
    </row>
    <row r="849" spans="1:16" s="96" customFormat="1" ht="12.95" customHeight="1" x14ac:dyDescent="0.2">
      <c r="A849" s="358" t="s">
        <v>102</v>
      </c>
      <c r="B849" s="358"/>
      <c r="C849" s="358" t="s">
        <v>407</v>
      </c>
      <c r="D849" s="359" t="s">
        <v>2988</v>
      </c>
      <c r="E849" s="422">
        <v>3777</v>
      </c>
      <c r="F849" s="422">
        <v>3777</v>
      </c>
      <c r="G849" s="367">
        <v>1.3320000000000001E-3</v>
      </c>
      <c r="H849" s="363">
        <v>0.28031200000000001</v>
      </c>
      <c r="I849" s="363">
        <v>2.4000000000000001E-5</v>
      </c>
      <c r="J849" s="364">
        <v>-4.7</v>
      </c>
      <c r="K849" s="364">
        <v>-4.1174100918750511</v>
      </c>
      <c r="L849" s="364">
        <v>0.85613352365775186</v>
      </c>
      <c r="M849" s="364"/>
      <c r="N849" s="364"/>
      <c r="O849" s="364"/>
      <c r="P849" s="366" t="s">
        <v>980</v>
      </c>
    </row>
    <row r="850" spans="1:16" s="96" customFormat="1" ht="12.95" customHeight="1" x14ac:dyDescent="0.2">
      <c r="A850" s="358" t="s">
        <v>102</v>
      </c>
      <c r="B850" s="358"/>
      <c r="C850" s="358" t="s">
        <v>407</v>
      </c>
      <c r="D850" s="358" t="s">
        <v>1058</v>
      </c>
      <c r="E850" s="374">
        <v>3704</v>
      </c>
      <c r="F850" s="374">
        <v>3798</v>
      </c>
      <c r="G850" s="375">
        <v>9.2900000000000003E-4</v>
      </c>
      <c r="H850" s="376">
        <v>0.280642</v>
      </c>
      <c r="I850" s="376">
        <v>4.3000000000000002E-5</v>
      </c>
      <c r="J850" s="364">
        <v>6.44</v>
      </c>
      <c r="K850" s="364">
        <v>9.1956456431629974</v>
      </c>
      <c r="L850" s="364">
        <v>1.5339832650007601</v>
      </c>
      <c r="M850" s="364">
        <f>AVERAGE(K850:K851)</f>
        <v>8.0040408363379889</v>
      </c>
      <c r="N850" s="364">
        <v>2.3832096136500058</v>
      </c>
      <c r="O850" s="364">
        <f>K850-K851</f>
        <v>2.3832096136500169</v>
      </c>
      <c r="P850" s="358" t="s">
        <v>1790</v>
      </c>
    </row>
    <row r="851" spans="1:16" s="96" customFormat="1" ht="12.95" customHeight="1" x14ac:dyDescent="0.2">
      <c r="A851" s="358" t="s">
        <v>102</v>
      </c>
      <c r="B851" s="358"/>
      <c r="C851" s="358" t="s">
        <v>407</v>
      </c>
      <c r="D851" s="358" t="s">
        <v>1059</v>
      </c>
      <c r="E851" s="374">
        <v>3625</v>
      </c>
      <c r="F851" s="374">
        <v>3798</v>
      </c>
      <c r="G851" s="375">
        <v>1.008E-3</v>
      </c>
      <c r="H851" s="376">
        <v>0.28058100000000002</v>
      </c>
      <c r="I851" s="376">
        <v>3.4E-5</v>
      </c>
      <c r="J851" s="364">
        <v>2.25</v>
      </c>
      <c r="K851" s="364">
        <v>6.8124360295129804</v>
      </c>
      <c r="L851" s="364">
        <v>1.2129170002328493</v>
      </c>
      <c r="M851" s="364"/>
      <c r="N851" s="364"/>
      <c r="O851" s="364"/>
      <c r="P851" s="358" t="s">
        <v>1790</v>
      </c>
    </row>
    <row r="852" spans="1:16" s="96" customFormat="1" ht="12.95" customHeight="1" x14ac:dyDescent="0.2">
      <c r="A852" s="358" t="s">
        <v>102</v>
      </c>
      <c r="B852" s="358"/>
      <c r="C852" s="358" t="s">
        <v>407</v>
      </c>
      <c r="D852" s="358" t="s">
        <v>1060</v>
      </c>
      <c r="E852" s="374">
        <v>3744</v>
      </c>
      <c r="F852" s="374">
        <v>3808</v>
      </c>
      <c r="G852" s="375">
        <v>1.008E-3</v>
      </c>
      <c r="H852" s="376">
        <v>0.28058100000000002</v>
      </c>
      <c r="I852" s="376">
        <v>2.0000000000000002E-5</v>
      </c>
      <c r="J852" s="364">
        <v>5</v>
      </c>
      <c r="K852" s="364">
        <v>7.0456521761519397</v>
      </c>
      <c r="L852" s="364">
        <v>0.71349773047790777</v>
      </c>
      <c r="M852" s="364">
        <f>AVERAGE(K852:K854)</f>
        <v>3.4036377983478103</v>
      </c>
      <c r="N852" s="364">
        <v>2.7054170983888528</v>
      </c>
      <c r="O852" s="364">
        <f>K852-K854</f>
        <v>5.6784457725433946</v>
      </c>
      <c r="P852" s="358" t="s">
        <v>1790</v>
      </c>
    </row>
    <row r="853" spans="1:16" s="96" customFormat="1" ht="12.95" customHeight="1" x14ac:dyDescent="0.2">
      <c r="A853" s="358" t="s">
        <v>102</v>
      </c>
      <c r="B853" s="358"/>
      <c r="C853" s="358" t="s">
        <v>407</v>
      </c>
      <c r="D853" s="358" t="s">
        <v>1061</v>
      </c>
      <c r="E853" s="374">
        <v>3808</v>
      </c>
      <c r="F853" s="374">
        <v>3808</v>
      </c>
      <c r="G853" s="375">
        <v>5.7499999999999999E-4</v>
      </c>
      <c r="H853" s="376">
        <v>0.28040199999999998</v>
      </c>
      <c r="I853" s="376">
        <v>1.8E-5</v>
      </c>
      <c r="J853" s="364">
        <v>1.2</v>
      </c>
      <c r="K853" s="364">
        <v>1.7980548152829456</v>
      </c>
      <c r="L853" s="364">
        <v>0.64214795743033903</v>
      </c>
      <c r="M853" s="364"/>
      <c r="N853" s="364"/>
      <c r="O853" s="364"/>
      <c r="P853" s="358" t="s">
        <v>1790</v>
      </c>
    </row>
    <row r="854" spans="1:16" s="96" customFormat="1" ht="12.95" customHeight="1" x14ac:dyDescent="0.2">
      <c r="A854" s="358" t="s">
        <v>102</v>
      </c>
      <c r="B854" s="358"/>
      <c r="C854" s="358" t="s">
        <v>407</v>
      </c>
      <c r="D854" s="358" t="s">
        <v>1062</v>
      </c>
      <c r="E854" s="374">
        <v>3627</v>
      </c>
      <c r="F854" s="374">
        <v>3627</v>
      </c>
      <c r="G854" s="375">
        <v>7.2400000000000003E-4</v>
      </c>
      <c r="H854" s="376">
        <v>0.28051999999999999</v>
      </c>
      <c r="I854" s="376">
        <v>1.9000000000000001E-5</v>
      </c>
      <c r="J854" s="364">
        <v>0.83</v>
      </c>
      <c r="K854" s="364">
        <v>1.3672064036085452</v>
      </c>
      <c r="L854" s="364">
        <v>0.67752867612069778</v>
      </c>
      <c r="M854" s="364"/>
      <c r="N854" s="364"/>
      <c r="O854" s="364"/>
      <c r="P854" s="358" t="s">
        <v>1790</v>
      </c>
    </row>
    <row r="855" spans="1:16" s="96" customFormat="1" ht="12.95" customHeight="1" x14ac:dyDescent="0.2">
      <c r="A855" s="358" t="s">
        <v>102</v>
      </c>
      <c r="B855" s="358"/>
      <c r="C855" s="358" t="s">
        <v>407</v>
      </c>
      <c r="D855" s="358" t="s">
        <v>1063</v>
      </c>
      <c r="E855" s="374">
        <v>3816</v>
      </c>
      <c r="F855" s="374">
        <v>3802</v>
      </c>
      <c r="G855" s="375">
        <v>9.9599999999999992E-4</v>
      </c>
      <c r="H855" s="376">
        <v>0.280441</v>
      </c>
      <c r="I855" s="376">
        <v>1.8E-5</v>
      </c>
      <c r="J855" s="364">
        <v>1.68</v>
      </c>
      <c r="K855" s="364">
        <v>1.9427957171269661</v>
      </c>
      <c r="L855" s="364">
        <v>0.64213870025753295</v>
      </c>
      <c r="M855" s="364">
        <f>AVERAGE(K855:K873)</f>
        <v>1.8529438947492267</v>
      </c>
      <c r="N855" s="364">
        <v>0.30617772305689328</v>
      </c>
      <c r="O855" s="364">
        <f>MAX(K855:K873)-MIN(K855:K873)</f>
        <v>3.2202069191611393</v>
      </c>
      <c r="P855" s="358" t="s">
        <v>1790</v>
      </c>
    </row>
    <row r="856" spans="1:16" s="96" customFormat="1" ht="12.95" customHeight="1" x14ac:dyDescent="0.2">
      <c r="A856" s="358" t="s">
        <v>102</v>
      </c>
      <c r="B856" s="358"/>
      <c r="C856" s="358" t="s">
        <v>407</v>
      </c>
      <c r="D856" s="358" t="s">
        <v>1064</v>
      </c>
      <c r="E856" s="374">
        <v>3733</v>
      </c>
      <c r="F856" s="374">
        <v>3802</v>
      </c>
      <c r="G856" s="375">
        <v>4.3899999999999999E-4</v>
      </c>
      <c r="H856" s="376">
        <v>0.28040199999999998</v>
      </c>
      <c r="I856" s="376">
        <v>2.0000000000000002E-5</v>
      </c>
      <c r="J856" s="364">
        <v>-0.19</v>
      </c>
      <c r="K856" s="364">
        <v>2.0132447705489831</v>
      </c>
      <c r="L856" s="364">
        <v>0.71348744473231918</v>
      </c>
      <c r="M856" s="364"/>
      <c r="N856" s="364"/>
      <c r="O856" s="364"/>
      <c r="P856" s="358" t="s">
        <v>1790</v>
      </c>
    </row>
    <row r="857" spans="1:16" s="96" customFormat="1" ht="12.95" customHeight="1" x14ac:dyDescent="0.2">
      <c r="A857" s="358" t="s">
        <v>102</v>
      </c>
      <c r="B857" s="358"/>
      <c r="C857" s="358" t="s">
        <v>407</v>
      </c>
      <c r="D857" s="358" t="s">
        <v>1065</v>
      </c>
      <c r="E857" s="374">
        <v>3817</v>
      </c>
      <c r="F857" s="374">
        <v>3802</v>
      </c>
      <c r="G857" s="375">
        <v>3.1399999999999999E-4</v>
      </c>
      <c r="H857" s="376">
        <v>0.28040300000000001</v>
      </c>
      <c r="I857" s="376">
        <v>1.8E-5</v>
      </c>
      <c r="J857" s="364">
        <v>2.15</v>
      </c>
      <c r="K857" s="364">
        <v>2.3769598902401157</v>
      </c>
      <c r="L857" s="364">
        <v>0.64213870025753295</v>
      </c>
      <c r="M857" s="364"/>
      <c r="N857" s="364"/>
      <c r="O857" s="364"/>
      <c r="P857" s="358" t="s">
        <v>1790</v>
      </c>
    </row>
    <row r="858" spans="1:16" s="96" customFormat="1" ht="12.95" customHeight="1" x14ac:dyDescent="0.2">
      <c r="A858" s="358" t="s">
        <v>102</v>
      </c>
      <c r="B858" s="358"/>
      <c r="C858" s="358" t="s">
        <v>407</v>
      </c>
      <c r="D858" s="358" t="s">
        <v>1066</v>
      </c>
      <c r="E858" s="374">
        <v>3771</v>
      </c>
      <c r="F858" s="374">
        <v>3802</v>
      </c>
      <c r="G858" s="375">
        <v>8.3799999999999999E-4</v>
      </c>
      <c r="H858" s="376">
        <v>0.280441</v>
      </c>
      <c r="I858" s="376">
        <v>1.8E-5</v>
      </c>
      <c r="J858" s="364">
        <v>1.06</v>
      </c>
      <c r="K858" s="364">
        <v>2.3574392219050111</v>
      </c>
      <c r="L858" s="364">
        <v>0.64213870025975339</v>
      </c>
      <c r="M858" s="364"/>
      <c r="N858" s="364"/>
      <c r="O858" s="364"/>
      <c r="P858" s="358" t="s">
        <v>1790</v>
      </c>
    </row>
    <row r="859" spans="1:16" s="96" customFormat="1" ht="12.95" customHeight="1" x14ac:dyDescent="0.2">
      <c r="A859" s="358" t="s">
        <v>102</v>
      </c>
      <c r="B859" s="358"/>
      <c r="C859" s="358" t="s">
        <v>407</v>
      </c>
      <c r="D859" s="358" t="s">
        <v>1067</v>
      </c>
      <c r="E859" s="374">
        <v>3837</v>
      </c>
      <c r="F859" s="374">
        <v>3802</v>
      </c>
      <c r="G859" s="375">
        <v>4.7699999999999999E-4</v>
      </c>
      <c r="H859" s="376">
        <v>0.28045199999999998</v>
      </c>
      <c r="I859" s="376">
        <v>1.4E-5</v>
      </c>
      <c r="J859" s="364">
        <v>3.95</v>
      </c>
      <c r="K859" s="364">
        <v>3.6972389951528406</v>
      </c>
      <c r="L859" s="364">
        <v>0.49944121131240138</v>
      </c>
      <c r="M859" s="364"/>
      <c r="N859" s="364"/>
      <c r="O859" s="364"/>
      <c r="P859" s="358" t="s">
        <v>1790</v>
      </c>
    </row>
    <row r="860" spans="1:16" s="96" customFormat="1" ht="12.95" customHeight="1" x14ac:dyDescent="0.2">
      <c r="A860" s="358" t="s">
        <v>102</v>
      </c>
      <c r="B860" s="358"/>
      <c r="C860" s="358" t="s">
        <v>407</v>
      </c>
      <c r="D860" s="358" t="s">
        <v>1068</v>
      </c>
      <c r="E860" s="374">
        <v>3789</v>
      </c>
      <c r="F860" s="374">
        <v>3802</v>
      </c>
      <c r="G860" s="375">
        <v>6.5899999999999997E-4</v>
      </c>
      <c r="H860" s="376">
        <v>0.28039700000000001</v>
      </c>
      <c r="I860" s="376">
        <v>1.8E-5</v>
      </c>
      <c r="J860" s="364">
        <v>0.37</v>
      </c>
      <c r="K860" s="364">
        <v>1.2575211938514741</v>
      </c>
      <c r="L860" s="364">
        <v>0.64213870025753295</v>
      </c>
      <c r="M860" s="364"/>
      <c r="N860" s="364"/>
      <c r="O860" s="364"/>
      <c r="P860" s="358" t="s">
        <v>1790</v>
      </c>
    </row>
    <row r="861" spans="1:16" s="96" customFormat="1" ht="12.95" customHeight="1" x14ac:dyDescent="0.2">
      <c r="A861" s="358" t="s">
        <v>102</v>
      </c>
      <c r="B861" s="358"/>
      <c r="C861" s="358" t="s">
        <v>407</v>
      </c>
      <c r="D861" s="358" t="s">
        <v>1069</v>
      </c>
      <c r="E861" s="374">
        <v>3813</v>
      </c>
      <c r="F861" s="374">
        <v>3802</v>
      </c>
      <c r="G861" s="375">
        <v>8.9300000000000002E-4</v>
      </c>
      <c r="H861" s="376">
        <v>0.28042</v>
      </c>
      <c r="I861" s="376">
        <v>2.0999999999999999E-5</v>
      </c>
      <c r="J861" s="364">
        <v>1.1000000000000001</v>
      </c>
      <c r="K861" s="364">
        <v>1.4639394760584956</v>
      </c>
      <c r="L861" s="364">
        <v>0.74916181696860207</v>
      </c>
      <c r="M861" s="364"/>
      <c r="N861" s="364"/>
      <c r="O861" s="364"/>
      <c r="P861" s="358" t="s">
        <v>1790</v>
      </c>
    </row>
    <row r="862" spans="1:16" s="96" customFormat="1" ht="12.95" customHeight="1" x14ac:dyDescent="0.2">
      <c r="A862" s="358" t="s">
        <v>102</v>
      </c>
      <c r="B862" s="358"/>
      <c r="C862" s="358" t="s">
        <v>407</v>
      </c>
      <c r="D862" s="358" t="s">
        <v>1070</v>
      </c>
      <c r="E862" s="374">
        <v>3817</v>
      </c>
      <c r="F862" s="374">
        <v>3802</v>
      </c>
      <c r="G862" s="375">
        <v>3.5300000000000002E-4</v>
      </c>
      <c r="H862" s="376">
        <v>0.28038400000000002</v>
      </c>
      <c r="I862" s="376">
        <v>1.8E-5</v>
      </c>
      <c r="J862" s="364">
        <v>1.36</v>
      </c>
      <c r="K862" s="364">
        <v>1.596798104541719</v>
      </c>
      <c r="L862" s="364">
        <v>0.64213870025753295</v>
      </c>
      <c r="M862" s="364"/>
      <c r="N862" s="364"/>
      <c r="O862" s="364"/>
      <c r="P862" s="358" t="s">
        <v>1790</v>
      </c>
    </row>
    <row r="863" spans="1:16" s="96" customFormat="1" ht="12.95" customHeight="1" x14ac:dyDescent="0.2">
      <c r="A863" s="358" t="s">
        <v>102</v>
      </c>
      <c r="B863" s="358"/>
      <c r="C863" s="358" t="s">
        <v>407</v>
      </c>
      <c r="D863" s="358" t="s">
        <v>1071</v>
      </c>
      <c r="E863" s="374">
        <v>3776</v>
      </c>
      <c r="F863" s="374">
        <v>3802</v>
      </c>
      <c r="G863" s="375">
        <v>1.06E-3</v>
      </c>
      <c r="H863" s="376">
        <v>0.28045900000000001</v>
      </c>
      <c r="I863" s="376">
        <v>1.8E-5</v>
      </c>
      <c r="J863" s="364">
        <v>1.22</v>
      </c>
      <c r="K863" s="364">
        <v>2.4169775546889483</v>
      </c>
      <c r="L863" s="364">
        <v>0.64213870025975339</v>
      </c>
      <c r="M863" s="364"/>
      <c r="N863" s="364"/>
      <c r="O863" s="364"/>
      <c r="P863" s="358" t="s">
        <v>1790</v>
      </c>
    </row>
    <row r="864" spans="1:16" s="96" customFormat="1" ht="12.95" customHeight="1" x14ac:dyDescent="0.2">
      <c r="A864" s="358" t="s">
        <v>102</v>
      </c>
      <c r="B864" s="358"/>
      <c r="C864" s="358" t="s">
        <v>407</v>
      </c>
      <c r="D864" s="358" t="s">
        <v>1072</v>
      </c>
      <c r="E864" s="374">
        <v>3790</v>
      </c>
      <c r="F864" s="374">
        <v>3802</v>
      </c>
      <c r="G864" s="375">
        <v>9.2599999999999996E-4</v>
      </c>
      <c r="H864" s="376">
        <v>0.28043400000000002</v>
      </c>
      <c r="I864" s="376">
        <v>2.4000000000000001E-5</v>
      </c>
      <c r="J864" s="364">
        <v>1</v>
      </c>
      <c r="K864" s="364">
        <v>1.8767779300454812</v>
      </c>
      <c r="L864" s="364">
        <v>0.85618493367745074</v>
      </c>
      <c r="M864" s="364"/>
      <c r="N864" s="364"/>
      <c r="O864" s="364"/>
      <c r="P864" s="358" t="s">
        <v>1790</v>
      </c>
    </row>
    <row r="865" spans="1:16" s="96" customFormat="1" ht="12.95" customHeight="1" x14ac:dyDescent="0.2">
      <c r="A865" s="358" t="s">
        <v>102</v>
      </c>
      <c r="B865" s="358"/>
      <c r="C865" s="358" t="s">
        <v>407</v>
      </c>
      <c r="D865" s="358" t="s">
        <v>1073</v>
      </c>
      <c r="E865" s="374">
        <v>3803</v>
      </c>
      <c r="F865" s="374">
        <v>3802</v>
      </c>
      <c r="G865" s="375">
        <v>1.2589999999999999E-3</v>
      </c>
      <c r="H865" s="376">
        <v>0.28045300000000001</v>
      </c>
      <c r="I865" s="376">
        <v>2.1999999999999999E-5</v>
      </c>
      <c r="J865" s="364">
        <v>1.1000000000000001</v>
      </c>
      <c r="K865" s="364">
        <v>1.6806904513244625</v>
      </c>
      <c r="L865" s="364">
        <v>0.78483618920488496</v>
      </c>
      <c r="M865" s="364"/>
      <c r="N865" s="364"/>
      <c r="O865" s="364"/>
      <c r="P865" s="358" t="s">
        <v>1790</v>
      </c>
    </row>
    <row r="866" spans="1:16" s="96" customFormat="1" ht="12.95" customHeight="1" x14ac:dyDescent="0.2">
      <c r="A866" s="358" t="s">
        <v>102</v>
      </c>
      <c r="B866" s="358"/>
      <c r="C866" s="358" t="s">
        <v>407</v>
      </c>
      <c r="D866" s="358" t="s">
        <v>1074</v>
      </c>
      <c r="E866" s="374">
        <v>3723</v>
      </c>
      <c r="F866" s="374">
        <v>3802</v>
      </c>
      <c r="G866" s="375">
        <v>7.6800000000000002E-4</v>
      </c>
      <c r="H866" s="376">
        <v>0.28041899999999997</v>
      </c>
      <c r="I866" s="376">
        <v>2.0999999999999999E-5</v>
      </c>
      <c r="J866" s="364">
        <v>-0.66</v>
      </c>
      <c r="K866" s="364">
        <v>1.756305851274842</v>
      </c>
      <c r="L866" s="364">
        <v>0.74916181696638162</v>
      </c>
      <c r="M866" s="364"/>
      <c r="N866" s="364"/>
      <c r="O866" s="364"/>
      <c r="P866" s="358" t="s">
        <v>2244</v>
      </c>
    </row>
    <row r="867" spans="1:16" s="96" customFormat="1" ht="12.95" customHeight="1" x14ac:dyDescent="0.2">
      <c r="A867" s="358" t="s">
        <v>102</v>
      </c>
      <c r="B867" s="358"/>
      <c r="C867" s="358" t="s">
        <v>407</v>
      </c>
      <c r="D867" s="358" t="s">
        <v>1075</v>
      </c>
      <c r="E867" s="374">
        <v>3791</v>
      </c>
      <c r="F867" s="374">
        <v>3802</v>
      </c>
      <c r="G867" s="375">
        <v>4.3800000000000002E-4</v>
      </c>
      <c r="H867" s="376">
        <v>0.28039999999999998</v>
      </c>
      <c r="I867" s="376">
        <v>1.8E-5</v>
      </c>
      <c r="J867" s="364">
        <v>1.1000000000000001</v>
      </c>
      <c r="K867" s="364">
        <v>1.9445203520551679</v>
      </c>
      <c r="L867" s="364">
        <v>0.64213870025975339</v>
      </c>
      <c r="M867" s="364"/>
      <c r="N867" s="364"/>
      <c r="O867" s="364"/>
      <c r="P867" s="358" t="s">
        <v>1790</v>
      </c>
    </row>
    <row r="868" spans="1:16" s="96" customFormat="1" ht="12.95" customHeight="1" x14ac:dyDescent="0.2">
      <c r="A868" s="358" t="s">
        <v>102</v>
      </c>
      <c r="B868" s="358"/>
      <c r="C868" s="358" t="s">
        <v>407</v>
      </c>
      <c r="D868" s="358" t="s">
        <v>1076</v>
      </c>
      <c r="E868" s="374">
        <v>3820</v>
      </c>
      <c r="F868" s="374">
        <v>3802</v>
      </c>
      <c r="G868" s="375">
        <v>1.0809999999999999E-3</v>
      </c>
      <c r="H868" s="376">
        <v>0.28045799999999999</v>
      </c>
      <c r="I868" s="376">
        <v>2.0000000000000002E-5</v>
      </c>
      <c r="J868" s="364">
        <v>2.13</v>
      </c>
      <c r="K868" s="364">
        <v>2.3261923368789184</v>
      </c>
      <c r="L868" s="364">
        <v>0.71348744473231918</v>
      </c>
      <c r="M868" s="364"/>
      <c r="N868" s="364"/>
      <c r="O868" s="364"/>
      <c r="P868" s="358" t="s">
        <v>1790</v>
      </c>
    </row>
    <row r="869" spans="1:16" s="96" customFormat="1" ht="12.95" customHeight="1" x14ac:dyDescent="0.2">
      <c r="A869" s="358" t="s">
        <v>102</v>
      </c>
      <c r="B869" s="358"/>
      <c r="C869" s="358" t="s">
        <v>407</v>
      </c>
      <c r="D869" s="358" t="s">
        <v>1077</v>
      </c>
      <c r="E869" s="374">
        <v>3836</v>
      </c>
      <c r="F869" s="374">
        <v>3802</v>
      </c>
      <c r="G869" s="375">
        <v>9.7599999999999998E-4</v>
      </c>
      <c r="H869" s="376">
        <v>0.28041100000000002</v>
      </c>
      <c r="I869" s="376">
        <v>3.1000000000000001E-5</v>
      </c>
      <c r="J869" s="364">
        <v>1.1399999999999999</v>
      </c>
      <c r="K869" s="364">
        <v>0.92505106962237349</v>
      </c>
      <c r="L869" s="364">
        <v>1.1059055393336514</v>
      </c>
      <c r="M869" s="364"/>
      <c r="N869" s="364"/>
      <c r="O869" s="364"/>
      <c r="P869" s="358" t="s">
        <v>1790</v>
      </c>
    </row>
    <row r="870" spans="1:16" s="96" customFormat="1" ht="12.95" customHeight="1" x14ac:dyDescent="0.2">
      <c r="A870" s="358" t="s">
        <v>102</v>
      </c>
      <c r="B870" s="358"/>
      <c r="C870" s="358" t="s">
        <v>407</v>
      </c>
      <c r="D870" s="358" t="s">
        <v>1078</v>
      </c>
      <c r="E870" s="374">
        <v>3804</v>
      </c>
      <c r="F870" s="374">
        <v>3802</v>
      </c>
      <c r="G870" s="375">
        <v>7.8200000000000003E-4</v>
      </c>
      <c r="H870" s="376">
        <v>0.28042400000000001</v>
      </c>
      <c r="I870" s="376">
        <v>1.7E-5</v>
      </c>
      <c r="J870" s="364">
        <v>1.36</v>
      </c>
      <c r="K870" s="364">
        <v>1.897937148744866</v>
      </c>
      <c r="L870" s="364">
        <v>0.60646432802125005</v>
      </c>
      <c r="M870" s="364"/>
      <c r="N870" s="364"/>
      <c r="O870" s="364"/>
      <c r="P870" s="358" t="s">
        <v>1790</v>
      </c>
    </row>
    <row r="871" spans="1:16" s="96" customFormat="1" ht="12.95" customHeight="1" x14ac:dyDescent="0.2">
      <c r="A871" s="358" t="s">
        <v>102</v>
      </c>
      <c r="B871" s="358"/>
      <c r="C871" s="358" t="s">
        <v>407</v>
      </c>
      <c r="D871" s="358" t="s">
        <v>1079</v>
      </c>
      <c r="E871" s="374">
        <v>3828</v>
      </c>
      <c r="F871" s="374">
        <v>3802</v>
      </c>
      <c r="G871" s="375">
        <v>5.3499999999999999E-4</v>
      </c>
      <c r="H871" s="376">
        <v>0.280366</v>
      </c>
      <c r="I871" s="376">
        <v>1.8E-5</v>
      </c>
      <c r="J871" s="364">
        <v>0.49</v>
      </c>
      <c r="K871" s="364">
        <v>0.47703207599170128</v>
      </c>
      <c r="L871" s="364">
        <v>0.64213870025753295</v>
      </c>
      <c r="M871" s="364"/>
      <c r="N871" s="364"/>
      <c r="O871" s="364"/>
      <c r="P871" s="358" t="s">
        <v>1790</v>
      </c>
    </row>
    <row r="872" spans="1:16" s="96" customFormat="1" ht="12.95" customHeight="1" x14ac:dyDescent="0.2">
      <c r="A872" s="358" t="s">
        <v>102</v>
      </c>
      <c r="B872" s="358"/>
      <c r="C872" s="358" t="s">
        <v>407</v>
      </c>
      <c r="D872" s="358" t="s">
        <v>1080</v>
      </c>
      <c r="E872" s="374">
        <v>3834</v>
      </c>
      <c r="F872" s="374">
        <v>3802</v>
      </c>
      <c r="G872" s="375">
        <v>7.6900000000000004E-4</v>
      </c>
      <c r="H872" s="376">
        <v>0.280416</v>
      </c>
      <c r="I872" s="376">
        <v>1.8E-5</v>
      </c>
      <c r="J872" s="364">
        <v>1.8</v>
      </c>
      <c r="K872" s="364">
        <v>1.6466584085872427</v>
      </c>
      <c r="L872" s="364">
        <v>0.64213870025753295</v>
      </c>
      <c r="M872" s="364"/>
      <c r="N872" s="364"/>
      <c r="O872" s="364"/>
      <c r="P872" s="358" t="s">
        <v>1790</v>
      </c>
    </row>
    <row r="873" spans="1:16" s="96" customFormat="1" ht="12.95" customHeight="1" x14ac:dyDescent="0.2">
      <c r="A873" s="358" t="s">
        <v>102</v>
      </c>
      <c r="B873" s="358"/>
      <c r="C873" s="358" t="s">
        <v>407</v>
      </c>
      <c r="D873" s="358" t="s">
        <v>1081</v>
      </c>
      <c r="E873" s="374">
        <v>3739</v>
      </c>
      <c r="F873" s="374">
        <v>3802</v>
      </c>
      <c r="G873" s="375">
        <v>1.077E-3</v>
      </c>
      <c r="H873" s="376">
        <v>0.28043600000000002</v>
      </c>
      <c r="I873" s="376">
        <v>1.9000000000000001E-5</v>
      </c>
      <c r="J873" s="364">
        <v>-0.47</v>
      </c>
      <c r="K873" s="364">
        <v>1.5518534515956972</v>
      </c>
      <c r="L873" s="364">
        <v>0.67781307249381584</v>
      </c>
      <c r="M873" s="364"/>
      <c r="N873" s="364"/>
      <c r="O873" s="364"/>
      <c r="P873" s="358" t="s">
        <v>1790</v>
      </c>
    </row>
    <row r="874" spans="1:16" s="96" customFormat="1" ht="12.95" customHeight="1" x14ac:dyDescent="0.2">
      <c r="A874" s="358" t="s">
        <v>102</v>
      </c>
      <c r="B874" s="358"/>
      <c r="C874" s="358" t="s">
        <v>407</v>
      </c>
      <c r="D874" s="358" t="s">
        <v>1082</v>
      </c>
      <c r="E874" s="374">
        <v>3768</v>
      </c>
      <c r="F874" s="374">
        <v>3790</v>
      </c>
      <c r="G874" s="375">
        <v>5.3600000000000002E-4</v>
      </c>
      <c r="H874" s="376">
        <v>0.28037099999999998</v>
      </c>
      <c r="I874" s="376">
        <v>1.5999999999999999E-5</v>
      </c>
      <c r="J874" s="364">
        <v>-0.74</v>
      </c>
      <c r="K874" s="364">
        <v>0.36909706965015943</v>
      </c>
      <c r="L874" s="364">
        <v>0.57077350206879984</v>
      </c>
      <c r="M874" s="364">
        <f>AVERAGE(K874:K878)</f>
        <v>0.82107540250220268</v>
      </c>
      <c r="N874" s="364">
        <v>0.48975545232299533</v>
      </c>
      <c r="O874" s="364">
        <f>MAX(K874:K878)-MIN(K874:K878)</f>
        <v>1.1878493978789706</v>
      </c>
      <c r="P874" s="358" t="s">
        <v>1790</v>
      </c>
    </row>
    <row r="875" spans="1:16" s="96" customFormat="1" ht="12.95" customHeight="1" x14ac:dyDescent="0.2">
      <c r="A875" s="358" t="s">
        <v>102</v>
      </c>
      <c r="B875" s="358"/>
      <c r="C875" s="358" t="s">
        <v>407</v>
      </c>
      <c r="D875" s="358" t="s">
        <v>1083</v>
      </c>
      <c r="E875" s="374">
        <v>3744</v>
      </c>
      <c r="F875" s="374">
        <v>3790</v>
      </c>
      <c r="G875" s="375">
        <v>8.7200000000000005E-4</v>
      </c>
      <c r="H875" s="376">
        <v>0.28038999999999997</v>
      </c>
      <c r="I875" s="376">
        <v>1.5999999999999999E-5</v>
      </c>
      <c r="J875" s="364">
        <v>-1.46</v>
      </c>
      <c r="K875" s="364">
        <v>0.16802511432434386</v>
      </c>
      <c r="L875" s="364">
        <v>0.57077350206879984</v>
      </c>
      <c r="M875" s="364"/>
      <c r="N875" s="364"/>
      <c r="O875" s="364"/>
      <c r="P875" s="358" t="s">
        <v>1790</v>
      </c>
    </row>
    <row r="876" spans="1:16" s="96" customFormat="1" ht="12.95" customHeight="1" x14ac:dyDescent="0.2">
      <c r="A876" s="358" t="s">
        <v>102</v>
      </c>
      <c r="B876" s="358"/>
      <c r="C876" s="358" t="s">
        <v>407</v>
      </c>
      <c r="D876" s="358" t="s">
        <v>1084</v>
      </c>
      <c r="E876" s="374">
        <v>3777</v>
      </c>
      <c r="F876" s="374">
        <v>3790</v>
      </c>
      <c r="G876" s="375">
        <v>1.238E-3</v>
      </c>
      <c r="H876" s="376">
        <v>0.28044999999999998</v>
      </c>
      <c r="I876" s="376">
        <v>1.8E-5</v>
      </c>
      <c r="J876" s="364">
        <v>0.47</v>
      </c>
      <c r="K876" s="364">
        <v>1.3510901251034824</v>
      </c>
      <c r="L876" s="364">
        <v>0.6421201898287876</v>
      </c>
      <c r="M876" s="364"/>
      <c r="N876" s="364"/>
      <c r="O876" s="364"/>
      <c r="P876" s="358" t="s">
        <v>1790</v>
      </c>
    </row>
    <row r="877" spans="1:16" s="96" customFormat="1" ht="12.95" customHeight="1" x14ac:dyDescent="0.2">
      <c r="A877" s="358" t="s">
        <v>102</v>
      </c>
      <c r="B877" s="358"/>
      <c r="C877" s="358" t="s">
        <v>407</v>
      </c>
      <c r="D877" s="358" t="s">
        <v>1085</v>
      </c>
      <c r="E877" s="374">
        <v>3798</v>
      </c>
      <c r="F877" s="374">
        <v>3790</v>
      </c>
      <c r="G877" s="375">
        <v>9.0700000000000004E-4</v>
      </c>
      <c r="H877" s="376">
        <v>0.28041199999999999</v>
      </c>
      <c r="I877" s="376">
        <v>1.9000000000000001E-5</v>
      </c>
      <c r="J877" s="364">
        <v>0.45</v>
      </c>
      <c r="K877" s="364">
        <v>0.86129019122971329</v>
      </c>
      <c r="L877" s="364">
        <v>0.67779353370545081</v>
      </c>
      <c r="M877" s="364"/>
      <c r="N877" s="364"/>
      <c r="O877" s="364"/>
      <c r="P877" s="358" t="s">
        <v>1790</v>
      </c>
    </row>
    <row r="878" spans="1:16" s="96" customFormat="1" ht="12.95" customHeight="1" x14ac:dyDescent="0.2">
      <c r="A878" s="358" t="s">
        <v>102</v>
      </c>
      <c r="B878" s="358"/>
      <c r="C878" s="358" t="s">
        <v>407</v>
      </c>
      <c r="D878" s="358" t="s">
        <v>1086</v>
      </c>
      <c r="E878" s="374">
        <v>3801</v>
      </c>
      <c r="F878" s="374">
        <v>3790</v>
      </c>
      <c r="G878" s="375">
        <v>6.7699999999999998E-4</v>
      </c>
      <c r="H878" s="376">
        <v>0.28040900000000002</v>
      </c>
      <c r="I878" s="376">
        <v>1.9000000000000001E-5</v>
      </c>
      <c r="J878" s="364">
        <v>1.01</v>
      </c>
      <c r="K878" s="364">
        <v>1.3558745122033145</v>
      </c>
      <c r="L878" s="364">
        <v>0.67779353370545081</v>
      </c>
      <c r="M878" s="364"/>
      <c r="N878" s="364"/>
      <c r="O878" s="364"/>
      <c r="P878" s="358" t="s">
        <v>1790</v>
      </c>
    </row>
    <row r="879" spans="1:16" s="96" customFormat="1" ht="12.95" customHeight="1" x14ac:dyDescent="0.2">
      <c r="A879" s="358" t="s">
        <v>102</v>
      </c>
      <c r="B879" s="358"/>
      <c r="C879" s="358" t="s">
        <v>407</v>
      </c>
      <c r="D879" s="358" t="s">
        <v>1087</v>
      </c>
      <c r="E879" s="374">
        <v>3711</v>
      </c>
      <c r="F879" s="374">
        <v>3751</v>
      </c>
      <c r="G879" s="375">
        <v>4.5600000000000003E-4</v>
      </c>
      <c r="H879" s="376">
        <v>0.28050399999999998</v>
      </c>
      <c r="I879" s="376">
        <v>1.5999999999999999E-5</v>
      </c>
      <c r="J879" s="364">
        <v>2.9</v>
      </c>
      <c r="K879" s="364">
        <v>4.3987957278712742</v>
      </c>
      <c r="L879" s="364">
        <v>0.57072005948732851</v>
      </c>
      <c r="M879" s="364">
        <v>1.5741765280091746</v>
      </c>
      <c r="N879" s="364">
        <v>5.6492383997241982</v>
      </c>
      <c r="O879" s="364">
        <f>MAX(K879:K880)-MIN(K879:K880)</f>
        <v>5.6492383997241991</v>
      </c>
      <c r="P879" s="358" t="s">
        <v>1790</v>
      </c>
    </row>
    <row r="880" spans="1:16" s="96" customFormat="1" ht="12.95" customHeight="1" x14ac:dyDescent="0.2">
      <c r="A880" s="358" t="s">
        <v>102</v>
      </c>
      <c r="B880" s="358"/>
      <c r="C880" s="358" t="s">
        <v>407</v>
      </c>
      <c r="D880" s="358" t="s">
        <v>1088</v>
      </c>
      <c r="E880" s="374">
        <v>3697</v>
      </c>
      <c r="F880" s="374">
        <v>3751</v>
      </c>
      <c r="G880" s="375">
        <v>1.178E-3</v>
      </c>
      <c r="H880" s="376">
        <v>0.28039799999999998</v>
      </c>
      <c r="I880" s="376">
        <v>1.9000000000000001E-5</v>
      </c>
      <c r="J880" s="364">
        <v>-3.05</v>
      </c>
      <c r="K880" s="364">
        <v>-1.2504426718529249</v>
      </c>
      <c r="L880" s="364">
        <v>0.67773007063953727</v>
      </c>
      <c r="M880" s="364"/>
      <c r="N880" s="364"/>
      <c r="O880" s="364"/>
      <c r="P880" s="358" t="s">
        <v>1790</v>
      </c>
    </row>
    <row r="881" spans="1:16" s="96" customFormat="1" ht="12.95" customHeight="1" x14ac:dyDescent="0.2">
      <c r="A881" s="26"/>
      <c r="B881" s="26"/>
      <c r="C881" s="26"/>
      <c r="D881" s="26"/>
      <c r="E881" s="167"/>
      <c r="F881" s="167"/>
      <c r="G881" s="168"/>
      <c r="H881" s="169"/>
      <c r="I881" s="169"/>
      <c r="J881" s="13"/>
      <c r="K881" s="13"/>
      <c r="L881" s="13"/>
      <c r="M881" s="13"/>
      <c r="N881" s="13"/>
      <c r="O881" s="13"/>
      <c r="P881" s="26"/>
    </row>
    <row r="882" spans="1:16" s="96" customFormat="1" ht="12.95" customHeight="1" x14ac:dyDescent="0.2">
      <c r="A882" s="377" t="s">
        <v>1089</v>
      </c>
      <c r="B882" s="377"/>
      <c r="C882" s="378" t="s">
        <v>1800</v>
      </c>
      <c r="D882" s="379" t="s">
        <v>1090</v>
      </c>
      <c r="E882" s="380">
        <v>3553</v>
      </c>
      <c r="F882" s="380">
        <v>3553</v>
      </c>
      <c r="G882" s="484">
        <v>4.5459918024787492E-4</v>
      </c>
      <c r="H882" s="485">
        <v>0.28033082520080999</v>
      </c>
      <c r="I882" s="381">
        <v>8.35946695495441E-6</v>
      </c>
      <c r="J882" s="382">
        <v>-7.0534322926574244</v>
      </c>
      <c r="K882" s="382">
        <v>-6.450607214124604</v>
      </c>
      <c r="L882" s="382">
        <v>0.29804085316942341</v>
      </c>
      <c r="M882" s="382">
        <f>AVERAGE(K882:K898)</f>
        <v>-5.791291380761372</v>
      </c>
      <c r="N882" s="382">
        <v>0.45110566748299774</v>
      </c>
      <c r="O882" s="382">
        <f>MAX(K882:K898)-MIN(K882:K898)</f>
        <v>2.7792452990016425</v>
      </c>
      <c r="P882" s="377" t="s">
        <v>1791</v>
      </c>
    </row>
    <row r="883" spans="1:16" s="96" customFormat="1" ht="12.95" customHeight="1" x14ac:dyDescent="0.2">
      <c r="A883" s="377" t="s">
        <v>1089</v>
      </c>
      <c r="B883" s="377"/>
      <c r="C883" s="378" t="s">
        <v>1800</v>
      </c>
      <c r="D883" s="379" t="s">
        <v>1091</v>
      </c>
      <c r="E883" s="380">
        <v>3553</v>
      </c>
      <c r="F883" s="380">
        <v>3553</v>
      </c>
      <c r="G883" s="484">
        <v>6.2530968611358164E-4</v>
      </c>
      <c r="H883" s="485">
        <v>0.28038446150177138</v>
      </c>
      <c r="I883" s="381">
        <v>9.278192241795367E-6</v>
      </c>
      <c r="J883" s="382">
        <v>-5.5581879184718463</v>
      </c>
      <c r="K883" s="382">
        <v>-4.9557345976292133</v>
      </c>
      <c r="L883" s="382">
        <v>0.33079625130660872</v>
      </c>
      <c r="M883" s="382"/>
      <c r="N883" s="382"/>
      <c r="O883" s="382"/>
      <c r="P883" s="377" t="s">
        <v>1791</v>
      </c>
    </row>
    <row r="884" spans="1:16" s="96" customFormat="1" ht="12.95" customHeight="1" x14ac:dyDescent="0.2">
      <c r="A884" s="377" t="s">
        <v>1089</v>
      </c>
      <c r="B884" s="377"/>
      <c r="C884" s="378" t="s">
        <v>1800</v>
      </c>
      <c r="D884" s="379" t="s">
        <v>1092</v>
      </c>
      <c r="E884" s="380">
        <v>3553</v>
      </c>
      <c r="F884" s="380">
        <v>3553</v>
      </c>
      <c r="G884" s="484">
        <v>5.3539051673422362E-4</v>
      </c>
      <c r="H884" s="485">
        <v>0.28039803342341701</v>
      </c>
      <c r="I884" s="381">
        <v>9.5386639937048652E-6</v>
      </c>
      <c r="J884" s="382">
        <v>-4.8547193258696719</v>
      </c>
      <c r="K884" s="382">
        <v>-4.2519800550377962</v>
      </c>
      <c r="L884" s="382">
        <v>0.34008287491560374</v>
      </c>
      <c r="M884" s="382"/>
      <c r="N884" s="382"/>
      <c r="O884" s="382"/>
      <c r="P884" s="377" t="s">
        <v>1791</v>
      </c>
    </row>
    <row r="885" spans="1:16" s="96" customFormat="1" ht="12.95" customHeight="1" x14ac:dyDescent="0.2">
      <c r="A885" s="377" t="s">
        <v>1089</v>
      </c>
      <c r="B885" s="377"/>
      <c r="C885" s="378" t="s">
        <v>1800</v>
      </c>
      <c r="D885" s="379" t="s">
        <v>1093</v>
      </c>
      <c r="E885" s="380">
        <v>3553</v>
      </c>
      <c r="F885" s="380">
        <v>3553</v>
      </c>
      <c r="G885" s="484">
        <v>8.2184423624142515E-4</v>
      </c>
      <c r="H885" s="485">
        <v>0.28039322302075825</v>
      </c>
      <c r="I885" s="381">
        <v>8.2214634481827401E-6</v>
      </c>
      <c r="J885" s="382">
        <v>-5.7258437653440186</v>
      </c>
      <c r="K885" s="382">
        <v>-5.1239326316432354</v>
      </c>
      <c r="L885" s="382">
        <v>0.29312060130348705</v>
      </c>
      <c r="M885" s="382"/>
      <c r="N885" s="382"/>
      <c r="O885" s="382"/>
      <c r="P885" s="377" t="s">
        <v>1791</v>
      </c>
    </row>
    <row r="886" spans="1:16" s="96" customFormat="1" ht="12.95" customHeight="1" x14ac:dyDescent="0.2">
      <c r="A886" s="377" t="s">
        <v>1089</v>
      </c>
      <c r="B886" s="377"/>
      <c r="C886" s="378" t="s">
        <v>1800</v>
      </c>
      <c r="D886" s="379" t="s">
        <v>1094</v>
      </c>
      <c r="E886" s="380">
        <v>3553</v>
      </c>
      <c r="F886" s="380">
        <v>3553</v>
      </c>
      <c r="G886" s="484">
        <v>5.9124519727688006E-4</v>
      </c>
      <c r="H886" s="485">
        <v>0.28039044782831862</v>
      </c>
      <c r="I886" s="381">
        <v>1.2922880435318338E-5</v>
      </c>
      <c r="J886" s="382">
        <v>-5.2615713073844717</v>
      </c>
      <c r="K886" s="382">
        <v>-4.6590078382002797</v>
      </c>
      <c r="L886" s="382">
        <v>0.46074065859769142</v>
      </c>
      <c r="M886" s="382"/>
      <c r="N886" s="382"/>
      <c r="O886" s="382"/>
      <c r="P886" s="377" t="s">
        <v>1791</v>
      </c>
    </row>
    <row r="887" spans="1:16" s="96" customFormat="1" ht="12.95" customHeight="1" x14ac:dyDescent="0.2">
      <c r="A887" s="377" t="s">
        <v>1089</v>
      </c>
      <c r="B887" s="377"/>
      <c r="C887" s="378" t="s">
        <v>1800</v>
      </c>
      <c r="D887" s="379" t="s">
        <v>1095</v>
      </c>
      <c r="E887" s="380">
        <v>3553</v>
      </c>
      <c r="F887" s="380">
        <v>3553</v>
      </c>
      <c r="G887" s="484">
        <v>7.2005310694701083E-4</v>
      </c>
      <c r="H887" s="485">
        <v>0.2803642746793843</v>
      </c>
      <c r="I887" s="381">
        <v>1.221626602859769E-5</v>
      </c>
      <c r="J887" s="382">
        <v>-6.509266586618434</v>
      </c>
      <c r="K887" s="382">
        <v>-5.9071272434285671</v>
      </c>
      <c r="L887" s="382">
        <v>0.43554766940734346</v>
      </c>
      <c r="M887" s="382"/>
      <c r="N887" s="382"/>
      <c r="O887" s="382"/>
      <c r="P887" s="377" t="s">
        <v>1791</v>
      </c>
    </row>
    <row r="888" spans="1:16" s="96" customFormat="1" ht="12.95" customHeight="1" x14ac:dyDescent="0.2">
      <c r="A888" s="377" t="s">
        <v>1089</v>
      </c>
      <c r="B888" s="377"/>
      <c r="C888" s="378" t="s">
        <v>1800</v>
      </c>
      <c r="D888" s="379" t="s">
        <v>1096</v>
      </c>
      <c r="E888" s="380">
        <v>3553</v>
      </c>
      <c r="F888" s="380">
        <v>3553</v>
      </c>
      <c r="G888" s="484">
        <v>9.9444718675138549E-4</v>
      </c>
      <c r="H888" s="485">
        <v>0.28036600921347998</v>
      </c>
      <c r="I888" s="381">
        <v>1.3571942094354442E-5</v>
      </c>
      <c r="J888" s="382">
        <v>-7.1176036587727864</v>
      </c>
      <c r="K888" s="382">
        <v>-6.5162439201793543</v>
      </c>
      <c r="L888" s="382">
        <v>0.48388171432156568</v>
      </c>
      <c r="M888" s="382"/>
      <c r="N888" s="382"/>
      <c r="O888" s="382"/>
      <c r="P888" s="377" t="s">
        <v>1791</v>
      </c>
    </row>
    <row r="889" spans="1:16" s="96" customFormat="1" ht="12.95" customHeight="1" x14ac:dyDescent="0.2">
      <c r="A889" s="377" t="s">
        <v>1089</v>
      </c>
      <c r="B889" s="377"/>
      <c r="C889" s="378" t="s">
        <v>1800</v>
      </c>
      <c r="D889" s="379" t="s">
        <v>1097</v>
      </c>
      <c r="E889" s="380">
        <v>3553</v>
      </c>
      <c r="F889" s="380">
        <v>3553</v>
      </c>
      <c r="G889" s="484">
        <v>1.0821202016711388E-3</v>
      </c>
      <c r="H889" s="485">
        <v>0.28038245082867091</v>
      </c>
      <c r="I889" s="381">
        <v>1.3340054130086458E-5</v>
      </c>
      <c r="J889" s="382">
        <v>-6.7455755455125832</v>
      </c>
      <c r="K889" s="382">
        <v>-6.1444306643310131</v>
      </c>
      <c r="L889" s="382">
        <v>0.47561419115438319</v>
      </c>
      <c r="M889" s="382"/>
      <c r="N889" s="382"/>
      <c r="O889" s="382"/>
      <c r="P889" s="377" t="s">
        <v>1791</v>
      </c>
    </row>
    <row r="890" spans="1:16" s="96" customFormat="1" ht="12.95" customHeight="1" x14ac:dyDescent="0.2">
      <c r="A890" s="377" t="s">
        <v>1089</v>
      </c>
      <c r="B890" s="377"/>
      <c r="C890" s="378" t="s">
        <v>1800</v>
      </c>
      <c r="D890" s="379" t="s">
        <v>1098</v>
      </c>
      <c r="E890" s="380">
        <v>3553</v>
      </c>
      <c r="F890" s="380">
        <v>3553</v>
      </c>
      <c r="G890" s="484">
        <v>3.5405534259934021E-4</v>
      </c>
      <c r="H890" s="485">
        <v>0.28031322376961088</v>
      </c>
      <c r="I890" s="381">
        <v>1.5730120664975699E-5</v>
      </c>
      <c r="J890" s="382">
        <v>-7.4353734838661367</v>
      </c>
      <c r="K890" s="382">
        <v>-6.8322993036296076</v>
      </c>
      <c r="L890" s="382">
        <v>0.5608274557122872</v>
      </c>
      <c r="M890" s="382"/>
      <c r="N890" s="382"/>
      <c r="O890" s="382"/>
      <c r="P890" s="377" t="s">
        <v>1791</v>
      </c>
    </row>
    <row r="891" spans="1:16" s="96" customFormat="1" ht="12.95" customHeight="1" x14ac:dyDescent="0.2">
      <c r="A891" s="377" t="s">
        <v>1089</v>
      </c>
      <c r="B891" s="377"/>
      <c r="C891" s="378" t="s">
        <v>1800</v>
      </c>
      <c r="D891" s="379" t="s">
        <v>1099</v>
      </c>
      <c r="E891" s="380">
        <v>3553</v>
      </c>
      <c r="F891" s="380">
        <v>3553</v>
      </c>
      <c r="G891" s="484">
        <v>3.1665661674498756E-4</v>
      </c>
      <c r="H891" s="485">
        <v>0.28037395732366471</v>
      </c>
      <c r="I891" s="381">
        <v>1.3675546284656424E-5</v>
      </c>
      <c r="J891" s="382">
        <v>-5.1788233820593277</v>
      </c>
      <c r="K891" s="382">
        <v>-4.5755115526546764</v>
      </c>
      <c r="L891" s="382">
        <v>0.48757552415956695</v>
      </c>
      <c r="M891" s="382"/>
      <c r="N891" s="382"/>
      <c r="O891" s="382"/>
      <c r="P891" s="377" t="s">
        <v>1791</v>
      </c>
    </row>
    <row r="892" spans="1:16" s="96" customFormat="1" ht="12.95" customHeight="1" x14ac:dyDescent="0.2">
      <c r="A892" s="377" t="s">
        <v>1089</v>
      </c>
      <c r="B892" s="377"/>
      <c r="C892" s="378" t="s">
        <v>1800</v>
      </c>
      <c r="D892" s="379" t="s">
        <v>1100</v>
      </c>
      <c r="E892" s="380">
        <v>3553</v>
      </c>
      <c r="F892" s="380">
        <v>3553</v>
      </c>
      <c r="G892" s="484">
        <v>1.1545445530470072E-3</v>
      </c>
      <c r="H892" s="485">
        <v>0.280362545119961</v>
      </c>
      <c r="I892" s="381">
        <v>1.5318246798913898E-5</v>
      </c>
      <c r="J892" s="382">
        <v>-7.6321205800511382</v>
      </c>
      <c r="K892" s="382">
        <v>-7.0312253540394387</v>
      </c>
      <c r="L892" s="382">
        <v>0.54614287844145792</v>
      </c>
      <c r="M892" s="382"/>
      <c r="N892" s="382"/>
      <c r="O892" s="382"/>
      <c r="P892" s="377" t="s">
        <v>1791</v>
      </c>
    </row>
    <row r="893" spans="1:16" s="96" customFormat="1" ht="12.95" customHeight="1" x14ac:dyDescent="0.2">
      <c r="A893" s="377" t="s">
        <v>1089</v>
      </c>
      <c r="B893" s="377"/>
      <c r="C893" s="378" t="s">
        <v>1800</v>
      </c>
      <c r="D893" s="379" t="s">
        <v>1101</v>
      </c>
      <c r="E893" s="380">
        <v>3553</v>
      </c>
      <c r="F893" s="380">
        <v>3553</v>
      </c>
      <c r="G893" s="484">
        <v>6.3674034417074941E-4</v>
      </c>
      <c r="H893" s="485">
        <v>0.28034236595560452</v>
      </c>
      <c r="I893" s="381">
        <v>1.7155223109276169E-5</v>
      </c>
      <c r="J893" s="382">
        <v>-7.0868516455224739</v>
      </c>
      <c r="K893" s="382">
        <v>-6.4845216744180423</v>
      </c>
      <c r="L893" s="382">
        <v>0.61163676576270198</v>
      </c>
      <c r="M893" s="382"/>
      <c r="N893" s="382"/>
      <c r="O893" s="382"/>
      <c r="P893" s="377" t="s">
        <v>1791</v>
      </c>
    </row>
    <row r="894" spans="1:16" s="96" customFormat="1" ht="12.95" customHeight="1" x14ac:dyDescent="0.2">
      <c r="A894" s="377" t="s">
        <v>1089</v>
      </c>
      <c r="B894" s="377"/>
      <c r="C894" s="378" t="s">
        <v>1800</v>
      </c>
      <c r="D894" s="379" t="s">
        <v>1102</v>
      </c>
      <c r="E894" s="380">
        <v>3553</v>
      </c>
      <c r="F894" s="380">
        <v>3553</v>
      </c>
      <c r="G894" s="484">
        <v>6.2079151106226736E-4</v>
      </c>
      <c r="H894" s="485">
        <v>0.28038632665782504</v>
      </c>
      <c r="I894" s="381">
        <v>1.6052283315214047E-5</v>
      </c>
      <c r="J894" s="382">
        <v>-5.4806582514987934</v>
      </c>
      <c r="K894" s="382">
        <v>-4.8781880126558264</v>
      </c>
      <c r="L894" s="382">
        <v>0.57231355065745504</v>
      </c>
      <c r="M894" s="382"/>
      <c r="N894" s="382"/>
      <c r="O894" s="382"/>
      <c r="P894" s="377" t="s">
        <v>1791</v>
      </c>
    </row>
    <row r="895" spans="1:16" s="96" customFormat="1" ht="12.95" customHeight="1" x14ac:dyDescent="0.2">
      <c r="A895" s="377" t="s">
        <v>1089</v>
      </c>
      <c r="B895" s="377"/>
      <c r="C895" s="378" t="s">
        <v>1800</v>
      </c>
      <c r="D895" s="379" t="s">
        <v>1103</v>
      </c>
      <c r="E895" s="380">
        <v>3553</v>
      </c>
      <c r="F895" s="380">
        <v>3553</v>
      </c>
      <c r="G895" s="484">
        <v>5.939745669252428E-4</v>
      </c>
      <c r="H895" s="485">
        <v>0.28033271942503579</v>
      </c>
      <c r="I895" s="381">
        <v>1.4805596271909252E-5</v>
      </c>
      <c r="J895" s="382">
        <v>-7.3263091944419934</v>
      </c>
      <c r="K895" s="382">
        <v>-6.7238779238421031</v>
      </c>
      <c r="L895" s="382">
        <v>0.52786530150283895</v>
      </c>
      <c r="M895" s="382"/>
      <c r="N895" s="382"/>
      <c r="O895" s="382"/>
      <c r="P895" s="377" t="s">
        <v>1791</v>
      </c>
    </row>
    <row r="896" spans="1:16" s="96" customFormat="1" ht="12.95" customHeight="1" x14ac:dyDescent="0.2">
      <c r="A896" s="377" t="s">
        <v>1089</v>
      </c>
      <c r="B896" s="377"/>
      <c r="C896" s="378" t="s">
        <v>1800</v>
      </c>
      <c r="D896" s="379" t="s">
        <v>1104</v>
      </c>
      <c r="E896" s="380">
        <v>3553</v>
      </c>
      <c r="F896" s="380">
        <v>3553</v>
      </c>
      <c r="G896" s="484">
        <v>3.7215615103503247E-4</v>
      </c>
      <c r="H896" s="485">
        <v>0.28035219011750007</v>
      </c>
      <c r="I896" s="381">
        <v>1.4864012836939652E-5</v>
      </c>
      <c r="J896" s="382">
        <v>-6.0903956982061302</v>
      </c>
      <c r="K896" s="382">
        <v>-5.4872892184509858</v>
      </c>
      <c r="L896" s="382">
        <v>0.52994803273143098</v>
      </c>
      <c r="M896" s="382"/>
      <c r="N896" s="382"/>
      <c r="O896" s="382"/>
      <c r="P896" s="377" t="s">
        <v>1791</v>
      </c>
    </row>
    <row r="897" spans="1:16" s="96" customFormat="1" ht="12.95" customHeight="1" x14ac:dyDescent="0.2">
      <c r="A897" s="377" t="s">
        <v>1089</v>
      </c>
      <c r="B897" s="377"/>
      <c r="C897" s="378" t="s">
        <v>1800</v>
      </c>
      <c r="D897" s="379" t="s">
        <v>1105</v>
      </c>
      <c r="E897" s="380">
        <v>3553</v>
      </c>
      <c r="F897" s="380">
        <v>3553</v>
      </c>
      <c r="G897" s="484">
        <v>5.0850486440625643E-4</v>
      </c>
      <c r="H897" s="485">
        <v>0.28031931872259724</v>
      </c>
      <c r="I897" s="381">
        <v>1.7386028753139683E-5</v>
      </c>
      <c r="J897" s="382">
        <v>-7.5953072436329983</v>
      </c>
      <c r="K897" s="382">
        <v>-6.9926608523818157</v>
      </c>
      <c r="L897" s="382">
        <v>0.61986570085714732</v>
      </c>
      <c r="M897" s="382"/>
      <c r="N897" s="382"/>
      <c r="O897" s="382"/>
      <c r="P897" s="377" t="s">
        <v>1791</v>
      </c>
    </row>
    <row r="898" spans="1:16" s="96" customFormat="1" ht="12.95" customHeight="1" x14ac:dyDescent="0.2">
      <c r="A898" s="377" t="s">
        <v>1089</v>
      </c>
      <c r="B898" s="377"/>
      <c r="C898" s="378" t="s">
        <v>1800</v>
      </c>
      <c r="D898" s="379" t="s">
        <v>1106</v>
      </c>
      <c r="E898" s="380">
        <v>3553</v>
      </c>
      <c r="F898" s="380">
        <v>3553</v>
      </c>
      <c r="G898" s="484">
        <v>6.0829154304102616E-4</v>
      </c>
      <c r="H898" s="485">
        <v>0.28036978692114317</v>
      </c>
      <c r="I898" s="381">
        <v>1.6199697747171383E-5</v>
      </c>
      <c r="J898" s="382">
        <v>-6.039785696437816</v>
      </c>
      <c r="K898" s="382">
        <v>-5.437315416296773</v>
      </c>
      <c r="L898" s="382">
        <v>0.57756933111829944</v>
      </c>
      <c r="M898" s="382"/>
      <c r="N898" s="382"/>
      <c r="O898" s="382"/>
      <c r="P898" s="377" t="s">
        <v>1791</v>
      </c>
    </row>
    <row r="899" spans="1:16" s="96" customFormat="1" ht="12.95" customHeight="1" x14ac:dyDescent="0.2">
      <c r="A899" s="377" t="s">
        <v>1089</v>
      </c>
      <c r="B899" s="377"/>
      <c r="C899" s="378" t="s">
        <v>1800</v>
      </c>
      <c r="D899" s="383" t="s">
        <v>1107</v>
      </c>
      <c r="E899" s="384">
        <v>3748</v>
      </c>
      <c r="F899" s="384">
        <v>3748</v>
      </c>
      <c r="G899" s="385">
        <v>3.4034365098257238E-4</v>
      </c>
      <c r="H899" s="381">
        <v>0.28035595552645931</v>
      </c>
      <c r="I899" s="381">
        <v>1.3305239094054628E-5</v>
      </c>
      <c r="J899" s="382">
        <v>-1.3185356015155136</v>
      </c>
      <c r="K899" s="382">
        <v>-0.65394579277344711</v>
      </c>
      <c r="L899" s="382">
        <v>0.47459451104958639</v>
      </c>
      <c r="M899" s="382">
        <f>AVERAGE(K899:K915)</f>
        <v>-1.7312891103954724</v>
      </c>
      <c r="N899" s="382">
        <v>0.60778821503983116</v>
      </c>
      <c r="O899" s="382">
        <f>MAX(K899:K915)-MIN(K899:K915)</f>
        <v>4.080917517226279</v>
      </c>
      <c r="P899" s="377" t="s">
        <v>1791</v>
      </c>
    </row>
    <row r="900" spans="1:16" s="96" customFormat="1" ht="12.95" customHeight="1" x14ac:dyDescent="0.2">
      <c r="A900" s="377" t="s">
        <v>1089</v>
      </c>
      <c r="B900" s="377"/>
      <c r="C900" s="378" t="s">
        <v>1800</v>
      </c>
      <c r="D900" s="383" t="s">
        <v>1108</v>
      </c>
      <c r="E900" s="384">
        <v>3748</v>
      </c>
      <c r="F900" s="384">
        <v>3748</v>
      </c>
      <c r="G900" s="385">
        <v>2.9713413815871944E-4</v>
      </c>
      <c r="H900" s="381">
        <v>0.2802994864811344</v>
      </c>
      <c r="I900" s="381">
        <v>1.4754346996628965E-5</v>
      </c>
      <c r="J900" s="382">
        <v>-3.2210556208633889</v>
      </c>
      <c r="K900" s="382">
        <v>-2.5564685508339124</v>
      </c>
      <c r="L900" s="382">
        <v>0.52628382317676525</v>
      </c>
      <c r="M900" s="382"/>
      <c r="N900" s="382"/>
      <c r="O900" s="382"/>
      <c r="P900" s="377" t="s">
        <v>1791</v>
      </c>
    </row>
    <row r="901" spans="1:16" s="96" customFormat="1" ht="12.95" customHeight="1" x14ac:dyDescent="0.2">
      <c r="A901" s="377" t="s">
        <v>1089</v>
      </c>
      <c r="B901" s="377"/>
      <c r="C901" s="378" t="s">
        <v>1800</v>
      </c>
      <c r="D901" s="383" t="s">
        <v>1109</v>
      </c>
      <c r="E901" s="384">
        <v>3748</v>
      </c>
      <c r="F901" s="384">
        <v>3748</v>
      </c>
      <c r="G901" s="385">
        <v>4.9462665225638732E-4</v>
      </c>
      <c r="H901" s="381">
        <v>0.28028388946719279</v>
      </c>
      <c r="I901" s="381">
        <v>1.227024573249374E-5</v>
      </c>
      <c r="J901" s="382">
        <v>-4.2873566639267668</v>
      </c>
      <c r="K901" s="382">
        <v>-3.6234068820317766</v>
      </c>
      <c r="L901" s="382">
        <v>0.43767655978910192</v>
      </c>
      <c r="M901" s="382"/>
      <c r="N901" s="382"/>
      <c r="O901" s="382"/>
      <c r="P901" s="377" t="s">
        <v>1791</v>
      </c>
    </row>
    <row r="902" spans="1:16" s="96" customFormat="1" ht="12.95" customHeight="1" x14ac:dyDescent="0.2">
      <c r="A902" s="377" t="s">
        <v>1089</v>
      </c>
      <c r="B902" s="377"/>
      <c r="C902" s="378" t="s">
        <v>1800</v>
      </c>
      <c r="D902" s="383" t="s">
        <v>1110</v>
      </c>
      <c r="E902" s="384">
        <v>3748</v>
      </c>
      <c r="F902" s="384">
        <v>3748</v>
      </c>
      <c r="G902" s="385">
        <v>5.7038902805804984E-4</v>
      </c>
      <c r="H902" s="381">
        <v>0.28035054523450276</v>
      </c>
      <c r="I902" s="381">
        <v>1.2817504444464969E-5</v>
      </c>
      <c r="J902" s="382">
        <v>-2.1055662074964676</v>
      </c>
      <c r="K902" s="382">
        <v>-1.4416884424273135</v>
      </c>
      <c r="L902" s="382">
        <v>0.45719713953951135</v>
      </c>
      <c r="M902" s="382"/>
      <c r="N902" s="382"/>
      <c r="O902" s="382"/>
      <c r="P902" s="377" t="s">
        <v>1791</v>
      </c>
    </row>
    <row r="903" spans="1:16" s="96" customFormat="1" ht="12.95" customHeight="1" x14ac:dyDescent="0.2">
      <c r="A903" s="377" t="s">
        <v>1089</v>
      </c>
      <c r="B903" s="377"/>
      <c r="C903" s="378" t="s">
        <v>1800</v>
      </c>
      <c r="D903" s="383" t="s">
        <v>1111</v>
      </c>
      <c r="E903" s="384">
        <v>3748</v>
      </c>
      <c r="F903" s="384">
        <v>3748</v>
      </c>
      <c r="G903" s="385">
        <v>5.2407877415431279E-4</v>
      </c>
      <c r="H903" s="381">
        <v>0.28037397435987055</v>
      </c>
      <c r="I903" s="381">
        <v>1.2984913424707862E-5</v>
      </c>
      <c r="J903" s="382">
        <v>-1.1503211688224102</v>
      </c>
      <c r="K903" s="382">
        <v>-0.48624702296273803</v>
      </c>
      <c r="L903" s="382">
        <v>0.46316857549633106</v>
      </c>
      <c r="M903" s="382"/>
      <c r="N903" s="382"/>
      <c r="O903" s="382"/>
      <c r="P903" s="377" t="s">
        <v>1791</v>
      </c>
    </row>
    <row r="904" spans="1:16" s="96" customFormat="1" ht="12.95" customHeight="1" x14ac:dyDescent="0.2">
      <c r="A904" s="377" t="s">
        <v>1089</v>
      </c>
      <c r="B904" s="377"/>
      <c r="C904" s="378" t="s">
        <v>1800</v>
      </c>
      <c r="D904" s="383" t="s">
        <v>1112</v>
      </c>
      <c r="E904" s="384">
        <v>3748</v>
      </c>
      <c r="F904" s="384">
        <v>3748</v>
      </c>
      <c r="G904" s="385">
        <v>2.9100215065780763E-4</v>
      </c>
      <c r="H904" s="381">
        <v>0.28035322586549644</v>
      </c>
      <c r="I904" s="381">
        <v>1.2244572265410452E-5</v>
      </c>
      <c r="J904" s="382">
        <v>-1.2884779783184364</v>
      </c>
      <c r="K904" s="382">
        <v>-0.62374468211556788</v>
      </c>
      <c r="L904" s="382">
        <v>0.43676079371612886</v>
      </c>
      <c r="M904" s="382"/>
      <c r="N904" s="382"/>
      <c r="O904" s="382"/>
      <c r="P904" s="377" t="s">
        <v>1791</v>
      </c>
    </row>
    <row r="905" spans="1:16" s="96" customFormat="1" ht="12.95" customHeight="1" x14ac:dyDescent="0.2">
      <c r="A905" s="377" t="s">
        <v>1089</v>
      </c>
      <c r="B905" s="377"/>
      <c r="C905" s="378" t="s">
        <v>1800</v>
      </c>
      <c r="D905" s="383" t="s">
        <v>1113</v>
      </c>
      <c r="E905" s="384">
        <v>3748</v>
      </c>
      <c r="F905" s="384">
        <v>3748</v>
      </c>
      <c r="G905" s="385">
        <v>3.4429419241976933E-4</v>
      </c>
      <c r="H905" s="381">
        <v>0.28038740150653785</v>
      </c>
      <c r="I905" s="381">
        <v>1.2552135522358732E-5</v>
      </c>
      <c r="J905" s="382">
        <v>-0.20714182569325779</v>
      </c>
      <c r="K905" s="382">
        <v>0.45751063519450241</v>
      </c>
      <c r="L905" s="382">
        <v>0.44773149725063632</v>
      </c>
      <c r="M905" s="382"/>
      <c r="N905" s="382"/>
      <c r="O905" s="382"/>
      <c r="P905" s="377" t="s">
        <v>1791</v>
      </c>
    </row>
    <row r="906" spans="1:16" s="96" customFormat="1" ht="12.95" customHeight="1" x14ac:dyDescent="0.2">
      <c r="A906" s="377" t="s">
        <v>1089</v>
      </c>
      <c r="B906" s="377"/>
      <c r="C906" s="378" t="s">
        <v>1800</v>
      </c>
      <c r="D906" s="383" t="s">
        <v>1114</v>
      </c>
      <c r="E906" s="384">
        <v>3748</v>
      </c>
      <c r="F906" s="384">
        <v>3748</v>
      </c>
      <c r="G906" s="385">
        <v>5.119137582099303E-4</v>
      </c>
      <c r="H906" s="381">
        <v>0.28030951391128994</v>
      </c>
      <c r="I906" s="381">
        <v>1.350135398735372E-5</v>
      </c>
      <c r="J906" s="382">
        <v>-3.41804157651171</v>
      </c>
      <c r="K906" s="382">
        <v>-2.7540834990946728</v>
      </c>
      <c r="L906" s="382">
        <v>0.48158987965840616</v>
      </c>
      <c r="M906" s="382"/>
      <c r="N906" s="382"/>
      <c r="O906" s="382"/>
      <c r="P906" s="377" t="s">
        <v>1791</v>
      </c>
    </row>
    <row r="907" spans="1:16" s="96" customFormat="1" ht="12.95" customHeight="1" x14ac:dyDescent="0.2">
      <c r="A907" s="377" t="s">
        <v>1089</v>
      </c>
      <c r="B907" s="377"/>
      <c r="C907" s="378" t="s">
        <v>1800</v>
      </c>
      <c r="D907" s="383" t="s">
        <v>1115</v>
      </c>
      <c r="E907" s="384">
        <v>3748</v>
      </c>
      <c r="F907" s="384">
        <v>3748</v>
      </c>
      <c r="G907" s="385">
        <v>7.4529499944236825E-4</v>
      </c>
      <c r="H907" s="381">
        <v>0.28033733227988977</v>
      </c>
      <c r="I907" s="381">
        <v>1.284872548625627E-5</v>
      </c>
      <c r="J907" s="382">
        <v>-3.0285075603719847</v>
      </c>
      <c r="K907" s="382">
        <v>-2.3651927737788903</v>
      </c>
      <c r="L907" s="382">
        <v>0.45831078619773535</v>
      </c>
      <c r="M907" s="382"/>
      <c r="N907" s="382"/>
      <c r="O907" s="382"/>
      <c r="P907" s="377" t="s">
        <v>1791</v>
      </c>
    </row>
    <row r="908" spans="1:16" s="96" customFormat="1" ht="12.95" customHeight="1" x14ac:dyDescent="0.2">
      <c r="A908" s="377" t="s">
        <v>1089</v>
      </c>
      <c r="B908" s="377"/>
      <c r="C908" s="378" t="s">
        <v>1800</v>
      </c>
      <c r="D908" s="386" t="s">
        <v>1116</v>
      </c>
      <c r="E908" s="384">
        <v>3748</v>
      </c>
      <c r="F908" s="384">
        <v>3748</v>
      </c>
      <c r="G908" s="385">
        <v>5.5947879344682482E-4</v>
      </c>
      <c r="H908" s="381">
        <v>0.28030922175036094</v>
      </c>
      <c r="I908" s="381">
        <v>1.3080065929468019E-5</v>
      </c>
      <c r="J908" s="382">
        <v>-3.5512921770797234</v>
      </c>
      <c r="K908" s="382">
        <v>-2.8874793621902484</v>
      </c>
      <c r="L908" s="382">
        <v>0.46656264125810587</v>
      </c>
      <c r="M908" s="382"/>
      <c r="N908" s="382"/>
      <c r="O908" s="382"/>
      <c r="P908" s="377" t="s">
        <v>1791</v>
      </c>
    </row>
    <row r="909" spans="1:16" s="96" customFormat="1" ht="12.95" customHeight="1" x14ac:dyDescent="0.2">
      <c r="A909" s="377" t="s">
        <v>1089</v>
      </c>
      <c r="B909" s="377"/>
      <c r="C909" s="378" t="s">
        <v>1800</v>
      </c>
      <c r="D909" s="386" t="s">
        <v>1117</v>
      </c>
      <c r="E909" s="384">
        <v>3748</v>
      </c>
      <c r="F909" s="384">
        <v>3748</v>
      </c>
      <c r="G909" s="385">
        <v>8.3386619633060092E-4</v>
      </c>
      <c r="H909" s="381">
        <v>0.28031719662477522</v>
      </c>
      <c r="I909" s="381">
        <v>1.4336303389113311E-5</v>
      </c>
      <c r="J909" s="382">
        <v>-3.9754160865212995</v>
      </c>
      <c r="K909" s="382">
        <v>-3.3124183089738857</v>
      </c>
      <c r="L909" s="382">
        <v>0.51137231350084633</v>
      </c>
      <c r="M909" s="382"/>
      <c r="N909" s="382"/>
      <c r="O909" s="382"/>
      <c r="P909" s="377" t="s">
        <v>1791</v>
      </c>
    </row>
    <row r="910" spans="1:16" s="96" customFormat="1" ht="12.95" customHeight="1" x14ac:dyDescent="0.2">
      <c r="A910" s="377" t="s">
        <v>1089</v>
      </c>
      <c r="B910" s="377"/>
      <c r="C910" s="378" t="s">
        <v>1800</v>
      </c>
      <c r="D910" s="386" t="s">
        <v>1118</v>
      </c>
      <c r="E910" s="384">
        <v>3748</v>
      </c>
      <c r="F910" s="384">
        <v>3748</v>
      </c>
      <c r="G910" s="385">
        <v>6.1906431075112406E-4</v>
      </c>
      <c r="H910" s="381">
        <v>0.28030408832045528</v>
      </c>
      <c r="I910" s="381">
        <v>1.3073865177046149E-5</v>
      </c>
      <c r="J910" s="382">
        <v>-3.8882593203470872</v>
      </c>
      <c r="K910" s="382">
        <v>-3.2246397971591456</v>
      </c>
      <c r="L910" s="382">
        <v>0.46634146198987203</v>
      </c>
      <c r="M910" s="382"/>
      <c r="N910" s="382"/>
      <c r="O910" s="382"/>
      <c r="P910" s="377" t="s">
        <v>1791</v>
      </c>
    </row>
    <row r="911" spans="1:16" s="96" customFormat="1" ht="12.95" customHeight="1" x14ac:dyDescent="0.2">
      <c r="A911" s="377" t="s">
        <v>1089</v>
      </c>
      <c r="B911" s="377"/>
      <c r="C911" s="378" t="s">
        <v>1800</v>
      </c>
      <c r="D911" s="383" t="s">
        <v>1119</v>
      </c>
      <c r="E911" s="384">
        <v>3748</v>
      </c>
      <c r="F911" s="384">
        <v>3748</v>
      </c>
      <c r="G911" s="385">
        <v>6.0742457381059492E-4</v>
      </c>
      <c r="H911" s="381">
        <v>0.28032662285213578</v>
      </c>
      <c r="I911" s="381">
        <v>1.3739714623227652E-5</v>
      </c>
      <c r="J911" s="382">
        <v>-3.0544538030841117</v>
      </c>
      <c r="K911" s="382">
        <v>-2.3907454004123974</v>
      </c>
      <c r="L911" s="382">
        <v>0.49009214321160677</v>
      </c>
      <c r="M911" s="382"/>
      <c r="N911" s="382"/>
      <c r="O911" s="382"/>
      <c r="P911" s="377" t="s">
        <v>1791</v>
      </c>
    </row>
    <row r="912" spans="1:16" s="96" customFormat="1" ht="12.95" customHeight="1" x14ac:dyDescent="0.2">
      <c r="A912" s="377" t="s">
        <v>1089</v>
      </c>
      <c r="B912" s="377"/>
      <c r="C912" s="378" t="s">
        <v>1800</v>
      </c>
      <c r="D912" s="383" t="s">
        <v>1120</v>
      </c>
      <c r="E912" s="384">
        <v>3748</v>
      </c>
      <c r="F912" s="384">
        <v>3748</v>
      </c>
      <c r="G912" s="385">
        <v>5.3123708329430542E-4</v>
      </c>
      <c r="H912" s="381">
        <v>0.28036571922912068</v>
      </c>
      <c r="I912" s="381">
        <v>1.2362012483527429E-5</v>
      </c>
      <c r="J912" s="382">
        <v>-1.4632453166252279</v>
      </c>
      <c r="K912" s="382">
        <v>-0.799212527110571</v>
      </c>
      <c r="L912" s="382">
        <v>0.44094985657272545</v>
      </c>
      <c r="M912" s="382"/>
      <c r="N912" s="382"/>
      <c r="O912" s="382"/>
      <c r="P912" s="377" t="s">
        <v>1791</v>
      </c>
    </row>
    <row r="913" spans="1:16" s="96" customFormat="1" ht="12.95" customHeight="1" x14ac:dyDescent="0.2">
      <c r="A913" s="377" t="s">
        <v>1089</v>
      </c>
      <c r="B913" s="377"/>
      <c r="C913" s="378" t="s">
        <v>1800</v>
      </c>
      <c r="D913" s="386" t="s">
        <v>1121</v>
      </c>
      <c r="E913" s="384">
        <v>3748</v>
      </c>
      <c r="F913" s="384">
        <v>3748</v>
      </c>
      <c r="G913" s="385">
        <v>2.8921941874993659E-4</v>
      </c>
      <c r="H913" s="381">
        <v>0.28031982783348303</v>
      </c>
      <c r="I913" s="381">
        <v>1.3739032824246952E-5</v>
      </c>
      <c r="J913" s="382">
        <v>-2.4750943800655456</v>
      </c>
      <c r="K913" s="382">
        <v>-1.8104349594216806</v>
      </c>
      <c r="L913" s="382">
        <v>0.49006782361638024</v>
      </c>
      <c r="M913" s="382"/>
      <c r="N913" s="382"/>
      <c r="O913" s="382"/>
      <c r="P913" s="377" t="s">
        <v>1791</v>
      </c>
    </row>
    <row r="914" spans="1:16" s="96" customFormat="1" ht="12.95" customHeight="1" x14ac:dyDescent="0.2">
      <c r="A914" s="377" t="s">
        <v>1089</v>
      </c>
      <c r="B914" s="377"/>
      <c r="C914" s="378" t="s">
        <v>1800</v>
      </c>
      <c r="D914" s="386" t="s">
        <v>1122</v>
      </c>
      <c r="E914" s="384">
        <v>3748</v>
      </c>
      <c r="F914" s="384">
        <v>3748</v>
      </c>
      <c r="G914" s="385">
        <v>4.3840228162471591E-4</v>
      </c>
      <c r="H914" s="381">
        <v>0.28036200983840243</v>
      </c>
      <c r="I914" s="381">
        <v>1.1721421693889582E-5</v>
      </c>
      <c r="J914" s="382">
        <v>-1.3558167698202173</v>
      </c>
      <c r="K914" s="382">
        <v>-0.69151062565886434</v>
      </c>
      <c r="L914" s="382">
        <v>0.41810014523413486</v>
      </c>
      <c r="M914" s="382"/>
      <c r="N914" s="382"/>
      <c r="O914" s="382"/>
      <c r="P914" s="377" t="s">
        <v>1791</v>
      </c>
    </row>
    <row r="915" spans="1:16" s="96" customFormat="1" ht="12.95" customHeight="1" x14ac:dyDescent="0.2">
      <c r="A915" s="377" t="s">
        <v>1089</v>
      </c>
      <c r="B915" s="377"/>
      <c r="C915" s="378" t="s">
        <v>1800</v>
      </c>
      <c r="D915" s="386" t="s">
        <v>1123</v>
      </c>
      <c r="E915" s="384">
        <v>3748</v>
      </c>
      <c r="F915" s="384">
        <v>3748</v>
      </c>
      <c r="G915" s="385">
        <v>4.0675088596293398E-4</v>
      </c>
      <c r="H915" s="381">
        <v>0.28037158300078124</v>
      </c>
      <c r="I915" s="381">
        <v>1.3580565440271954E-5</v>
      </c>
      <c r="J915" s="382">
        <v>-0.93263195889758954</v>
      </c>
      <c r="K915" s="382">
        <v>-0.26820688497242173</v>
      </c>
      <c r="L915" s="382">
        <v>0.48441533213594568</v>
      </c>
      <c r="M915" s="382"/>
      <c r="N915" s="382"/>
      <c r="O915" s="382"/>
      <c r="P915" s="377" t="s">
        <v>1791</v>
      </c>
    </row>
    <row r="916" spans="1:16" s="96" customFormat="1" ht="12.95" customHeight="1" x14ac:dyDescent="0.2">
      <c r="A916" s="377" t="s">
        <v>1089</v>
      </c>
      <c r="B916" s="377"/>
      <c r="C916" s="378" t="s">
        <v>1800</v>
      </c>
      <c r="D916" s="379" t="s">
        <v>1124</v>
      </c>
      <c r="E916" s="380">
        <v>3817</v>
      </c>
      <c r="F916" s="380">
        <v>3817</v>
      </c>
      <c r="G916" s="385">
        <v>7.4155010473699154E-4</v>
      </c>
      <c r="H916" s="381">
        <v>0.28027518336013924</v>
      </c>
      <c r="I916" s="381">
        <v>1.0858344859155928E-5</v>
      </c>
      <c r="J916" s="382">
        <v>-3.6374329525179494</v>
      </c>
      <c r="K916" s="382">
        <v>-2.9524814471171279</v>
      </c>
      <c r="L916" s="382">
        <v>0.38737859862525426</v>
      </c>
      <c r="M916" s="382">
        <f>AVERAGE(K916:K928)</f>
        <v>-2.4823537398374835</v>
      </c>
      <c r="N916" s="382">
        <v>1.1069213952675163</v>
      </c>
      <c r="O916" s="382">
        <f>MAX(K916:K928)-MIN(K916:K928)</f>
        <v>5.8095394549595447</v>
      </c>
      <c r="P916" s="377" t="s">
        <v>1791</v>
      </c>
    </row>
    <row r="917" spans="1:16" s="96" customFormat="1" ht="12.95" customHeight="1" x14ac:dyDescent="0.2">
      <c r="A917" s="377" t="s">
        <v>1089</v>
      </c>
      <c r="B917" s="377"/>
      <c r="C917" s="378" t="s">
        <v>1800</v>
      </c>
      <c r="D917" s="379" t="s">
        <v>1125</v>
      </c>
      <c r="E917" s="380">
        <v>3817</v>
      </c>
      <c r="F917" s="380">
        <v>3817</v>
      </c>
      <c r="G917" s="385">
        <v>4.2854703073615737E-4</v>
      </c>
      <c r="H917" s="381">
        <v>0.28028725139589195</v>
      </c>
      <c r="I917" s="381">
        <v>1.1487114340305396E-5</v>
      </c>
      <c r="J917" s="382">
        <v>-2.3830900158139379</v>
      </c>
      <c r="K917" s="382">
        <v>-1.697136902073515</v>
      </c>
      <c r="L917" s="382">
        <v>0.40981036365184131</v>
      </c>
      <c r="M917" s="382"/>
      <c r="N917" s="382"/>
      <c r="O917" s="382"/>
      <c r="P917" s="377" t="s">
        <v>1791</v>
      </c>
    </row>
    <row r="918" spans="1:16" s="96" customFormat="1" ht="12.95" customHeight="1" x14ac:dyDescent="0.2">
      <c r="A918" s="377" t="s">
        <v>1089</v>
      </c>
      <c r="B918" s="377"/>
      <c r="C918" s="378" t="s">
        <v>1800</v>
      </c>
      <c r="D918" s="379" t="s">
        <v>1126</v>
      </c>
      <c r="E918" s="380">
        <v>3817</v>
      </c>
      <c r="F918" s="380">
        <v>3817</v>
      </c>
      <c r="G918" s="385">
        <v>6.0434962035493226E-4</v>
      </c>
      <c r="H918" s="381">
        <v>0.28018198292374313</v>
      </c>
      <c r="I918" s="381">
        <v>9.3336644977786947E-6</v>
      </c>
      <c r="J918" s="382">
        <v>-6.6010738076482944</v>
      </c>
      <c r="K918" s="382">
        <v>-5.9159247664331005</v>
      </c>
      <c r="L918" s="382">
        <v>0.33298462335573653</v>
      </c>
      <c r="M918" s="382"/>
      <c r="N918" s="382"/>
      <c r="O918" s="382"/>
      <c r="P918" s="377" t="s">
        <v>1791</v>
      </c>
    </row>
    <row r="919" spans="1:16" s="96" customFormat="1" ht="12.95" customHeight="1" x14ac:dyDescent="0.2">
      <c r="A919" s="377" t="s">
        <v>1089</v>
      </c>
      <c r="B919" s="377"/>
      <c r="C919" s="378" t="s">
        <v>1800</v>
      </c>
      <c r="D919" s="379" t="s">
        <v>1127</v>
      </c>
      <c r="E919" s="380">
        <v>3817</v>
      </c>
      <c r="F919" s="380">
        <v>3817</v>
      </c>
      <c r="G919" s="385">
        <v>6.737086698680617E-4</v>
      </c>
      <c r="H919" s="381">
        <v>0.28031656766841351</v>
      </c>
      <c r="I919" s="381">
        <v>1.2055317838161096E-5</v>
      </c>
      <c r="J919" s="382">
        <v>-1.9825604537715424</v>
      </c>
      <c r="K919" s="382">
        <v>-1.2972967926905277</v>
      </c>
      <c r="L919" s="382">
        <v>0.43008139736788742</v>
      </c>
      <c r="M919" s="382"/>
      <c r="N919" s="382"/>
      <c r="O919" s="382"/>
      <c r="P919" s="377" t="s">
        <v>1791</v>
      </c>
    </row>
    <row r="920" spans="1:16" s="96" customFormat="1" ht="12.95" customHeight="1" x14ac:dyDescent="0.2">
      <c r="A920" s="377" t="s">
        <v>1089</v>
      </c>
      <c r="B920" s="377"/>
      <c r="C920" s="378" t="s">
        <v>1800</v>
      </c>
      <c r="D920" s="379" t="s">
        <v>1128</v>
      </c>
      <c r="E920" s="380">
        <v>3817</v>
      </c>
      <c r="F920" s="380">
        <v>3817</v>
      </c>
      <c r="G920" s="385">
        <v>4.0525710826487657E-4</v>
      </c>
      <c r="H920" s="381">
        <v>0.28025618267804592</v>
      </c>
      <c r="I920" s="381">
        <v>1.1651717540522666E-5</v>
      </c>
      <c r="J920" s="382">
        <v>-3.4301107212553195</v>
      </c>
      <c r="K920" s="382">
        <v>-2.7441614643997081</v>
      </c>
      <c r="L920" s="382">
        <v>0.41568269114389267</v>
      </c>
      <c r="M920" s="382"/>
      <c r="N920" s="382"/>
      <c r="O920" s="382"/>
      <c r="P920" s="377" t="s">
        <v>1791</v>
      </c>
    </row>
    <row r="921" spans="1:16" s="96" customFormat="1" ht="12.95" customHeight="1" x14ac:dyDescent="0.2">
      <c r="A921" s="377" t="s">
        <v>1089</v>
      </c>
      <c r="B921" s="377"/>
      <c r="C921" s="378" t="s">
        <v>1800</v>
      </c>
      <c r="D921" s="379" t="s">
        <v>1129</v>
      </c>
      <c r="E921" s="380">
        <v>3817</v>
      </c>
      <c r="F921" s="380">
        <v>3817</v>
      </c>
      <c r="G921" s="385">
        <v>4.9197741008417885E-4</v>
      </c>
      <c r="H921" s="381">
        <v>0.28033652589067698</v>
      </c>
      <c r="I921" s="381">
        <v>1.1760288981067528E-5</v>
      </c>
      <c r="J921" s="382">
        <v>-0.79226226959328017</v>
      </c>
      <c r="K921" s="382">
        <v>-0.10638531147355579</v>
      </c>
      <c r="L921" s="382">
        <v>0.4195560487363359</v>
      </c>
      <c r="M921" s="382"/>
      <c r="N921" s="382"/>
      <c r="O921" s="382"/>
      <c r="P921" s="377" t="s">
        <v>1791</v>
      </c>
    </row>
    <row r="922" spans="1:16" s="96" customFormat="1" ht="12.95" customHeight="1" x14ac:dyDescent="0.2">
      <c r="A922" s="377" t="s">
        <v>1089</v>
      </c>
      <c r="B922" s="377"/>
      <c r="C922" s="378" t="s">
        <v>1800</v>
      </c>
      <c r="D922" s="387" t="s">
        <v>1130</v>
      </c>
      <c r="E922" s="380">
        <v>3817</v>
      </c>
      <c r="F922" s="380">
        <v>3817</v>
      </c>
      <c r="G922" s="385">
        <v>5.6197648033813326E-4</v>
      </c>
      <c r="H922" s="381">
        <v>0.28030415299475653</v>
      </c>
      <c r="I922" s="381">
        <v>1.1555027292556301E-5</v>
      </c>
      <c r="J922" s="382">
        <v>-2.1313477870599229</v>
      </c>
      <c r="K922" s="382">
        <v>-1.4457675884449461</v>
      </c>
      <c r="L922" s="382">
        <v>0.41223320291661203</v>
      </c>
      <c r="M922" s="382"/>
      <c r="N922" s="382"/>
      <c r="O922" s="382"/>
      <c r="P922" s="377" t="s">
        <v>1791</v>
      </c>
    </row>
    <row r="923" spans="1:16" s="96" customFormat="1" ht="12.95" customHeight="1" x14ac:dyDescent="0.2">
      <c r="A923" s="377" t="s">
        <v>1089</v>
      </c>
      <c r="B923" s="377"/>
      <c r="C923" s="378" t="s">
        <v>1800</v>
      </c>
      <c r="D923" s="387" t="s">
        <v>1131</v>
      </c>
      <c r="E923" s="380">
        <v>3817</v>
      </c>
      <c r="F923" s="380">
        <v>3817</v>
      </c>
      <c r="G923" s="385">
        <v>4.2452357595742108E-4</v>
      </c>
      <c r="H923" s="381">
        <v>0.28030741205085324</v>
      </c>
      <c r="I923" s="381">
        <v>1.2218309631453168E-5</v>
      </c>
      <c r="J923" s="382">
        <v>-1.6533049136679967</v>
      </c>
      <c r="K923" s="382">
        <v>-0.96728986993754873</v>
      </c>
      <c r="L923" s="382">
        <v>0.4358962368566921</v>
      </c>
      <c r="M923" s="382"/>
      <c r="N923" s="382"/>
      <c r="O923" s="382"/>
      <c r="P923" s="377" t="s">
        <v>1791</v>
      </c>
    </row>
    <row r="924" spans="1:16" s="96" customFormat="1" ht="12.95" customHeight="1" x14ac:dyDescent="0.2">
      <c r="A924" s="377" t="s">
        <v>1089</v>
      </c>
      <c r="B924" s="377"/>
      <c r="C924" s="378" t="s">
        <v>1800</v>
      </c>
      <c r="D924" s="387" t="s">
        <v>1132</v>
      </c>
      <c r="E924" s="380">
        <v>3817</v>
      </c>
      <c r="F924" s="380">
        <v>3817</v>
      </c>
      <c r="G924" s="385">
        <v>5.2432335973519534E-4</v>
      </c>
      <c r="H924" s="381">
        <v>0.2803183142913398</v>
      </c>
      <c r="I924" s="381">
        <v>1.1548270727580072E-5</v>
      </c>
      <c r="J924" s="382">
        <v>-1.5270643207199175</v>
      </c>
      <c r="K924" s="382">
        <v>-0.84133246757711611</v>
      </c>
      <c r="L924" s="382">
        <v>0.41199215801479561</v>
      </c>
      <c r="M924" s="382"/>
      <c r="N924" s="382"/>
      <c r="O924" s="382"/>
      <c r="P924" s="377" t="s">
        <v>1791</v>
      </c>
    </row>
    <row r="925" spans="1:16" s="96" customFormat="1" ht="12.95" customHeight="1" x14ac:dyDescent="0.2">
      <c r="A925" s="377" t="s">
        <v>1089</v>
      </c>
      <c r="B925" s="377"/>
      <c r="C925" s="378" t="s">
        <v>1800</v>
      </c>
      <c r="D925" s="379" t="s">
        <v>1133</v>
      </c>
      <c r="E925" s="380">
        <v>3817</v>
      </c>
      <c r="F925" s="380">
        <v>3817</v>
      </c>
      <c r="G925" s="385">
        <v>1.6934959036225617E-3</v>
      </c>
      <c r="H925" s="381">
        <v>0.2802751850348299</v>
      </c>
      <c r="I925" s="381">
        <v>1.1521280468620281E-5</v>
      </c>
      <c r="J925" s="382">
        <v>-6.1429350649255809</v>
      </c>
      <c r="K925" s="382">
        <v>-5.4609397793781156</v>
      </c>
      <c r="L925" s="382">
        <v>0.41102926276459506</v>
      </c>
      <c r="M925" s="382"/>
      <c r="N925" s="382"/>
      <c r="O925" s="382"/>
      <c r="P925" s="377" t="s">
        <v>1791</v>
      </c>
    </row>
    <row r="926" spans="1:16" s="96" customFormat="1" ht="12.95" customHeight="1" x14ac:dyDescent="0.2">
      <c r="A926" s="377" t="s">
        <v>1089</v>
      </c>
      <c r="B926" s="377"/>
      <c r="C926" s="378" t="s">
        <v>1800</v>
      </c>
      <c r="D926" s="379" t="s">
        <v>1134</v>
      </c>
      <c r="E926" s="380">
        <v>3817</v>
      </c>
      <c r="F926" s="380">
        <v>3817</v>
      </c>
      <c r="G926" s="385">
        <v>8.9950339185849786E-4</v>
      </c>
      <c r="H926" s="381">
        <v>0.28020662138041408</v>
      </c>
      <c r="I926" s="381">
        <v>1.0958481918592838E-5</v>
      </c>
      <c r="J926" s="382">
        <v>-6.4989983540553187</v>
      </c>
      <c r="K926" s="382">
        <v>-5.8147054841029</v>
      </c>
      <c r="L926" s="382">
        <v>0.39095105411779407</v>
      </c>
      <c r="M926" s="382"/>
      <c r="N926" s="382"/>
      <c r="O926" s="382"/>
      <c r="P926" s="377" t="s">
        <v>1791</v>
      </c>
    </row>
    <row r="927" spans="1:16" s="96" customFormat="1" ht="12.95" customHeight="1" x14ac:dyDescent="0.2">
      <c r="A927" s="377" t="s">
        <v>1089</v>
      </c>
      <c r="B927" s="377"/>
      <c r="C927" s="378" t="s">
        <v>1800</v>
      </c>
      <c r="D927" s="379" t="s">
        <v>1135</v>
      </c>
      <c r="E927" s="380">
        <v>3817</v>
      </c>
      <c r="F927" s="380">
        <v>3817</v>
      </c>
      <c r="G927" s="385">
        <v>5.4702582177617936E-4</v>
      </c>
      <c r="H927" s="381">
        <v>0.28029416354937337</v>
      </c>
      <c r="I927" s="381">
        <v>1.1924343115966654E-5</v>
      </c>
      <c r="J927" s="382">
        <v>-2.4483525606655565</v>
      </c>
      <c r="K927" s="382">
        <v>-1.7627504282857753</v>
      </c>
      <c r="L927" s="382">
        <v>0.42540878796071269</v>
      </c>
      <c r="M927" s="382"/>
      <c r="N927" s="382"/>
      <c r="O927" s="382"/>
      <c r="P927" s="377" t="s">
        <v>1791</v>
      </c>
    </row>
    <row r="928" spans="1:16" s="96" customFormat="1" ht="12.95" customHeight="1" x14ac:dyDescent="0.2">
      <c r="A928" s="377" t="s">
        <v>1089</v>
      </c>
      <c r="B928" s="377"/>
      <c r="C928" s="378" t="s">
        <v>1800</v>
      </c>
      <c r="D928" s="379" t="s">
        <v>1136</v>
      </c>
      <c r="E928" s="380">
        <v>3817</v>
      </c>
      <c r="F928" s="380">
        <v>3817</v>
      </c>
      <c r="G928" s="385">
        <v>5.6133797220798282E-4</v>
      </c>
      <c r="H928" s="381">
        <v>0.28030918888529532</v>
      </c>
      <c r="I928" s="381">
        <v>1.2590223646100975E-5</v>
      </c>
      <c r="J928" s="382">
        <v>-1.9500208458023138</v>
      </c>
      <c r="K928" s="382">
        <v>-1.2644263159733438</v>
      </c>
      <c r="L928" s="382">
        <v>0.44916451408139046</v>
      </c>
      <c r="M928" s="382"/>
      <c r="N928" s="382"/>
      <c r="O928" s="382"/>
      <c r="P928" s="377" t="s">
        <v>1791</v>
      </c>
    </row>
    <row r="929" spans="1:16" s="96" customFormat="1" ht="12.95" customHeight="1" x14ac:dyDescent="0.2">
      <c r="A929" s="377" t="s">
        <v>1089</v>
      </c>
      <c r="B929" s="377"/>
      <c r="C929" s="377" t="s">
        <v>1137</v>
      </c>
      <c r="D929" s="377" t="s">
        <v>1138</v>
      </c>
      <c r="E929" s="388">
        <v>3500</v>
      </c>
      <c r="F929" s="388">
        <v>3500</v>
      </c>
      <c r="G929" s="385">
        <v>4.6999999999999999E-4</v>
      </c>
      <c r="H929" s="381">
        <v>0.28054299999999999</v>
      </c>
      <c r="I929" s="381">
        <v>3.4999999999999997E-5</v>
      </c>
      <c r="J929" s="382">
        <v>-0.8</v>
      </c>
      <c r="K929" s="382">
        <v>-0.17189567887099244</v>
      </c>
      <c r="L929" s="382">
        <v>1.2477002916755353</v>
      </c>
      <c r="M929" s="382">
        <f>AVERAGE(K929:K933)</f>
        <v>-4.0142387238208954</v>
      </c>
      <c r="N929" s="382">
        <v>2.0785035626056136</v>
      </c>
      <c r="O929" s="382">
        <f>MAX(K929:K933)-MIN(K929:K933)</f>
        <v>5.5221307442632206</v>
      </c>
      <c r="P929" s="377" t="s">
        <v>1792</v>
      </c>
    </row>
    <row r="930" spans="1:16" s="96" customFormat="1" ht="12.95" customHeight="1" x14ac:dyDescent="0.2">
      <c r="A930" s="377" t="s">
        <v>1089</v>
      </c>
      <c r="B930" s="377"/>
      <c r="C930" s="377" t="s">
        <v>1137</v>
      </c>
      <c r="D930" s="377" t="s">
        <v>1139</v>
      </c>
      <c r="E930" s="388">
        <v>3500</v>
      </c>
      <c r="F930" s="388">
        <v>3500</v>
      </c>
      <c r="G930" s="385">
        <v>8.2399999999999997E-4</v>
      </c>
      <c r="H930" s="381">
        <v>0.28041199999999999</v>
      </c>
      <c r="I930" s="381">
        <v>3.4999999999999997E-5</v>
      </c>
      <c r="J930" s="382">
        <v>-6.3</v>
      </c>
      <c r="K930" s="382">
        <v>-5.694026423134213</v>
      </c>
      <c r="L930" s="382">
        <v>1.2477002916755353</v>
      </c>
      <c r="M930" s="382"/>
      <c r="N930" s="382"/>
      <c r="O930" s="382"/>
      <c r="P930" s="377" t="s">
        <v>1792</v>
      </c>
    </row>
    <row r="931" spans="1:16" s="96" customFormat="1" ht="12.95" customHeight="1" x14ac:dyDescent="0.2">
      <c r="A931" s="377" t="s">
        <v>1089</v>
      </c>
      <c r="B931" s="377"/>
      <c r="C931" s="377" t="s">
        <v>1137</v>
      </c>
      <c r="D931" s="377" t="s">
        <v>1140</v>
      </c>
      <c r="E931" s="388">
        <v>3500</v>
      </c>
      <c r="F931" s="388">
        <v>3500</v>
      </c>
      <c r="G931" s="385">
        <v>6.4700000000000001E-4</v>
      </c>
      <c r="H931" s="381">
        <v>0.28040500000000002</v>
      </c>
      <c r="I931" s="381">
        <v>3.4E-5</v>
      </c>
      <c r="J931" s="382">
        <v>-6.1</v>
      </c>
      <c r="K931" s="382">
        <v>-5.5174830837578792</v>
      </c>
      <c r="L931" s="382">
        <v>1.2120517119118546</v>
      </c>
      <c r="M931" s="382"/>
      <c r="N931" s="382"/>
      <c r="O931" s="382"/>
      <c r="P931" s="377" t="s">
        <v>1792</v>
      </c>
    </row>
    <row r="932" spans="1:16" s="96" customFormat="1" ht="12.95" customHeight="1" x14ac:dyDescent="0.2">
      <c r="A932" s="377" t="s">
        <v>1089</v>
      </c>
      <c r="B932" s="377"/>
      <c r="C932" s="377" t="s">
        <v>1137</v>
      </c>
      <c r="D932" s="377" t="s">
        <v>1141</v>
      </c>
      <c r="E932" s="388">
        <v>3500</v>
      </c>
      <c r="F932" s="388">
        <v>3500</v>
      </c>
      <c r="G932" s="385">
        <v>5.8E-4</v>
      </c>
      <c r="H932" s="381">
        <v>0.28045799999999999</v>
      </c>
      <c r="I932" s="381">
        <v>4.5000000000000003E-5</v>
      </c>
      <c r="J932" s="382">
        <v>-4</v>
      </c>
      <c r="K932" s="382">
        <v>-3.4668225504519423</v>
      </c>
      <c r="L932" s="382">
        <v>1.6041860892967996</v>
      </c>
      <c r="M932" s="382"/>
      <c r="N932" s="382"/>
      <c r="O932" s="382"/>
      <c r="P932" s="377" t="s">
        <v>1792</v>
      </c>
    </row>
    <row r="933" spans="1:16" s="96" customFormat="1" ht="12.95" customHeight="1" x14ac:dyDescent="0.2">
      <c r="A933" s="377" t="s">
        <v>1089</v>
      </c>
      <c r="B933" s="377"/>
      <c r="C933" s="377" t="s">
        <v>1137</v>
      </c>
      <c r="D933" s="377" t="s">
        <v>1142</v>
      </c>
      <c r="E933" s="388">
        <v>3500</v>
      </c>
      <c r="F933" s="388">
        <v>3500</v>
      </c>
      <c r="G933" s="385">
        <v>8.1999999999999998E-4</v>
      </c>
      <c r="H933" s="381">
        <v>0.28042499999999998</v>
      </c>
      <c r="I933" s="381">
        <v>3.4999999999999997E-5</v>
      </c>
      <c r="J933" s="382">
        <v>-5.8</v>
      </c>
      <c r="K933" s="382">
        <v>-5.2209658828894501</v>
      </c>
      <c r="L933" s="382">
        <v>1.2477002916755353</v>
      </c>
      <c r="M933" s="382"/>
      <c r="N933" s="382"/>
      <c r="O933" s="382"/>
      <c r="P933" s="377" t="s">
        <v>1792</v>
      </c>
    </row>
    <row r="934" spans="1:16" s="96" customFormat="1" ht="12.95" customHeight="1" x14ac:dyDescent="0.2">
      <c r="A934" s="377" t="s">
        <v>1089</v>
      </c>
      <c r="B934" s="377"/>
      <c r="C934" s="377" t="s">
        <v>1137</v>
      </c>
      <c r="D934" s="377" t="s">
        <v>1143</v>
      </c>
      <c r="E934" s="388">
        <v>3687</v>
      </c>
      <c r="F934" s="388">
        <v>3687</v>
      </c>
      <c r="G934" s="385">
        <v>1.0430000000000001E-3</v>
      </c>
      <c r="H934" s="381">
        <v>0.28057900000000002</v>
      </c>
      <c r="I934" s="381">
        <v>3.4E-5</v>
      </c>
      <c r="J934" s="382">
        <v>3.4</v>
      </c>
      <c r="K934" s="382">
        <v>4.0671284642801453</v>
      </c>
      <c r="L934" s="382">
        <v>1.2125939876361791</v>
      </c>
      <c r="M934" s="382">
        <f>AVERAGE(K934:K940)</f>
        <v>0.88044581385005038</v>
      </c>
      <c r="N934" s="382">
        <v>1.4813404780596189</v>
      </c>
      <c r="O934" s="382">
        <f>MAX(K934:K940)-MIN(K934:K940)</f>
        <v>5.7150379720372069</v>
      </c>
      <c r="P934" s="377" t="s">
        <v>1792</v>
      </c>
    </row>
    <row r="935" spans="1:16" s="96" customFormat="1" ht="12.95" customHeight="1" x14ac:dyDescent="0.2">
      <c r="A935" s="377" t="s">
        <v>1089</v>
      </c>
      <c r="B935" s="377"/>
      <c r="C935" s="377" t="s">
        <v>1137</v>
      </c>
      <c r="D935" s="377" t="s">
        <v>1144</v>
      </c>
      <c r="E935" s="388">
        <v>3687</v>
      </c>
      <c r="F935" s="388">
        <v>3687</v>
      </c>
      <c r="G935" s="385">
        <v>6.6299999999999996E-4</v>
      </c>
      <c r="H935" s="381">
        <v>0.28042299999999998</v>
      </c>
      <c r="I935" s="381">
        <v>2.4000000000000001E-5</v>
      </c>
      <c r="J935" s="382">
        <v>-1.2</v>
      </c>
      <c r="K935" s="382">
        <v>-0.53077432281334325</v>
      </c>
      <c r="L935" s="382">
        <v>0.85594869715599486</v>
      </c>
      <c r="M935" s="382"/>
      <c r="N935" s="382"/>
      <c r="O935" s="382"/>
      <c r="P935" s="377" t="s">
        <v>1792</v>
      </c>
    </row>
    <row r="936" spans="1:16" s="96" customFormat="1" ht="12.95" customHeight="1" x14ac:dyDescent="0.2">
      <c r="A936" s="377" t="s">
        <v>1089</v>
      </c>
      <c r="B936" s="377"/>
      <c r="C936" s="377" t="s">
        <v>1137</v>
      </c>
      <c r="D936" s="377" t="s">
        <v>1145</v>
      </c>
      <c r="E936" s="388">
        <v>3687</v>
      </c>
      <c r="F936" s="388">
        <v>3687</v>
      </c>
      <c r="G936" s="385">
        <v>8.6399999999999997E-4</v>
      </c>
      <c r="H936" s="381">
        <v>0.28040599999999999</v>
      </c>
      <c r="I936" s="381">
        <v>2.9E-5</v>
      </c>
      <c r="J936" s="382">
        <v>-2.2999999999999998</v>
      </c>
      <c r="K936" s="382">
        <v>-1.6479095077570616</v>
      </c>
      <c r="L936" s="382">
        <v>1.034271342396087</v>
      </c>
      <c r="M936" s="382"/>
      <c r="N936" s="382"/>
      <c r="O936" s="382"/>
      <c r="P936" s="377" t="s">
        <v>1792</v>
      </c>
    </row>
    <row r="937" spans="1:16" s="96" customFormat="1" ht="12.95" customHeight="1" x14ac:dyDescent="0.2">
      <c r="A937" s="377" t="s">
        <v>1089</v>
      </c>
      <c r="B937" s="377"/>
      <c r="C937" s="377" t="s">
        <v>1137</v>
      </c>
      <c r="D937" s="377" t="s">
        <v>1146</v>
      </c>
      <c r="E937" s="388">
        <v>3687</v>
      </c>
      <c r="F937" s="388">
        <v>3687</v>
      </c>
      <c r="G937" s="385">
        <v>8.3100000000000003E-4</v>
      </c>
      <c r="H937" s="381">
        <v>0.28049499999999999</v>
      </c>
      <c r="I937" s="381">
        <v>3.6000000000000001E-5</v>
      </c>
      <c r="J937" s="382">
        <v>1</v>
      </c>
      <c r="K937" s="382">
        <v>1.6101025342796227</v>
      </c>
      <c r="L937" s="382">
        <v>1.2839230457317719</v>
      </c>
      <c r="M937" s="382"/>
      <c r="N937" s="382"/>
      <c r="O937" s="382"/>
      <c r="P937" s="377" t="s">
        <v>1792</v>
      </c>
    </row>
    <row r="938" spans="1:16" s="96" customFormat="1" ht="12.95" customHeight="1" x14ac:dyDescent="0.2">
      <c r="A938" s="377" t="s">
        <v>1089</v>
      </c>
      <c r="B938" s="377"/>
      <c r="C938" s="377" t="s">
        <v>1137</v>
      </c>
      <c r="D938" s="377" t="s">
        <v>1147</v>
      </c>
      <c r="E938" s="388">
        <v>3687</v>
      </c>
      <c r="F938" s="388">
        <v>3687</v>
      </c>
      <c r="G938" s="385">
        <v>7.9600000000000005E-4</v>
      </c>
      <c r="H938" s="381">
        <v>0.28043200000000001</v>
      </c>
      <c r="I938" s="381">
        <v>2.9E-5</v>
      </c>
      <c r="J938" s="382">
        <v>-1.2</v>
      </c>
      <c r="K938" s="382">
        <v>-0.54781087192479205</v>
      </c>
      <c r="L938" s="382">
        <v>1.0342713423949768</v>
      </c>
      <c r="M938" s="382"/>
      <c r="N938" s="382"/>
      <c r="O938" s="382"/>
      <c r="P938" s="377" t="s">
        <v>1792</v>
      </c>
    </row>
    <row r="939" spans="1:16" s="96" customFormat="1" ht="12.95" customHeight="1" x14ac:dyDescent="0.2">
      <c r="A939" s="377" t="s">
        <v>1089</v>
      </c>
      <c r="B939" s="377"/>
      <c r="C939" s="377" t="s">
        <v>1137</v>
      </c>
      <c r="D939" s="377" t="s">
        <v>1148</v>
      </c>
      <c r="E939" s="388">
        <v>3687</v>
      </c>
      <c r="F939" s="388">
        <v>3687</v>
      </c>
      <c r="G939" s="385">
        <v>1.372E-3</v>
      </c>
      <c r="H939" s="381">
        <v>0.28055200000000002</v>
      </c>
      <c r="I939" s="381">
        <v>6.8999999999999997E-5</v>
      </c>
      <c r="J939" s="382">
        <v>1.6</v>
      </c>
      <c r="K939" s="382">
        <v>2.2680380960027335</v>
      </c>
      <c r="L939" s="382">
        <v>2.4608525043201546</v>
      </c>
      <c r="M939" s="382"/>
      <c r="N939" s="382"/>
      <c r="O939" s="382"/>
      <c r="P939" s="377" t="s">
        <v>1792</v>
      </c>
    </row>
    <row r="940" spans="1:16" s="96" customFormat="1" ht="12.95" customHeight="1" x14ac:dyDescent="0.2">
      <c r="A940" s="377" t="s">
        <v>1089</v>
      </c>
      <c r="B940" s="377"/>
      <c r="C940" s="377" t="s">
        <v>1137</v>
      </c>
      <c r="D940" s="377" t="s">
        <v>1149</v>
      </c>
      <c r="E940" s="388">
        <v>3687</v>
      </c>
      <c r="F940" s="388">
        <v>3687</v>
      </c>
      <c r="G940" s="385">
        <v>6.8599999999999998E-4</v>
      </c>
      <c r="H940" s="381">
        <v>0.28046599999999999</v>
      </c>
      <c r="I940" s="381">
        <v>3.8999999999999999E-5</v>
      </c>
      <c r="J940" s="382">
        <v>0.3</v>
      </c>
      <c r="K940" s="382">
        <v>0.94434630488304805</v>
      </c>
      <c r="L940" s="382">
        <v>1.3909166328773814</v>
      </c>
      <c r="M940" s="382"/>
      <c r="N940" s="382"/>
      <c r="O940" s="382"/>
      <c r="P940" s="377" t="s">
        <v>1792</v>
      </c>
    </row>
    <row r="941" spans="1:16" s="96" customFormat="1" ht="12.95" customHeight="1" x14ac:dyDescent="0.2">
      <c r="A941" s="26"/>
      <c r="B941" s="26"/>
      <c r="C941" s="26"/>
      <c r="D941" s="26"/>
      <c r="E941" s="167"/>
      <c r="F941" s="167"/>
      <c r="G941" s="168"/>
      <c r="H941" s="169"/>
      <c r="I941" s="169"/>
      <c r="J941" s="13"/>
      <c r="K941" s="13"/>
      <c r="L941" s="13"/>
      <c r="M941" s="13"/>
      <c r="N941" s="13"/>
      <c r="O941" s="13"/>
      <c r="P941" s="26"/>
    </row>
    <row r="942" spans="1:16" s="96" customFormat="1" ht="12.95" customHeight="1" x14ac:dyDescent="0.2">
      <c r="A942" s="308" t="s">
        <v>1150</v>
      </c>
      <c r="B942" s="308" t="s">
        <v>1151</v>
      </c>
      <c r="C942" s="308" t="s">
        <v>230</v>
      </c>
      <c r="D942" s="308" t="s">
        <v>1152</v>
      </c>
      <c r="E942" s="309">
        <v>3804</v>
      </c>
      <c r="F942" s="309">
        <v>3804</v>
      </c>
      <c r="G942" s="310">
        <v>6.9497150000000002E-4</v>
      </c>
      <c r="H942" s="311">
        <v>0.2802769</v>
      </c>
      <c r="I942" s="311">
        <v>2.3499999999999999E-5</v>
      </c>
      <c r="J942" s="312">
        <v>-3.0743291420487484</v>
      </c>
      <c r="K942" s="312">
        <v>-3.0743291420487484</v>
      </c>
      <c r="L942" s="312">
        <v>0.83835177595470434</v>
      </c>
      <c r="M942" s="312">
        <f>AVERAGE(K942:K951)</f>
        <v>-1.4640009606630144</v>
      </c>
      <c r="N942" s="312">
        <v>0.65371598496222605</v>
      </c>
      <c r="O942" s="312">
        <f>MAX(K942:K951)-MIN(K942:K951)</f>
        <v>3.1955411312156734</v>
      </c>
      <c r="P942" s="308" t="s">
        <v>1793</v>
      </c>
    </row>
    <row r="943" spans="1:16" s="96" customFormat="1" ht="12.95" customHeight="1" x14ac:dyDescent="0.2">
      <c r="A943" s="308" t="s">
        <v>1150</v>
      </c>
      <c r="B943" s="308" t="s">
        <v>1151</v>
      </c>
      <c r="C943" s="308" t="s">
        <v>230</v>
      </c>
      <c r="D943" s="308" t="s">
        <v>1153</v>
      </c>
      <c r="E943" s="309">
        <v>3804</v>
      </c>
      <c r="F943" s="309">
        <v>3804</v>
      </c>
      <c r="G943" s="310">
        <v>1.075555E-3</v>
      </c>
      <c r="H943" s="311">
        <v>0.28034290000000001</v>
      </c>
      <c r="I943" s="311">
        <v>2.1399999999999998E-5</v>
      </c>
      <c r="J943" s="312">
        <v>-1.7191335014976605</v>
      </c>
      <c r="K943" s="312">
        <v>-1.7191335014976605</v>
      </c>
      <c r="L943" s="312">
        <v>0.76343523427224724</v>
      </c>
      <c r="M943" s="312"/>
      <c r="N943" s="312"/>
      <c r="O943" s="312"/>
      <c r="P943" s="308" t="s">
        <v>1793</v>
      </c>
    </row>
    <row r="944" spans="1:16" s="96" customFormat="1" ht="12.95" customHeight="1" x14ac:dyDescent="0.2">
      <c r="A944" s="308" t="s">
        <v>1150</v>
      </c>
      <c r="B944" s="308" t="s">
        <v>1151</v>
      </c>
      <c r="C944" s="308" t="s">
        <v>230</v>
      </c>
      <c r="D944" s="308" t="s">
        <v>1154</v>
      </c>
      <c r="E944" s="309">
        <v>3804</v>
      </c>
      <c r="F944" s="309">
        <v>3804</v>
      </c>
      <c r="G944" s="310">
        <v>9.3179980000000003E-4</v>
      </c>
      <c r="H944" s="311">
        <v>0.28035359999999998</v>
      </c>
      <c r="I944" s="311">
        <v>2.44E-5</v>
      </c>
      <c r="J944" s="312">
        <v>-0.9599479801891686</v>
      </c>
      <c r="K944" s="312">
        <v>-0.9599479801891686</v>
      </c>
      <c r="L944" s="312">
        <v>0.87045886524528271</v>
      </c>
      <c r="M944" s="312"/>
      <c r="N944" s="312"/>
      <c r="O944" s="312"/>
      <c r="P944" s="308" t="s">
        <v>1793</v>
      </c>
    </row>
    <row r="945" spans="1:16" s="96" customFormat="1" ht="12.95" customHeight="1" x14ac:dyDescent="0.2">
      <c r="A945" s="308" t="s">
        <v>1150</v>
      </c>
      <c r="B945" s="308" t="s">
        <v>1151</v>
      </c>
      <c r="C945" s="308" t="s">
        <v>230</v>
      </c>
      <c r="D945" s="308" t="s">
        <v>1155</v>
      </c>
      <c r="E945" s="309">
        <v>3804</v>
      </c>
      <c r="F945" s="309">
        <v>3804</v>
      </c>
      <c r="G945" s="310">
        <v>1.37414E-3</v>
      </c>
      <c r="H945" s="311">
        <v>0.28035759999999998</v>
      </c>
      <c r="I945" s="311">
        <v>2.3200000000000001E-5</v>
      </c>
      <c r="J945" s="312">
        <v>-1.9787328560927353</v>
      </c>
      <c r="K945" s="312">
        <v>-1.9787328560927353</v>
      </c>
      <c r="L945" s="312">
        <v>0.82764941285673466</v>
      </c>
      <c r="M945" s="312"/>
      <c r="N945" s="312"/>
      <c r="O945" s="312"/>
      <c r="P945" s="308" t="s">
        <v>1793</v>
      </c>
    </row>
    <row r="946" spans="1:16" s="96" customFormat="1" ht="12.95" customHeight="1" x14ac:dyDescent="0.2">
      <c r="A946" s="308" t="s">
        <v>1150</v>
      </c>
      <c r="B946" s="308" t="s">
        <v>1151</v>
      </c>
      <c r="C946" s="308" t="s">
        <v>230</v>
      </c>
      <c r="D946" s="308" t="s">
        <v>1156</v>
      </c>
      <c r="E946" s="309">
        <v>3804</v>
      </c>
      <c r="F946" s="309">
        <v>3804</v>
      </c>
      <c r="G946" s="310">
        <v>7.4323119999999997E-4</v>
      </c>
      <c r="H946" s="311">
        <v>0.28027679999999999</v>
      </c>
      <c r="I946" s="311">
        <v>2.2900000000000001E-5</v>
      </c>
      <c r="J946" s="312">
        <v>-3.2046154059950371</v>
      </c>
      <c r="K946" s="312">
        <v>-3.2046154059950371</v>
      </c>
      <c r="L946" s="312">
        <v>0.81694704975876498</v>
      </c>
      <c r="M946" s="312"/>
      <c r="N946" s="312"/>
      <c r="O946" s="312"/>
      <c r="P946" s="308" t="s">
        <v>1793</v>
      </c>
    </row>
    <row r="947" spans="1:16" s="96" customFormat="1" ht="12.95" customHeight="1" x14ac:dyDescent="0.2">
      <c r="A947" s="308" t="s">
        <v>1150</v>
      </c>
      <c r="B947" s="308" t="s">
        <v>1151</v>
      </c>
      <c r="C947" s="308" t="s">
        <v>230</v>
      </c>
      <c r="D947" s="308" t="s">
        <v>1157</v>
      </c>
      <c r="E947" s="309">
        <v>3804</v>
      </c>
      <c r="F947" s="309">
        <v>3804</v>
      </c>
      <c r="G947" s="310">
        <v>4.4195680000000002E-4</v>
      </c>
      <c r="H947" s="311">
        <v>0.28034419999999999</v>
      </c>
      <c r="I947" s="311">
        <v>2.44E-5</v>
      </c>
      <c r="J947" s="312">
        <v>-9.0742747793637335E-3</v>
      </c>
      <c r="K947" s="312">
        <v>-9.0742747793637335E-3</v>
      </c>
      <c r="L947" s="312">
        <v>0.87045886524417249</v>
      </c>
      <c r="M947" s="312"/>
      <c r="N947" s="312"/>
      <c r="O947" s="312"/>
      <c r="P947" s="308" t="s">
        <v>1793</v>
      </c>
    </row>
    <row r="948" spans="1:16" s="96" customFormat="1" ht="12.95" customHeight="1" x14ac:dyDescent="0.2">
      <c r="A948" s="308" t="s">
        <v>1150</v>
      </c>
      <c r="B948" s="308" t="s">
        <v>1151</v>
      </c>
      <c r="C948" s="308" t="s">
        <v>230</v>
      </c>
      <c r="D948" s="308" t="s">
        <v>1158</v>
      </c>
      <c r="E948" s="309">
        <v>3804</v>
      </c>
      <c r="F948" s="309">
        <v>3804</v>
      </c>
      <c r="G948" s="310">
        <v>1.1346500000000001E-3</v>
      </c>
      <c r="H948" s="311">
        <v>0.28037709999999999</v>
      </c>
      <c r="I948" s="311">
        <v>2.65E-5</v>
      </c>
      <c r="J948" s="312">
        <v>-0.65423390955166028</v>
      </c>
      <c r="K948" s="312">
        <v>-0.65423390955166028</v>
      </c>
      <c r="L948" s="312">
        <v>0.94537540692662958</v>
      </c>
      <c r="M948" s="312"/>
      <c r="N948" s="312"/>
      <c r="O948" s="312"/>
      <c r="P948" s="308" t="s">
        <v>1793</v>
      </c>
    </row>
    <row r="949" spans="1:16" s="96" customFormat="1" ht="12.95" customHeight="1" x14ac:dyDescent="0.2">
      <c r="A949" s="308" t="s">
        <v>1150</v>
      </c>
      <c r="B949" s="308" t="s">
        <v>1151</v>
      </c>
      <c r="C949" s="308" t="s">
        <v>230</v>
      </c>
      <c r="D949" s="308" t="s">
        <v>1159</v>
      </c>
      <c r="E949" s="309">
        <v>3804</v>
      </c>
      <c r="F949" s="309">
        <v>3804</v>
      </c>
      <c r="G949" s="310">
        <v>4.166021E-4</v>
      </c>
      <c r="H949" s="311">
        <v>0.28031050000000002</v>
      </c>
      <c r="I949" s="311">
        <v>2.6999999999999999E-5</v>
      </c>
      <c r="J949" s="312">
        <v>-1.1447308184608929</v>
      </c>
      <c r="K949" s="312">
        <v>-1.1447308184608929</v>
      </c>
      <c r="L949" s="312">
        <v>0.96321267875620897</v>
      </c>
      <c r="M949" s="312"/>
      <c r="N949" s="312"/>
      <c r="O949" s="312"/>
      <c r="P949" s="308" t="s">
        <v>1793</v>
      </c>
    </row>
    <row r="950" spans="1:16" s="96" customFormat="1" ht="12.95" customHeight="1" x14ac:dyDescent="0.2">
      <c r="A950" s="308" t="s">
        <v>1150</v>
      </c>
      <c r="B950" s="308" t="s">
        <v>1151</v>
      </c>
      <c r="C950" s="308" t="s">
        <v>230</v>
      </c>
      <c r="D950" s="308" t="s">
        <v>1160</v>
      </c>
      <c r="E950" s="309">
        <v>3804</v>
      </c>
      <c r="F950" s="309">
        <v>3804</v>
      </c>
      <c r="G950" s="310">
        <v>1.076263E-3</v>
      </c>
      <c r="H950" s="311">
        <v>0.28036499999999998</v>
      </c>
      <c r="I950" s="311">
        <v>2.5999999999999998E-5</v>
      </c>
      <c r="J950" s="312">
        <v>-0.93258513090499484</v>
      </c>
      <c r="K950" s="312">
        <v>-0.93258513090499484</v>
      </c>
      <c r="L950" s="312">
        <v>0.92753813509927063</v>
      </c>
      <c r="M950" s="312"/>
      <c r="N950" s="312"/>
      <c r="O950" s="312"/>
      <c r="P950" s="308" t="s">
        <v>1793</v>
      </c>
    </row>
    <row r="951" spans="1:16" s="96" customFormat="1" ht="12.95" customHeight="1" x14ac:dyDescent="0.2">
      <c r="A951" s="308" t="s">
        <v>1150</v>
      </c>
      <c r="B951" s="308" t="s">
        <v>1151</v>
      </c>
      <c r="C951" s="308" t="s">
        <v>230</v>
      </c>
      <c r="D951" s="308" t="s">
        <v>1161</v>
      </c>
      <c r="E951" s="309">
        <v>3804</v>
      </c>
      <c r="F951" s="309">
        <v>3804</v>
      </c>
      <c r="G951" s="310">
        <v>9.6542709999999996E-4</v>
      </c>
      <c r="H951" s="311">
        <v>0.28035599999999999</v>
      </c>
      <c r="I951" s="311">
        <v>2.2200000000000001E-5</v>
      </c>
      <c r="J951" s="312">
        <v>-0.96262658710988269</v>
      </c>
      <c r="K951" s="312">
        <v>-0.96262658710988269</v>
      </c>
      <c r="L951" s="312">
        <v>0.79197486919979632</v>
      </c>
      <c r="M951" s="312"/>
      <c r="N951" s="312"/>
      <c r="O951" s="312"/>
      <c r="P951" s="308" t="s">
        <v>1793</v>
      </c>
    </row>
    <row r="952" spans="1:16" s="96" customFormat="1" ht="12.95" customHeight="1" x14ac:dyDescent="0.2">
      <c r="A952" s="308" t="s">
        <v>1150</v>
      </c>
      <c r="B952" s="308" t="s">
        <v>1151</v>
      </c>
      <c r="C952" s="308" t="s">
        <v>1162</v>
      </c>
      <c r="D952" s="308" t="s">
        <v>1163</v>
      </c>
      <c r="E952" s="309">
        <v>3754</v>
      </c>
      <c r="F952" s="309">
        <v>3754</v>
      </c>
      <c r="G952" s="310">
        <v>8.9186569999999995E-4</v>
      </c>
      <c r="H952" s="311">
        <v>0.28035080000000001</v>
      </c>
      <c r="I952" s="311">
        <v>1.8499999999999999E-5</v>
      </c>
      <c r="J952" s="312">
        <v>-2.123603439463384</v>
      </c>
      <c r="K952" s="312">
        <v>-2.123603439463384</v>
      </c>
      <c r="L952" s="312">
        <v>0.65989982007907955</v>
      </c>
      <c r="M952" s="312">
        <f>AVERAGE(K952:K958)</f>
        <v>-3.4925231273899966</v>
      </c>
      <c r="N952" s="312">
        <v>0.75368109396711014</v>
      </c>
      <c r="O952" s="312">
        <f>MAX(K952:K958)-MIN(K952:K958)</f>
        <v>2.4706036934096787</v>
      </c>
      <c r="P952" s="308" t="s">
        <v>1793</v>
      </c>
    </row>
    <row r="953" spans="1:16" s="96" customFormat="1" ht="12.95" customHeight="1" x14ac:dyDescent="0.2">
      <c r="A953" s="308" t="s">
        <v>1150</v>
      </c>
      <c r="B953" s="308" t="s">
        <v>1151</v>
      </c>
      <c r="C953" s="308" t="s">
        <v>1162</v>
      </c>
      <c r="D953" s="308" t="s">
        <v>1164</v>
      </c>
      <c r="E953" s="309">
        <v>3754</v>
      </c>
      <c r="F953" s="309">
        <v>3754</v>
      </c>
      <c r="G953" s="310">
        <v>7.471051E-4</v>
      </c>
      <c r="H953" s="311">
        <v>0.28030119999999997</v>
      </c>
      <c r="I953" s="311">
        <v>2.1800000000000001E-5</v>
      </c>
      <c r="J953" s="312">
        <v>-3.5179587855826977</v>
      </c>
      <c r="K953" s="312">
        <v>-3.5179587855826977</v>
      </c>
      <c r="L953" s="312">
        <v>0.77761167987855373</v>
      </c>
      <c r="M953" s="312"/>
      <c r="N953" s="312"/>
      <c r="O953" s="312"/>
      <c r="P953" s="308" t="s">
        <v>1793</v>
      </c>
    </row>
    <row r="954" spans="1:16" s="96" customFormat="1" ht="12.95" customHeight="1" x14ac:dyDescent="0.2">
      <c r="A954" s="308" t="s">
        <v>1150</v>
      </c>
      <c r="B954" s="308" t="s">
        <v>1151</v>
      </c>
      <c r="C954" s="308" t="s">
        <v>1162</v>
      </c>
      <c r="D954" s="308" t="s">
        <v>1165</v>
      </c>
      <c r="E954" s="309">
        <v>3754</v>
      </c>
      <c r="F954" s="309">
        <v>3754</v>
      </c>
      <c r="G954" s="310">
        <v>9.304564E-4</v>
      </c>
      <c r="H954" s="311">
        <v>0.2803213</v>
      </c>
      <c r="I954" s="311">
        <v>2.2900000000000001E-5</v>
      </c>
      <c r="J954" s="312">
        <v>-3.2758152746970026</v>
      </c>
      <c r="K954" s="312">
        <v>-3.2758152746970026</v>
      </c>
      <c r="L954" s="312">
        <v>0.81684896647726823</v>
      </c>
      <c r="M954" s="312"/>
      <c r="N954" s="312"/>
      <c r="O954" s="312"/>
      <c r="P954" s="308" t="s">
        <v>1793</v>
      </c>
    </row>
    <row r="955" spans="1:16" s="96" customFormat="1" ht="12.95" customHeight="1" x14ac:dyDescent="0.2">
      <c r="A955" s="308" t="s">
        <v>1150</v>
      </c>
      <c r="B955" s="308" t="s">
        <v>1151</v>
      </c>
      <c r="C955" s="308" t="s">
        <v>1162</v>
      </c>
      <c r="D955" s="308" t="s">
        <v>1166</v>
      </c>
      <c r="E955" s="309">
        <v>3754</v>
      </c>
      <c r="F955" s="309">
        <v>3754</v>
      </c>
      <c r="G955" s="310">
        <v>6.9469680000000002E-4</v>
      </c>
      <c r="H955" s="311">
        <v>0.28033130000000001</v>
      </c>
      <c r="I955" s="311">
        <v>2.1399999999999998E-5</v>
      </c>
      <c r="J955" s="312">
        <v>-2.3085610640738441</v>
      </c>
      <c r="K955" s="312">
        <v>-2.3085610640738441</v>
      </c>
      <c r="L955" s="312">
        <v>0.76334357566043565</v>
      </c>
      <c r="M955" s="312"/>
      <c r="N955" s="312"/>
      <c r="O955" s="312"/>
      <c r="P955" s="308" t="s">
        <v>1793</v>
      </c>
    </row>
    <row r="956" spans="1:16" s="96" customFormat="1" ht="12.95" customHeight="1" x14ac:dyDescent="0.2">
      <c r="A956" s="308" t="s">
        <v>1150</v>
      </c>
      <c r="B956" s="308" t="s">
        <v>1151</v>
      </c>
      <c r="C956" s="308" t="s">
        <v>1162</v>
      </c>
      <c r="D956" s="308" t="s">
        <v>1167</v>
      </c>
      <c r="E956" s="309">
        <v>3754</v>
      </c>
      <c r="F956" s="309">
        <v>3754</v>
      </c>
      <c r="G956" s="310">
        <v>8.098596E-4</v>
      </c>
      <c r="H956" s="311">
        <v>0.28028900000000001</v>
      </c>
      <c r="I956" s="311">
        <v>1.9899999999999999E-5</v>
      </c>
      <c r="J956" s="312">
        <v>-4.1156526155428086</v>
      </c>
      <c r="K956" s="312">
        <v>-4.1156526155428086</v>
      </c>
      <c r="L956" s="312">
        <v>0.70983818484360306</v>
      </c>
      <c r="M956" s="312"/>
      <c r="N956" s="312"/>
      <c r="O956" s="312"/>
      <c r="P956" s="308" t="s">
        <v>1793</v>
      </c>
    </row>
    <row r="957" spans="1:16" s="96" customFormat="1" ht="12.95" customHeight="1" x14ac:dyDescent="0.2">
      <c r="A957" s="308" t="s">
        <v>1150</v>
      </c>
      <c r="B957" s="308" t="s">
        <v>1151</v>
      </c>
      <c r="C957" s="308" t="s">
        <v>1162</v>
      </c>
      <c r="D957" s="308" t="s">
        <v>1168</v>
      </c>
      <c r="E957" s="309">
        <v>3754</v>
      </c>
      <c r="F957" s="309">
        <v>3754</v>
      </c>
      <c r="G957" s="310">
        <v>7.8253329999999996E-4</v>
      </c>
      <c r="H957" s="311">
        <v>0.28027360000000001</v>
      </c>
      <c r="I957" s="311">
        <v>2.4899999999999999E-5</v>
      </c>
      <c r="J957" s="312">
        <v>-4.5942071328730627</v>
      </c>
      <c r="K957" s="312">
        <v>-4.5942071328730627</v>
      </c>
      <c r="L957" s="312">
        <v>0.88818948756674843</v>
      </c>
      <c r="M957" s="312"/>
      <c r="N957" s="312"/>
      <c r="O957" s="312"/>
      <c r="P957" s="308" t="s">
        <v>1793</v>
      </c>
    </row>
    <row r="958" spans="1:16" s="96" customFormat="1" ht="12.95" customHeight="1" x14ac:dyDescent="0.2">
      <c r="A958" s="308" t="s">
        <v>1150</v>
      </c>
      <c r="B958" s="308" t="s">
        <v>1151</v>
      </c>
      <c r="C958" s="308" t="s">
        <v>1162</v>
      </c>
      <c r="D958" s="308" t="s">
        <v>1169</v>
      </c>
      <c r="E958" s="309">
        <v>3754</v>
      </c>
      <c r="F958" s="309">
        <v>3754</v>
      </c>
      <c r="G958" s="310">
        <v>8.2098329999999995E-4</v>
      </c>
      <c r="H958" s="311">
        <v>0.28027869999999999</v>
      </c>
      <c r="I958" s="311">
        <v>2.1800000000000001E-5</v>
      </c>
      <c r="J958" s="312">
        <v>-4.5118635794971773</v>
      </c>
      <c r="K958" s="312">
        <v>-4.5118635794971773</v>
      </c>
      <c r="L958" s="312">
        <v>0.77761167987855373</v>
      </c>
      <c r="M958" s="312"/>
      <c r="N958" s="312"/>
      <c r="O958" s="312"/>
      <c r="P958" s="308" t="s">
        <v>1793</v>
      </c>
    </row>
    <row r="959" spans="1:16" s="96" customFormat="1" ht="12.95" customHeight="1" x14ac:dyDescent="0.2">
      <c r="A959" s="308" t="s">
        <v>1150</v>
      </c>
      <c r="B959" s="308" t="s">
        <v>1151</v>
      </c>
      <c r="C959" s="308" t="s">
        <v>1162</v>
      </c>
      <c r="D959" s="308" t="s">
        <v>1170</v>
      </c>
      <c r="E959" s="309">
        <v>3819</v>
      </c>
      <c r="F959" s="309">
        <v>3819</v>
      </c>
      <c r="G959" s="310">
        <v>1.2432820000000001E-3</v>
      </c>
      <c r="H959" s="311">
        <v>0.2802577</v>
      </c>
      <c r="I959" s="311">
        <v>2.2799999999999999E-5</v>
      </c>
      <c r="J959" s="312">
        <v>-4.8520849792021981</v>
      </c>
      <c r="K959" s="312">
        <v>-4.8520849792021981</v>
      </c>
      <c r="L959" s="312">
        <v>0.81340891424197537</v>
      </c>
      <c r="M959" s="312">
        <f>AVERAGE(K959:K966)</f>
        <v>-2.6916618034454611</v>
      </c>
      <c r="N959" s="312">
        <v>1.0015712009906375</v>
      </c>
      <c r="O959" s="312">
        <f>MAX(K959:K966)-MIN(K959:K966)</f>
        <v>4.7194583656862132</v>
      </c>
      <c r="P959" s="308" t="s">
        <v>1793</v>
      </c>
    </row>
    <row r="960" spans="1:16" s="96" customFormat="1" ht="12.95" customHeight="1" x14ac:dyDescent="0.2">
      <c r="A960" s="308" t="s">
        <v>1150</v>
      </c>
      <c r="B960" s="308" t="s">
        <v>1151</v>
      </c>
      <c r="C960" s="308" t="s">
        <v>1162</v>
      </c>
      <c r="D960" s="308" t="s">
        <v>1171</v>
      </c>
      <c r="E960" s="309">
        <v>3819</v>
      </c>
      <c r="F960" s="309">
        <v>3819</v>
      </c>
      <c r="G960" s="310">
        <v>1.2378980000000001E-3</v>
      </c>
      <c r="H960" s="311">
        <v>0.2803503</v>
      </c>
      <c r="I960" s="311">
        <v>2.4600000000000002E-5</v>
      </c>
      <c r="J960" s="312">
        <v>-1.5343077536200678</v>
      </c>
      <c r="K960" s="312">
        <v>-1.5343077536200678</v>
      </c>
      <c r="L960" s="312">
        <v>0.877625407471605</v>
      </c>
      <c r="M960" s="312"/>
      <c r="N960" s="312"/>
      <c r="O960" s="312"/>
      <c r="P960" s="308" t="s">
        <v>1793</v>
      </c>
    </row>
    <row r="961" spans="1:16" s="96" customFormat="1" ht="12.95" customHeight="1" x14ac:dyDescent="0.2">
      <c r="A961" s="308" t="s">
        <v>1150</v>
      </c>
      <c r="B961" s="308" t="s">
        <v>1151</v>
      </c>
      <c r="C961" s="308" t="s">
        <v>1162</v>
      </c>
      <c r="D961" s="308" t="s">
        <v>1172</v>
      </c>
      <c r="E961" s="309">
        <v>3819</v>
      </c>
      <c r="F961" s="309">
        <v>3819</v>
      </c>
      <c r="G961" s="310">
        <v>1.5127129999999999E-3</v>
      </c>
      <c r="H961" s="311">
        <v>0.28033370000000002</v>
      </c>
      <c r="I961" s="311">
        <v>2.5199999999999999E-5</v>
      </c>
      <c r="J961" s="312">
        <v>-2.8511013449827871</v>
      </c>
      <c r="K961" s="312">
        <v>-2.8511013449827871</v>
      </c>
      <c r="L961" s="312">
        <v>0.8990309052159251</v>
      </c>
      <c r="M961" s="312"/>
      <c r="N961" s="312"/>
      <c r="O961" s="312"/>
      <c r="P961" s="308" t="s">
        <v>1793</v>
      </c>
    </row>
    <row r="962" spans="1:16" s="96" customFormat="1" ht="12.95" customHeight="1" x14ac:dyDescent="0.2">
      <c r="A962" s="308" t="s">
        <v>1150</v>
      </c>
      <c r="B962" s="308" t="s">
        <v>1151</v>
      </c>
      <c r="C962" s="308" t="s">
        <v>1162</v>
      </c>
      <c r="D962" s="308" t="s">
        <v>1173</v>
      </c>
      <c r="E962" s="309">
        <v>3819</v>
      </c>
      <c r="F962" s="309">
        <v>3819</v>
      </c>
      <c r="G962" s="310">
        <v>8.5105390000000003E-4</v>
      </c>
      <c r="H962" s="311">
        <v>0.28036100000000003</v>
      </c>
      <c r="I962" s="311">
        <v>2.2200000000000001E-5</v>
      </c>
      <c r="J962" s="312">
        <v>-0.13262661351598481</v>
      </c>
      <c r="K962" s="312">
        <v>-0.13262661351598481</v>
      </c>
      <c r="L962" s="312">
        <v>0.79200341650098594</v>
      </c>
      <c r="M962" s="312"/>
      <c r="N962" s="312"/>
      <c r="O962" s="312"/>
      <c r="P962" s="308" t="s">
        <v>1793</v>
      </c>
    </row>
    <row r="963" spans="1:16" s="96" customFormat="1" ht="12.95" customHeight="1" x14ac:dyDescent="0.2">
      <c r="A963" s="308" t="s">
        <v>1150</v>
      </c>
      <c r="B963" s="308" t="s">
        <v>1151</v>
      </c>
      <c r="C963" s="308" t="s">
        <v>1162</v>
      </c>
      <c r="D963" s="308" t="s">
        <v>1174</v>
      </c>
      <c r="E963" s="309">
        <v>3819</v>
      </c>
      <c r="F963" s="309">
        <v>3819</v>
      </c>
      <c r="G963" s="310">
        <v>9.938461999999999E-4</v>
      </c>
      <c r="H963" s="311">
        <v>0.2802829</v>
      </c>
      <c r="I963" s="311">
        <v>2.2500000000000001E-5</v>
      </c>
      <c r="J963" s="312">
        <v>-3.2953938298119212</v>
      </c>
      <c r="K963" s="312">
        <v>-3.2953938298119212</v>
      </c>
      <c r="L963" s="312">
        <v>0.80270616537037043</v>
      </c>
      <c r="M963" s="312"/>
      <c r="N963" s="312"/>
      <c r="O963" s="312"/>
      <c r="P963" s="308" t="s">
        <v>1793</v>
      </c>
    </row>
    <row r="964" spans="1:16" s="96" customFormat="1" ht="12.95" customHeight="1" x14ac:dyDescent="0.2">
      <c r="A964" s="308" t="s">
        <v>1150</v>
      </c>
      <c r="B964" s="308" t="s">
        <v>1151</v>
      </c>
      <c r="C964" s="308" t="s">
        <v>1162</v>
      </c>
      <c r="D964" s="308" t="s">
        <v>1175</v>
      </c>
      <c r="E964" s="309">
        <v>3819</v>
      </c>
      <c r="F964" s="309">
        <v>3819</v>
      </c>
      <c r="G964" s="310">
        <v>8.6643980000000005E-4</v>
      </c>
      <c r="H964" s="311">
        <v>0.28027059999999998</v>
      </c>
      <c r="I964" s="311">
        <v>2.0299999999999999E-5</v>
      </c>
      <c r="J964" s="312">
        <v>-3.3982879359228946</v>
      </c>
      <c r="K964" s="312">
        <v>-3.3982879359228946</v>
      </c>
      <c r="L964" s="312">
        <v>0.72421934031119406</v>
      </c>
      <c r="M964" s="312"/>
      <c r="N964" s="312"/>
      <c r="O964" s="312"/>
      <c r="P964" s="308" t="s">
        <v>1793</v>
      </c>
    </row>
    <row r="965" spans="1:16" s="96" customFormat="1" ht="12.95" customHeight="1" x14ac:dyDescent="0.2">
      <c r="A965" s="308" t="s">
        <v>1150</v>
      </c>
      <c r="B965" s="308" t="s">
        <v>1151</v>
      </c>
      <c r="C965" s="308" t="s">
        <v>1162</v>
      </c>
      <c r="D965" s="308" t="s">
        <v>1176</v>
      </c>
      <c r="E965" s="309">
        <v>3819</v>
      </c>
      <c r="F965" s="309">
        <v>3819</v>
      </c>
      <c r="G965" s="310">
        <v>3.8332999999999998E-4</v>
      </c>
      <c r="H965" s="311">
        <v>0.28023819999999999</v>
      </c>
      <c r="I965" s="311">
        <v>1.6399999999999999E-5</v>
      </c>
      <c r="J965" s="312">
        <v>-3.2804217494453169</v>
      </c>
      <c r="K965" s="312">
        <v>-3.2804217494453169</v>
      </c>
      <c r="L965" s="312">
        <v>0.5850836049825503</v>
      </c>
      <c r="M965" s="312"/>
      <c r="N965" s="312"/>
      <c r="O965" s="312"/>
      <c r="P965" s="308" t="s">
        <v>1793</v>
      </c>
    </row>
    <row r="966" spans="1:16" s="96" customFormat="1" ht="12.95" customHeight="1" x14ac:dyDescent="0.2">
      <c r="A966" s="308" t="s">
        <v>1150</v>
      </c>
      <c r="B966" s="308" t="s">
        <v>1151</v>
      </c>
      <c r="C966" s="308" t="s">
        <v>1162</v>
      </c>
      <c r="D966" s="308" t="s">
        <v>1177</v>
      </c>
      <c r="E966" s="309">
        <v>3819</v>
      </c>
      <c r="F966" s="309">
        <v>3819</v>
      </c>
      <c r="G966" s="310">
        <v>8.7733780000000001E-4</v>
      </c>
      <c r="H966" s="311">
        <v>0.28030529999999998</v>
      </c>
      <c r="I966" s="311">
        <v>1.7600000000000001E-5</v>
      </c>
      <c r="J966" s="312">
        <v>-2.1890702210625168</v>
      </c>
      <c r="K966" s="312">
        <v>-2.1890702210625168</v>
      </c>
      <c r="L966" s="312">
        <v>0.62789460046785983</v>
      </c>
      <c r="M966" s="312"/>
      <c r="N966" s="312"/>
      <c r="O966" s="312"/>
      <c r="P966" s="308" t="s">
        <v>1793</v>
      </c>
    </row>
    <row r="967" spans="1:16" s="96" customFormat="1" ht="12.95" customHeight="1" x14ac:dyDescent="0.2">
      <c r="A967" s="308" t="s">
        <v>1150</v>
      </c>
      <c r="B967" s="308" t="s">
        <v>1151</v>
      </c>
      <c r="C967" s="308" t="s">
        <v>1162</v>
      </c>
      <c r="D967" s="308" t="s">
        <v>1178</v>
      </c>
      <c r="E967" s="309">
        <v>3838</v>
      </c>
      <c r="F967" s="309">
        <v>3838</v>
      </c>
      <c r="G967" s="310">
        <v>1.1560609999999999E-3</v>
      </c>
      <c r="H967" s="311">
        <v>0.28027289999999999</v>
      </c>
      <c r="I967" s="311">
        <v>2.0800000000000001E-5</v>
      </c>
      <c r="J967" s="312">
        <v>-3.6390027695465399</v>
      </c>
      <c r="K967" s="312">
        <v>-3.6390027695465399</v>
      </c>
      <c r="L967" s="312">
        <v>0.74209114818035715</v>
      </c>
      <c r="M967" s="312">
        <f>AVERAGE(K967:K975)</f>
        <v>-3.3890036395894327</v>
      </c>
      <c r="N967" s="312">
        <v>0.9210006407575807</v>
      </c>
      <c r="O967" s="312">
        <f>MAX(K967:K975)-MIN(K967:K975)</f>
        <v>4.4220430496344498</v>
      </c>
      <c r="P967" s="308" t="s">
        <v>1793</v>
      </c>
    </row>
    <row r="968" spans="1:16" s="96" customFormat="1" ht="12.95" customHeight="1" x14ac:dyDescent="0.2">
      <c r="A968" s="308" t="s">
        <v>1150</v>
      </c>
      <c r="B968" s="308" t="s">
        <v>1151</v>
      </c>
      <c r="C968" s="308" t="s">
        <v>1162</v>
      </c>
      <c r="D968" s="308" t="s">
        <v>1179</v>
      </c>
      <c r="E968" s="309">
        <v>3838</v>
      </c>
      <c r="F968" s="309">
        <v>3838</v>
      </c>
      <c r="G968" s="310">
        <v>1.2110199999999999E-3</v>
      </c>
      <c r="H968" s="311">
        <v>0.28026200000000001</v>
      </c>
      <c r="I968" s="311">
        <v>2.1800000000000001E-5</v>
      </c>
      <c r="J968" s="312">
        <v>-4.1735451998015094</v>
      </c>
      <c r="K968" s="312">
        <v>-4.1735451998015094</v>
      </c>
      <c r="L968" s="312">
        <v>0.77776860722855723</v>
      </c>
      <c r="M968" s="312"/>
      <c r="N968" s="312"/>
      <c r="O968" s="312"/>
      <c r="P968" s="308" t="s">
        <v>1793</v>
      </c>
    </row>
    <row r="969" spans="1:16" s="96" customFormat="1" ht="12.95" customHeight="1" x14ac:dyDescent="0.2">
      <c r="A969" s="308" t="s">
        <v>1150</v>
      </c>
      <c r="B969" s="308" t="s">
        <v>1151</v>
      </c>
      <c r="C969" s="308" t="s">
        <v>1162</v>
      </c>
      <c r="D969" s="308" t="s">
        <v>1180</v>
      </c>
      <c r="E969" s="309">
        <v>3838</v>
      </c>
      <c r="F969" s="309">
        <v>3838</v>
      </c>
      <c r="G969" s="310">
        <v>9.2532840000000003E-4</v>
      </c>
      <c r="H969" s="311">
        <v>0.28023379999999998</v>
      </c>
      <c r="I969" s="311">
        <v>2.5299999999999998E-5</v>
      </c>
      <c r="J969" s="312">
        <v>-4.4224795954539431</v>
      </c>
      <c r="K969" s="312">
        <v>-4.4224795954539431</v>
      </c>
      <c r="L969" s="312">
        <v>0.9026397138922615</v>
      </c>
      <c r="M969" s="312"/>
      <c r="N969" s="312"/>
      <c r="O969" s="312"/>
      <c r="P969" s="308" t="s">
        <v>1793</v>
      </c>
    </row>
    <row r="970" spans="1:16" s="96" customFormat="1" ht="12.95" customHeight="1" x14ac:dyDescent="0.2">
      <c r="A970" s="308" t="s">
        <v>1150</v>
      </c>
      <c r="B970" s="308" t="s">
        <v>1151</v>
      </c>
      <c r="C970" s="308" t="s">
        <v>1162</v>
      </c>
      <c r="D970" s="308" t="s">
        <v>1181</v>
      </c>
      <c r="E970" s="309">
        <v>3838</v>
      </c>
      <c r="F970" s="309">
        <v>3838</v>
      </c>
      <c r="G970" s="310">
        <v>9.6838139999999996E-4</v>
      </c>
      <c r="H970" s="311">
        <v>0.2803081</v>
      </c>
      <c r="I970" s="311">
        <v>1.8899999999999999E-5</v>
      </c>
      <c r="J970" s="312">
        <v>-1.8857479804990085</v>
      </c>
      <c r="K970" s="312">
        <v>-1.8857479804990085</v>
      </c>
      <c r="L970" s="312">
        <v>0.67430397599155256</v>
      </c>
      <c r="M970" s="312"/>
      <c r="N970" s="312"/>
      <c r="O970" s="312"/>
      <c r="P970" s="308" t="s">
        <v>1793</v>
      </c>
    </row>
    <row r="971" spans="1:16" s="96" customFormat="1" ht="12.95" customHeight="1" x14ac:dyDescent="0.2">
      <c r="A971" s="308" t="s">
        <v>1150</v>
      </c>
      <c r="B971" s="308" t="s">
        <v>1151</v>
      </c>
      <c r="C971" s="308" t="s">
        <v>1162</v>
      </c>
      <c r="D971" s="308" t="s">
        <v>1182</v>
      </c>
      <c r="E971" s="309">
        <v>3838</v>
      </c>
      <c r="F971" s="309">
        <v>3838</v>
      </c>
      <c r="G971" s="310">
        <v>9.085397E-4</v>
      </c>
      <c r="H971" s="311">
        <v>0.2803311</v>
      </c>
      <c r="I971" s="311">
        <v>3.3200000000000001E-5</v>
      </c>
      <c r="J971" s="312">
        <v>-0.90656765029173414</v>
      </c>
      <c r="K971" s="312">
        <v>-0.90656765029173414</v>
      </c>
      <c r="L971" s="312">
        <v>1.1844916403669359</v>
      </c>
      <c r="M971" s="312"/>
      <c r="N971" s="312"/>
      <c r="O971" s="312"/>
      <c r="P971" s="308" t="s">
        <v>1793</v>
      </c>
    </row>
    <row r="972" spans="1:16" s="96" customFormat="1" ht="12.95" customHeight="1" x14ac:dyDescent="0.2">
      <c r="A972" s="308" t="s">
        <v>1150</v>
      </c>
      <c r="B972" s="308" t="s">
        <v>1151</v>
      </c>
      <c r="C972" s="308" t="s">
        <v>1162</v>
      </c>
      <c r="D972" s="308" t="s">
        <v>1183</v>
      </c>
      <c r="E972" s="309">
        <v>3838</v>
      </c>
      <c r="F972" s="309">
        <v>3838</v>
      </c>
      <c r="G972" s="310">
        <v>6.7125110000000002E-4</v>
      </c>
      <c r="H972" s="311">
        <v>0.2802558</v>
      </c>
      <c r="I972" s="311">
        <v>1.6099999999999998E-5</v>
      </c>
      <c r="J972" s="312">
        <v>-2.9641930924384496</v>
      </c>
      <c r="K972" s="312">
        <v>-2.9641930924384496</v>
      </c>
      <c r="L972" s="312">
        <v>0.57440709065992301</v>
      </c>
      <c r="M972" s="312"/>
      <c r="N972" s="312"/>
      <c r="O972" s="312"/>
      <c r="P972" s="308" t="s">
        <v>1793</v>
      </c>
    </row>
    <row r="973" spans="1:16" s="96" customFormat="1" ht="12.95" customHeight="1" x14ac:dyDescent="0.2">
      <c r="A973" s="308" t="s">
        <v>1150</v>
      </c>
      <c r="B973" s="308" t="s">
        <v>1151</v>
      </c>
      <c r="C973" s="308" t="s">
        <v>1162</v>
      </c>
      <c r="D973" s="308" t="s">
        <v>1184</v>
      </c>
      <c r="E973" s="309">
        <v>3838</v>
      </c>
      <c r="F973" s="309">
        <v>3838</v>
      </c>
      <c r="G973" s="310">
        <v>9.6055870000000005E-4</v>
      </c>
      <c r="H973" s="311">
        <v>0.28028029999999998</v>
      </c>
      <c r="I973" s="311">
        <v>2.0400000000000001E-5</v>
      </c>
      <c r="J973" s="312">
        <v>-2.8568487990721092</v>
      </c>
      <c r="K973" s="312">
        <v>-2.8568487990721092</v>
      </c>
      <c r="L973" s="312">
        <v>0.72782016456107712</v>
      </c>
      <c r="M973" s="312"/>
      <c r="N973" s="312"/>
      <c r="O973" s="312"/>
      <c r="P973" s="308" t="s">
        <v>1793</v>
      </c>
    </row>
    <row r="974" spans="1:16" s="96" customFormat="1" ht="12.95" customHeight="1" x14ac:dyDescent="0.2">
      <c r="A974" s="308" t="s">
        <v>1150</v>
      </c>
      <c r="B974" s="308" t="s">
        <v>1151</v>
      </c>
      <c r="C974" s="308" t="s">
        <v>1162</v>
      </c>
      <c r="D974" s="308" t="s">
        <v>1185</v>
      </c>
      <c r="E974" s="309">
        <v>3838</v>
      </c>
      <c r="F974" s="309">
        <v>3838</v>
      </c>
      <c r="G974" s="310">
        <v>8.3106810000000005E-4</v>
      </c>
      <c r="H974" s="311">
        <v>0.28020139999999999</v>
      </c>
      <c r="I974" s="311">
        <v>2.8799999999999999E-5</v>
      </c>
      <c r="J974" s="312">
        <v>-5.328610699926184</v>
      </c>
      <c r="K974" s="312">
        <v>-5.328610699926184</v>
      </c>
      <c r="L974" s="312">
        <v>1.0275108205581862</v>
      </c>
      <c r="M974" s="312"/>
      <c r="N974" s="312"/>
      <c r="O974" s="312"/>
      <c r="P974" s="308" t="s">
        <v>1793</v>
      </c>
    </row>
    <row r="975" spans="1:16" s="96" customFormat="1" ht="12.95" customHeight="1" x14ac:dyDescent="0.2">
      <c r="A975" s="308" t="s">
        <v>1150</v>
      </c>
      <c r="B975" s="308" t="s">
        <v>1151</v>
      </c>
      <c r="C975" s="308" t="s">
        <v>1162</v>
      </c>
      <c r="D975" s="308" t="s">
        <v>1186</v>
      </c>
      <c r="E975" s="309">
        <v>3838</v>
      </c>
      <c r="F975" s="309">
        <v>3838</v>
      </c>
      <c r="G975" s="310">
        <v>7.1991399999999999E-4</v>
      </c>
      <c r="H975" s="311">
        <v>0.28022130000000001</v>
      </c>
      <c r="I975" s="311">
        <v>2.16E-5</v>
      </c>
      <c r="J975" s="312">
        <v>-4.3240369692754133</v>
      </c>
      <c r="K975" s="312">
        <v>-4.3240369692754133</v>
      </c>
      <c r="L975" s="312">
        <v>0.77063311541891721</v>
      </c>
      <c r="M975" s="312"/>
      <c r="N975" s="312"/>
      <c r="O975" s="312"/>
      <c r="P975" s="308" t="s">
        <v>1793</v>
      </c>
    </row>
    <row r="976" spans="1:16" s="96" customFormat="1" ht="12.95" customHeight="1" x14ac:dyDescent="0.2">
      <c r="A976" s="308" t="s">
        <v>1150</v>
      </c>
      <c r="B976" s="308" t="s">
        <v>1151</v>
      </c>
      <c r="C976" s="308" t="s">
        <v>1187</v>
      </c>
      <c r="D976" s="308" t="s">
        <v>1188</v>
      </c>
      <c r="E976" s="309">
        <v>3774</v>
      </c>
      <c r="F976" s="309">
        <v>3774</v>
      </c>
      <c r="G976" s="310">
        <v>1.7962799999999999E-3</v>
      </c>
      <c r="H976" s="311">
        <v>0.28045019999999998</v>
      </c>
      <c r="I976" s="311">
        <v>2.41E-5</v>
      </c>
      <c r="J976" s="312">
        <v>-0.46574107989472147</v>
      </c>
      <c r="K976" s="312">
        <v>-0.46574107989472147</v>
      </c>
      <c r="L976" s="312">
        <v>0.85969455380197068</v>
      </c>
      <c r="M976" s="312">
        <f>AVERAGE(K976:K989)</f>
        <v>-3.0385112732586985</v>
      </c>
      <c r="N976" s="312">
        <v>0.72095292374039088</v>
      </c>
      <c r="O976" s="312">
        <f>MAX(K976:K989)-MIN(K976:K989)</f>
        <v>4.9243268982945843</v>
      </c>
      <c r="P976" s="308" t="s">
        <v>1793</v>
      </c>
    </row>
    <row r="977" spans="1:16" s="96" customFormat="1" ht="12.95" customHeight="1" x14ac:dyDescent="0.2">
      <c r="A977" s="308" t="s">
        <v>1150</v>
      </c>
      <c r="B977" s="308" t="s">
        <v>1151</v>
      </c>
      <c r="C977" s="308" t="s">
        <v>1187</v>
      </c>
      <c r="D977" s="308" t="s">
        <v>1189</v>
      </c>
      <c r="E977" s="309">
        <v>3774</v>
      </c>
      <c r="F977" s="309">
        <v>3774</v>
      </c>
      <c r="G977" s="310">
        <v>1.1496939999999999E-3</v>
      </c>
      <c r="H977" s="311">
        <v>0.28032570000000001</v>
      </c>
      <c r="I977" s="311">
        <v>2.12E-5</v>
      </c>
      <c r="J977" s="312">
        <v>-3.223104477342309</v>
      </c>
      <c r="K977" s="312">
        <v>-3.223104477342309</v>
      </c>
      <c r="L977" s="312">
        <v>0.75624583155908809</v>
      </c>
      <c r="M977" s="312"/>
      <c r="N977" s="312"/>
      <c r="O977" s="312"/>
      <c r="P977" s="308" t="s">
        <v>1793</v>
      </c>
    </row>
    <row r="978" spans="1:16" s="96" customFormat="1" ht="12.95" customHeight="1" x14ac:dyDescent="0.2">
      <c r="A978" s="308" t="s">
        <v>1150</v>
      </c>
      <c r="B978" s="308" t="s">
        <v>1151</v>
      </c>
      <c r="C978" s="308" t="s">
        <v>1187</v>
      </c>
      <c r="D978" s="308" t="s">
        <v>1190</v>
      </c>
      <c r="E978" s="309">
        <v>3774</v>
      </c>
      <c r="F978" s="309">
        <v>3774</v>
      </c>
      <c r="G978" s="310">
        <v>1.5403509999999999E-3</v>
      </c>
      <c r="H978" s="311">
        <v>0.28034910000000002</v>
      </c>
      <c r="I978" s="311">
        <v>2.3099999999999999E-5</v>
      </c>
      <c r="J978" s="312">
        <v>-3.4057038903134718</v>
      </c>
      <c r="K978" s="312">
        <v>-3.4057038903134718</v>
      </c>
      <c r="L978" s="312">
        <v>0.82402258061442524</v>
      </c>
      <c r="M978" s="312"/>
      <c r="N978" s="312"/>
      <c r="O978" s="312"/>
      <c r="P978" s="308" t="s">
        <v>1793</v>
      </c>
    </row>
    <row r="979" spans="1:16" s="96" customFormat="1" ht="12.95" customHeight="1" x14ac:dyDescent="0.2">
      <c r="A979" s="308" t="s">
        <v>1150</v>
      </c>
      <c r="B979" s="308" t="s">
        <v>1151</v>
      </c>
      <c r="C979" s="308" t="s">
        <v>1187</v>
      </c>
      <c r="D979" s="308" t="s">
        <v>1191</v>
      </c>
      <c r="E979" s="309">
        <v>3774</v>
      </c>
      <c r="F979" s="309">
        <v>3774</v>
      </c>
      <c r="G979" s="310">
        <v>1.7462910000000001E-3</v>
      </c>
      <c r="H979" s="311">
        <v>0.28034959999999998</v>
      </c>
      <c r="I979" s="311">
        <v>2.2799999999999999E-5</v>
      </c>
      <c r="J979" s="312">
        <v>-3.9241634755571297</v>
      </c>
      <c r="K979" s="312">
        <v>-3.9241634755571297</v>
      </c>
      <c r="L979" s="312">
        <v>0.81332098865738445</v>
      </c>
      <c r="M979" s="312"/>
      <c r="N979" s="312"/>
      <c r="O979" s="312"/>
      <c r="P979" s="308" t="s">
        <v>1793</v>
      </c>
    </row>
    <row r="980" spans="1:16" s="96" customFormat="1" ht="12.95" customHeight="1" x14ac:dyDescent="0.2">
      <c r="A980" s="308" t="s">
        <v>1150</v>
      </c>
      <c r="B980" s="308" t="s">
        <v>1151</v>
      </c>
      <c r="C980" s="308" t="s">
        <v>1187</v>
      </c>
      <c r="D980" s="308" t="s">
        <v>1192</v>
      </c>
      <c r="E980" s="309">
        <v>3774</v>
      </c>
      <c r="F980" s="309">
        <v>3774</v>
      </c>
      <c r="G980" s="310">
        <v>1.342071E-3</v>
      </c>
      <c r="H980" s="311">
        <v>0.28041159999999998</v>
      </c>
      <c r="I980" s="311">
        <v>1.98E-5</v>
      </c>
      <c r="J980" s="312">
        <v>-0.65985766877552088</v>
      </c>
      <c r="K980" s="312">
        <v>-0.65985766877552088</v>
      </c>
      <c r="L980" s="312">
        <v>0.706305069099189</v>
      </c>
      <c r="M980" s="312"/>
      <c r="N980" s="312"/>
      <c r="O980" s="312"/>
      <c r="P980" s="308" t="s">
        <v>1793</v>
      </c>
    </row>
    <row r="981" spans="1:16" s="96" customFormat="1" ht="12.95" customHeight="1" x14ac:dyDescent="0.2">
      <c r="A981" s="308" t="s">
        <v>1150</v>
      </c>
      <c r="B981" s="308" t="s">
        <v>1151</v>
      </c>
      <c r="C981" s="308" t="s">
        <v>1187</v>
      </c>
      <c r="D981" s="308" t="s">
        <v>1193</v>
      </c>
      <c r="E981" s="309">
        <v>3774</v>
      </c>
      <c r="F981" s="309">
        <v>3774</v>
      </c>
      <c r="G981" s="310">
        <v>1.3641320000000001E-3</v>
      </c>
      <c r="H981" s="311">
        <v>0.28032269999999998</v>
      </c>
      <c r="I981" s="311">
        <v>2.19E-5</v>
      </c>
      <c r="J981" s="312">
        <v>-3.8885459083792817</v>
      </c>
      <c r="K981" s="312">
        <v>-3.8885459083792817</v>
      </c>
      <c r="L981" s="312">
        <v>0.78121621279181319</v>
      </c>
      <c r="M981" s="312"/>
      <c r="N981" s="312"/>
      <c r="O981" s="312"/>
      <c r="P981" s="308" t="s">
        <v>1793</v>
      </c>
    </row>
    <row r="982" spans="1:16" s="96" customFormat="1" ht="12.95" customHeight="1" x14ac:dyDescent="0.2">
      <c r="A982" s="308" t="s">
        <v>1150</v>
      </c>
      <c r="B982" s="308" t="s">
        <v>1151</v>
      </c>
      <c r="C982" s="308" t="s">
        <v>1187</v>
      </c>
      <c r="D982" s="308" t="s">
        <v>1194</v>
      </c>
      <c r="E982" s="309">
        <v>3774</v>
      </c>
      <c r="F982" s="309">
        <v>3774</v>
      </c>
      <c r="G982" s="310">
        <v>9.3592260000000004E-4</v>
      </c>
      <c r="H982" s="311">
        <v>0.28034999999999999</v>
      </c>
      <c r="I982" s="311">
        <v>1.6799999999999998E-5</v>
      </c>
      <c r="J982" s="312">
        <v>-1.7995859338515441</v>
      </c>
      <c r="K982" s="312">
        <v>-1.7995859338515441</v>
      </c>
      <c r="L982" s="312">
        <v>0.59928914953655266</v>
      </c>
      <c r="M982" s="312"/>
      <c r="N982" s="312"/>
      <c r="O982" s="312"/>
      <c r="P982" s="308" t="s">
        <v>1793</v>
      </c>
    </row>
    <row r="983" spans="1:16" s="96" customFormat="1" ht="12.95" customHeight="1" x14ac:dyDescent="0.2">
      <c r="A983" s="308" t="s">
        <v>1150</v>
      </c>
      <c r="B983" s="308" t="s">
        <v>1151</v>
      </c>
      <c r="C983" s="308" t="s">
        <v>1187</v>
      </c>
      <c r="D983" s="308" t="s">
        <v>1195</v>
      </c>
      <c r="E983" s="309">
        <v>3774</v>
      </c>
      <c r="F983" s="309">
        <v>3774</v>
      </c>
      <c r="G983" s="310">
        <v>1.479094E-3</v>
      </c>
      <c r="H983" s="311">
        <v>0.28028900000000001</v>
      </c>
      <c r="I983" s="311">
        <v>2.2799999999999999E-5</v>
      </c>
      <c r="J983" s="312">
        <v>-5.3900679781893057</v>
      </c>
      <c r="K983" s="312">
        <v>-5.3900679781893057</v>
      </c>
      <c r="L983" s="312">
        <v>0.81332098865849467</v>
      </c>
      <c r="M983" s="312"/>
      <c r="N983" s="312"/>
      <c r="O983" s="312"/>
      <c r="P983" s="308" t="s">
        <v>1793</v>
      </c>
    </row>
    <row r="984" spans="1:16" s="96" customFormat="1" ht="12.95" customHeight="1" x14ac:dyDescent="0.2">
      <c r="A984" s="308" t="s">
        <v>1150</v>
      </c>
      <c r="B984" s="308" t="s">
        <v>1151</v>
      </c>
      <c r="C984" s="308" t="s">
        <v>1187</v>
      </c>
      <c r="D984" s="308" t="s">
        <v>1196</v>
      </c>
      <c r="E984" s="309">
        <v>3774</v>
      </c>
      <c r="F984" s="309">
        <v>3774</v>
      </c>
      <c r="G984" s="310">
        <v>2.1050169999999998E-3</v>
      </c>
      <c r="H984" s="311">
        <v>0.28040080000000001</v>
      </c>
      <c r="I984" s="311">
        <v>2.1100000000000001E-5</v>
      </c>
      <c r="J984" s="312">
        <v>-3.0319293977110195</v>
      </c>
      <c r="K984" s="312">
        <v>-3.0319293977110195</v>
      </c>
      <c r="L984" s="312">
        <v>0.75267863424044457</v>
      </c>
      <c r="M984" s="312"/>
      <c r="N984" s="312"/>
      <c r="O984" s="312"/>
      <c r="P984" s="308" t="s">
        <v>1793</v>
      </c>
    </row>
    <row r="985" spans="1:16" s="96" customFormat="1" ht="12.95" customHeight="1" x14ac:dyDescent="0.2">
      <c r="A985" s="308" t="s">
        <v>1150</v>
      </c>
      <c r="B985" s="308" t="s">
        <v>1151</v>
      </c>
      <c r="C985" s="308" t="s">
        <v>1187</v>
      </c>
      <c r="D985" s="308" t="s">
        <v>1197</v>
      </c>
      <c r="E985" s="309">
        <v>3774</v>
      </c>
      <c r="F985" s="309">
        <v>3774</v>
      </c>
      <c r="G985" s="310">
        <v>1.8220879999999999E-3</v>
      </c>
      <c r="H985" s="311">
        <v>0.28035470000000001</v>
      </c>
      <c r="I985" s="311">
        <v>2.02E-5</v>
      </c>
      <c r="J985" s="312">
        <v>-3.9396220365550683</v>
      </c>
      <c r="K985" s="312">
        <v>-3.9396220365550683</v>
      </c>
      <c r="L985" s="312">
        <v>0.72057385837376309</v>
      </c>
      <c r="M985" s="312"/>
      <c r="N985" s="312"/>
      <c r="O985" s="312"/>
      <c r="P985" s="308" t="s">
        <v>1793</v>
      </c>
    </row>
    <row r="986" spans="1:16" s="96" customFormat="1" ht="12.95" customHeight="1" x14ac:dyDescent="0.2">
      <c r="A986" s="308" t="s">
        <v>1150</v>
      </c>
      <c r="B986" s="308" t="s">
        <v>1151</v>
      </c>
      <c r="C986" s="308" t="s">
        <v>1187</v>
      </c>
      <c r="D986" s="308" t="s">
        <v>1198</v>
      </c>
      <c r="E986" s="309">
        <v>3774</v>
      </c>
      <c r="F986" s="309">
        <v>3774</v>
      </c>
      <c r="G986" s="310">
        <v>2.127458E-3</v>
      </c>
      <c r="H986" s="311">
        <v>0.28037309999999999</v>
      </c>
      <c r="I986" s="311">
        <v>2.34E-5</v>
      </c>
      <c r="J986" s="312">
        <v>-4.0784824496031824</v>
      </c>
      <c r="K986" s="312">
        <v>-4.0784824496031824</v>
      </c>
      <c r="L986" s="312">
        <v>0.8347241725703558</v>
      </c>
      <c r="M986" s="312"/>
      <c r="N986" s="312"/>
      <c r="O986" s="312"/>
      <c r="P986" s="308" t="s">
        <v>1793</v>
      </c>
    </row>
    <row r="987" spans="1:16" s="96" customFormat="1" ht="12.95" customHeight="1" x14ac:dyDescent="0.2">
      <c r="A987" s="308" t="s">
        <v>1150</v>
      </c>
      <c r="B987" s="308" t="s">
        <v>1151</v>
      </c>
      <c r="C987" s="308" t="s">
        <v>1187</v>
      </c>
      <c r="D987" s="308" t="s">
        <v>1199</v>
      </c>
      <c r="E987" s="309">
        <v>3774</v>
      </c>
      <c r="F987" s="309">
        <v>3774</v>
      </c>
      <c r="G987" s="310">
        <v>1.366442E-3</v>
      </c>
      <c r="H987" s="311">
        <v>0.28035749999999998</v>
      </c>
      <c r="I987" s="311">
        <v>2.3300000000000001E-5</v>
      </c>
      <c r="J987" s="312">
        <v>-2.6531767934401262</v>
      </c>
      <c r="K987" s="312">
        <v>-2.6531767934401262</v>
      </c>
      <c r="L987" s="312">
        <v>0.83115697525171228</v>
      </c>
      <c r="M987" s="312"/>
      <c r="N987" s="312"/>
      <c r="O987" s="312"/>
      <c r="P987" s="308" t="s">
        <v>1793</v>
      </c>
    </row>
    <row r="988" spans="1:16" s="96" customFormat="1" ht="12.95" customHeight="1" x14ac:dyDescent="0.2">
      <c r="A988" s="308" t="s">
        <v>1150</v>
      </c>
      <c r="B988" s="308" t="s">
        <v>1151</v>
      </c>
      <c r="C988" s="308" t="s">
        <v>1187</v>
      </c>
      <c r="D988" s="308" t="s">
        <v>1200</v>
      </c>
      <c r="E988" s="309">
        <v>3774</v>
      </c>
      <c r="F988" s="309">
        <v>3774</v>
      </c>
      <c r="G988" s="310">
        <v>1.431599E-3</v>
      </c>
      <c r="H988" s="311">
        <v>0.28033619999999998</v>
      </c>
      <c r="I988" s="311">
        <v>2.0800000000000001E-5</v>
      </c>
      <c r="J988" s="312">
        <v>-3.582667449656407</v>
      </c>
      <c r="K988" s="312">
        <v>-3.582667449656407</v>
      </c>
      <c r="L988" s="312">
        <v>0.74197704228340378</v>
      </c>
      <c r="M988" s="312"/>
      <c r="N988" s="312"/>
      <c r="O988" s="312"/>
      <c r="P988" s="308" t="s">
        <v>1793</v>
      </c>
    </row>
    <row r="989" spans="1:16" s="96" customFormat="1" ht="12.95" customHeight="1" x14ac:dyDescent="0.2">
      <c r="A989" s="308" t="s">
        <v>1150</v>
      </c>
      <c r="B989" s="308" t="s">
        <v>1151</v>
      </c>
      <c r="C989" s="308" t="s">
        <v>1187</v>
      </c>
      <c r="D989" s="308" t="s">
        <v>1201</v>
      </c>
      <c r="E989" s="309">
        <v>3774</v>
      </c>
      <c r="F989" s="309">
        <v>3774</v>
      </c>
      <c r="G989" s="310">
        <v>1.282994E-3</v>
      </c>
      <c r="H989" s="311">
        <v>0.28035579999999999</v>
      </c>
      <c r="I989" s="311">
        <v>1.7900000000000001E-5</v>
      </c>
      <c r="J989" s="312">
        <v>-2.4965092863526994</v>
      </c>
      <c r="K989" s="312">
        <v>-2.4965092863526994</v>
      </c>
      <c r="L989" s="312">
        <v>0.63852832004385185</v>
      </c>
      <c r="M989" s="312"/>
      <c r="N989" s="312"/>
      <c r="O989" s="312"/>
      <c r="P989" s="308" t="s">
        <v>1793</v>
      </c>
    </row>
    <row r="990" spans="1:16" s="96" customFormat="1" ht="12.95" customHeight="1" x14ac:dyDescent="0.2">
      <c r="A990" s="308" t="s">
        <v>1150</v>
      </c>
      <c r="B990" s="308" t="s">
        <v>1151</v>
      </c>
      <c r="C990" s="308" t="s">
        <v>1202</v>
      </c>
      <c r="D990" s="308" t="s">
        <v>1203</v>
      </c>
      <c r="E990" s="309">
        <v>3773</v>
      </c>
      <c r="F990" s="309">
        <v>3773</v>
      </c>
      <c r="G990" s="310">
        <v>1.19089E-3</v>
      </c>
      <c r="H990" s="311">
        <v>0.28033710000000001</v>
      </c>
      <c r="I990" s="311">
        <v>2.0699999999999998E-5</v>
      </c>
      <c r="J990" s="312">
        <v>-2.946876672784704</v>
      </c>
      <c r="K990" s="312">
        <v>-2.946876672784704</v>
      </c>
      <c r="L990" s="312">
        <v>0.73840807198521929</v>
      </c>
      <c r="M990" s="312">
        <f>AVERAGE(K990:K1002)</f>
        <v>-2.4568509337551649</v>
      </c>
      <c r="N990" s="312">
        <v>0.53408387430648196</v>
      </c>
      <c r="O990" s="312">
        <f>MAX(K990:K1002)-MIN(K990:K1002)</f>
        <v>3.5370501817411082</v>
      </c>
      <c r="P990" s="308" t="s">
        <v>1793</v>
      </c>
    </row>
    <row r="991" spans="1:16" s="96" customFormat="1" ht="12.95" customHeight="1" x14ac:dyDescent="0.2">
      <c r="A991" s="308" t="s">
        <v>1150</v>
      </c>
      <c r="B991" s="308" t="s">
        <v>1151</v>
      </c>
      <c r="C991" s="308" t="s">
        <v>1202</v>
      </c>
      <c r="D991" s="308" t="s">
        <v>1204</v>
      </c>
      <c r="E991" s="309">
        <v>3773</v>
      </c>
      <c r="F991" s="309">
        <v>3773</v>
      </c>
      <c r="G991" s="310">
        <v>8.8258580000000002E-4</v>
      </c>
      <c r="H991" s="311">
        <v>0.28033269999999999</v>
      </c>
      <c r="I991" s="311">
        <v>1.9199999999999999E-5</v>
      </c>
      <c r="J991" s="312">
        <v>-2.301189449146479</v>
      </c>
      <c r="K991" s="312">
        <v>-2.301189449146479</v>
      </c>
      <c r="L991" s="312">
        <v>0.68490024068390554</v>
      </c>
      <c r="M991" s="312"/>
      <c r="N991" s="312"/>
      <c r="O991" s="312"/>
      <c r="P991" s="308" t="s">
        <v>1793</v>
      </c>
    </row>
    <row r="992" spans="1:16" s="96" customFormat="1" ht="12.95" customHeight="1" x14ac:dyDescent="0.2">
      <c r="A992" s="308" t="s">
        <v>1150</v>
      </c>
      <c r="B992" s="308" t="s">
        <v>1151</v>
      </c>
      <c r="C992" s="308" t="s">
        <v>1202</v>
      </c>
      <c r="D992" s="308" t="s">
        <v>1205</v>
      </c>
      <c r="E992" s="309">
        <v>3773</v>
      </c>
      <c r="F992" s="309">
        <v>3773</v>
      </c>
      <c r="G992" s="310">
        <v>7.6633310000000004E-4</v>
      </c>
      <c r="H992" s="311">
        <v>0.28031289999999998</v>
      </c>
      <c r="I992" s="311">
        <v>1.8099999999999999E-5</v>
      </c>
      <c r="J992" s="312">
        <v>-2.7048388936667944</v>
      </c>
      <c r="K992" s="312">
        <v>-2.7048388936667944</v>
      </c>
      <c r="L992" s="312">
        <v>0.64566116439457311</v>
      </c>
      <c r="M992" s="312"/>
      <c r="N992" s="312"/>
      <c r="O992" s="312"/>
      <c r="P992" s="308" t="s">
        <v>1793</v>
      </c>
    </row>
    <row r="993" spans="1:16" s="96" customFormat="1" ht="12.95" customHeight="1" x14ac:dyDescent="0.2">
      <c r="A993" s="308" t="s">
        <v>1150</v>
      </c>
      <c r="B993" s="308" t="s">
        <v>1151</v>
      </c>
      <c r="C993" s="308" t="s">
        <v>1202</v>
      </c>
      <c r="D993" s="308" t="s">
        <v>1206</v>
      </c>
      <c r="E993" s="309">
        <v>3773</v>
      </c>
      <c r="F993" s="309">
        <v>3773</v>
      </c>
      <c r="G993" s="310">
        <v>9.6237619999999999E-4</v>
      </c>
      <c r="H993" s="311">
        <v>0.28030129999999998</v>
      </c>
      <c r="I993" s="311">
        <v>2.0299999999999999E-5</v>
      </c>
      <c r="J993" s="312">
        <v>-3.6290141772665763</v>
      </c>
      <c r="K993" s="312">
        <v>-3.6290141772665763</v>
      </c>
      <c r="L993" s="312">
        <v>0.72413931697101752</v>
      </c>
      <c r="M993" s="312"/>
      <c r="N993" s="312"/>
      <c r="O993" s="312"/>
      <c r="P993" s="308" t="s">
        <v>1793</v>
      </c>
    </row>
    <row r="994" spans="1:16" s="96" customFormat="1" ht="12.95" customHeight="1" x14ac:dyDescent="0.2">
      <c r="A994" s="308" t="s">
        <v>1150</v>
      </c>
      <c r="B994" s="308" t="s">
        <v>1151</v>
      </c>
      <c r="C994" s="308" t="s">
        <v>1202</v>
      </c>
      <c r="D994" s="308" t="s">
        <v>1207</v>
      </c>
      <c r="E994" s="309">
        <v>3773</v>
      </c>
      <c r="F994" s="309">
        <v>3773</v>
      </c>
      <c r="G994" s="310">
        <v>1.059719E-3</v>
      </c>
      <c r="H994" s="311">
        <v>0.28030860000000002</v>
      </c>
      <c r="I994" s="311">
        <v>1.9700000000000001E-5</v>
      </c>
      <c r="J994" s="312">
        <v>-3.6220330249681076</v>
      </c>
      <c r="K994" s="312">
        <v>-3.6220330249681076</v>
      </c>
      <c r="L994" s="312">
        <v>0.7027361844513802</v>
      </c>
      <c r="M994" s="312"/>
      <c r="N994" s="312"/>
      <c r="O994" s="312"/>
      <c r="P994" s="308" t="s">
        <v>1793</v>
      </c>
    </row>
    <row r="995" spans="1:16" s="96" customFormat="1" ht="12.95" customHeight="1" x14ac:dyDescent="0.2">
      <c r="A995" s="308" t="s">
        <v>1150</v>
      </c>
      <c r="B995" s="308" t="s">
        <v>1151</v>
      </c>
      <c r="C995" s="308" t="s">
        <v>1202</v>
      </c>
      <c r="D995" s="308" t="s">
        <v>1208</v>
      </c>
      <c r="E995" s="309">
        <v>3773</v>
      </c>
      <c r="F995" s="309">
        <v>3773</v>
      </c>
      <c r="G995" s="310">
        <v>1.1437940000000001E-3</v>
      </c>
      <c r="H995" s="311">
        <v>0.28038150000000001</v>
      </c>
      <c r="I995" s="311">
        <v>1.98E-5</v>
      </c>
      <c r="J995" s="312">
        <v>-1.2404344715621907</v>
      </c>
      <c r="K995" s="312">
        <v>-1.2404344715621907</v>
      </c>
      <c r="L995" s="312">
        <v>0.70630337320465308</v>
      </c>
      <c r="M995" s="312"/>
      <c r="N995" s="312"/>
      <c r="O995" s="312"/>
      <c r="P995" s="308" t="s">
        <v>1793</v>
      </c>
    </row>
    <row r="996" spans="1:16" s="96" customFormat="1" ht="12.95" customHeight="1" x14ac:dyDescent="0.2">
      <c r="A996" s="308" t="s">
        <v>1150</v>
      </c>
      <c r="B996" s="308" t="s">
        <v>1151</v>
      </c>
      <c r="C996" s="308" t="s">
        <v>1202</v>
      </c>
      <c r="D996" s="308" t="s">
        <v>1209</v>
      </c>
      <c r="E996" s="309">
        <v>3773</v>
      </c>
      <c r="F996" s="309">
        <v>3773</v>
      </c>
      <c r="G996" s="310">
        <v>1.356026E-3</v>
      </c>
      <c r="H996" s="311">
        <v>0.28035969999999999</v>
      </c>
      <c r="I996" s="311">
        <v>2.05E-5</v>
      </c>
      <c r="J996" s="312">
        <v>-2.5706094199895446</v>
      </c>
      <c r="K996" s="312">
        <v>-2.5706094199895446</v>
      </c>
      <c r="L996" s="312">
        <v>0.73127369447867352</v>
      </c>
      <c r="M996" s="312"/>
      <c r="N996" s="312"/>
      <c r="O996" s="312"/>
      <c r="P996" s="308" t="s">
        <v>1793</v>
      </c>
    </row>
    <row r="997" spans="1:16" s="96" customFormat="1" ht="12.95" customHeight="1" x14ac:dyDescent="0.2">
      <c r="A997" s="308" t="s">
        <v>1150</v>
      </c>
      <c r="B997" s="308" t="s">
        <v>1151</v>
      </c>
      <c r="C997" s="308" t="s">
        <v>1202</v>
      </c>
      <c r="D997" s="308" t="s">
        <v>1210</v>
      </c>
      <c r="E997" s="309">
        <v>3773</v>
      </c>
      <c r="F997" s="309">
        <v>3773</v>
      </c>
      <c r="G997" s="310">
        <v>1.135465E-3</v>
      </c>
      <c r="H997" s="311">
        <v>0.28033979999999997</v>
      </c>
      <c r="I997" s="311">
        <v>1.91E-5</v>
      </c>
      <c r="J997" s="312">
        <v>-2.7062683450174152</v>
      </c>
      <c r="K997" s="312">
        <v>-2.7062683450174152</v>
      </c>
      <c r="L997" s="312">
        <v>0.68133305192952243</v>
      </c>
      <c r="M997" s="312"/>
      <c r="N997" s="312"/>
      <c r="O997" s="312"/>
      <c r="P997" s="308" t="s">
        <v>1793</v>
      </c>
    </row>
    <row r="998" spans="1:16" s="96" customFormat="1" ht="12.95" customHeight="1" x14ac:dyDescent="0.2">
      <c r="A998" s="308" t="s">
        <v>1150</v>
      </c>
      <c r="B998" s="308" t="s">
        <v>1151</v>
      </c>
      <c r="C998" s="308" t="s">
        <v>1202</v>
      </c>
      <c r="D998" s="308" t="s">
        <v>1211</v>
      </c>
      <c r="E998" s="309">
        <v>3773</v>
      </c>
      <c r="F998" s="309">
        <v>3773</v>
      </c>
      <c r="G998" s="310">
        <v>1.1177889999999999E-3</v>
      </c>
      <c r="H998" s="311">
        <v>0.28036100000000003</v>
      </c>
      <c r="I998" s="311">
        <v>1.8E-5</v>
      </c>
      <c r="J998" s="312">
        <v>-1.9040063800579432</v>
      </c>
      <c r="K998" s="312">
        <v>-1.9040063800579432</v>
      </c>
      <c r="L998" s="312">
        <v>0.64209397564019</v>
      </c>
      <c r="M998" s="312"/>
      <c r="N998" s="312"/>
      <c r="O998" s="312"/>
      <c r="P998" s="308" t="s">
        <v>1793</v>
      </c>
    </row>
    <row r="999" spans="1:16" s="96" customFormat="1" ht="12.95" customHeight="1" x14ac:dyDescent="0.2">
      <c r="A999" s="308" t="s">
        <v>1150</v>
      </c>
      <c r="B999" s="308" t="s">
        <v>1151</v>
      </c>
      <c r="C999" s="308" t="s">
        <v>1202</v>
      </c>
      <c r="D999" s="308" t="s">
        <v>1212</v>
      </c>
      <c r="E999" s="309">
        <v>3773</v>
      </c>
      <c r="F999" s="309">
        <v>3773</v>
      </c>
      <c r="G999" s="310">
        <v>8.1030109999999996E-4</v>
      </c>
      <c r="H999" s="311">
        <v>0.28032770000000001</v>
      </c>
      <c r="I999" s="311">
        <v>1.8600000000000001E-5</v>
      </c>
      <c r="J999" s="312">
        <v>-2.2913618732001151</v>
      </c>
      <c r="K999" s="312">
        <v>-2.2913618732001151</v>
      </c>
      <c r="L999" s="312">
        <v>0.66349710816093754</v>
      </c>
      <c r="M999" s="312"/>
      <c r="N999" s="312"/>
      <c r="O999" s="312"/>
      <c r="P999" s="308" t="s">
        <v>1793</v>
      </c>
    </row>
    <row r="1000" spans="1:16" s="96" customFormat="1" ht="12.95" customHeight="1" x14ac:dyDescent="0.2">
      <c r="A1000" s="308" t="s">
        <v>1150</v>
      </c>
      <c r="B1000" s="308" t="s">
        <v>1151</v>
      </c>
      <c r="C1000" s="308" t="s">
        <v>1202</v>
      </c>
      <c r="D1000" s="308" t="s">
        <v>1213</v>
      </c>
      <c r="E1000" s="309">
        <v>3773</v>
      </c>
      <c r="F1000" s="309">
        <v>3773</v>
      </c>
      <c r="G1000" s="310">
        <v>9.1523899999999998E-4</v>
      </c>
      <c r="H1000" s="311">
        <v>0.28032170000000001</v>
      </c>
      <c r="I1000" s="311">
        <v>2.1100000000000001E-5</v>
      </c>
      <c r="J1000" s="312">
        <v>-2.778590016232485</v>
      </c>
      <c r="K1000" s="312">
        <v>-2.778590016232485</v>
      </c>
      <c r="L1000" s="312">
        <v>0.75267682700053129</v>
      </c>
      <c r="M1000" s="312"/>
      <c r="N1000" s="312"/>
      <c r="O1000" s="312"/>
      <c r="P1000" s="308" t="s">
        <v>1793</v>
      </c>
    </row>
    <row r="1001" spans="1:16" s="96" customFormat="1" ht="12.95" customHeight="1" x14ac:dyDescent="0.2">
      <c r="A1001" s="308" t="s">
        <v>1150</v>
      </c>
      <c r="B1001" s="308" t="s">
        <v>1151</v>
      </c>
      <c r="C1001" s="308" t="s">
        <v>1202</v>
      </c>
      <c r="D1001" s="308" t="s">
        <v>1214</v>
      </c>
      <c r="E1001" s="309">
        <v>3773</v>
      </c>
      <c r="F1001" s="309">
        <v>3773</v>
      </c>
      <c r="G1001" s="310">
        <v>1.449128E-3</v>
      </c>
      <c r="H1001" s="311">
        <v>0.28035019999999999</v>
      </c>
      <c r="I1001" s="311">
        <v>2.02E-5</v>
      </c>
      <c r="J1001" s="312">
        <v>-3.1518754193993193</v>
      </c>
      <c r="K1001" s="312">
        <v>-3.1518754193993193</v>
      </c>
      <c r="L1001" s="312">
        <v>0.72057212821996508</v>
      </c>
      <c r="M1001" s="312"/>
      <c r="N1001" s="312"/>
      <c r="O1001" s="312"/>
      <c r="P1001" s="308" t="s">
        <v>1793</v>
      </c>
    </row>
    <row r="1002" spans="1:16" s="96" customFormat="1" ht="12.95" customHeight="1" x14ac:dyDescent="0.2">
      <c r="A1002" s="308" t="s">
        <v>1150</v>
      </c>
      <c r="B1002" s="308" t="s">
        <v>1151</v>
      </c>
      <c r="C1002" s="308" t="s">
        <v>1202</v>
      </c>
      <c r="D1002" s="308" t="s">
        <v>1215</v>
      </c>
      <c r="E1002" s="309">
        <v>3773</v>
      </c>
      <c r="F1002" s="309">
        <v>3773</v>
      </c>
      <c r="G1002" s="310">
        <v>7.670531E-4</v>
      </c>
      <c r="H1002" s="311">
        <v>0.28038619999999997</v>
      </c>
      <c r="I1002" s="311">
        <v>1.5500000000000001E-5</v>
      </c>
      <c r="J1002" s="312">
        <v>-9.1963995525468079E-2</v>
      </c>
      <c r="K1002" s="312">
        <v>-9.1963995525468079E-2</v>
      </c>
      <c r="L1002" s="312">
        <v>0.55291425680170647</v>
      </c>
      <c r="M1002" s="312"/>
      <c r="N1002" s="312"/>
      <c r="O1002" s="312"/>
      <c r="P1002" s="308" t="s">
        <v>1793</v>
      </c>
    </row>
    <row r="1003" spans="1:16" s="96" customFormat="1" ht="12.95" customHeight="1" x14ac:dyDescent="0.2">
      <c r="A1003" s="308" t="s">
        <v>1150</v>
      </c>
      <c r="B1003" s="308" t="s">
        <v>1151</v>
      </c>
      <c r="C1003" s="308" t="s">
        <v>1202</v>
      </c>
      <c r="D1003" s="308" t="s">
        <v>1216</v>
      </c>
      <c r="E1003" s="309">
        <v>3786</v>
      </c>
      <c r="F1003" s="309">
        <v>3786</v>
      </c>
      <c r="G1003" s="310">
        <v>1.192301E-3</v>
      </c>
      <c r="H1003" s="311">
        <v>0.28033419999999998</v>
      </c>
      <c r="I1003" s="311">
        <v>2.58E-5</v>
      </c>
      <c r="J1003" s="312">
        <v>-2.7529869742914936</v>
      </c>
      <c r="K1003" s="312">
        <v>-2.7529869742914936</v>
      </c>
      <c r="L1003" s="312">
        <v>0.92036342987489306</v>
      </c>
      <c r="M1003" s="312">
        <f>AVERAGE(K1003:K1017)</f>
        <v>-1.9487432550861306</v>
      </c>
      <c r="N1003" s="312">
        <v>0.65254732428456197</v>
      </c>
      <c r="O1003" s="312">
        <f>MAX(K1003:K1017)-MIN(K1003:K1017)</f>
        <v>5.386784582462889</v>
      </c>
      <c r="P1003" s="308" t="s">
        <v>1793</v>
      </c>
    </row>
    <row r="1004" spans="1:16" s="96" customFormat="1" ht="12.95" customHeight="1" x14ac:dyDescent="0.2">
      <c r="A1004" s="308" t="s">
        <v>1150</v>
      </c>
      <c r="B1004" s="308" t="s">
        <v>1151</v>
      </c>
      <c r="C1004" s="308" t="s">
        <v>1202</v>
      </c>
      <c r="D1004" s="308" t="s">
        <v>1217</v>
      </c>
      <c r="E1004" s="309">
        <v>3786</v>
      </c>
      <c r="F1004" s="309">
        <v>3786</v>
      </c>
      <c r="G1004" s="310">
        <v>1.273644E-3</v>
      </c>
      <c r="H1004" s="311">
        <v>0.2803658</v>
      </c>
      <c r="I1004" s="311">
        <v>2.55E-5</v>
      </c>
      <c r="J1004" s="312">
        <v>-1.8382520445781036</v>
      </c>
      <c r="K1004" s="312">
        <v>-1.8382520445781036</v>
      </c>
      <c r="L1004" s="312">
        <v>0.90966152952676183</v>
      </c>
      <c r="M1004" s="312"/>
      <c r="N1004" s="312"/>
      <c r="O1004" s="312"/>
      <c r="P1004" s="308" t="s">
        <v>1793</v>
      </c>
    </row>
    <row r="1005" spans="1:16" s="96" customFormat="1" ht="12.95" customHeight="1" x14ac:dyDescent="0.2">
      <c r="A1005" s="308" t="s">
        <v>1150</v>
      </c>
      <c r="B1005" s="308" t="s">
        <v>1151</v>
      </c>
      <c r="C1005" s="308" t="s">
        <v>1202</v>
      </c>
      <c r="D1005" s="308" t="s">
        <v>1218</v>
      </c>
      <c r="E1005" s="309">
        <v>3786</v>
      </c>
      <c r="F1005" s="309">
        <v>3786</v>
      </c>
      <c r="G1005" s="310">
        <v>1.013358E-3</v>
      </c>
      <c r="H1005" s="311">
        <v>0.28033079999999999</v>
      </c>
      <c r="I1005" s="311">
        <v>2.51E-5</v>
      </c>
      <c r="J1005" s="312">
        <v>-2.4067352914192153</v>
      </c>
      <c r="K1005" s="312">
        <v>-2.4067352914192153</v>
      </c>
      <c r="L1005" s="312">
        <v>0.895392329063327</v>
      </c>
      <c r="M1005" s="312"/>
      <c r="N1005" s="312"/>
      <c r="O1005" s="312"/>
      <c r="P1005" s="308" t="s">
        <v>1793</v>
      </c>
    </row>
    <row r="1006" spans="1:16" s="96" customFormat="1" ht="12.95" customHeight="1" x14ac:dyDescent="0.2">
      <c r="A1006" s="308" t="s">
        <v>1150</v>
      </c>
      <c r="B1006" s="308" t="s">
        <v>1151</v>
      </c>
      <c r="C1006" s="308" t="s">
        <v>1202</v>
      </c>
      <c r="D1006" s="308" t="s">
        <v>1219</v>
      </c>
      <c r="E1006" s="309">
        <v>3786</v>
      </c>
      <c r="F1006" s="309">
        <v>3786</v>
      </c>
      <c r="G1006" s="310">
        <v>7.7219889999999996E-4</v>
      </c>
      <c r="H1006" s="311">
        <v>0.2803387</v>
      </c>
      <c r="I1006" s="311">
        <v>2.4000000000000001E-5</v>
      </c>
      <c r="J1006" s="312">
        <v>-1.4948212981302778</v>
      </c>
      <c r="K1006" s="312">
        <v>-1.4948212981302778</v>
      </c>
      <c r="L1006" s="312">
        <v>0.85615202779054655</v>
      </c>
      <c r="M1006" s="312"/>
      <c r="N1006" s="312"/>
      <c r="O1006" s="312"/>
      <c r="P1006" s="308" t="s">
        <v>1793</v>
      </c>
    </row>
    <row r="1007" spans="1:16" s="96" customFormat="1" ht="12.95" customHeight="1" x14ac:dyDescent="0.2">
      <c r="A1007" s="308" t="s">
        <v>1150</v>
      </c>
      <c r="B1007" s="308" t="s">
        <v>1151</v>
      </c>
      <c r="C1007" s="308" t="s">
        <v>1202</v>
      </c>
      <c r="D1007" s="308" t="s">
        <v>1220</v>
      </c>
      <c r="E1007" s="309">
        <v>3786</v>
      </c>
      <c r="F1007" s="309">
        <v>3786</v>
      </c>
      <c r="G1007" s="310">
        <v>1.463244E-3</v>
      </c>
      <c r="H1007" s="311">
        <v>0.28038439999999998</v>
      </c>
      <c r="I1007" s="311">
        <v>2.0299999999999999E-5</v>
      </c>
      <c r="J1007" s="312">
        <v>-1.670118577492552</v>
      </c>
      <c r="K1007" s="312">
        <v>-1.670118577492552</v>
      </c>
      <c r="L1007" s="312">
        <v>0.72416192350432951</v>
      </c>
      <c r="M1007" s="312"/>
      <c r="N1007" s="312"/>
      <c r="O1007" s="312"/>
      <c r="P1007" s="308" t="s">
        <v>1793</v>
      </c>
    </row>
    <row r="1008" spans="1:16" s="96" customFormat="1" ht="12.95" customHeight="1" x14ac:dyDescent="0.2">
      <c r="A1008" s="308" t="s">
        <v>1150</v>
      </c>
      <c r="B1008" s="308" t="s">
        <v>1151</v>
      </c>
      <c r="C1008" s="308" t="s">
        <v>1202</v>
      </c>
      <c r="D1008" s="308" t="s">
        <v>1221</v>
      </c>
      <c r="E1008" s="309">
        <v>3786</v>
      </c>
      <c r="F1008" s="309">
        <v>3786</v>
      </c>
      <c r="G1008" s="310">
        <v>2.5777479999999999E-3</v>
      </c>
      <c r="H1008" s="311">
        <v>0.28047230000000001</v>
      </c>
      <c r="I1008" s="311">
        <v>2.6100000000000001E-5</v>
      </c>
      <c r="J1008" s="312">
        <v>-1.4464229812671814</v>
      </c>
      <c r="K1008" s="312">
        <v>-1.4464229812671814</v>
      </c>
      <c r="L1008" s="312">
        <v>0.93106533022080384</v>
      </c>
      <c r="M1008" s="312"/>
      <c r="N1008" s="312"/>
      <c r="O1008" s="312"/>
      <c r="P1008" s="308" t="s">
        <v>1793</v>
      </c>
    </row>
    <row r="1009" spans="1:16" s="96" customFormat="1" ht="12.95" customHeight="1" x14ac:dyDescent="0.2">
      <c r="A1009" s="308" t="s">
        <v>1150</v>
      </c>
      <c r="B1009" s="308" t="s">
        <v>1151</v>
      </c>
      <c r="C1009" s="308" t="s">
        <v>1202</v>
      </c>
      <c r="D1009" s="308" t="s">
        <v>1222</v>
      </c>
      <c r="E1009" s="309">
        <v>3786</v>
      </c>
      <c r="F1009" s="309">
        <v>3786</v>
      </c>
      <c r="G1009" s="310">
        <v>1.079163E-3</v>
      </c>
      <c r="H1009" s="311">
        <v>0.28033970000000002</v>
      </c>
      <c r="I1009" s="311">
        <v>2.9499999999999999E-5</v>
      </c>
      <c r="J1009" s="312">
        <v>-2.2611800085647893</v>
      </c>
      <c r="K1009" s="312">
        <v>-2.2611800085647893</v>
      </c>
      <c r="L1009" s="312">
        <v>1.0523535341588897</v>
      </c>
      <c r="M1009" s="312"/>
      <c r="N1009" s="312"/>
      <c r="O1009" s="312"/>
      <c r="P1009" s="308" t="s">
        <v>1793</v>
      </c>
    </row>
    <row r="1010" spans="1:16" s="96" customFormat="1" ht="12.95" customHeight="1" x14ac:dyDescent="0.2">
      <c r="A1010" s="308" t="s">
        <v>1150</v>
      </c>
      <c r="B1010" s="308" t="s">
        <v>1151</v>
      </c>
      <c r="C1010" s="308" t="s">
        <v>1202</v>
      </c>
      <c r="D1010" s="308" t="s">
        <v>1223</v>
      </c>
      <c r="E1010" s="309">
        <v>3786</v>
      </c>
      <c r="F1010" s="309">
        <v>3786</v>
      </c>
      <c r="G1010" s="310">
        <v>1.355679E-3</v>
      </c>
      <c r="H1010" s="311">
        <v>0.28037109999999998</v>
      </c>
      <c r="I1010" s="311">
        <v>2.19E-5</v>
      </c>
      <c r="J1010" s="312">
        <v>-1.8635250937026893</v>
      </c>
      <c r="K1010" s="312">
        <v>-1.8635250937026893</v>
      </c>
      <c r="L1010" s="312">
        <v>0.78123872535806882</v>
      </c>
      <c r="M1010" s="312"/>
      <c r="N1010" s="312"/>
      <c r="O1010" s="312"/>
      <c r="P1010" s="308" t="s">
        <v>1793</v>
      </c>
    </row>
    <row r="1011" spans="1:16" s="96" customFormat="1" ht="12.95" customHeight="1" x14ac:dyDescent="0.2">
      <c r="A1011" s="308" t="s">
        <v>1150</v>
      </c>
      <c r="B1011" s="308" t="s">
        <v>1151</v>
      </c>
      <c r="C1011" s="308" t="s">
        <v>1202</v>
      </c>
      <c r="D1011" s="308" t="s">
        <v>1224</v>
      </c>
      <c r="E1011" s="309">
        <v>3786</v>
      </c>
      <c r="F1011" s="309">
        <v>3786</v>
      </c>
      <c r="G1011" s="310">
        <v>1.1254119999999999E-3</v>
      </c>
      <c r="H1011" s="311">
        <v>0.28035470000000001</v>
      </c>
      <c r="I1011" s="311">
        <v>2.62E-5</v>
      </c>
      <c r="J1011" s="312">
        <v>-1.8469237623397472</v>
      </c>
      <c r="K1011" s="312">
        <v>-1.8469237623397472</v>
      </c>
      <c r="L1011" s="312">
        <v>0.93463263033610744</v>
      </c>
      <c r="M1011" s="312"/>
      <c r="N1011" s="312"/>
      <c r="O1011" s="312"/>
      <c r="P1011" s="308" t="s">
        <v>1793</v>
      </c>
    </row>
    <row r="1012" spans="1:16" s="96" customFormat="1" ht="12.95" customHeight="1" x14ac:dyDescent="0.2">
      <c r="A1012" s="308" t="s">
        <v>1150</v>
      </c>
      <c r="B1012" s="308" t="s">
        <v>1151</v>
      </c>
      <c r="C1012" s="308" t="s">
        <v>1202</v>
      </c>
      <c r="D1012" s="308" t="s">
        <v>1225</v>
      </c>
      <c r="E1012" s="309">
        <v>3786</v>
      </c>
      <c r="F1012" s="309">
        <v>3786</v>
      </c>
      <c r="G1012" s="310">
        <v>1.3631909999999999E-3</v>
      </c>
      <c r="H1012" s="311">
        <v>0.28036539999999999</v>
      </c>
      <c r="I1012" s="311">
        <v>2.55E-5</v>
      </c>
      <c r="J1012" s="312">
        <v>-2.08648845383963</v>
      </c>
      <c r="K1012" s="312">
        <v>-2.08648845383963</v>
      </c>
      <c r="L1012" s="312">
        <v>0.90966152952676183</v>
      </c>
      <c r="M1012" s="312"/>
      <c r="N1012" s="312"/>
      <c r="O1012" s="312"/>
      <c r="P1012" s="308" t="s">
        <v>1793</v>
      </c>
    </row>
    <row r="1013" spans="1:16" s="96" customFormat="1" ht="12.95" customHeight="1" x14ac:dyDescent="0.2">
      <c r="A1013" s="308" t="s">
        <v>1150</v>
      </c>
      <c r="B1013" s="308" t="s">
        <v>1151</v>
      </c>
      <c r="C1013" s="308" t="s">
        <v>1202</v>
      </c>
      <c r="D1013" s="308" t="s">
        <v>1226</v>
      </c>
      <c r="E1013" s="309">
        <v>3786</v>
      </c>
      <c r="F1013" s="309">
        <v>3786</v>
      </c>
      <c r="G1013" s="310">
        <v>1.407466E-3</v>
      </c>
      <c r="H1013" s="311">
        <v>0.28034219999999999</v>
      </c>
      <c r="I1013" s="311">
        <v>2.34E-5</v>
      </c>
      <c r="J1013" s="312">
        <v>-3.0297832109404954</v>
      </c>
      <c r="K1013" s="312">
        <v>-3.0297832109404954</v>
      </c>
      <c r="L1013" s="312">
        <v>0.83474822709428409</v>
      </c>
      <c r="M1013" s="312"/>
      <c r="N1013" s="312"/>
      <c r="O1013" s="312"/>
      <c r="P1013" s="308" t="s">
        <v>1793</v>
      </c>
    </row>
    <row r="1014" spans="1:16" s="96" customFormat="1" ht="12.95" customHeight="1" x14ac:dyDescent="0.2">
      <c r="A1014" s="308" t="s">
        <v>1150</v>
      </c>
      <c r="B1014" s="308" t="s">
        <v>1151</v>
      </c>
      <c r="C1014" s="308" t="s">
        <v>1202</v>
      </c>
      <c r="D1014" s="308" t="s">
        <v>1227</v>
      </c>
      <c r="E1014" s="309">
        <v>3786</v>
      </c>
      <c r="F1014" s="309">
        <v>3786</v>
      </c>
      <c r="G1014" s="310">
        <v>1.1345579999999999E-3</v>
      </c>
      <c r="H1014" s="311">
        <v>0.28031919999999999</v>
      </c>
      <c r="I1014" s="311">
        <v>2.2399999999999999E-5</v>
      </c>
      <c r="J1014" s="312">
        <v>-3.1372118504180424</v>
      </c>
      <c r="K1014" s="312">
        <v>-3.1372118504180424</v>
      </c>
      <c r="L1014" s="312">
        <v>0.79907522593569702</v>
      </c>
      <c r="M1014" s="312"/>
      <c r="N1014" s="312"/>
      <c r="O1014" s="312"/>
      <c r="P1014" s="308" t="s">
        <v>1793</v>
      </c>
    </row>
    <row r="1015" spans="1:16" s="96" customFormat="1" ht="12.95" customHeight="1" x14ac:dyDescent="0.2">
      <c r="A1015" s="308" t="s">
        <v>1150</v>
      </c>
      <c r="B1015" s="308" t="s">
        <v>1151</v>
      </c>
      <c r="C1015" s="308" t="s">
        <v>1202</v>
      </c>
      <c r="D1015" s="308" t="s">
        <v>1228</v>
      </c>
      <c r="E1015" s="309">
        <v>3786</v>
      </c>
      <c r="F1015" s="309">
        <v>3786</v>
      </c>
      <c r="G1015" s="310">
        <v>1.683901E-3</v>
      </c>
      <c r="H1015" s="311">
        <v>0.28032509999999999</v>
      </c>
      <c r="I1015" s="311">
        <v>2.65E-5</v>
      </c>
      <c r="J1015" s="312">
        <v>-4.3620572165148364</v>
      </c>
      <c r="K1015" s="312">
        <v>-4.3620572165148364</v>
      </c>
      <c r="L1015" s="312">
        <v>0.94533453068423867</v>
      </c>
      <c r="M1015" s="312"/>
      <c r="N1015" s="312"/>
      <c r="O1015" s="312"/>
      <c r="P1015" s="308" t="s">
        <v>1793</v>
      </c>
    </row>
    <row r="1016" spans="1:16" s="96" customFormat="1" ht="12.95" customHeight="1" x14ac:dyDescent="0.2">
      <c r="A1016" s="308" t="s">
        <v>1150</v>
      </c>
      <c r="B1016" s="308" t="s">
        <v>1151</v>
      </c>
      <c r="C1016" s="308" t="s">
        <v>1202</v>
      </c>
      <c r="D1016" s="308" t="s">
        <v>1229</v>
      </c>
      <c r="E1016" s="309">
        <v>3786</v>
      </c>
      <c r="F1016" s="309">
        <v>3786</v>
      </c>
      <c r="G1016" s="310">
        <v>8.0866659999999997E-4</v>
      </c>
      <c r="H1016" s="311">
        <v>0.28041199999999999</v>
      </c>
      <c r="I1016" s="311">
        <v>2.3099999999999999E-5</v>
      </c>
      <c r="J1016" s="312">
        <v>1.0247273659480527</v>
      </c>
      <c r="K1016" s="312">
        <v>1.0247273659480527</v>
      </c>
      <c r="L1016" s="312">
        <v>0.8240463267483733</v>
      </c>
      <c r="M1016" s="312"/>
      <c r="N1016" s="312"/>
      <c r="O1016" s="312"/>
      <c r="P1016" s="308" t="s">
        <v>1793</v>
      </c>
    </row>
    <row r="1017" spans="1:16" s="96" customFormat="1" ht="12.95" customHeight="1" x14ac:dyDescent="0.2">
      <c r="A1017" s="308" t="s">
        <v>1150</v>
      </c>
      <c r="B1017" s="308" t="s">
        <v>1151</v>
      </c>
      <c r="C1017" s="308" t="s">
        <v>1202</v>
      </c>
      <c r="D1017" s="308" t="s">
        <v>1230</v>
      </c>
      <c r="E1017" s="309">
        <v>3786</v>
      </c>
      <c r="F1017" s="309">
        <v>3786</v>
      </c>
      <c r="G1017" s="310">
        <v>1.129379E-3</v>
      </c>
      <c r="H1017" s="311">
        <v>0.28040510000000002</v>
      </c>
      <c r="I1017" s="311">
        <v>2.16E-5</v>
      </c>
      <c r="J1017" s="312">
        <v>-5.936942874096296E-2</v>
      </c>
      <c r="K1017" s="312">
        <v>-5.936942874096296E-2</v>
      </c>
      <c r="L1017" s="312">
        <v>0.77053682501104781</v>
      </c>
      <c r="M1017" s="312"/>
      <c r="N1017" s="312"/>
      <c r="O1017" s="312"/>
      <c r="P1017" s="308" t="s">
        <v>1793</v>
      </c>
    </row>
    <row r="1018" spans="1:16" s="96" customFormat="1" ht="12.95" customHeight="1" x14ac:dyDescent="0.2">
      <c r="A1018" s="308" t="s">
        <v>1150</v>
      </c>
      <c r="B1018" s="308" t="s">
        <v>1151</v>
      </c>
      <c r="C1018" s="308" t="s">
        <v>1202</v>
      </c>
      <c r="D1018" s="308" t="s">
        <v>1231</v>
      </c>
      <c r="E1018" s="309">
        <v>3773</v>
      </c>
      <c r="F1018" s="309">
        <v>3773</v>
      </c>
      <c r="G1018" s="310">
        <v>1.466977E-3</v>
      </c>
      <c r="H1018" s="311">
        <v>0.28037810000000002</v>
      </c>
      <c r="I1018" s="311">
        <v>1.9300000000000002E-5</v>
      </c>
      <c r="J1018" s="312">
        <v>-2.2030980970133562</v>
      </c>
      <c r="K1018" s="312">
        <v>-2.2030980970133562</v>
      </c>
      <c r="L1018" s="312">
        <v>0.6884674294360682</v>
      </c>
      <c r="M1018" s="312">
        <f>AVERAGE(K1018:K1030)</f>
        <v>-2.1514177100042575</v>
      </c>
      <c r="N1018" s="312">
        <v>0.61775517308245753</v>
      </c>
      <c r="O1018" s="312">
        <f>MAX(K1018:K1030)-MIN(K1018:K1030)</f>
        <v>4.1331934831467798</v>
      </c>
      <c r="P1018" s="308" t="s">
        <v>1793</v>
      </c>
    </row>
    <row r="1019" spans="1:16" s="96" customFormat="1" ht="12.95" customHeight="1" x14ac:dyDescent="0.2">
      <c r="A1019" s="308" t="s">
        <v>1150</v>
      </c>
      <c r="B1019" s="308" t="s">
        <v>1151</v>
      </c>
      <c r="C1019" s="308" t="s">
        <v>1202</v>
      </c>
      <c r="D1019" s="308" t="s">
        <v>1232</v>
      </c>
      <c r="E1019" s="309">
        <v>3773</v>
      </c>
      <c r="F1019" s="309">
        <v>3773</v>
      </c>
      <c r="G1019" s="310">
        <v>4.2848920000000001E-4</v>
      </c>
      <c r="H1019" s="311">
        <v>0.28037469999999998</v>
      </c>
      <c r="I1019" s="311">
        <v>1.6900000000000001E-5</v>
      </c>
      <c r="J1019" s="312">
        <v>0.3792313589467966</v>
      </c>
      <c r="K1019" s="312">
        <v>0.3792313589467966</v>
      </c>
      <c r="L1019" s="312">
        <v>0.60285489934974734</v>
      </c>
      <c r="M1019" s="312"/>
      <c r="N1019" s="312"/>
      <c r="O1019" s="312"/>
      <c r="P1019" s="308" t="s">
        <v>1793</v>
      </c>
    </row>
    <row r="1020" spans="1:16" s="96" customFormat="1" ht="12.95" customHeight="1" x14ac:dyDescent="0.2">
      <c r="A1020" s="308" t="s">
        <v>1150</v>
      </c>
      <c r="B1020" s="308" t="s">
        <v>1151</v>
      </c>
      <c r="C1020" s="308" t="s">
        <v>1202</v>
      </c>
      <c r="D1020" s="308" t="s">
        <v>1233</v>
      </c>
      <c r="E1020" s="309">
        <v>3773</v>
      </c>
      <c r="F1020" s="309">
        <v>3773</v>
      </c>
      <c r="G1020" s="310">
        <v>8.8388259999999999E-4</v>
      </c>
      <c r="H1020" s="311">
        <v>0.28035759999999998</v>
      </c>
      <c r="I1020" s="311">
        <v>1.9300000000000002E-5</v>
      </c>
      <c r="J1020" s="312">
        <v>-1.4163355570318004</v>
      </c>
      <c r="K1020" s="312">
        <v>-1.4163355570318004</v>
      </c>
      <c r="L1020" s="312">
        <v>0.68846742943717842</v>
      </c>
      <c r="M1020" s="312"/>
      <c r="N1020" s="312"/>
      <c r="O1020" s="312"/>
      <c r="P1020" s="308" t="s">
        <v>1793</v>
      </c>
    </row>
    <row r="1021" spans="1:16" s="96" customFormat="1" ht="12.95" customHeight="1" x14ac:dyDescent="0.2">
      <c r="A1021" s="308" t="s">
        <v>1150</v>
      </c>
      <c r="B1021" s="308" t="s">
        <v>1151</v>
      </c>
      <c r="C1021" s="308" t="s">
        <v>1202</v>
      </c>
      <c r="D1021" s="308" t="s">
        <v>1234</v>
      </c>
      <c r="E1021" s="309">
        <v>3773</v>
      </c>
      <c r="F1021" s="309">
        <v>3773</v>
      </c>
      <c r="G1021" s="310">
        <v>1.378666E-3</v>
      </c>
      <c r="H1021" s="311">
        <v>0.2803388</v>
      </c>
      <c r="I1021" s="311">
        <v>2.5400000000000001E-5</v>
      </c>
      <c r="J1021" s="312">
        <v>-3.3750931667209105</v>
      </c>
      <c r="K1021" s="312">
        <v>-3.3750931667209105</v>
      </c>
      <c r="L1021" s="312">
        <v>0.9060659434034779</v>
      </c>
      <c r="M1021" s="312"/>
      <c r="N1021" s="312"/>
      <c r="O1021" s="312"/>
      <c r="P1021" s="308" t="s">
        <v>1793</v>
      </c>
    </row>
    <row r="1022" spans="1:16" s="96" customFormat="1" ht="12.95" customHeight="1" x14ac:dyDescent="0.2">
      <c r="A1022" s="308" t="s">
        <v>1150</v>
      </c>
      <c r="B1022" s="308" t="s">
        <v>1151</v>
      </c>
      <c r="C1022" s="308" t="s">
        <v>1202</v>
      </c>
      <c r="D1022" s="308" t="s">
        <v>1235</v>
      </c>
      <c r="E1022" s="309">
        <v>3773</v>
      </c>
      <c r="F1022" s="309">
        <v>3773</v>
      </c>
      <c r="G1022" s="310">
        <v>1.3236249999999999E-3</v>
      </c>
      <c r="H1022" s="311">
        <v>0.28033930000000001</v>
      </c>
      <c r="I1022" s="311">
        <v>1.6500000000000001E-5</v>
      </c>
      <c r="J1022" s="312">
        <v>-3.2139627025784545</v>
      </c>
      <c r="K1022" s="312">
        <v>-3.2139627025784545</v>
      </c>
      <c r="L1022" s="312">
        <v>0.58858614433665579</v>
      </c>
      <c r="M1022" s="312"/>
      <c r="N1022" s="312"/>
      <c r="O1022" s="312"/>
      <c r="P1022" s="308" t="s">
        <v>1793</v>
      </c>
    </row>
    <row r="1023" spans="1:16" s="96" customFormat="1" ht="12.95" customHeight="1" x14ac:dyDescent="0.2">
      <c r="A1023" s="308" t="s">
        <v>1150</v>
      </c>
      <c r="B1023" s="308" t="s">
        <v>1151</v>
      </c>
      <c r="C1023" s="308" t="s">
        <v>1202</v>
      </c>
      <c r="D1023" s="308" t="s">
        <v>1236</v>
      </c>
      <c r="E1023" s="309">
        <v>3773</v>
      </c>
      <c r="F1023" s="309">
        <v>3773</v>
      </c>
      <c r="G1023" s="310">
        <v>1.4214290000000001E-3</v>
      </c>
      <c r="H1023" s="311">
        <v>0.28033130000000001</v>
      </c>
      <c r="I1023" s="311">
        <v>2.4899999999999999E-5</v>
      </c>
      <c r="J1023" s="312">
        <v>-3.7539621241999832</v>
      </c>
      <c r="K1023" s="312">
        <v>-3.7539621241999832</v>
      </c>
      <c r="L1023" s="312">
        <v>0.88822999963489302</v>
      </c>
      <c r="M1023" s="312"/>
      <c r="N1023" s="312"/>
      <c r="O1023" s="312"/>
      <c r="P1023" s="308" t="s">
        <v>1793</v>
      </c>
    </row>
    <row r="1024" spans="1:16" s="96" customFormat="1" ht="12.95" customHeight="1" x14ac:dyDescent="0.2">
      <c r="A1024" s="308" t="s">
        <v>1150</v>
      </c>
      <c r="B1024" s="308" t="s">
        <v>1151</v>
      </c>
      <c r="C1024" s="308" t="s">
        <v>1202</v>
      </c>
      <c r="D1024" s="308" t="s">
        <v>1237</v>
      </c>
      <c r="E1024" s="309">
        <v>3773</v>
      </c>
      <c r="F1024" s="309">
        <v>3773</v>
      </c>
      <c r="G1024" s="310">
        <v>1.030317E-3</v>
      </c>
      <c r="H1024" s="311">
        <v>0.28033740000000001</v>
      </c>
      <c r="I1024" s="311">
        <v>2.2200000000000001E-5</v>
      </c>
      <c r="J1024" s="312">
        <v>-2.5181370799609581</v>
      </c>
      <c r="K1024" s="312">
        <v>-2.5181370799609581</v>
      </c>
      <c r="L1024" s="312">
        <v>0.79191590329097394</v>
      </c>
      <c r="M1024" s="312"/>
      <c r="N1024" s="312"/>
      <c r="O1024" s="312"/>
      <c r="P1024" s="308" t="s">
        <v>1793</v>
      </c>
    </row>
    <row r="1025" spans="1:16" s="96" customFormat="1" ht="12.95" customHeight="1" x14ac:dyDescent="0.2">
      <c r="A1025" s="308" t="s">
        <v>1150</v>
      </c>
      <c r="B1025" s="308" t="s">
        <v>1151</v>
      </c>
      <c r="C1025" s="308" t="s">
        <v>1202</v>
      </c>
      <c r="D1025" s="308" t="s">
        <v>1238</v>
      </c>
      <c r="E1025" s="309">
        <v>3773</v>
      </c>
      <c r="F1025" s="309">
        <v>3773</v>
      </c>
      <c r="G1025" s="310">
        <v>7.7556930000000004E-4</v>
      </c>
      <c r="H1025" s="311">
        <v>0.28035520000000003</v>
      </c>
      <c r="I1025" s="311">
        <v>1.9700000000000001E-5</v>
      </c>
      <c r="J1025" s="312">
        <v>-1.2199637050425149</v>
      </c>
      <c r="K1025" s="312">
        <v>-1.2199637050425149</v>
      </c>
      <c r="L1025" s="312">
        <v>0.7027361844513802</v>
      </c>
      <c r="M1025" s="312"/>
      <c r="N1025" s="312"/>
      <c r="O1025" s="312"/>
      <c r="P1025" s="308" t="s">
        <v>1793</v>
      </c>
    </row>
    <row r="1026" spans="1:16" s="96" customFormat="1" ht="12.95" customHeight="1" x14ac:dyDescent="0.2">
      <c r="A1026" s="308" t="s">
        <v>1150</v>
      </c>
      <c r="B1026" s="308" t="s">
        <v>1151</v>
      </c>
      <c r="C1026" s="308" t="s">
        <v>1202</v>
      </c>
      <c r="D1026" s="308" t="s">
        <v>1239</v>
      </c>
      <c r="E1026" s="309">
        <v>3773</v>
      </c>
      <c r="F1026" s="309">
        <v>3773</v>
      </c>
      <c r="G1026" s="310">
        <v>5.2963279999999999E-4</v>
      </c>
      <c r="H1026" s="311">
        <v>0.28030759999999999</v>
      </c>
      <c r="I1026" s="311">
        <v>1.6900000000000001E-5</v>
      </c>
      <c r="J1026" s="312">
        <v>-2.2776709780547577</v>
      </c>
      <c r="K1026" s="312">
        <v>-2.2776709780547577</v>
      </c>
      <c r="L1026" s="312">
        <v>0.60285489935085756</v>
      </c>
      <c r="M1026" s="312"/>
      <c r="N1026" s="312"/>
      <c r="O1026" s="312"/>
      <c r="P1026" s="308" t="s">
        <v>1793</v>
      </c>
    </row>
    <row r="1027" spans="1:16" s="96" customFormat="1" ht="12.95" customHeight="1" x14ac:dyDescent="0.2">
      <c r="A1027" s="308" t="s">
        <v>1150</v>
      </c>
      <c r="B1027" s="308" t="s">
        <v>1151</v>
      </c>
      <c r="C1027" s="308" t="s">
        <v>1202</v>
      </c>
      <c r="D1027" s="308" t="s">
        <v>1240</v>
      </c>
      <c r="E1027" s="309">
        <v>3773</v>
      </c>
      <c r="F1027" s="309">
        <v>3773</v>
      </c>
      <c r="G1027" s="310">
        <v>1.3388600000000001E-3</v>
      </c>
      <c r="H1027" s="311">
        <v>0.28038990000000003</v>
      </c>
      <c r="I1027" s="311">
        <v>2.5899999999999999E-5</v>
      </c>
      <c r="J1027" s="312">
        <v>-1.448628208448044</v>
      </c>
      <c r="K1027" s="312">
        <v>-1.448628208448044</v>
      </c>
      <c r="L1027" s="312">
        <v>0.92390188717317301</v>
      </c>
      <c r="M1027" s="312"/>
      <c r="N1027" s="312"/>
      <c r="O1027" s="312"/>
      <c r="P1027" s="308" t="s">
        <v>1793</v>
      </c>
    </row>
    <row r="1028" spans="1:16" s="96" customFormat="1" ht="12.95" customHeight="1" x14ac:dyDescent="0.2">
      <c r="A1028" s="308" t="s">
        <v>1150</v>
      </c>
      <c r="B1028" s="308" t="s">
        <v>1151</v>
      </c>
      <c r="C1028" s="308" t="s">
        <v>1202</v>
      </c>
      <c r="D1028" s="308" t="s">
        <v>1241</v>
      </c>
      <c r="E1028" s="309">
        <v>3773</v>
      </c>
      <c r="F1028" s="309">
        <v>3773</v>
      </c>
      <c r="G1028" s="310">
        <v>1.046522E-3</v>
      </c>
      <c r="H1028" s="311">
        <v>0.28036810000000001</v>
      </c>
      <c r="I1028" s="311">
        <v>1.9400000000000001E-5</v>
      </c>
      <c r="J1028" s="312">
        <v>-1.4651984595515088</v>
      </c>
      <c r="K1028" s="312">
        <v>-1.4651984595515088</v>
      </c>
      <c r="L1028" s="312">
        <v>0.69203461819045131</v>
      </c>
      <c r="M1028" s="312"/>
      <c r="N1028" s="312"/>
      <c r="O1028" s="312"/>
      <c r="P1028" s="308" t="s">
        <v>1793</v>
      </c>
    </row>
    <row r="1029" spans="1:16" s="96" customFormat="1" ht="12.95" customHeight="1" x14ac:dyDescent="0.2">
      <c r="A1029" s="308" t="s">
        <v>1150</v>
      </c>
      <c r="B1029" s="308" t="s">
        <v>1151</v>
      </c>
      <c r="C1029" s="308" t="s">
        <v>1202</v>
      </c>
      <c r="D1029" s="308" t="s">
        <v>1242</v>
      </c>
      <c r="E1029" s="309">
        <v>3773</v>
      </c>
      <c r="F1029" s="309">
        <v>3773</v>
      </c>
      <c r="G1029" s="310">
        <v>2.5936179999999998E-3</v>
      </c>
      <c r="H1029" s="311">
        <v>0.28045170000000003</v>
      </c>
      <c r="I1029" s="311">
        <v>2.6599999999999999E-5</v>
      </c>
      <c r="J1029" s="312">
        <v>-2.5107603396590239</v>
      </c>
      <c r="K1029" s="312">
        <v>-2.5107603396590239</v>
      </c>
      <c r="L1029" s="312">
        <v>0.94887220844608322</v>
      </c>
      <c r="M1029" s="312"/>
      <c r="N1029" s="312"/>
      <c r="O1029" s="312"/>
      <c r="P1029" s="308" t="s">
        <v>1793</v>
      </c>
    </row>
    <row r="1030" spans="1:16" s="96" customFormat="1" ht="12.95" customHeight="1" x14ac:dyDescent="0.2">
      <c r="A1030" s="308" t="s">
        <v>1150</v>
      </c>
      <c r="B1030" s="308" t="s">
        <v>1151</v>
      </c>
      <c r="C1030" s="308" t="s">
        <v>1202</v>
      </c>
      <c r="D1030" s="308" t="s">
        <v>1243</v>
      </c>
      <c r="E1030" s="309">
        <v>3773</v>
      </c>
      <c r="F1030" s="309">
        <v>3773</v>
      </c>
      <c r="G1030" s="310">
        <v>8.4071190000000004E-4</v>
      </c>
      <c r="H1030" s="311">
        <v>0.28031159999999999</v>
      </c>
      <c r="I1030" s="311">
        <v>1.77E-5</v>
      </c>
      <c r="J1030" s="312">
        <v>-2.9448511707408365</v>
      </c>
      <c r="K1030" s="312">
        <v>-2.9448511707408365</v>
      </c>
      <c r="L1030" s="312">
        <v>0.63139240938037133</v>
      </c>
      <c r="M1030" s="312"/>
      <c r="N1030" s="312"/>
      <c r="O1030" s="312"/>
      <c r="P1030" s="308" t="s">
        <v>1793</v>
      </c>
    </row>
    <row r="1031" spans="1:16" s="96" customFormat="1" ht="12.95" customHeight="1" x14ac:dyDescent="0.2">
      <c r="A1031" s="308" t="s">
        <v>1150</v>
      </c>
      <c r="B1031" s="308" t="s">
        <v>1151</v>
      </c>
      <c r="C1031" s="308" t="s">
        <v>1244</v>
      </c>
      <c r="D1031" s="308" t="s">
        <v>1245</v>
      </c>
      <c r="E1031" s="309">
        <v>3775</v>
      </c>
      <c r="F1031" s="309">
        <v>3775</v>
      </c>
      <c r="G1031" s="310">
        <v>7.4006899999999999E-4</v>
      </c>
      <c r="H1031" s="311">
        <v>0.28031489999999998</v>
      </c>
      <c r="I1031" s="311">
        <v>2.09E-5</v>
      </c>
      <c r="J1031" s="312">
        <v>-2.5181665982110246</v>
      </c>
      <c r="K1031" s="312">
        <v>-2.5181665982110246</v>
      </c>
      <c r="L1031" s="312">
        <v>0.74554602975562823</v>
      </c>
      <c r="M1031" s="312">
        <f>AVERAGE(K1031:K1043)</f>
        <v>-2.6880855759260101</v>
      </c>
      <c r="N1031" s="312">
        <v>0.53861894582142822</v>
      </c>
      <c r="O1031" s="312">
        <f>MAX(K1031:K1043)-MIN(K1031:K1043)</f>
        <v>3.8400216288347888</v>
      </c>
      <c r="P1031" s="308" t="s">
        <v>1793</v>
      </c>
    </row>
    <row r="1032" spans="1:16" s="96" customFormat="1" ht="12.95" customHeight="1" x14ac:dyDescent="0.2">
      <c r="A1032" s="308" t="s">
        <v>1150</v>
      </c>
      <c r="B1032" s="308" t="s">
        <v>1151</v>
      </c>
      <c r="C1032" s="308" t="s">
        <v>1244</v>
      </c>
      <c r="D1032" s="308" t="s">
        <v>1246</v>
      </c>
      <c r="E1032" s="309">
        <v>3775</v>
      </c>
      <c r="F1032" s="309">
        <v>3775</v>
      </c>
      <c r="G1032" s="310">
        <v>1.342726E-3</v>
      </c>
      <c r="H1032" s="311">
        <v>0.2803638</v>
      </c>
      <c r="I1032" s="311">
        <v>1.7600000000000001E-5</v>
      </c>
      <c r="J1032" s="312">
        <v>-2.3436375777985408</v>
      </c>
      <c r="K1032" s="312">
        <v>-2.3436375777985408</v>
      </c>
      <c r="L1032" s="312">
        <v>0.62782823558427125</v>
      </c>
      <c r="M1032" s="312"/>
      <c r="N1032" s="312"/>
      <c r="O1032" s="312"/>
      <c r="P1032" s="308" t="s">
        <v>1793</v>
      </c>
    </row>
    <row r="1033" spans="1:16" s="96" customFormat="1" ht="12.95" customHeight="1" x14ac:dyDescent="0.2">
      <c r="A1033" s="308" t="s">
        <v>1150</v>
      </c>
      <c r="B1033" s="308" t="s">
        <v>1151</v>
      </c>
      <c r="C1033" s="308" t="s">
        <v>1244</v>
      </c>
      <c r="D1033" s="308" t="s">
        <v>1247</v>
      </c>
      <c r="E1033" s="309">
        <v>3775</v>
      </c>
      <c r="F1033" s="309">
        <v>3775</v>
      </c>
      <c r="G1033" s="310">
        <v>9.9253660000000001E-4</v>
      </c>
      <c r="H1033" s="311">
        <v>0.28033599999999997</v>
      </c>
      <c r="I1033" s="311">
        <v>1.7900000000000001E-5</v>
      </c>
      <c r="J1033" s="312">
        <v>-2.4231278802788747</v>
      </c>
      <c r="K1033" s="312">
        <v>-2.4231278802788747</v>
      </c>
      <c r="L1033" s="312">
        <v>0.6385298532352035</v>
      </c>
      <c r="M1033" s="312"/>
      <c r="N1033" s="312"/>
      <c r="O1033" s="312"/>
      <c r="P1033" s="308" t="s">
        <v>1793</v>
      </c>
    </row>
    <row r="1034" spans="1:16" s="96" customFormat="1" ht="12.95" customHeight="1" x14ac:dyDescent="0.2">
      <c r="A1034" s="308" t="s">
        <v>1150</v>
      </c>
      <c r="B1034" s="308" t="s">
        <v>1151</v>
      </c>
      <c r="C1034" s="308" t="s">
        <v>1244</v>
      </c>
      <c r="D1034" s="308" t="s">
        <v>1248</v>
      </c>
      <c r="E1034" s="309">
        <v>3775</v>
      </c>
      <c r="F1034" s="309">
        <v>3775</v>
      </c>
      <c r="G1034" s="310">
        <v>1.3402220000000001E-3</v>
      </c>
      <c r="H1034" s="311">
        <v>0.2803754</v>
      </c>
      <c r="I1034" s="311">
        <v>2.4600000000000002E-5</v>
      </c>
      <c r="J1034" s="312">
        <v>-1.9233191360190638</v>
      </c>
      <c r="K1034" s="312">
        <v>-1.9233191360190638</v>
      </c>
      <c r="L1034" s="312">
        <v>0.8775326474619316</v>
      </c>
      <c r="M1034" s="312"/>
      <c r="N1034" s="312"/>
      <c r="O1034" s="312"/>
      <c r="P1034" s="308" t="s">
        <v>1793</v>
      </c>
    </row>
    <row r="1035" spans="1:16" s="96" customFormat="1" ht="12.95" customHeight="1" x14ac:dyDescent="0.2">
      <c r="A1035" s="308" t="s">
        <v>1150</v>
      </c>
      <c r="B1035" s="308" t="s">
        <v>1151</v>
      </c>
      <c r="C1035" s="308" t="s">
        <v>1244</v>
      </c>
      <c r="D1035" s="308" t="s">
        <v>1249</v>
      </c>
      <c r="E1035" s="309">
        <v>3775</v>
      </c>
      <c r="F1035" s="309">
        <v>3775</v>
      </c>
      <c r="G1035" s="310">
        <v>1.7358600000000001E-3</v>
      </c>
      <c r="H1035" s="311">
        <v>0.28036</v>
      </c>
      <c r="I1035" s="311">
        <v>2.1800000000000001E-5</v>
      </c>
      <c r="J1035" s="312">
        <v>-3.503248830393213</v>
      </c>
      <c r="K1035" s="312">
        <v>-3.503248830393213</v>
      </c>
      <c r="L1035" s="312">
        <v>0.77765088271175564</v>
      </c>
      <c r="M1035" s="312"/>
      <c r="N1035" s="312"/>
      <c r="O1035" s="312"/>
      <c r="P1035" s="308" t="s">
        <v>1793</v>
      </c>
    </row>
    <row r="1036" spans="1:16" s="96" customFormat="1" ht="12.95" customHeight="1" x14ac:dyDescent="0.2">
      <c r="A1036" s="308" t="s">
        <v>1150</v>
      </c>
      <c r="B1036" s="308" t="s">
        <v>1151</v>
      </c>
      <c r="C1036" s="308" t="s">
        <v>1244</v>
      </c>
      <c r="D1036" s="308" t="s">
        <v>1250</v>
      </c>
      <c r="E1036" s="309">
        <v>3775</v>
      </c>
      <c r="F1036" s="309">
        <v>3775</v>
      </c>
      <c r="G1036" s="310">
        <v>8.6991040000000003E-4</v>
      </c>
      <c r="H1036" s="311">
        <v>0.28033609999999998</v>
      </c>
      <c r="I1036" s="311">
        <v>2.26E-5</v>
      </c>
      <c r="J1036" s="312">
        <v>-2.1001370908324546</v>
      </c>
      <c r="K1036" s="312">
        <v>-2.1001370908324546</v>
      </c>
      <c r="L1036" s="312">
        <v>0.80618852978275868</v>
      </c>
      <c r="M1036" s="312"/>
      <c r="N1036" s="312"/>
      <c r="O1036" s="312"/>
      <c r="P1036" s="308" t="s">
        <v>1793</v>
      </c>
    </row>
    <row r="1037" spans="1:16" s="96" customFormat="1" ht="12.95" customHeight="1" x14ac:dyDescent="0.2">
      <c r="A1037" s="308" t="s">
        <v>1150</v>
      </c>
      <c r="B1037" s="308" t="s">
        <v>1151</v>
      </c>
      <c r="C1037" s="308" t="s">
        <v>1244</v>
      </c>
      <c r="D1037" s="308" t="s">
        <v>1251</v>
      </c>
      <c r="E1037" s="309">
        <v>3775</v>
      </c>
      <c r="F1037" s="309">
        <v>3775</v>
      </c>
      <c r="G1037" s="310">
        <v>1.6506890000000001E-3</v>
      </c>
      <c r="H1037" s="311">
        <v>0.28036480000000003</v>
      </c>
      <c r="I1037" s="311">
        <v>1.95E-5</v>
      </c>
      <c r="J1037" s="312">
        <v>-3.110164764018597</v>
      </c>
      <c r="K1037" s="312">
        <v>-3.110164764018597</v>
      </c>
      <c r="L1037" s="312">
        <v>0.69560514737943002</v>
      </c>
      <c r="M1037" s="312"/>
      <c r="N1037" s="312"/>
      <c r="O1037" s="312"/>
      <c r="P1037" s="308" t="s">
        <v>1793</v>
      </c>
    </row>
    <row r="1038" spans="1:16" s="96" customFormat="1" ht="12.95" customHeight="1" x14ac:dyDescent="0.2">
      <c r="A1038" s="308" t="s">
        <v>1150</v>
      </c>
      <c r="B1038" s="308" t="s">
        <v>1151</v>
      </c>
      <c r="C1038" s="308" t="s">
        <v>1244</v>
      </c>
      <c r="D1038" s="308" t="s">
        <v>1252</v>
      </c>
      <c r="E1038" s="309">
        <v>3775</v>
      </c>
      <c r="F1038" s="309">
        <v>3775</v>
      </c>
      <c r="G1038" s="310">
        <v>1.1432650000000001E-3</v>
      </c>
      <c r="H1038" s="311">
        <v>0.28038970000000002</v>
      </c>
      <c r="I1038" s="311">
        <v>2.0000000000000002E-5</v>
      </c>
      <c r="J1038" s="312">
        <v>-0.90016408629489675</v>
      </c>
      <c r="K1038" s="312">
        <v>-0.90016408629489675</v>
      </c>
      <c r="L1038" s="312">
        <v>0.71344117680061103</v>
      </c>
      <c r="M1038" s="312"/>
      <c r="N1038" s="312"/>
      <c r="O1038" s="312"/>
      <c r="P1038" s="308" t="s">
        <v>1793</v>
      </c>
    </row>
    <row r="1039" spans="1:16" s="96" customFormat="1" ht="12.95" customHeight="1" x14ac:dyDescent="0.2">
      <c r="A1039" s="308" t="s">
        <v>1150</v>
      </c>
      <c r="B1039" s="308" t="s">
        <v>1151</v>
      </c>
      <c r="C1039" s="308" t="s">
        <v>1244</v>
      </c>
      <c r="D1039" s="308" t="s">
        <v>1253</v>
      </c>
      <c r="E1039" s="309">
        <v>3775</v>
      </c>
      <c r="F1039" s="309">
        <v>3775</v>
      </c>
      <c r="G1039" s="310">
        <v>9.5897780000000002E-4</v>
      </c>
      <c r="H1039" s="311">
        <v>0.2803291</v>
      </c>
      <c r="I1039" s="311">
        <v>2.0299999999999999E-5</v>
      </c>
      <c r="J1039" s="312">
        <v>-2.5818492472762244</v>
      </c>
      <c r="K1039" s="312">
        <v>-2.5818492472762244</v>
      </c>
      <c r="L1039" s="312">
        <v>0.72414279445043306</v>
      </c>
      <c r="M1039" s="312"/>
      <c r="N1039" s="312"/>
      <c r="O1039" s="312"/>
      <c r="P1039" s="308" t="s">
        <v>1793</v>
      </c>
    </row>
    <row r="1040" spans="1:16" s="96" customFormat="1" ht="12.95" customHeight="1" x14ac:dyDescent="0.2">
      <c r="A1040" s="308" t="s">
        <v>1150</v>
      </c>
      <c r="B1040" s="308" t="s">
        <v>1151</v>
      </c>
      <c r="C1040" s="308" t="s">
        <v>1244</v>
      </c>
      <c r="D1040" s="308" t="s">
        <v>1254</v>
      </c>
      <c r="E1040" s="309">
        <v>3775</v>
      </c>
      <c r="F1040" s="309">
        <v>3775</v>
      </c>
      <c r="G1040" s="310">
        <v>1.815126E-3</v>
      </c>
      <c r="H1040" s="311">
        <v>0.2803853</v>
      </c>
      <c r="I1040" s="311">
        <v>2.2399999999999999E-5</v>
      </c>
      <c r="J1040" s="312">
        <v>-2.8072222514496925</v>
      </c>
      <c r="K1040" s="312">
        <v>-2.8072222514496925</v>
      </c>
      <c r="L1040" s="312">
        <v>0.79905411801473036</v>
      </c>
      <c r="M1040" s="312"/>
      <c r="N1040" s="312"/>
      <c r="O1040" s="312"/>
      <c r="P1040" s="308" t="s">
        <v>1793</v>
      </c>
    </row>
    <row r="1041" spans="1:16" s="96" customFormat="1" ht="12.95" customHeight="1" x14ac:dyDescent="0.2">
      <c r="A1041" s="308" t="s">
        <v>1150</v>
      </c>
      <c r="B1041" s="308" t="s">
        <v>1151</v>
      </c>
      <c r="C1041" s="308" t="s">
        <v>1244</v>
      </c>
      <c r="D1041" s="308" t="s">
        <v>1255</v>
      </c>
      <c r="E1041" s="309">
        <v>3775</v>
      </c>
      <c r="F1041" s="309">
        <v>3775</v>
      </c>
      <c r="G1041" s="310">
        <v>1.1109329999999999E-3</v>
      </c>
      <c r="H1041" s="311">
        <v>0.2803544</v>
      </c>
      <c r="I1041" s="311">
        <v>2.2399999999999999E-5</v>
      </c>
      <c r="J1041" s="312">
        <v>-2.0751675615982013</v>
      </c>
      <c r="K1041" s="312">
        <v>-2.0751675615982013</v>
      </c>
      <c r="L1041" s="312">
        <v>0.79905411801473036</v>
      </c>
      <c r="M1041" s="312"/>
      <c r="N1041" s="312"/>
      <c r="O1041" s="312"/>
      <c r="P1041" s="308" t="s">
        <v>1793</v>
      </c>
    </row>
    <row r="1042" spans="1:16" s="96" customFormat="1" ht="12.95" customHeight="1" x14ac:dyDescent="0.2">
      <c r="A1042" s="308" t="s">
        <v>1150</v>
      </c>
      <c r="B1042" s="308" t="s">
        <v>1151</v>
      </c>
      <c r="C1042" s="308" t="s">
        <v>1244</v>
      </c>
      <c r="D1042" s="308" t="s">
        <v>1256</v>
      </c>
      <c r="E1042" s="309">
        <v>3775</v>
      </c>
      <c r="F1042" s="309">
        <v>3775</v>
      </c>
      <c r="G1042" s="310">
        <v>1.5081929999999999E-3</v>
      </c>
      <c r="H1042" s="311">
        <v>0.28030870000000002</v>
      </c>
      <c r="I1042" s="311">
        <v>2.0400000000000001E-5</v>
      </c>
      <c r="J1042" s="312">
        <v>-4.7401857151296856</v>
      </c>
      <c r="K1042" s="312">
        <v>-4.7401857151296856</v>
      </c>
      <c r="L1042" s="312">
        <v>0.72771000033444722</v>
      </c>
      <c r="M1042" s="312"/>
      <c r="N1042" s="312"/>
      <c r="O1042" s="312"/>
      <c r="P1042" s="308" t="s">
        <v>1793</v>
      </c>
    </row>
    <row r="1043" spans="1:16" s="96" customFormat="1" ht="12.95" customHeight="1" x14ac:dyDescent="0.2">
      <c r="A1043" s="308" t="s">
        <v>1150</v>
      </c>
      <c r="B1043" s="308" t="s">
        <v>1151</v>
      </c>
      <c r="C1043" s="308" t="s">
        <v>1244</v>
      </c>
      <c r="D1043" s="308" t="s">
        <v>1257</v>
      </c>
      <c r="E1043" s="309">
        <v>3775</v>
      </c>
      <c r="F1043" s="309">
        <v>3775</v>
      </c>
      <c r="G1043" s="310">
        <v>1.447551E-3</v>
      </c>
      <c r="H1043" s="311">
        <v>0.2803273</v>
      </c>
      <c r="I1043" s="311">
        <v>2.0699999999999998E-5</v>
      </c>
      <c r="J1043" s="312">
        <v>-3.9187217477376635</v>
      </c>
      <c r="K1043" s="312">
        <v>-3.9187217477376635</v>
      </c>
      <c r="L1043" s="312">
        <v>0.73841161798648969</v>
      </c>
      <c r="M1043" s="312"/>
      <c r="N1043" s="312"/>
      <c r="O1043" s="312"/>
      <c r="P1043" s="308" t="s">
        <v>1793</v>
      </c>
    </row>
    <row r="1044" spans="1:16" s="96" customFormat="1" ht="12.95" customHeight="1" x14ac:dyDescent="0.2">
      <c r="A1044" s="308" t="s">
        <v>1150</v>
      </c>
      <c r="B1044" s="308" t="s">
        <v>1151</v>
      </c>
      <c r="C1044" s="308" t="s">
        <v>1258</v>
      </c>
      <c r="D1044" s="308" t="s">
        <v>1259</v>
      </c>
      <c r="E1044" s="309">
        <v>3782</v>
      </c>
      <c r="F1044" s="309">
        <v>3782</v>
      </c>
      <c r="G1044" s="310">
        <v>1.3886219999999999E-3</v>
      </c>
      <c r="H1044" s="311">
        <v>0.2803717</v>
      </c>
      <c r="I1044" s="311">
        <v>2.1800000000000001E-5</v>
      </c>
      <c r="J1044" s="312">
        <v>-2.0202696906701512</v>
      </c>
      <c r="K1044" s="312">
        <v>-2.0202696906701512</v>
      </c>
      <c r="L1044" s="312">
        <v>0.7776639546186459</v>
      </c>
      <c r="M1044" s="312">
        <f>AVERAGE(K1044:K1053)</f>
        <v>-2.8783802876003461</v>
      </c>
      <c r="N1044" s="312">
        <v>1.1342916726088395</v>
      </c>
      <c r="O1044" s="312">
        <f>MAX(K1044:K1053)-MIN(K1044:K1053)</f>
        <v>5.3447751010504696</v>
      </c>
      <c r="P1044" s="308" t="s">
        <v>1793</v>
      </c>
    </row>
    <row r="1045" spans="1:16" s="96" customFormat="1" ht="12.95" customHeight="1" x14ac:dyDescent="0.2">
      <c r="A1045" s="308" t="s">
        <v>1150</v>
      </c>
      <c r="B1045" s="308" t="s">
        <v>1151</v>
      </c>
      <c r="C1045" s="308" t="s">
        <v>1258</v>
      </c>
      <c r="D1045" s="308" t="s">
        <v>1260</v>
      </c>
      <c r="E1045" s="309">
        <v>3782</v>
      </c>
      <c r="F1045" s="309">
        <v>3782</v>
      </c>
      <c r="G1045" s="310">
        <v>1.2361589999999999E-3</v>
      </c>
      <c r="H1045" s="311">
        <v>0.28033999999999998</v>
      </c>
      <c r="I1045" s="311">
        <v>1.84E-5</v>
      </c>
      <c r="J1045" s="312">
        <v>-2.7531793944368665</v>
      </c>
      <c r="K1045" s="312">
        <v>-2.7531793944368665</v>
      </c>
      <c r="L1045" s="312">
        <v>0.65637691582298707</v>
      </c>
      <c r="M1045" s="312"/>
      <c r="N1045" s="312"/>
      <c r="O1045" s="312"/>
      <c r="P1045" s="308" t="s">
        <v>1793</v>
      </c>
    </row>
    <row r="1046" spans="1:16" s="96" customFormat="1" ht="12.95" customHeight="1" x14ac:dyDescent="0.2">
      <c r="A1046" s="308" t="s">
        <v>1150</v>
      </c>
      <c r="B1046" s="308" t="s">
        <v>1151</v>
      </c>
      <c r="C1046" s="308" t="s">
        <v>1258</v>
      </c>
      <c r="D1046" s="308" t="s">
        <v>1261</v>
      </c>
      <c r="E1046" s="309">
        <v>3782</v>
      </c>
      <c r="F1046" s="309">
        <v>3782</v>
      </c>
      <c r="G1046" s="310">
        <v>2.2090619999999999E-3</v>
      </c>
      <c r="H1046" s="311">
        <v>0.2803234</v>
      </c>
      <c r="I1046" s="311">
        <v>2.5199999999999999E-5</v>
      </c>
      <c r="J1046" s="312">
        <v>-5.8845275278152087</v>
      </c>
      <c r="K1046" s="312">
        <v>-5.8845275278152087</v>
      </c>
      <c r="L1046" s="312">
        <v>0.89895099341097406</v>
      </c>
      <c r="M1046" s="312"/>
      <c r="N1046" s="312"/>
      <c r="O1046" s="312"/>
      <c r="P1046" s="308" t="s">
        <v>1793</v>
      </c>
    </row>
    <row r="1047" spans="1:16" s="96" customFormat="1" ht="12.95" customHeight="1" x14ac:dyDescent="0.2">
      <c r="A1047" s="308" t="s">
        <v>1150</v>
      </c>
      <c r="B1047" s="308" t="s">
        <v>1151</v>
      </c>
      <c r="C1047" s="308" t="s">
        <v>1258</v>
      </c>
      <c r="D1047" s="308" t="s">
        <v>1262</v>
      </c>
      <c r="E1047" s="309">
        <v>3782</v>
      </c>
      <c r="F1047" s="309">
        <v>3782</v>
      </c>
      <c r="G1047" s="310">
        <v>1.317293E-3</v>
      </c>
      <c r="H1047" s="311">
        <v>0.28024749999999998</v>
      </c>
      <c r="I1047" s="311">
        <v>2.2900000000000001E-5</v>
      </c>
      <c r="J1047" s="312">
        <v>-6.2646521347964335</v>
      </c>
      <c r="K1047" s="312">
        <v>-6.2646521347964335</v>
      </c>
      <c r="L1047" s="312">
        <v>0.8169038789329619</v>
      </c>
      <c r="M1047" s="312"/>
      <c r="N1047" s="312"/>
      <c r="O1047" s="312"/>
      <c r="P1047" s="308" t="s">
        <v>1793</v>
      </c>
    </row>
    <row r="1048" spans="1:16" s="96" customFormat="1" ht="12.95" customHeight="1" x14ac:dyDescent="0.2">
      <c r="A1048" s="308" t="s">
        <v>1150</v>
      </c>
      <c r="B1048" s="308" t="s">
        <v>1151</v>
      </c>
      <c r="C1048" s="308" t="s">
        <v>1258</v>
      </c>
      <c r="D1048" s="308" t="s">
        <v>1263</v>
      </c>
      <c r="E1048" s="309">
        <v>3782</v>
      </c>
      <c r="F1048" s="309">
        <v>3782</v>
      </c>
      <c r="G1048" s="310">
        <v>1.6854909999999999E-3</v>
      </c>
      <c r="H1048" s="311">
        <v>0.28037770000000001</v>
      </c>
      <c r="I1048" s="311">
        <v>2.0299999999999999E-5</v>
      </c>
      <c r="J1048" s="312">
        <v>-2.5810328945408134</v>
      </c>
      <c r="K1048" s="312">
        <v>-2.5810328945408134</v>
      </c>
      <c r="L1048" s="312">
        <v>0.72415496691347059</v>
      </c>
      <c r="M1048" s="312"/>
      <c r="N1048" s="312"/>
      <c r="O1048" s="312"/>
      <c r="P1048" s="308" t="s">
        <v>1793</v>
      </c>
    </row>
    <row r="1049" spans="1:16" s="96" customFormat="1" ht="12.95" customHeight="1" x14ac:dyDescent="0.2">
      <c r="A1049" s="308" t="s">
        <v>1150</v>
      </c>
      <c r="B1049" s="308" t="s">
        <v>1151</v>
      </c>
      <c r="C1049" s="308" t="s">
        <v>1258</v>
      </c>
      <c r="D1049" s="308" t="s">
        <v>1264</v>
      </c>
      <c r="E1049" s="309">
        <v>3782</v>
      </c>
      <c r="F1049" s="309">
        <v>3782</v>
      </c>
      <c r="G1049" s="310">
        <v>1.88612E-3</v>
      </c>
      <c r="H1049" s="311">
        <v>0.28038940000000001</v>
      </c>
      <c r="I1049" s="311">
        <v>2.1299999999999999E-5</v>
      </c>
      <c r="J1049" s="312">
        <v>-2.6872849254899744</v>
      </c>
      <c r="K1049" s="312">
        <v>-2.6872849254899744</v>
      </c>
      <c r="L1049" s="312">
        <v>0.75982762538284732</v>
      </c>
      <c r="M1049" s="312"/>
      <c r="N1049" s="312"/>
      <c r="O1049" s="312"/>
      <c r="P1049" s="308" t="s">
        <v>1793</v>
      </c>
    </row>
    <row r="1050" spans="1:16" s="96" customFormat="1" ht="12.95" customHeight="1" x14ac:dyDescent="0.2">
      <c r="A1050" s="308" t="s">
        <v>1150</v>
      </c>
      <c r="B1050" s="308" t="s">
        <v>1151</v>
      </c>
      <c r="C1050" s="308" t="s">
        <v>1258</v>
      </c>
      <c r="D1050" s="308" t="s">
        <v>1265</v>
      </c>
      <c r="E1050" s="309">
        <v>3782</v>
      </c>
      <c r="F1050" s="309">
        <v>3782</v>
      </c>
      <c r="G1050" s="310">
        <v>2.079591E-3</v>
      </c>
      <c r="H1050" s="311">
        <v>0.28045310000000001</v>
      </c>
      <c r="I1050" s="311">
        <v>2.5000000000000001E-5</v>
      </c>
      <c r="J1050" s="312">
        <v>-0.91987703374596386</v>
      </c>
      <c r="K1050" s="312">
        <v>-0.91987703374596386</v>
      </c>
      <c r="L1050" s="312">
        <v>0.89181646171665463</v>
      </c>
      <c r="M1050" s="312"/>
      <c r="N1050" s="312"/>
      <c r="O1050" s="312"/>
      <c r="P1050" s="308" t="s">
        <v>1793</v>
      </c>
    </row>
    <row r="1051" spans="1:16" s="96" customFormat="1" ht="12.95" customHeight="1" x14ac:dyDescent="0.2">
      <c r="A1051" s="308" t="s">
        <v>1150</v>
      </c>
      <c r="B1051" s="308" t="s">
        <v>1151</v>
      </c>
      <c r="C1051" s="308" t="s">
        <v>1258</v>
      </c>
      <c r="D1051" s="308" t="s">
        <v>1266</v>
      </c>
      <c r="E1051" s="309">
        <v>3782</v>
      </c>
      <c r="F1051" s="309">
        <v>3782</v>
      </c>
      <c r="G1051" s="310">
        <v>2.1455459999999999E-3</v>
      </c>
      <c r="H1051" s="311">
        <v>0.28041729999999998</v>
      </c>
      <c r="I1051" s="311">
        <v>2.1999999999999999E-5</v>
      </c>
      <c r="J1051" s="312">
        <v>-2.3690943284027099</v>
      </c>
      <c r="K1051" s="312">
        <v>-2.3690943284027099</v>
      </c>
      <c r="L1051" s="312">
        <v>0.78479848631074489</v>
      </c>
      <c r="M1051" s="312"/>
      <c r="N1051" s="312"/>
      <c r="O1051" s="312"/>
      <c r="P1051" s="308" t="s">
        <v>1793</v>
      </c>
    </row>
    <row r="1052" spans="1:16" s="96" customFormat="1" ht="12.95" customHeight="1" x14ac:dyDescent="0.2">
      <c r="A1052" s="308" t="s">
        <v>1150</v>
      </c>
      <c r="B1052" s="308" t="s">
        <v>1151</v>
      </c>
      <c r="C1052" s="308" t="s">
        <v>1258</v>
      </c>
      <c r="D1052" s="308" t="s">
        <v>1267</v>
      </c>
      <c r="E1052" s="309">
        <v>3782</v>
      </c>
      <c r="F1052" s="309">
        <v>3782</v>
      </c>
      <c r="G1052" s="310">
        <v>2.4255090000000002E-3</v>
      </c>
      <c r="H1052" s="311">
        <v>0.28047139999999998</v>
      </c>
      <c r="I1052" s="311">
        <v>2.69E-5</v>
      </c>
      <c r="J1052" s="312">
        <v>-1.1698796477310758</v>
      </c>
      <c r="K1052" s="312">
        <v>-1.1698796477310758</v>
      </c>
      <c r="L1052" s="312">
        <v>0.95959451280713814</v>
      </c>
      <c r="M1052" s="312"/>
      <c r="N1052" s="312"/>
      <c r="O1052" s="312"/>
      <c r="P1052" s="308" t="s">
        <v>1793</v>
      </c>
    </row>
    <row r="1053" spans="1:16" s="96" customFormat="1" ht="12.95" customHeight="1" x14ac:dyDescent="0.2">
      <c r="A1053" s="308" t="s">
        <v>1150</v>
      </c>
      <c r="B1053" s="308" t="s">
        <v>1151</v>
      </c>
      <c r="C1053" s="308" t="s">
        <v>1258</v>
      </c>
      <c r="D1053" s="308" t="s">
        <v>1268</v>
      </c>
      <c r="E1053" s="309">
        <v>3782</v>
      </c>
      <c r="F1053" s="309">
        <v>3782</v>
      </c>
      <c r="G1053" s="310">
        <v>2.0267670000000001E-3</v>
      </c>
      <c r="H1053" s="311">
        <v>0.28041519999999998</v>
      </c>
      <c r="I1053" s="311">
        <v>2.05E-5</v>
      </c>
      <c r="J1053" s="312">
        <v>-2.1340052983742641</v>
      </c>
      <c r="K1053" s="312">
        <v>-2.1340052983742641</v>
      </c>
      <c r="L1053" s="312">
        <v>0.7312894986066798</v>
      </c>
      <c r="M1053" s="312"/>
      <c r="N1053" s="312"/>
      <c r="O1053" s="312"/>
      <c r="P1053" s="308" t="s">
        <v>1793</v>
      </c>
    </row>
    <row r="1054" spans="1:16" s="96" customFormat="1" ht="12.95" customHeight="1" x14ac:dyDescent="0.2">
      <c r="A1054" s="308" t="s">
        <v>1150</v>
      </c>
      <c r="B1054" s="308" t="s">
        <v>1151</v>
      </c>
      <c r="C1054" s="308" t="s">
        <v>1258</v>
      </c>
      <c r="D1054" s="308" t="s">
        <v>1269</v>
      </c>
      <c r="E1054" s="309">
        <v>3640</v>
      </c>
      <c r="F1054" s="309">
        <v>3640</v>
      </c>
      <c r="G1054" s="310">
        <v>1.7474649999999999E-3</v>
      </c>
      <c r="H1054" s="311">
        <v>0.28046650000000001</v>
      </c>
      <c r="I1054" s="311">
        <v>2.4199999999999999E-5</v>
      </c>
      <c r="J1054" s="312">
        <v>-2.8026020928240136</v>
      </c>
      <c r="K1054" s="312">
        <v>-2.8026020928240136</v>
      </c>
      <c r="L1054" s="312">
        <v>0.86298443444099426</v>
      </c>
      <c r="M1054" s="312">
        <f>AVERAGE(K1054:K1060)</f>
        <v>-3.4278832396667744</v>
      </c>
      <c r="N1054" s="312">
        <v>1.1893029686896828</v>
      </c>
      <c r="O1054" s="312">
        <f>MAX(K1054:K1060)-MIN(K1054:K1060)</f>
        <v>4.7344057658782468</v>
      </c>
      <c r="P1054" s="308" t="s">
        <v>1793</v>
      </c>
    </row>
    <row r="1055" spans="1:16" s="96" customFormat="1" ht="12.95" customHeight="1" x14ac:dyDescent="0.2">
      <c r="A1055" s="308" t="s">
        <v>1150</v>
      </c>
      <c r="B1055" s="308" t="s">
        <v>1151</v>
      </c>
      <c r="C1055" s="308" t="s">
        <v>1258</v>
      </c>
      <c r="D1055" s="308" t="s">
        <v>1270</v>
      </c>
      <c r="E1055" s="309">
        <v>3640</v>
      </c>
      <c r="F1055" s="309">
        <v>3640</v>
      </c>
      <c r="G1055" s="310">
        <v>1.5898049999999999E-3</v>
      </c>
      <c r="H1055" s="311">
        <v>0.2804393</v>
      </c>
      <c r="I1055" s="311">
        <v>2.26E-5</v>
      </c>
      <c r="J1055" s="312">
        <v>-3.3772055855951777</v>
      </c>
      <c r="K1055" s="312">
        <v>-3.3772055855951777</v>
      </c>
      <c r="L1055" s="312">
        <v>0.80592761232956001</v>
      </c>
      <c r="M1055" s="312"/>
      <c r="N1055" s="312"/>
      <c r="O1055" s="312"/>
      <c r="P1055" s="308" t="s">
        <v>1793</v>
      </c>
    </row>
    <row r="1056" spans="1:16" s="96" customFormat="1" ht="12.95" customHeight="1" x14ac:dyDescent="0.2">
      <c r="A1056" s="308" t="s">
        <v>1150</v>
      </c>
      <c r="B1056" s="308" t="s">
        <v>1151</v>
      </c>
      <c r="C1056" s="308" t="s">
        <v>1258</v>
      </c>
      <c r="D1056" s="308" t="s">
        <v>1271</v>
      </c>
      <c r="E1056" s="309">
        <v>3640</v>
      </c>
      <c r="F1056" s="309">
        <v>3640</v>
      </c>
      <c r="G1056" s="310">
        <v>2.0909660000000001E-3</v>
      </c>
      <c r="H1056" s="311">
        <v>0.28038879999999999</v>
      </c>
      <c r="I1056" s="311">
        <v>2.1500000000000001E-5</v>
      </c>
      <c r="J1056" s="312">
        <v>-6.4348182086815253</v>
      </c>
      <c r="K1056" s="312">
        <v>-6.4348182086815253</v>
      </c>
      <c r="L1056" s="312">
        <v>0.76670104712794895</v>
      </c>
      <c r="M1056" s="312"/>
      <c r="N1056" s="312"/>
      <c r="O1056" s="312"/>
      <c r="P1056" s="308" t="s">
        <v>1793</v>
      </c>
    </row>
    <row r="1057" spans="1:16" s="96" customFormat="1" ht="12.95" customHeight="1" x14ac:dyDescent="0.2">
      <c r="A1057" s="308" t="s">
        <v>1150</v>
      </c>
      <c r="B1057" s="308" t="s">
        <v>1151</v>
      </c>
      <c r="C1057" s="308" t="s">
        <v>1258</v>
      </c>
      <c r="D1057" s="308" t="s">
        <v>1272</v>
      </c>
      <c r="E1057" s="309">
        <v>3640</v>
      </c>
      <c r="F1057" s="309">
        <v>3640</v>
      </c>
      <c r="G1057" s="310">
        <v>1.5946700000000001E-3</v>
      </c>
      <c r="H1057" s="311">
        <v>0.280474</v>
      </c>
      <c r="I1057" s="311">
        <v>2.2399999999999999E-5</v>
      </c>
      <c r="J1057" s="312">
        <v>-2.151985670292289</v>
      </c>
      <c r="K1057" s="312">
        <v>-2.151985670292289</v>
      </c>
      <c r="L1057" s="312">
        <v>0.79879550956563072</v>
      </c>
      <c r="M1057" s="312"/>
      <c r="N1057" s="312"/>
      <c r="O1057" s="312"/>
      <c r="P1057" s="308" t="s">
        <v>1793</v>
      </c>
    </row>
    <row r="1058" spans="1:16" s="96" customFormat="1" ht="12.95" customHeight="1" x14ac:dyDescent="0.2">
      <c r="A1058" s="308" t="s">
        <v>1150</v>
      </c>
      <c r="B1058" s="308" t="s">
        <v>1151</v>
      </c>
      <c r="C1058" s="308" t="s">
        <v>1258</v>
      </c>
      <c r="D1058" s="308" t="s">
        <v>1273</v>
      </c>
      <c r="E1058" s="309">
        <v>3640</v>
      </c>
      <c r="F1058" s="309">
        <v>3640</v>
      </c>
      <c r="G1058" s="310">
        <v>1.2708350000000001E-3</v>
      </c>
      <c r="H1058" s="311">
        <v>0.28042109999999998</v>
      </c>
      <c r="I1058" s="311">
        <v>2.1699999999999999E-5</v>
      </c>
      <c r="J1058" s="312">
        <v>-3.2263489005535106</v>
      </c>
      <c r="K1058" s="312">
        <v>-3.2263489005535106</v>
      </c>
      <c r="L1058" s="312">
        <v>0.77383314989298846</v>
      </c>
      <c r="M1058" s="312"/>
      <c r="N1058" s="312"/>
      <c r="O1058" s="312"/>
      <c r="P1058" s="308" t="s">
        <v>1793</v>
      </c>
    </row>
    <row r="1059" spans="1:16" s="96" customFormat="1" ht="12.95" customHeight="1" x14ac:dyDescent="0.2">
      <c r="A1059" s="308" t="s">
        <v>1150</v>
      </c>
      <c r="B1059" s="308" t="s">
        <v>1151</v>
      </c>
      <c r="C1059" s="308" t="s">
        <v>1258</v>
      </c>
      <c r="D1059" s="308" t="s">
        <v>1274</v>
      </c>
      <c r="E1059" s="309">
        <v>3640</v>
      </c>
      <c r="F1059" s="309">
        <v>3640</v>
      </c>
      <c r="G1059" s="310">
        <v>1.7957030000000001E-3</v>
      </c>
      <c r="H1059" s="311">
        <v>0.28050079999999999</v>
      </c>
      <c r="I1059" s="311">
        <v>2.1999999999999999E-5</v>
      </c>
      <c r="J1059" s="312">
        <v>-1.7004124428032785</v>
      </c>
      <c r="K1059" s="312">
        <v>-1.7004124428032785</v>
      </c>
      <c r="L1059" s="312">
        <v>0.78453130403888238</v>
      </c>
      <c r="M1059" s="312"/>
      <c r="N1059" s="312"/>
      <c r="O1059" s="312"/>
      <c r="P1059" s="308" t="s">
        <v>1793</v>
      </c>
    </row>
    <row r="1060" spans="1:16" s="96" customFormat="1" ht="12.95" customHeight="1" x14ac:dyDescent="0.2">
      <c r="A1060" s="308" t="s">
        <v>1150</v>
      </c>
      <c r="B1060" s="308" t="s">
        <v>1151</v>
      </c>
      <c r="C1060" s="308" t="s">
        <v>1258</v>
      </c>
      <c r="D1060" s="308" t="s">
        <v>1275</v>
      </c>
      <c r="E1060" s="309">
        <v>3640</v>
      </c>
      <c r="F1060" s="309">
        <v>3640</v>
      </c>
      <c r="G1060" s="310">
        <v>2.1604430000000002E-3</v>
      </c>
      <c r="H1060" s="311">
        <v>0.28045350000000002</v>
      </c>
      <c r="I1060" s="311">
        <v>2.0800000000000001E-5</v>
      </c>
      <c r="J1060" s="312">
        <v>-4.3018097769176311</v>
      </c>
      <c r="K1060" s="312">
        <v>-4.3018097769176311</v>
      </c>
      <c r="L1060" s="312">
        <v>0.74173868745419647</v>
      </c>
      <c r="M1060" s="312"/>
      <c r="N1060" s="312"/>
      <c r="O1060" s="312"/>
      <c r="P1060" s="308" t="s">
        <v>1793</v>
      </c>
    </row>
    <row r="1061" spans="1:16" s="96" customFormat="1" ht="12.95" customHeight="1" x14ac:dyDescent="0.2">
      <c r="A1061" s="308" t="s">
        <v>1150</v>
      </c>
      <c r="B1061" s="308" t="s">
        <v>1151</v>
      </c>
      <c r="C1061" s="308" t="s">
        <v>1276</v>
      </c>
      <c r="D1061" s="308" t="s">
        <v>1277</v>
      </c>
      <c r="E1061" s="309">
        <v>3786</v>
      </c>
      <c r="F1061" s="309">
        <v>3786</v>
      </c>
      <c r="G1061" s="310">
        <v>9.8838810000000002E-4</v>
      </c>
      <c r="H1061" s="311">
        <v>0.28030189999999999</v>
      </c>
      <c r="I1061" s="311">
        <v>2.5000000000000001E-5</v>
      </c>
      <c r="J1061" s="312">
        <v>-3.372444002772701</v>
      </c>
      <c r="K1061" s="312">
        <v>-3.372444002772701</v>
      </c>
      <c r="L1061" s="312">
        <v>0.8918250289480234</v>
      </c>
      <c r="M1061" s="312">
        <f>AVERAGE(K1061:K1072)</f>
        <v>-1.3621698246427119</v>
      </c>
      <c r="N1061" s="312">
        <v>0.58464236686478532</v>
      </c>
      <c r="O1061" s="312">
        <f>MAX(K1061:K1072)-MIN(K1061:K1072)</f>
        <v>3.7163959720232231</v>
      </c>
      <c r="P1061" s="308" t="s">
        <v>1793</v>
      </c>
    </row>
    <row r="1062" spans="1:16" s="96" customFormat="1" ht="12.95" customHeight="1" x14ac:dyDescent="0.2">
      <c r="A1062" s="308" t="s">
        <v>1150</v>
      </c>
      <c r="B1062" s="308" t="s">
        <v>1151</v>
      </c>
      <c r="C1062" s="308" t="s">
        <v>1276</v>
      </c>
      <c r="D1062" s="308" t="s">
        <v>1278</v>
      </c>
      <c r="E1062" s="309">
        <v>3786</v>
      </c>
      <c r="F1062" s="309">
        <v>3786</v>
      </c>
      <c r="G1062" s="310">
        <v>1.499132E-3</v>
      </c>
      <c r="H1062" s="311">
        <v>0.28039350000000002</v>
      </c>
      <c r="I1062" s="311">
        <v>2.02E-5</v>
      </c>
      <c r="J1062" s="312">
        <v>-1.4392619553127428</v>
      </c>
      <c r="K1062" s="312">
        <v>-1.4392619553127428</v>
      </c>
      <c r="L1062" s="312">
        <v>0.72059462339124636</v>
      </c>
      <c r="M1062" s="312"/>
      <c r="N1062" s="312"/>
      <c r="O1062" s="312"/>
      <c r="P1062" s="308" t="s">
        <v>1793</v>
      </c>
    </row>
    <row r="1063" spans="1:16" s="96" customFormat="1" ht="12.95" customHeight="1" x14ac:dyDescent="0.2">
      <c r="A1063" s="308" t="s">
        <v>1150</v>
      </c>
      <c r="B1063" s="308" t="s">
        <v>1151</v>
      </c>
      <c r="C1063" s="308" t="s">
        <v>1276</v>
      </c>
      <c r="D1063" s="308" t="s">
        <v>1279</v>
      </c>
      <c r="E1063" s="309">
        <v>3786</v>
      </c>
      <c r="F1063" s="309">
        <v>3786</v>
      </c>
      <c r="G1063" s="310">
        <v>1.2121530000000001E-3</v>
      </c>
      <c r="H1063" s="311">
        <v>0.28037859999999998</v>
      </c>
      <c r="I1063" s="311">
        <v>1.9899999999999999E-5</v>
      </c>
      <c r="J1063" s="312">
        <v>-1.2209747640423707</v>
      </c>
      <c r="K1063" s="312">
        <v>-1.2209747640423707</v>
      </c>
      <c r="L1063" s="312">
        <v>0.7098927230420049</v>
      </c>
      <c r="M1063" s="312"/>
      <c r="N1063" s="312"/>
      <c r="O1063" s="312"/>
      <c r="P1063" s="308" t="s">
        <v>1793</v>
      </c>
    </row>
    <row r="1064" spans="1:16" s="96" customFormat="1" ht="12.95" customHeight="1" x14ac:dyDescent="0.2">
      <c r="A1064" s="308" t="s">
        <v>1150</v>
      </c>
      <c r="B1064" s="308" t="s">
        <v>1151</v>
      </c>
      <c r="C1064" s="308" t="s">
        <v>1276</v>
      </c>
      <c r="D1064" s="308" t="s">
        <v>1280</v>
      </c>
      <c r="E1064" s="309">
        <v>3786</v>
      </c>
      <c r="F1064" s="309">
        <v>3786</v>
      </c>
      <c r="G1064" s="310">
        <v>1.3658629999999999E-3</v>
      </c>
      <c r="H1064" s="311">
        <v>0.2803657</v>
      </c>
      <c r="I1064" s="311">
        <v>2.0699999999999998E-5</v>
      </c>
      <c r="J1064" s="312">
        <v>-2.0827679195001281</v>
      </c>
      <c r="K1064" s="312">
        <v>-2.0827679195001281</v>
      </c>
      <c r="L1064" s="312">
        <v>0.73843112396776434</v>
      </c>
      <c r="M1064" s="312"/>
      <c r="N1064" s="312"/>
      <c r="O1064" s="312"/>
      <c r="P1064" s="308" t="s">
        <v>1793</v>
      </c>
    </row>
    <row r="1065" spans="1:16" s="96" customFormat="1" ht="12.95" customHeight="1" x14ac:dyDescent="0.2">
      <c r="A1065" s="308" t="s">
        <v>1150</v>
      </c>
      <c r="B1065" s="308" t="s">
        <v>1151</v>
      </c>
      <c r="C1065" s="308" t="s">
        <v>1276</v>
      </c>
      <c r="D1065" s="308" t="s">
        <v>1281</v>
      </c>
      <c r="E1065" s="309">
        <v>3786</v>
      </c>
      <c r="F1065" s="309">
        <v>3786</v>
      </c>
      <c r="G1065" s="310">
        <v>1.357289E-3</v>
      </c>
      <c r="H1065" s="311">
        <v>0.28038960000000002</v>
      </c>
      <c r="I1065" s="311">
        <v>2.2200000000000001E-5</v>
      </c>
      <c r="J1065" s="312">
        <v>-1.2077811588351306</v>
      </c>
      <c r="K1065" s="312">
        <v>-1.2077811588351306</v>
      </c>
      <c r="L1065" s="312">
        <v>0.79194062570508983</v>
      </c>
      <c r="M1065" s="312"/>
      <c r="N1065" s="312"/>
      <c r="O1065" s="312"/>
      <c r="P1065" s="308" t="s">
        <v>1793</v>
      </c>
    </row>
    <row r="1066" spans="1:16" s="96" customFormat="1" ht="12.95" customHeight="1" x14ac:dyDescent="0.2">
      <c r="A1066" s="308" t="s">
        <v>1150</v>
      </c>
      <c r="B1066" s="308" t="s">
        <v>1151</v>
      </c>
      <c r="C1066" s="308" t="s">
        <v>1276</v>
      </c>
      <c r="D1066" s="308" t="s">
        <v>1282</v>
      </c>
      <c r="E1066" s="309">
        <v>3786</v>
      </c>
      <c r="F1066" s="309">
        <v>3786</v>
      </c>
      <c r="G1066" s="310">
        <v>1.1153669999999999E-3</v>
      </c>
      <c r="H1066" s="311">
        <v>0.28040029999999999</v>
      </c>
      <c r="I1066" s="311">
        <v>1.7799999999999999E-5</v>
      </c>
      <c r="J1066" s="312">
        <v>-0.19398946734527911</v>
      </c>
      <c r="K1066" s="312">
        <v>-0.19398946734527911</v>
      </c>
      <c r="L1066" s="312">
        <v>0.63497942061063739</v>
      </c>
      <c r="M1066" s="312"/>
      <c r="N1066" s="312"/>
      <c r="O1066" s="312"/>
      <c r="P1066" s="308" t="s">
        <v>1793</v>
      </c>
    </row>
    <row r="1067" spans="1:16" s="96" customFormat="1" ht="12.95" customHeight="1" x14ac:dyDescent="0.2">
      <c r="A1067" s="308" t="s">
        <v>1150</v>
      </c>
      <c r="B1067" s="308" t="s">
        <v>1151</v>
      </c>
      <c r="C1067" s="308" t="s">
        <v>1276</v>
      </c>
      <c r="D1067" s="308" t="s">
        <v>1283</v>
      </c>
      <c r="E1067" s="309">
        <v>3786</v>
      </c>
      <c r="F1067" s="309">
        <v>3786</v>
      </c>
      <c r="G1067" s="310">
        <v>1.2467139999999999E-3</v>
      </c>
      <c r="H1067" s="311">
        <v>0.28042499999999998</v>
      </c>
      <c r="I1067" s="311">
        <v>2.02E-5</v>
      </c>
      <c r="J1067" s="312">
        <v>0.34395196925052218</v>
      </c>
      <c r="K1067" s="312">
        <v>0.34395196925052218</v>
      </c>
      <c r="L1067" s="312">
        <v>0.72059462339124636</v>
      </c>
      <c r="M1067" s="312"/>
      <c r="N1067" s="312"/>
      <c r="O1067" s="312"/>
      <c r="P1067" s="308" t="s">
        <v>1793</v>
      </c>
    </row>
    <row r="1068" spans="1:16" s="96" customFormat="1" ht="12.95" customHeight="1" x14ac:dyDescent="0.2">
      <c r="A1068" s="308" t="s">
        <v>1150</v>
      </c>
      <c r="B1068" s="308" t="s">
        <v>1151</v>
      </c>
      <c r="C1068" s="308" t="s">
        <v>1276</v>
      </c>
      <c r="D1068" s="308" t="s">
        <v>1284</v>
      </c>
      <c r="E1068" s="309">
        <v>3786</v>
      </c>
      <c r="F1068" s="309">
        <v>3786</v>
      </c>
      <c r="G1068" s="310">
        <v>1.459545E-3</v>
      </c>
      <c r="H1068" s="311">
        <v>0.2803891</v>
      </c>
      <c r="I1068" s="311">
        <v>1.98E-5</v>
      </c>
      <c r="J1068" s="312">
        <v>-1.4927907741213442</v>
      </c>
      <c r="K1068" s="312">
        <v>-1.4927907741213442</v>
      </c>
      <c r="L1068" s="312">
        <v>0.70632542292670131</v>
      </c>
      <c r="M1068" s="312"/>
      <c r="N1068" s="312"/>
      <c r="O1068" s="312"/>
      <c r="P1068" s="308" t="s">
        <v>1793</v>
      </c>
    </row>
    <row r="1069" spans="1:16" s="96" customFormat="1" ht="12.95" customHeight="1" x14ac:dyDescent="0.2">
      <c r="A1069" s="308" t="s">
        <v>1150</v>
      </c>
      <c r="B1069" s="308" t="s">
        <v>1151</v>
      </c>
      <c r="C1069" s="308" t="s">
        <v>1276</v>
      </c>
      <c r="D1069" s="308" t="s">
        <v>1285</v>
      </c>
      <c r="E1069" s="309">
        <v>3786</v>
      </c>
      <c r="F1069" s="309">
        <v>3786</v>
      </c>
      <c r="G1069" s="310">
        <v>1.144111E-3</v>
      </c>
      <c r="H1069" s="311">
        <v>0.28035070000000001</v>
      </c>
      <c r="I1069" s="311">
        <v>2.09E-5</v>
      </c>
      <c r="J1069" s="312">
        <v>-2.0384722650945708</v>
      </c>
      <c r="K1069" s="312">
        <v>-2.0384722650945708</v>
      </c>
      <c r="L1069" s="312">
        <v>0.74556572419948175</v>
      </c>
      <c r="M1069" s="312"/>
      <c r="N1069" s="312"/>
      <c r="O1069" s="312"/>
      <c r="P1069" s="308" t="s">
        <v>1793</v>
      </c>
    </row>
    <row r="1070" spans="1:16" s="96" customFormat="1" ht="12.95" customHeight="1" x14ac:dyDescent="0.2">
      <c r="A1070" s="308" t="s">
        <v>1150</v>
      </c>
      <c r="B1070" s="308" t="s">
        <v>1151</v>
      </c>
      <c r="C1070" s="308" t="s">
        <v>1276</v>
      </c>
      <c r="D1070" s="308" t="s">
        <v>1286</v>
      </c>
      <c r="E1070" s="309">
        <v>3786</v>
      </c>
      <c r="F1070" s="309">
        <v>3786</v>
      </c>
      <c r="G1070" s="310">
        <v>1.1272159999999999E-3</v>
      </c>
      <c r="H1070" s="311">
        <v>0.28037499999999999</v>
      </c>
      <c r="I1070" s="311">
        <v>1.9700000000000001E-5</v>
      </c>
      <c r="J1070" s="312">
        <v>-1.1274753060075415</v>
      </c>
      <c r="K1070" s="312">
        <v>-1.1274753060075415</v>
      </c>
      <c r="L1070" s="312">
        <v>0.70275812281139771</v>
      </c>
      <c r="M1070" s="312"/>
      <c r="N1070" s="312"/>
      <c r="O1070" s="312"/>
      <c r="P1070" s="308" t="s">
        <v>1793</v>
      </c>
    </row>
    <row r="1071" spans="1:16" s="96" customFormat="1" ht="12.95" customHeight="1" x14ac:dyDescent="0.2">
      <c r="A1071" s="308" t="s">
        <v>1150</v>
      </c>
      <c r="B1071" s="308" t="s">
        <v>1151</v>
      </c>
      <c r="C1071" s="308" t="s">
        <v>1276</v>
      </c>
      <c r="D1071" s="308" t="s">
        <v>1287</v>
      </c>
      <c r="E1071" s="309">
        <v>3786</v>
      </c>
      <c r="F1071" s="309">
        <v>3786</v>
      </c>
      <c r="G1071" s="310">
        <v>2.054761E-3</v>
      </c>
      <c r="H1071" s="311">
        <v>0.28041240000000001</v>
      </c>
      <c r="I1071" s="311">
        <v>2.0299999999999999E-5</v>
      </c>
      <c r="J1071" s="312">
        <v>-2.2167822834240347</v>
      </c>
      <c r="K1071" s="312">
        <v>-2.2167822834240347</v>
      </c>
      <c r="L1071" s="312">
        <v>0.72416192350432951</v>
      </c>
      <c r="M1071" s="312"/>
      <c r="N1071" s="312"/>
      <c r="O1071" s="312"/>
      <c r="P1071" s="308" t="s">
        <v>1793</v>
      </c>
    </row>
    <row r="1072" spans="1:16" s="96" customFormat="1" ht="12.95" customHeight="1" x14ac:dyDescent="0.2">
      <c r="A1072" s="308" t="s">
        <v>1150</v>
      </c>
      <c r="B1072" s="308" t="s">
        <v>1151</v>
      </c>
      <c r="C1072" s="308" t="s">
        <v>1276</v>
      </c>
      <c r="D1072" s="308" t="s">
        <v>1288</v>
      </c>
      <c r="E1072" s="309">
        <v>3786</v>
      </c>
      <c r="F1072" s="309">
        <v>3786</v>
      </c>
      <c r="G1072" s="310">
        <v>1.765188E-3</v>
      </c>
      <c r="H1072" s="311">
        <v>0.280445</v>
      </c>
      <c r="I1072" s="311">
        <v>1.91E-5</v>
      </c>
      <c r="J1072" s="312">
        <v>-0.2972499685072183</v>
      </c>
      <c r="K1072" s="312">
        <v>-0.2972499685072183</v>
      </c>
      <c r="L1072" s="312">
        <v>0.68135432211513525</v>
      </c>
      <c r="M1072" s="312"/>
      <c r="N1072" s="312"/>
      <c r="O1072" s="312"/>
      <c r="P1072" s="308" t="s">
        <v>1793</v>
      </c>
    </row>
    <row r="1073" spans="1:16" s="96" customFormat="1" ht="12.95" customHeight="1" x14ac:dyDescent="0.2">
      <c r="A1073" s="26"/>
      <c r="B1073" s="26"/>
      <c r="C1073" s="26"/>
      <c r="D1073" s="26"/>
      <c r="E1073" s="167"/>
      <c r="F1073" s="167"/>
      <c r="G1073" s="168"/>
      <c r="H1073" s="169"/>
      <c r="I1073" s="169"/>
      <c r="J1073" s="13"/>
      <c r="K1073" s="13"/>
      <c r="L1073" s="13"/>
      <c r="M1073" s="13"/>
      <c r="N1073" s="13"/>
      <c r="O1073" s="13"/>
      <c r="P1073" s="26"/>
    </row>
    <row r="1074" spans="1:16" s="96" customFormat="1" ht="12.95" customHeight="1" x14ac:dyDescent="0.2">
      <c r="A1074" s="313" t="s">
        <v>1289</v>
      </c>
      <c r="B1074" s="313"/>
      <c r="C1074" s="313" t="s">
        <v>1290</v>
      </c>
      <c r="D1074" s="313" t="s">
        <v>1291</v>
      </c>
      <c r="E1074" s="389">
        <v>3612</v>
      </c>
      <c r="F1074" s="389">
        <v>3612</v>
      </c>
      <c r="G1074" s="322">
        <v>4.9100000000000001E-4</v>
      </c>
      <c r="H1074" s="390">
        <v>0.28046199999999999</v>
      </c>
      <c r="I1074" s="390">
        <v>1.8E-5</v>
      </c>
      <c r="J1074" s="318">
        <v>1.83</v>
      </c>
      <c r="K1074" s="318">
        <v>-0.47266235025045233</v>
      </c>
      <c r="L1074" s="318">
        <v>0.64184622970753225</v>
      </c>
      <c r="M1074" s="318">
        <f>AVERAGE(K1074:K1076)</f>
        <v>5.6422356075428816E-2</v>
      </c>
      <c r="N1074" s="318">
        <v>0.5322984547446451</v>
      </c>
      <c r="O1074" s="318">
        <f>MAX(K1074:K1076)-MIN(K1074:K1076)</f>
        <v>0.84420634222093227</v>
      </c>
      <c r="P1074" s="313" t="s">
        <v>1764</v>
      </c>
    </row>
    <row r="1075" spans="1:16" s="96" customFormat="1" ht="12.95" customHeight="1" x14ac:dyDescent="0.2">
      <c r="A1075" s="313" t="s">
        <v>1289</v>
      </c>
      <c r="B1075" s="313"/>
      <c r="C1075" s="313" t="s">
        <v>1292</v>
      </c>
      <c r="D1075" s="313" t="s">
        <v>1293</v>
      </c>
      <c r="E1075" s="389">
        <v>3612</v>
      </c>
      <c r="F1075" s="389">
        <v>3612</v>
      </c>
      <c r="G1075" s="322">
        <v>6.5099999999999999E-4</v>
      </c>
      <c r="H1075" s="390">
        <v>0.28049400000000002</v>
      </c>
      <c r="I1075" s="390">
        <v>1.7E-5</v>
      </c>
      <c r="J1075" s="318">
        <v>2.56</v>
      </c>
      <c r="K1075" s="318">
        <v>0.27038542650625885</v>
      </c>
      <c r="L1075" s="318">
        <v>0.60618810583168425</v>
      </c>
      <c r="M1075" s="318"/>
      <c r="N1075" s="318"/>
      <c r="O1075" s="318"/>
      <c r="P1075" s="313" t="s">
        <v>1764</v>
      </c>
    </row>
    <row r="1076" spans="1:16" s="96" customFormat="1" ht="12.95" customHeight="1" x14ac:dyDescent="0.2">
      <c r="A1076" s="313" t="s">
        <v>1289</v>
      </c>
      <c r="B1076" s="313"/>
      <c r="C1076" s="313" t="s">
        <v>1292</v>
      </c>
      <c r="D1076" s="313" t="s">
        <v>1294</v>
      </c>
      <c r="E1076" s="389">
        <v>3612</v>
      </c>
      <c r="F1076" s="389">
        <v>3612</v>
      </c>
      <c r="G1076" s="322">
        <v>5.9599999999999996E-4</v>
      </c>
      <c r="H1076" s="390">
        <v>0.28049299999999999</v>
      </c>
      <c r="I1076" s="390">
        <v>1.8999999999999998E-5</v>
      </c>
      <c r="J1076" s="318">
        <v>2.66</v>
      </c>
      <c r="K1076" s="318">
        <v>0.37154399197047994</v>
      </c>
      <c r="L1076" s="318">
        <v>0.67750435357893934</v>
      </c>
      <c r="M1076" s="318"/>
      <c r="N1076" s="318"/>
      <c r="O1076" s="318"/>
      <c r="P1076" s="313" t="s">
        <v>1764</v>
      </c>
    </row>
    <row r="1077" spans="1:16" s="96" customFormat="1" ht="12.95" customHeight="1" x14ac:dyDescent="0.2">
      <c r="A1077" s="313" t="s">
        <v>1289</v>
      </c>
      <c r="B1077" s="313"/>
      <c r="C1077" s="313" t="s">
        <v>1295</v>
      </c>
      <c r="D1077" s="313" t="s">
        <v>1296</v>
      </c>
      <c r="E1077" s="389">
        <v>3733</v>
      </c>
      <c r="F1077" s="389">
        <v>3733</v>
      </c>
      <c r="G1077" s="391">
        <v>6.5300000000000004E-4</v>
      </c>
      <c r="H1077" s="390">
        <v>0.280447</v>
      </c>
      <c r="I1077" s="390">
        <v>5.1E-5</v>
      </c>
      <c r="J1077" s="318">
        <v>2.63</v>
      </c>
      <c r="K1077" s="318">
        <v>1.4322713887304772</v>
      </c>
      <c r="L1077" s="318">
        <v>1.8190916199301022</v>
      </c>
      <c r="M1077" s="318">
        <f>AVERAGE(K1077:K1081)</f>
        <v>0.24530084811291708</v>
      </c>
      <c r="N1077" s="318">
        <v>0.83466726940295621</v>
      </c>
      <c r="O1077" s="318">
        <f>MAX(K1077:K1081)-MIN(K1077:K1081)</f>
        <v>2.2479212201942378</v>
      </c>
      <c r="P1077" s="313" t="s">
        <v>1764</v>
      </c>
    </row>
    <row r="1078" spans="1:16" s="96" customFormat="1" ht="12.95" customHeight="1" x14ac:dyDescent="0.2">
      <c r="A1078" s="313" t="s">
        <v>1289</v>
      </c>
      <c r="B1078" s="313"/>
      <c r="C1078" s="313" t="s">
        <v>1295</v>
      </c>
      <c r="D1078" s="313" t="s">
        <v>1297</v>
      </c>
      <c r="E1078" s="389">
        <v>3733</v>
      </c>
      <c r="F1078" s="389">
        <v>3733</v>
      </c>
      <c r="G1078" s="322">
        <v>5.7200000000000003E-4</v>
      </c>
      <c r="H1078" s="390">
        <v>0.280391</v>
      </c>
      <c r="I1078" s="390">
        <v>3.1000000000000001E-5</v>
      </c>
      <c r="J1078" s="318">
        <v>0.85</v>
      </c>
      <c r="K1078" s="318">
        <v>-0.35662045824391697</v>
      </c>
      <c r="L1078" s="318">
        <v>1.1057223572130681</v>
      </c>
      <c r="M1078" s="318"/>
      <c r="N1078" s="318"/>
      <c r="O1078" s="318"/>
      <c r="P1078" s="313" t="s">
        <v>1764</v>
      </c>
    </row>
    <row r="1079" spans="1:16" s="96" customFormat="1" ht="12.95" customHeight="1" x14ac:dyDescent="0.2">
      <c r="A1079" s="313" t="s">
        <v>1289</v>
      </c>
      <c r="B1079" s="313"/>
      <c r="C1079" s="313" t="s">
        <v>1295</v>
      </c>
      <c r="D1079" s="313" t="s">
        <v>1298</v>
      </c>
      <c r="E1079" s="389">
        <v>3733</v>
      </c>
      <c r="F1079" s="389">
        <v>3733</v>
      </c>
      <c r="G1079" s="322">
        <v>7.7800000000000005E-4</v>
      </c>
      <c r="H1079" s="390">
        <v>0.280393</v>
      </c>
      <c r="I1079" s="390">
        <v>1.8999999999999998E-5</v>
      </c>
      <c r="J1079" s="318">
        <v>1.58</v>
      </c>
      <c r="K1079" s="318">
        <v>-0.81564983146376058</v>
      </c>
      <c r="L1079" s="318">
        <v>0.67770079958173746</v>
      </c>
      <c r="M1079" s="318"/>
      <c r="N1079" s="318"/>
      <c r="O1079" s="318"/>
      <c r="P1079" s="313" t="s">
        <v>1764</v>
      </c>
    </row>
    <row r="1080" spans="1:16" s="96" customFormat="1" ht="12.95" customHeight="1" x14ac:dyDescent="0.2">
      <c r="A1080" s="313" t="s">
        <v>1289</v>
      </c>
      <c r="B1080" s="313"/>
      <c r="C1080" s="313" t="s">
        <v>1295</v>
      </c>
      <c r="D1080" s="313" t="s">
        <v>1299</v>
      </c>
      <c r="E1080" s="389">
        <v>3733</v>
      </c>
      <c r="F1080" s="389">
        <v>3733</v>
      </c>
      <c r="G1080" s="322">
        <v>5.04E-4</v>
      </c>
      <c r="H1080" s="390">
        <v>0.28039599999999998</v>
      </c>
      <c r="I1080" s="390">
        <v>1.8999999999999998E-5</v>
      </c>
      <c r="J1080" s="318">
        <v>2.41</v>
      </c>
      <c r="K1080" s="318">
        <v>-3.2057718613032193E-3</v>
      </c>
      <c r="L1080" s="318">
        <v>0.67770079958062723</v>
      </c>
      <c r="M1080" s="318"/>
      <c r="N1080" s="318"/>
      <c r="O1080" s="318"/>
      <c r="P1080" s="313" t="s">
        <v>1764</v>
      </c>
    </row>
    <row r="1081" spans="1:16" s="96" customFormat="1" ht="12.95" customHeight="1" x14ac:dyDescent="0.2">
      <c r="A1081" s="313" t="s">
        <v>1289</v>
      </c>
      <c r="B1081" s="313"/>
      <c r="C1081" s="313" t="s">
        <v>1295</v>
      </c>
      <c r="D1081" s="313" t="s">
        <v>1300</v>
      </c>
      <c r="E1081" s="389">
        <v>3733</v>
      </c>
      <c r="F1081" s="389">
        <v>3733</v>
      </c>
      <c r="G1081" s="322">
        <v>6.11E-4</v>
      </c>
      <c r="H1081" s="390">
        <v>0.28043099999999999</v>
      </c>
      <c r="I1081" s="390">
        <v>1.9999999999999998E-5</v>
      </c>
      <c r="J1081" s="318">
        <v>2.17</v>
      </c>
      <c r="K1081" s="318">
        <v>0.96970891340308896</v>
      </c>
      <c r="L1081" s="318">
        <v>0.71336926271703405</v>
      </c>
      <c r="M1081" s="318"/>
      <c r="N1081" s="318"/>
      <c r="O1081" s="318"/>
      <c r="P1081" s="313" t="s">
        <v>1764</v>
      </c>
    </row>
    <row r="1082" spans="1:16" s="96" customFormat="1" ht="12.95" customHeight="1" x14ac:dyDescent="0.2">
      <c r="A1082" s="313" t="s">
        <v>1289</v>
      </c>
      <c r="B1082" s="313"/>
      <c r="C1082" s="313" t="s">
        <v>1301</v>
      </c>
      <c r="D1082" s="313" t="s">
        <v>1302</v>
      </c>
      <c r="E1082" s="389">
        <v>3686</v>
      </c>
      <c r="F1082" s="389">
        <v>3686</v>
      </c>
      <c r="G1082" s="322">
        <v>4.17E-4</v>
      </c>
      <c r="H1082" s="390">
        <v>0.28042499999999998</v>
      </c>
      <c r="I1082" s="390">
        <v>1.8E-5</v>
      </c>
      <c r="J1082" s="318">
        <v>2.54</v>
      </c>
      <c r="K1082" s="318">
        <v>0.14208992456410385</v>
      </c>
      <c r="L1082" s="318">
        <v>0.64195998429106282</v>
      </c>
      <c r="M1082" s="318">
        <f>AVERAGE(K1082:K1085)</f>
        <v>-0.59382905148869236</v>
      </c>
      <c r="N1082" s="318">
        <v>0.5640905845814369</v>
      </c>
      <c r="O1082" s="318">
        <f>MAX(K1082:K1085)-MIN(K1082:K1085)</f>
        <v>1.2969050257816139</v>
      </c>
      <c r="P1082" s="313" t="s">
        <v>1764</v>
      </c>
    </row>
    <row r="1083" spans="1:16" s="96" customFormat="1" ht="12.95" customHeight="1" x14ac:dyDescent="0.2">
      <c r="A1083" s="313" t="s">
        <v>1289</v>
      </c>
      <c r="B1083" s="313"/>
      <c r="C1083" s="313" t="s">
        <v>1301</v>
      </c>
      <c r="D1083" s="313" t="s">
        <v>1303</v>
      </c>
      <c r="E1083" s="389">
        <v>3686</v>
      </c>
      <c r="F1083" s="389">
        <v>3686</v>
      </c>
      <c r="G1083" s="322">
        <v>3.4400000000000001E-4</v>
      </c>
      <c r="H1083" s="390">
        <v>0.280391</v>
      </c>
      <c r="I1083" s="390">
        <v>1.8999999999999998E-5</v>
      </c>
      <c r="J1083" s="318">
        <v>1.52</v>
      </c>
      <c r="K1083" s="318">
        <v>-0.88502537399781644</v>
      </c>
      <c r="L1083" s="318">
        <v>0.67762442786056809</v>
      </c>
      <c r="M1083" s="318"/>
      <c r="N1083" s="318"/>
      <c r="O1083" s="318"/>
      <c r="P1083" s="313" t="s">
        <v>1764</v>
      </c>
    </row>
    <row r="1084" spans="1:16" s="96" customFormat="1" ht="12.95" customHeight="1" x14ac:dyDescent="0.2">
      <c r="A1084" s="313" t="s">
        <v>1289</v>
      </c>
      <c r="B1084" s="313"/>
      <c r="C1084" s="313" t="s">
        <v>1301</v>
      </c>
      <c r="D1084" s="313" t="s">
        <v>1304</v>
      </c>
      <c r="E1084" s="389">
        <v>3686</v>
      </c>
      <c r="F1084" s="389">
        <v>3686</v>
      </c>
      <c r="G1084" s="322">
        <v>3.8000000000000002E-4</v>
      </c>
      <c r="H1084" s="390">
        <v>0.28038600000000002</v>
      </c>
      <c r="I1084" s="390">
        <v>2.6999999999999999E-5</v>
      </c>
      <c r="J1084" s="318">
        <v>1.24</v>
      </c>
      <c r="K1084" s="318">
        <v>-1.1548151012175101</v>
      </c>
      <c r="L1084" s="318">
        <v>0.96293997643437379</v>
      </c>
      <c r="M1084" s="318"/>
      <c r="N1084" s="318"/>
      <c r="O1084" s="318"/>
      <c r="P1084" s="313" t="s">
        <v>1764</v>
      </c>
    </row>
    <row r="1085" spans="1:16" s="96" customFormat="1" ht="12.95" customHeight="1" x14ac:dyDescent="0.2">
      <c r="A1085" s="313" t="s">
        <v>1289</v>
      </c>
      <c r="B1085" s="313"/>
      <c r="C1085" s="313" t="s">
        <v>1301</v>
      </c>
      <c r="D1085" s="313" t="s">
        <v>1305</v>
      </c>
      <c r="E1085" s="389">
        <v>3686</v>
      </c>
      <c r="F1085" s="389">
        <v>3686</v>
      </c>
      <c r="G1085" s="322">
        <v>3.2400000000000001E-4</v>
      </c>
      <c r="H1085" s="390">
        <v>0.28040100000000001</v>
      </c>
      <c r="I1085" s="390">
        <v>9.3999999999999994E-5</v>
      </c>
      <c r="J1085" s="318">
        <v>1.93</v>
      </c>
      <c r="K1085" s="318">
        <v>-0.47756565530354678</v>
      </c>
      <c r="L1085" s="318">
        <v>3.3524576957333352</v>
      </c>
      <c r="M1085" s="318"/>
      <c r="N1085" s="318"/>
      <c r="O1085" s="318"/>
      <c r="P1085" s="313" t="s">
        <v>1764</v>
      </c>
    </row>
    <row r="1086" spans="1:16" s="96" customFormat="1" ht="12.95" customHeight="1" x14ac:dyDescent="0.2">
      <c r="A1086" s="313" t="s">
        <v>1289</v>
      </c>
      <c r="B1086" s="313"/>
      <c r="C1086" s="313" t="s">
        <v>1306</v>
      </c>
      <c r="D1086" s="313" t="s">
        <v>1307</v>
      </c>
      <c r="E1086" s="389">
        <v>3693</v>
      </c>
      <c r="F1086" s="389">
        <v>3693</v>
      </c>
      <c r="G1086" s="322">
        <v>6.6799999999999997E-4</v>
      </c>
      <c r="H1086" s="390">
        <v>0.28047</v>
      </c>
      <c r="I1086" s="390">
        <v>1.8999999999999998E-5</v>
      </c>
      <c r="J1086" s="318">
        <v>3.73</v>
      </c>
      <c r="K1086" s="318">
        <v>1.2737209462954091</v>
      </c>
      <c r="L1086" s="318">
        <v>0.67763579703505883</v>
      </c>
      <c r="M1086" s="318">
        <f>AVERAGE(K1086:K1088)</f>
        <v>0.41263655402320093</v>
      </c>
      <c r="N1086" s="318">
        <v>0.88344497935076849</v>
      </c>
      <c r="O1086" s="318">
        <f>MAX(K1086:K1088)-MIN(K1086:K1088)</f>
        <v>1.4626719791499543</v>
      </c>
      <c r="P1086" s="313" t="s">
        <v>1764</v>
      </c>
    </row>
    <row r="1087" spans="1:16" s="96" customFormat="1" ht="12.95" customHeight="1" x14ac:dyDescent="0.2">
      <c r="A1087" s="313" t="s">
        <v>1289</v>
      </c>
      <c r="B1087" s="313"/>
      <c r="C1087" s="313" t="s">
        <v>1306</v>
      </c>
      <c r="D1087" s="313" t="s">
        <v>1308</v>
      </c>
      <c r="E1087" s="389">
        <v>3693</v>
      </c>
      <c r="F1087" s="389">
        <v>3693</v>
      </c>
      <c r="G1087" s="322">
        <v>8.5599999999999999E-4</v>
      </c>
      <c r="H1087" s="390">
        <v>0.28045199999999998</v>
      </c>
      <c r="I1087" s="390">
        <v>1.7E-5</v>
      </c>
      <c r="J1087" s="318">
        <v>2.59</v>
      </c>
      <c r="K1087" s="318">
        <v>0.15313974862873891</v>
      </c>
      <c r="L1087" s="318">
        <v>0.60630571313780024</v>
      </c>
      <c r="M1087" s="318"/>
      <c r="N1087" s="318"/>
      <c r="O1087" s="318"/>
      <c r="P1087" s="313" t="s">
        <v>1764</v>
      </c>
    </row>
    <row r="1088" spans="1:16" s="96" customFormat="1" ht="12.95" customHeight="1" x14ac:dyDescent="0.2">
      <c r="A1088" s="313" t="s">
        <v>1289</v>
      </c>
      <c r="B1088" s="313"/>
      <c r="C1088" s="313" t="s">
        <v>1306</v>
      </c>
      <c r="D1088" s="313" t="s">
        <v>1309</v>
      </c>
      <c r="E1088" s="389">
        <v>3693</v>
      </c>
      <c r="F1088" s="389">
        <v>3693</v>
      </c>
      <c r="G1088" s="322">
        <v>4.2999999999999999E-4</v>
      </c>
      <c r="H1088" s="390">
        <v>0.28041199999999999</v>
      </c>
      <c r="I1088" s="390">
        <v>2.0999999999999999E-5</v>
      </c>
      <c r="J1088" s="318">
        <v>2.2799999999999998</v>
      </c>
      <c r="K1088" s="318">
        <v>-0.18895103285454518</v>
      </c>
      <c r="L1088" s="318">
        <v>0.74896588093342764</v>
      </c>
      <c r="M1088" s="318"/>
      <c r="N1088" s="318"/>
      <c r="O1088" s="318"/>
      <c r="P1088" s="313" t="s">
        <v>1764</v>
      </c>
    </row>
    <row r="1089" spans="1:16" s="96" customFormat="1" ht="12.95" customHeight="1" x14ac:dyDescent="0.2">
      <c r="A1089" s="313" t="s">
        <v>1289</v>
      </c>
      <c r="B1089" s="313"/>
      <c r="C1089" s="486" t="s">
        <v>1310</v>
      </c>
      <c r="D1089" s="486" t="s">
        <v>1311</v>
      </c>
      <c r="E1089" s="487">
        <v>3581.3679049619327</v>
      </c>
      <c r="F1089" s="487">
        <v>3684</v>
      </c>
      <c r="G1089" s="488">
        <v>1.117187416235392E-3</v>
      </c>
      <c r="H1089" s="489">
        <v>0.2804487121330223</v>
      </c>
      <c r="I1089" s="489">
        <v>7.7343528474420933E-6</v>
      </c>
      <c r="J1089" s="318">
        <v>-3.2123647988865218</v>
      </c>
      <c r="K1089" s="318">
        <v>-0.83757566072040213</v>
      </c>
      <c r="L1089" s="318">
        <v>0.27584006852765519</v>
      </c>
      <c r="M1089" s="318">
        <f>AVERAGE(K1089:K1101)</f>
        <v>-0.47818393196204984</v>
      </c>
      <c r="N1089" s="318">
        <v>0.4859085802265819</v>
      </c>
      <c r="O1089" s="318">
        <f>MAX(K1089:K1101)-MIN(K1089:K1101)</f>
        <v>2.5488283545016532</v>
      </c>
      <c r="P1089" s="313" t="s">
        <v>1778</v>
      </c>
    </row>
    <row r="1090" spans="1:16" s="96" customFormat="1" ht="12.95" customHeight="1" x14ac:dyDescent="0.2">
      <c r="A1090" s="313" t="s">
        <v>1289</v>
      </c>
      <c r="B1090" s="313"/>
      <c r="C1090" s="486" t="s">
        <v>1310</v>
      </c>
      <c r="D1090" s="486" t="s">
        <v>1312</v>
      </c>
      <c r="E1090" s="487">
        <v>3623.7610398425377</v>
      </c>
      <c r="F1090" s="487">
        <v>3684</v>
      </c>
      <c r="G1090" s="488">
        <v>9.1002232649399918E-4</v>
      </c>
      <c r="H1090" s="489">
        <v>0.28047190104472447</v>
      </c>
      <c r="I1090" s="489">
        <v>6.8612894558145571E-6</v>
      </c>
      <c r="J1090" s="318">
        <v>-0.8881439621274182</v>
      </c>
      <c r="K1090" s="318">
        <v>0.5154995869283141</v>
      </c>
      <c r="L1090" s="318">
        <v>0.24470289770928133</v>
      </c>
      <c r="M1090" s="318"/>
      <c r="N1090" s="318"/>
      <c r="O1090" s="318"/>
      <c r="P1090" s="313" t="s">
        <v>1777</v>
      </c>
    </row>
    <row r="1091" spans="1:16" s="96" customFormat="1" ht="12.95" customHeight="1" x14ac:dyDescent="0.2">
      <c r="A1091" s="313" t="s">
        <v>1289</v>
      </c>
      <c r="B1091" s="313"/>
      <c r="C1091" s="486" t="s">
        <v>1310</v>
      </c>
      <c r="D1091" s="486" t="s">
        <v>1313</v>
      </c>
      <c r="E1091" s="487">
        <v>3640.8920952320304</v>
      </c>
      <c r="F1091" s="487">
        <v>3684</v>
      </c>
      <c r="G1091" s="488">
        <v>8.6881885631159459E-4</v>
      </c>
      <c r="H1091" s="489">
        <v>0.28041617248015333</v>
      </c>
      <c r="I1091" s="489">
        <v>9.3366361819621146E-6</v>
      </c>
      <c r="J1091" s="318">
        <v>-2.3731321703378527</v>
      </c>
      <c r="K1091" s="318">
        <v>-1.3673901136279643</v>
      </c>
      <c r="L1091" s="318">
        <v>0.33298433819051176</v>
      </c>
      <c r="M1091" s="318"/>
      <c r="N1091" s="318"/>
      <c r="O1091" s="318"/>
      <c r="P1091" s="313" t="s">
        <v>1777</v>
      </c>
    </row>
    <row r="1092" spans="1:16" s="96" customFormat="1" ht="12.95" customHeight="1" x14ac:dyDescent="0.2">
      <c r="A1092" s="313" t="s">
        <v>1289</v>
      </c>
      <c r="B1092" s="313"/>
      <c r="C1092" s="486" t="s">
        <v>1310</v>
      </c>
      <c r="D1092" s="486" t="s">
        <v>1314</v>
      </c>
      <c r="E1092" s="487">
        <v>3380.6580132210133</v>
      </c>
      <c r="F1092" s="487">
        <v>3684</v>
      </c>
      <c r="G1092" s="488">
        <v>8.248971183566963E-4</v>
      </c>
      <c r="H1092" s="489">
        <v>0.28042695015879604</v>
      </c>
      <c r="I1092" s="489">
        <v>8.3702076458282962E-6</v>
      </c>
      <c r="J1092" s="318">
        <v>-7.9369730872304345</v>
      </c>
      <c r="K1092" s="318">
        <v>-0.87148045850526934</v>
      </c>
      <c r="L1092" s="318">
        <v>0.29851736740527102</v>
      </c>
      <c r="M1092" s="318"/>
      <c r="N1092" s="318"/>
      <c r="O1092" s="318"/>
      <c r="P1092" s="313" t="s">
        <v>1777</v>
      </c>
    </row>
    <row r="1093" spans="1:16" s="96" customFormat="1" ht="12.95" customHeight="1" x14ac:dyDescent="0.2">
      <c r="A1093" s="313" t="s">
        <v>1289</v>
      </c>
      <c r="B1093" s="313"/>
      <c r="C1093" s="486" t="s">
        <v>1310</v>
      </c>
      <c r="D1093" s="486" t="s">
        <v>1315</v>
      </c>
      <c r="E1093" s="487">
        <v>3677.6267157854809</v>
      </c>
      <c r="F1093" s="487">
        <v>3684</v>
      </c>
      <c r="G1093" s="488">
        <v>7.4367472058772561E-4</v>
      </c>
      <c r="H1093" s="489">
        <v>0.28044783403366258</v>
      </c>
      <c r="I1093" s="489">
        <v>6.8021492897332824E-6</v>
      </c>
      <c r="J1093" s="318">
        <v>-6.9771016472332123E-2</v>
      </c>
      <c r="K1093" s="318">
        <v>7.9577847644785038E-2</v>
      </c>
      <c r="L1093" s="318">
        <v>0.24259370670298708</v>
      </c>
      <c r="M1093" s="318"/>
      <c r="N1093" s="318"/>
      <c r="O1093" s="318"/>
      <c r="P1093" s="313" t="s">
        <v>1777</v>
      </c>
    </row>
    <row r="1094" spans="1:16" s="96" customFormat="1" ht="12.95" customHeight="1" x14ac:dyDescent="0.2">
      <c r="A1094" s="313" t="s">
        <v>1289</v>
      </c>
      <c r="B1094" s="313"/>
      <c r="C1094" s="486" t="s">
        <v>1310</v>
      </c>
      <c r="D1094" s="486" t="s">
        <v>1316</v>
      </c>
      <c r="E1094" s="487">
        <v>3654.7962479870926</v>
      </c>
      <c r="F1094" s="487">
        <v>3684</v>
      </c>
      <c r="G1094" s="488">
        <v>1.7157384144876728E-3</v>
      </c>
      <c r="H1094" s="489">
        <v>0.28048588139016056</v>
      </c>
      <c r="I1094" s="489">
        <v>1.2040744309296691E-5</v>
      </c>
      <c r="J1094" s="318">
        <v>-1.6957232932822188</v>
      </c>
      <c r="K1094" s="318">
        <v>-1.031876906831819</v>
      </c>
      <c r="L1094" s="318">
        <v>0.42942438765014579</v>
      </c>
      <c r="M1094" s="318"/>
      <c r="N1094" s="318"/>
      <c r="O1094" s="318"/>
      <c r="P1094" s="313" t="s">
        <v>1777</v>
      </c>
    </row>
    <row r="1095" spans="1:16" s="96" customFormat="1" ht="12.95" customHeight="1" x14ac:dyDescent="0.2">
      <c r="A1095" s="313" t="s">
        <v>1289</v>
      </c>
      <c r="B1095" s="313"/>
      <c r="C1095" s="486" t="s">
        <v>1310</v>
      </c>
      <c r="D1095" s="486" t="s">
        <v>1317</v>
      </c>
      <c r="E1095" s="487">
        <v>3699.2031164096475</v>
      </c>
      <c r="F1095" s="487">
        <v>3684</v>
      </c>
      <c r="G1095" s="488">
        <v>1.0371067500677604E-3</v>
      </c>
      <c r="H1095" s="489">
        <v>0.28044413955914427</v>
      </c>
      <c r="I1095" s="489">
        <v>1.0551638880530051E-5</v>
      </c>
      <c r="J1095" s="318">
        <v>-0.44416311482061255</v>
      </c>
      <c r="K1095" s="318">
        <v>-0.79730231073105173</v>
      </c>
      <c r="L1095" s="318">
        <v>0.3763165256720491</v>
      </c>
      <c r="M1095" s="318"/>
      <c r="N1095" s="318"/>
      <c r="O1095" s="318"/>
      <c r="P1095" s="313" t="s">
        <v>1777</v>
      </c>
    </row>
    <row r="1096" spans="1:16" s="96" customFormat="1" ht="12.95" customHeight="1" x14ac:dyDescent="0.2">
      <c r="A1096" s="313" t="s">
        <v>1289</v>
      </c>
      <c r="B1096" s="313"/>
      <c r="C1096" s="486" t="s">
        <v>1310</v>
      </c>
      <c r="D1096" s="486" t="s">
        <v>1318</v>
      </c>
      <c r="E1096" s="487">
        <v>3659.2244440130312</v>
      </c>
      <c r="F1096" s="487">
        <v>3684</v>
      </c>
      <c r="G1096" s="488">
        <v>8.8335353163583022E-4</v>
      </c>
      <c r="H1096" s="489">
        <v>0.28041821644345827</v>
      </c>
      <c r="I1096" s="489">
        <v>1.5708538177573059E-5</v>
      </c>
      <c r="J1096" s="318">
        <v>-1.9093052115994034</v>
      </c>
      <c r="K1096" s="318">
        <v>-1.3314019196297711</v>
      </c>
      <c r="L1096" s="318">
        <v>0.56023358809942359</v>
      </c>
      <c r="M1096" s="318"/>
      <c r="N1096" s="318"/>
      <c r="O1096" s="318"/>
      <c r="P1096" s="313" t="s">
        <v>1777</v>
      </c>
    </row>
    <row r="1097" spans="1:16" s="96" customFormat="1" ht="12.95" customHeight="1" x14ac:dyDescent="0.2">
      <c r="A1097" s="313" t="s">
        <v>1289</v>
      </c>
      <c r="B1097" s="313"/>
      <c r="C1097" s="486" t="s">
        <v>1310</v>
      </c>
      <c r="D1097" s="486" t="s">
        <v>1319</v>
      </c>
      <c r="E1097" s="487">
        <v>3647.3260749682622</v>
      </c>
      <c r="F1097" s="487">
        <v>3684</v>
      </c>
      <c r="G1097" s="488">
        <v>1.3136831940013219E-3</v>
      </c>
      <c r="H1097" s="489">
        <v>0.28047074586162185</v>
      </c>
      <c r="I1097" s="489">
        <v>9.2597062238708437E-6</v>
      </c>
      <c r="J1097" s="318">
        <v>-1.394862140581667</v>
      </c>
      <c r="K1097" s="318">
        <v>-0.55072548071466443</v>
      </c>
      <c r="L1097" s="318">
        <v>0.33024068719300637</v>
      </c>
      <c r="M1097" s="318"/>
      <c r="N1097" s="318"/>
      <c r="O1097" s="318"/>
      <c r="P1097" s="313" t="s">
        <v>1777</v>
      </c>
    </row>
    <row r="1098" spans="1:16" s="96" customFormat="1" ht="12.95" customHeight="1" x14ac:dyDescent="0.2">
      <c r="A1098" s="313" t="s">
        <v>1289</v>
      </c>
      <c r="B1098" s="313"/>
      <c r="C1098" s="486" t="s">
        <v>1310</v>
      </c>
      <c r="D1098" s="486" t="s">
        <v>1320</v>
      </c>
      <c r="E1098" s="487">
        <v>3620.6156476958417</v>
      </c>
      <c r="F1098" s="487">
        <v>3684</v>
      </c>
      <c r="G1098" s="488">
        <v>7.2737536383398903E-4</v>
      </c>
      <c r="H1098" s="489">
        <v>0.28047229714138722</v>
      </c>
      <c r="I1098" s="489">
        <v>8.5786618280044958E-6</v>
      </c>
      <c r="J1098" s="318">
        <v>-0.49177830971624076</v>
      </c>
      <c r="K1098" s="318">
        <v>0.99342616174169507</v>
      </c>
      <c r="L1098" s="318">
        <v>0.30595173418968002</v>
      </c>
      <c r="M1098" s="318"/>
      <c r="N1098" s="318"/>
      <c r="O1098" s="318"/>
      <c r="P1098" s="313" t="s">
        <v>1777</v>
      </c>
    </row>
    <row r="1099" spans="1:16" s="96" customFormat="1" ht="12.95" customHeight="1" x14ac:dyDescent="0.2">
      <c r="A1099" s="313" t="s">
        <v>1289</v>
      </c>
      <c r="B1099" s="313"/>
      <c r="C1099" s="486" t="s">
        <v>1310</v>
      </c>
      <c r="D1099" s="486" t="s">
        <v>1321</v>
      </c>
      <c r="E1099" s="487">
        <v>3678.1155449338689</v>
      </c>
      <c r="F1099" s="487">
        <v>3684</v>
      </c>
      <c r="G1099" s="488">
        <v>1.629097506690914E-3</v>
      </c>
      <c r="H1099" s="489">
        <v>0.28047694492180031</v>
      </c>
      <c r="I1099" s="489">
        <v>1.5065873034995199E-5</v>
      </c>
      <c r="J1099" s="318">
        <v>-1.2647416653770649</v>
      </c>
      <c r="K1099" s="318">
        <v>-1.1305800910210717</v>
      </c>
      <c r="L1099" s="318">
        <v>0.53731340324936205</v>
      </c>
      <c r="M1099" s="318"/>
      <c r="N1099" s="318"/>
      <c r="O1099" s="318"/>
      <c r="P1099" s="313" t="s">
        <v>1777</v>
      </c>
    </row>
    <row r="1100" spans="1:16" s="96" customFormat="1" ht="12.95" customHeight="1" x14ac:dyDescent="0.2">
      <c r="A1100" s="313" t="s">
        <v>1289</v>
      </c>
      <c r="B1100" s="313"/>
      <c r="C1100" s="486" t="s">
        <v>1310</v>
      </c>
      <c r="D1100" s="486" t="s">
        <v>1322</v>
      </c>
      <c r="E1100" s="487">
        <v>3637.0341386813629</v>
      </c>
      <c r="F1100" s="487">
        <v>3684</v>
      </c>
      <c r="G1100" s="488">
        <v>1.0865180949521656E-3</v>
      </c>
      <c r="H1100" s="489">
        <v>0.28044006752275275</v>
      </c>
      <c r="I1100" s="489">
        <v>6.3721325845097351E-6</v>
      </c>
      <c r="J1100" s="318">
        <v>-2.1564467222065145</v>
      </c>
      <c r="K1100" s="318">
        <v>-1.0680000109131171</v>
      </c>
      <c r="L1100" s="318">
        <v>0.22725747369500837</v>
      </c>
      <c r="M1100" s="318"/>
      <c r="N1100" s="318"/>
      <c r="O1100" s="318"/>
      <c r="P1100" s="313" t="s">
        <v>1777</v>
      </c>
    </row>
    <row r="1101" spans="1:16" s="96" customFormat="1" ht="12.95" customHeight="1" x14ac:dyDescent="0.2">
      <c r="A1101" s="313" t="s">
        <v>1289</v>
      </c>
      <c r="B1101" s="313"/>
      <c r="C1101" s="486" t="s">
        <v>1310</v>
      </c>
      <c r="D1101" s="486" t="s">
        <v>1323</v>
      </c>
      <c r="E1101" s="487">
        <v>3616.5577547004455</v>
      </c>
      <c r="F1101" s="487">
        <v>3684</v>
      </c>
      <c r="G1101" s="488">
        <v>9.6229340359083309E-4</v>
      </c>
      <c r="H1101" s="489">
        <v>0.280494295218783</v>
      </c>
      <c r="I1101" s="489">
        <v>9.6615076176713157E-6</v>
      </c>
      <c r="J1101" s="318">
        <v>-0.38751327024045362</v>
      </c>
      <c r="K1101" s="318">
        <v>1.181438240873689</v>
      </c>
      <c r="L1101" s="318">
        <v>0.34457064164161721</v>
      </c>
      <c r="M1101" s="318"/>
      <c r="N1101" s="318"/>
      <c r="O1101" s="318"/>
      <c r="P1101" s="313" t="s">
        <v>1777</v>
      </c>
    </row>
    <row r="1102" spans="1:16" s="96" customFormat="1" ht="12.95" customHeight="1" x14ac:dyDescent="0.2">
      <c r="A1102" s="313" t="s">
        <v>1289</v>
      </c>
      <c r="B1102" s="313"/>
      <c r="C1102" s="486" t="s">
        <v>1310</v>
      </c>
      <c r="D1102" s="486" t="s">
        <v>1324</v>
      </c>
      <c r="E1102" s="487">
        <v>3867.7594120503186</v>
      </c>
      <c r="F1102" s="487">
        <v>3867</v>
      </c>
      <c r="G1102" s="488">
        <v>6.9140260376780694E-4</v>
      </c>
      <c r="H1102" s="489">
        <v>0.28030686166661534</v>
      </c>
      <c r="I1102" s="489">
        <v>1.0304015173528785E-5</v>
      </c>
      <c r="J1102" s="318">
        <v>-1.1173810990165534</v>
      </c>
      <c r="K1102" s="318">
        <v>-0.51278838716473096</v>
      </c>
      <c r="L1102" s="318">
        <v>0.36764672087019612</v>
      </c>
      <c r="M1102" s="318">
        <f>AVERAGE(K1102:K1125)</f>
        <v>0.82717141578851161</v>
      </c>
      <c r="N1102" s="318">
        <v>0.60624853078092911</v>
      </c>
      <c r="O1102" s="318">
        <f>MAX(K1102:K1125)-MIN(K1102:K1125)</f>
        <v>6.0172273739489412</v>
      </c>
      <c r="P1102" s="313" t="s">
        <v>1777</v>
      </c>
    </row>
    <row r="1103" spans="1:16" s="96" customFormat="1" ht="12.95" customHeight="1" x14ac:dyDescent="0.2">
      <c r="A1103" s="313" t="s">
        <v>1289</v>
      </c>
      <c r="B1103" s="313"/>
      <c r="C1103" s="486" t="s">
        <v>1310</v>
      </c>
      <c r="D1103" s="486" t="s">
        <v>1325</v>
      </c>
      <c r="E1103" s="487">
        <v>3822.4646721903032</v>
      </c>
      <c r="F1103" s="487">
        <v>3867</v>
      </c>
      <c r="G1103" s="488">
        <v>5.1745589191125188E-4</v>
      </c>
      <c r="H1103" s="489">
        <v>0.2802722514680237</v>
      </c>
      <c r="I1103" s="489">
        <v>8.2968756377481789E-6</v>
      </c>
      <c r="J1103" s="318">
        <v>-2.3372723480837529</v>
      </c>
      <c r="K1103" s="318">
        <v>-1.2830234800809137</v>
      </c>
      <c r="L1103" s="318">
        <v>0.29603208752226884</v>
      </c>
      <c r="M1103" s="318"/>
      <c r="N1103" s="318"/>
      <c r="O1103" s="318"/>
      <c r="P1103" s="313" t="s">
        <v>1777</v>
      </c>
    </row>
    <row r="1104" spans="1:16" s="96" customFormat="1" ht="12.95" customHeight="1" x14ac:dyDescent="0.2">
      <c r="A1104" s="313" t="s">
        <v>1289</v>
      </c>
      <c r="B1104" s="313"/>
      <c r="C1104" s="486" t="s">
        <v>1310</v>
      </c>
      <c r="D1104" s="486" t="s">
        <v>1326</v>
      </c>
      <c r="E1104" s="487">
        <v>3857.114838624042</v>
      </c>
      <c r="F1104" s="487">
        <v>3867</v>
      </c>
      <c r="G1104" s="488">
        <v>5.8769717640637679E-4</v>
      </c>
      <c r="H1104" s="489">
        <v>0.28031305672530499</v>
      </c>
      <c r="I1104" s="489">
        <v>9.5726363096743398E-6</v>
      </c>
      <c r="J1104" s="318">
        <v>-0.6193488265303364</v>
      </c>
      <c r="K1104" s="318">
        <v>-1.4726000645559623E-2</v>
      </c>
      <c r="L1104" s="318">
        <v>0.34155116137357666</v>
      </c>
      <c r="M1104" s="318"/>
      <c r="N1104" s="318"/>
      <c r="O1104" s="318"/>
      <c r="P1104" s="313" t="s">
        <v>1777</v>
      </c>
    </row>
    <row r="1105" spans="1:16" s="96" customFormat="1" ht="12.95" customHeight="1" x14ac:dyDescent="0.2">
      <c r="A1105" s="313" t="s">
        <v>1289</v>
      </c>
      <c r="B1105" s="313"/>
      <c r="C1105" s="486" t="s">
        <v>1310</v>
      </c>
      <c r="D1105" s="486" t="s">
        <v>1327</v>
      </c>
      <c r="E1105" s="487">
        <v>3835.5087059313437</v>
      </c>
      <c r="F1105" s="487">
        <v>3867</v>
      </c>
      <c r="G1105" s="488">
        <v>4.9407468810521013E-4</v>
      </c>
      <c r="H1105" s="489">
        <v>0.2802872316322283</v>
      </c>
      <c r="I1105" s="489">
        <v>1.0317892188239293E-5</v>
      </c>
      <c r="J1105" s="318">
        <v>-1.4322293428980248</v>
      </c>
      <c r="K1105" s="318">
        <v>-0.68607499017603324</v>
      </c>
      <c r="L1105" s="318">
        <v>0.36814185202849181</v>
      </c>
      <c r="M1105" s="318"/>
      <c r="N1105" s="318"/>
      <c r="O1105" s="318"/>
      <c r="P1105" s="313" t="s">
        <v>1777</v>
      </c>
    </row>
    <row r="1106" spans="1:16" s="96" customFormat="1" ht="12.95" customHeight="1" x14ac:dyDescent="0.2">
      <c r="A1106" s="313" t="s">
        <v>1289</v>
      </c>
      <c r="B1106" s="313"/>
      <c r="C1106" s="486" t="s">
        <v>1310</v>
      </c>
      <c r="D1106" s="486" t="s">
        <v>1328</v>
      </c>
      <c r="E1106" s="487">
        <v>3864</v>
      </c>
      <c r="F1106" s="487">
        <v>3867</v>
      </c>
      <c r="G1106" s="488">
        <v>6.4132469999555444E-4</v>
      </c>
      <c r="H1106" s="489">
        <v>0.28031505473130203</v>
      </c>
      <c r="I1106" s="489">
        <v>1.0803117401628908E-5</v>
      </c>
      <c r="J1106" s="318">
        <v>-0.69130819415674682</v>
      </c>
      <c r="K1106" s="318">
        <v>-8.6689719369648088E-2</v>
      </c>
      <c r="L1106" s="318">
        <v>0.3854546621884225</v>
      </c>
      <c r="M1106" s="318"/>
      <c r="N1106" s="318"/>
      <c r="O1106" s="318"/>
      <c r="P1106" s="313" t="s">
        <v>1777</v>
      </c>
    </row>
    <row r="1107" spans="1:16" s="96" customFormat="1" ht="12.95" customHeight="1" x14ac:dyDescent="0.2">
      <c r="A1107" s="313" t="s">
        <v>1289</v>
      </c>
      <c r="B1107" s="313"/>
      <c r="C1107" s="486" t="s">
        <v>1310</v>
      </c>
      <c r="D1107" s="486" t="s">
        <v>1329</v>
      </c>
      <c r="E1107" s="487">
        <v>3756.209242774592</v>
      </c>
      <c r="F1107" s="487">
        <v>3867</v>
      </c>
      <c r="G1107" s="488">
        <v>2.0449000961747797E-4</v>
      </c>
      <c r="H1107" s="489">
        <v>0.28030166427262987</v>
      </c>
      <c r="I1107" s="489">
        <v>8.4604088874496272E-6</v>
      </c>
      <c r="J1107" s="318">
        <v>-2.0434848610291345</v>
      </c>
      <c r="K1107" s="318">
        <v>0.60243364037759761</v>
      </c>
      <c r="L1107" s="318">
        <v>0.30186694529366065</v>
      </c>
      <c r="M1107" s="318"/>
      <c r="N1107" s="318"/>
      <c r="O1107" s="318"/>
      <c r="P1107" s="313" t="s">
        <v>1777</v>
      </c>
    </row>
    <row r="1108" spans="1:16" s="96" customFormat="1" ht="12.95" customHeight="1" x14ac:dyDescent="0.2">
      <c r="A1108" s="313" t="s">
        <v>1289</v>
      </c>
      <c r="B1108" s="313"/>
      <c r="C1108" s="486" t="s">
        <v>1310</v>
      </c>
      <c r="D1108" s="486" t="s">
        <v>1330</v>
      </c>
      <c r="E1108" s="487">
        <v>3792.6027363764674</v>
      </c>
      <c r="F1108" s="487">
        <v>3867</v>
      </c>
      <c r="G1108" s="488">
        <v>7.6446120891899151E-4</v>
      </c>
      <c r="H1108" s="489">
        <v>0.28036528756887025</v>
      </c>
      <c r="I1108" s="489">
        <v>1.1432047075102935E-5</v>
      </c>
      <c r="J1108" s="318">
        <v>-0.85242554546247062</v>
      </c>
      <c r="K1108" s="318">
        <v>1.3766870156595168</v>
      </c>
      <c r="L1108" s="318">
        <v>0.40789483994441156</v>
      </c>
      <c r="M1108" s="318"/>
      <c r="N1108" s="318"/>
      <c r="O1108" s="318"/>
      <c r="P1108" s="313" t="s">
        <v>1777</v>
      </c>
    </row>
    <row r="1109" spans="1:16" s="96" customFormat="1" ht="12.95" customHeight="1" x14ac:dyDescent="0.2">
      <c r="A1109" s="313" t="s">
        <v>1289</v>
      </c>
      <c r="B1109" s="313"/>
      <c r="C1109" s="486" t="s">
        <v>1310</v>
      </c>
      <c r="D1109" s="486" t="s">
        <v>1331</v>
      </c>
      <c r="E1109" s="487">
        <v>3865.1583120175605</v>
      </c>
      <c r="F1109" s="487">
        <v>3867</v>
      </c>
      <c r="G1109" s="488">
        <v>3.1469188752969348E-4</v>
      </c>
      <c r="H1109" s="489">
        <v>0.2802903375850061</v>
      </c>
      <c r="I1109" s="489">
        <v>1.073660156695672E-5</v>
      </c>
      <c r="J1109" s="318">
        <v>-0.13996991653984867</v>
      </c>
      <c r="K1109" s="318">
        <v>-9.6078634251872685E-2</v>
      </c>
      <c r="L1109" s="318">
        <v>0.38308138069598208</v>
      </c>
      <c r="M1109" s="318"/>
      <c r="N1109" s="318"/>
      <c r="O1109" s="318"/>
      <c r="P1109" s="313" t="s">
        <v>1777</v>
      </c>
    </row>
    <row r="1110" spans="1:16" s="96" customFormat="1" ht="12.95" customHeight="1" x14ac:dyDescent="0.2">
      <c r="A1110" s="313" t="s">
        <v>1289</v>
      </c>
      <c r="B1110" s="313"/>
      <c r="C1110" s="486" t="s">
        <v>1310</v>
      </c>
      <c r="D1110" s="486" t="s">
        <v>1332</v>
      </c>
      <c r="E1110" s="487">
        <v>3832.2929294534729</v>
      </c>
      <c r="F1110" s="487">
        <v>3867</v>
      </c>
      <c r="G1110" s="488">
        <v>1.0087669947411819E-3</v>
      </c>
      <c r="H1110" s="489">
        <v>0.28040563182595374</v>
      </c>
      <c r="I1110" s="489">
        <v>1.108557349289406E-5</v>
      </c>
      <c r="J1110" s="318">
        <v>-5.3490421412122645E-2</v>
      </c>
      <c r="K1110" s="318">
        <v>2.1635664099428631</v>
      </c>
      <c r="L1110" s="318">
        <v>0.39553268070813274</v>
      </c>
      <c r="M1110" s="318"/>
      <c r="N1110" s="318"/>
      <c r="O1110" s="318"/>
      <c r="P1110" s="313" t="s">
        <v>1777</v>
      </c>
    </row>
    <row r="1111" spans="1:16" s="96" customFormat="1" ht="12.95" customHeight="1" x14ac:dyDescent="0.2">
      <c r="A1111" s="313" t="s">
        <v>1289</v>
      </c>
      <c r="B1111" s="313"/>
      <c r="C1111" s="486" t="s">
        <v>1310</v>
      </c>
      <c r="D1111" s="486" t="s">
        <v>1333</v>
      </c>
      <c r="E1111" s="487">
        <v>3635.7627966322539</v>
      </c>
      <c r="F1111" s="487">
        <v>3867</v>
      </c>
      <c r="G1111" s="488">
        <v>5.3237875517658676E-4</v>
      </c>
      <c r="H1111" s="489">
        <v>0.28044201321024709</v>
      </c>
      <c r="I1111" s="489">
        <v>1.3023046421748195E-5</v>
      </c>
      <c r="J1111" s="318">
        <v>-1.7964047602344593</v>
      </c>
      <c r="K1111" s="318">
        <v>4.7342038938680275</v>
      </c>
      <c r="L1111" s="318">
        <v>0.46466161317537669</v>
      </c>
      <c r="M1111" s="318"/>
      <c r="N1111" s="318"/>
      <c r="O1111" s="318"/>
      <c r="P1111" s="313" t="s">
        <v>1777</v>
      </c>
    </row>
    <row r="1112" spans="1:16" s="96" customFormat="1" ht="12.95" customHeight="1" x14ac:dyDescent="0.2">
      <c r="A1112" s="313" t="s">
        <v>1289</v>
      </c>
      <c r="B1112" s="313"/>
      <c r="C1112" s="486" t="s">
        <v>1310</v>
      </c>
      <c r="D1112" s="486" t="s">
        <v>1334</v>
      </c>
      <c r="E1112" s="487">
        <v>3800.3145232775823</v>
      </c>
      <c r="F1112" s="487">
        <v>3867</v>
      </c>
      <c r="G1112" s="488">
        <v>3.3981676578270374E-4</v>
      </c>
      <c r="H1112" s="489">
        <v>0.28029224039411288</v>
      </c>
      <c r="I1112" s="489">
        <v>9.6081829897309562E-6</v>
      </c>
      <c r="J1112" s="318">
        <v>-1.6821481171893193</v>
      </c>
      <c r="K1112" s="318">
        <v>-9.5301310639728243E-2</v>
      </c>
      <c r="L1112" s="318">
        <v>0.34281946505454464</v>
      </c>
      <c r="M1112" s="318"/>
      <c r="N1112" s="318"/>
      <c r="O1112" s="318"/>
      <c r="P1112" s="313" t="s">
        <v>1777</v>
      </c>
    </row>
    <row r="1113" spans="1:16" s="96" customFormat="1" ht="12.95" customHeight="1" x14ac:dyDescent="0.2">
      <c r="A1113" s="313" t="s">
        <v>1289</v>
      </c>
      <c r="B1113" s="313"/>
      <c r="C1113" s="486" t="s">
        <v>1310</v>
      </c>
      <c r="D1113" s="486" t="s">
        <v>1335</v>
      </c>
      <c r="E1113" s="487">
        <v>3775.6464954720172</v>
      </c>
      <c r="F1113" s="487">
        <v>3867</v>
      </c>
      <c r="G1113" s="488">
        <v>4.6563532310964673E-4</v>
      </c>
      <c r="H1113" s="489">
        <v>0.28035568841118463</v>
      </c>
      <c r="I1113" s="489">
        <v>1.127527121498452E-5</v>
      </c>
      <c r="J1113" s="318">
        <v>-0.41175229411141256</v>
      </c>
      <c r="K1113" s="318">
        <v>1.8324279167702962</v>
      </c>
      <c r="L1113" s="318">
        <v>0.40230108548033883</v>
      </c>
      <c r="M1113" s="318"/>
      <c r="N1113" s="318"/>
      <c r="O1113" s="318"/>
      <c r="P1113" s="313" t="s">
        <v>1777</v>
      </c>
    </row>
    <row r="1114" spans="1:16" s="96" customFormat="1" ht="12.95" customHeight="1" x14ac:dyDescent="0.2">
      <c r="A1114" s="313" t="s">
        <v>1289</v>
      </c>
      <c r="B1114" s="313"/>
      <c r="C1114" s="486" t="s">
        <v>1310</v>
      </c>
      <c r="D1114" s="486" t="s">
        <v>1336</v>
      </c>
      <c r="E1114" s="487">
        <v>3630.6066135276596</v>
      </c>
      <c r="F1114" s="487">
        <v>3867</v>
      </c>
      <c r="G1114" s="488">
        <v>4.4022735387728578E-4</v>
      </c>
      <c r="H1114" s="489">
        <v>0.28039272127172987</v>
      </c>
      <c r="I1114" s="489">
        <v>7.9624236613775399E-6</v>
      </c>
      <c r="J1114" s="318">
        <v>-2.3773316974864156</v>
      </c>
      <c r="K1114" s="318">
        <v>3.2216294503695231</v>
      </c>
      <c r="L1114" s="318">
        <v>0.28409885854951966</v>
      </c>
      <c r="M1114" s="318"/>
      <c r="N1114" s="318"/>
      <c r="O1114" s="318"/>
      <c r="P1114" s="313" t="s">
        <v>1777</v>
      </c>
    </row>
    <row r="1115" spans="1:16" s="96" customFormat="1" ht="12.95" customHeight="1" x14ac:dyDescent="0.2">
      <c r="A1115" s="313" t="s">
        <v>1289</v>
      </c>
      <c r="B1115" s="313"/>
      <c r="C1115" s="486" t="s">
        <v>1310</v>
      </c>
      <c r="D1115" s="486" t="s">
        <v>1337</v>
      </c>
      <c r="E1115" s="487">
        <v>3654.5380434028198</v>
      </c>
      <c r="F1115" s="487">
        <v>3867</v>
      </c>
      <c r="G1115" s="488">
        <v>2.8974641454905146E-4</v>
      </c>
      <c r="H1115" s="489">
        <v>0.28036513774024674</v>
      </c>
      <c r="I1115" s="489">
        <v>7.7207349595260294E-6</v>
      </c>
      <c r="J1115" s="318">
        <v>-3.9337920211453081</v>
      </c>
      <c r="K1115" s="318">
        <v>2.6394225502657243</v>
      </c>
      <c r="L1115" s="318">
        <v>0.27547541834760381</v>
      </c>
      <c r="M1115" s="318"/>
      <c r="N1115" s="318"/>
      <c r="O1115" s="318"/>
      <c r="P1115" s="313" t="s">
        <v>1777</v>
      </c>
    </row>
    <row r="1116" spans="1:16" s="96" customFormat="1" ht="12.95" customHeight="1" x14ac:dyDescent="0.2">
      <c r="A1116" s="313" t="s">
        <v>1289</v>
      </c>
      <c r="B1116" s="313"/>
      <c r="C1116" s="486" t="s">
        <v>1310</v>
      </c>
      <c r="D1116" s="486" t="s">
        <v>1338</v>
      </c>
      <c r="E1116" s="487">
        <v>3478.5129416728291</v>
      </c>
      <c r="F1116" s="487">
        <v>3867</v>
      </c>
      <c r="G1116" s="488">
        <v>2.5627395320420432E-4</v>
      </c>
      <c r="H1116" s="489">
        <v>0.28035801173194513</v>
      </c>
      <c r="I1116" s="489">
        <v>8.3810456698576864E-6</v>
      </c>
      <c r="J1116" s="318">
        <v>-6.760569206908972</v>
      </c>
      <c r="K1116" s="318">
        <v>2.4745802262260419</v>
      </c>
      <c r="L1116" s="318">
        <v>0.29903526985286533</v>
      </c>
      <c r="M1116" s="318"/>
      <c r="N1116" s="318"/>
      <c r="O1116" s="318"/>
      <c r="P1116" s="313" t="s">
        <v>1777</v>
      </c>
    </row>
    <row r="1117" spans="1:16" s="96" customFormat="1" ht="12.95" customHeight="1" x14ac:dyDescent="0.2">
      <c r="A1117" s="313" t="s">
        <v>1289</v>
      </c>
      <c r="B1117" s="313"/>
      <c r="C1117" s="486" t="s">
        <v>1310</v>
      </c>
      <c r="D1117" s="486" t="s">
        <v>1339</v>
      </c>
      <c r="E1117" s="487">
        <v>3896.6176358614052</v>
      </c>
      <c r="F1117" s="487">
        <v>3867</v>
      </c>
      <c r="G1117" s="488">
        <v>9.225906891489658E-4</v>
      </c>
      <c r="H1117" s="489">
        <v>0.28034833352162425</v>
      </c>
      <c r="I1117" s="489">
        <v>1.0029722353631339E-5</v>
      </c>
      <c r="J1117" s="318">
        <v>-0.25528055372658687</v>
      </c>
      <c r="K1117" s="318">
        <v>0.34936428592091673</v>
      </c>
      <c r="L1117" s="318">
        <v>0.35785996744586157</v>
      </c>
      <c r="M1117" s="318"/>
      <c r="N1117" s="318"/>
      <c r="O1117" s="318"/>
      <c r="P1117" s="313" t="s">
        <v>1777</v>
      </c>
    </row>
    <row r="1118" spans="1:16" s="96" customFormat="1" ht="12.95" customHeight="1" x14ac:dyDescent="0.2">
      <c r="A1118" s="313" t="s">
        <v>1289</v>
      </c>
      <c r="B1118" s="313"/>
      <c r="C1118" s="486" t="s">
        <v>1310</v>
      </c>
      <c r="D1118" s="486" t="s">
        <v>1340</v>
      </c>
      <c r="E1118" s="487">
        <v>3580.4597808473927</v>
      </c>
      <c r="F1118" s="487">
        <v>3867</v>
      </c>
      <c r="G1118" s="488">
        <v>2.2326540243598856E-4</v>
      </c>
      <c r="H1118" s="489">
        <v>0.28029169257299102</v>
      </c>
      <c r="I1118" s="489">
        <v>1.0557713793738936E-5</v>
      </c>
      <c r="J1118" s="318">
        <v>-6.6284935517395089</v>
      </c>
      <c r="K1118" s="318">
        <v>0.19649017136469382</v>
      </c>
      <c r="L1118" s="318">
        <v>0.37669867433143267</v>
      </c>
      <c r="M1118" s="318"/>
      <c r="N1118" s="318"/>
      <c r="O1118" s="318"/>
      <c r="P1118" s="313" t="s">
        <v>1777</v>
      </c>
    </row>
    <row r="1119" spans="1:16" s="96" customFormat="1" ht="12.95" customHeight="1" x14ac:dyDescent="0.2">
      <c r="A1119" s="313" t="s">
        <v>1289</v>
      </c>
      <c r="B1119" s="313"/>
      <c r="C1119" s="486" t="s">
        <v>1310</v>
      </c>
      <c r="D1119" s="486" t="s">
        <v>1341</v>
      </c>
      <c r="E1119" s="487">
        <v>3765.5736264548382</v>
      </c>
      <c r="F1119" s="487">
        <v>3867</v>
      </c>
      <c r="G1119" s="488">
        <v>8.2054667043495008E-4</v>
      </c>
      <c r="H1119" s="489">
        <v>0.28033118110503408</v>
      </c>
      <c r="I1119" s="489">
        <v>9.5928202403652334E-6</v>
      </c>
      <c r="J1119" s="318">
        <v>-2.3677602844868435</v>
      </c>
      <c r="K1119" s="318">
        <v>9.9519430407646325E-3</v>
      </c>
      <c r="L1119" s="318">
        <v>0.34227132296171803</v>
      </c>
      <c r="M1119" s="318"/>
      <c r="N1119" s="318"/>
      <c r="O1119" s="318"/>
      <c r="P1119" s="313" t="s">
        <v>1777</v>
      </c>
    </row>
    <row r="1120" spans="1:16" s="96" customFormat="1" ht="12.95" customHeight="1" x14ac:dyDescent="0.2">
      <c r="A1120" s="313" t="s">
        <v>1289</v>
      </c>
      <c r="B1120" s="313"/>
      <c r="C1120" s="486" t="s">
        <v>1310</v>
      </c>
      <c r="D1120" s="486" t="s">
        <v>1342</v>
      </c>
      <c r="E1120" s="487">
        <v>3794.8812008508021</v>
      </c>
      <c r="F1120" s="487">
        <v>3867</v>
      </c>
      <c r="G1120" s="488">
        <v>3.8842068376435118E-4</v>
      </c>
      <c r="H1120" s="489">
        <v>0.28033317572916194</v>
      </c>
      <c r="I1120" s="489">
        <v>6.4223514615457803E-6</v>
      </c>
      <c r="J1120" s="318">
        <v>-1.012475422006571</v>
      </c>
      <c r="K1120" s="318">
        <v>1.2354361300381811</v>
      </c>
      <c r="L1120" s="318">
        <v>0.22914916324889845</v>
      </c>
      <c r="M1120" s="318"/>
      <c r="N1120" s="318"/>
      <c r="O1120" s="318"/>
      <c r="P1120" s="313" t="s">
        <v>1777</v>
      </c>
    </row>
    <row r="1121" spans="1:16" s="96" customFormat="1" ht="12.95" customHeight="1" x14ac:dyDescent="0.2">
      <c r="A1121" s="313" t="s">
        <v>1289</v>
      </c>
      <c r="B1121" s="313"/>
      <c r="C1121" s="486" t="s">
        <v>1310</v>
      </c>
      <c r="D1121" s="486" t="s">
        <v>1343</v>
      </c>
      <c r="E1121" s="487">
        <v>3601.7251387611168</v>
      </c>
      <c r="F1121" s="487">
        <v>3867</v>
      </c>
      <c r="G1121" s="488">
        <v>1.9625898062270618E-4</v>
      </c>
      <c r="H1121" s="489">
        <v>0.28035591243220265</v>
      </c>
      <c r="I1121" s="489">
        <v>8.9299121161196503E-6</v>
      </c>
      <c r="J1121" s="318">
        <v>-3.7666728454205551</v>
      </c>
      <c r="K1121" s="318">
        <v>2.5599922560570754</v>
      </c>
      <c r="L1121" s="318">
        <v>0.31861879586481123</v>
      </c>
      <c r="M1121" s="318"/>
      <c r="N1121" s="318"/>
      <c r="O1121" s="318"/>
      <c r="P1121" s="313" t="s">
        <v>1777</v>
      </c>
    </row>
    <row r="1122" spans="1:16" s="96" customFormat="1" ht="12.95" customHeight="1" x14ac:dyDescent="0.2">
      <c r="A1122" s="313" t="s">
        <v>1289</v>
      </c>
      <c r="B1122" s="313"/>
      <c r="C1122" s="486" t="s">
        <v>1310</v>
      </c>
      <c r="D1122" s="486" t="s">
        <v>1344</v>
      </c>
      <c r="E1122" s="487">
        <v>3893.1821061367887</v>
      </c>
      <c r="F1122" s="487">
        <v>3867</v>
      </c>
      <c r="G1122" s="488">
        <v>5.5300132954860066E-4</v>
      </c>
      <c r="H1122" s="489">
        <v>0.28030176599900153</v>
      </c>
      <c r="I1122" s="489">
        <v>6.2772220631657973E-6</v>
      </c>
      <c r="J1122" s="318">
        <v>-0.92950134940597107</v>
      </c>
      <c r="K1122" s="318">
        <v>-0.32489727721185524</v>
      </c>
      <c r="L1122" s="318">
        <v>0.22397095392645561</v>
      </c>
      <c r="M1122" s="318"/>
      <c r="N1122" s="318"/>
      <c r="O1122" s="318"/>
      <c r="P1122" s="313" t="s">
        <v>1777</v>
      </c>
    </row>
    <row r="1123" spans="1:16" s="96" customFormat="1" ht="12.95" customHeight="1" x14ac:dyDescent="0.2">
      <c r="A1123" s="313" t="s">
        <v>1289</v>
      </c>
      <c r="B1123" s="313"/>
      <c r="C1123" s="486" t="s">
        <v>1310</v>
      </c>
      <c r="D1123" s="486" t="s">
        <v>1345</v>
      </c>
      <c r="E1123" s="487">
        <v>3887.939856391597</v>
      </c>
      <c r="F1123" s="487">
        <v>3867</v>
      </c>
      <c r="G1123" s="488">
        <v>6.4851204743663769E-4</v>
      </c>
      <c r="H1123" s="489">
        <v>0.28032157082558956</v>
      </c>
      <c r="I1123" s="489">
        <v>1.0954337699009207E-5</v>
      </c>
      <c r="J1123" s="318">
        <v>0.62078406235663053</v>
      </c>
      <c r="K1123" s="318">
        <v>0.12660498844629942</v>
      </c>
      <c r="L1123" s="318">
        <v>0.39085019446272184</v>
      </c>
      <c r="M1123" s="318"/>
      <c r="N1123" s="318"/>
      <c r="O1123" s="318"/>
      <c r="P1123" s="313" t="s">
        <v>1777</v>
      </c>
    </row>
    <row r="1124" spans="1:16" s="96" customFormat="1" ht="12.95" customHeight="1" x14ac:dyDescent="0.2">
      <c r="A1124" s="313" t="s">
        <v>1289</v>
      </c>
      <c r="B1124" s="313"/>
      <c r="C1124" s="486" t="s">
        <v>1310</v>
      </c>
      <c r="D1124" s="486" t="s">
        <v>1346</v>
      </c>
      <c r="E1124" s="487">
        <v>3823.3208161162001</v>
      </c>
      <c r="F1124" s="487">
        <v>3867</v>
      </c>
      <c r="G1124" s="488">
        <v>5.4578484390488738E-4</v>
      </c>
      <c r="H1124" s="489">
        <v>0.28029881536773937</v>
      </c>
      <c r="I1124" s="489">
        <v>1.1468393062016184E-5</v>
      </c>
      <c r="J1124" s="318">
        <v>-1.0154974882698649</v>
      </c>
      <c r="K1124" s="318">
        <v>-0.41089861592125132</v>
      </c>
      <c r="L1124" s="318">
        <v>0.40919166285235953</v>
      </c>
      <c r="M1124" s="318"/>
      <c r="N1124" s="318"/>
      <c r="O1124" s="318"/>
      <c r="P1124" s="313" t="s">
        <v>1777</v>
      </c>
    </row>
    <row r="1125" spans="1:16" s="96" customFormat="1" ht="12.95" customHeight="1" x14ac:dyDescent="0.2">
      <c r="A1125" s="313" t="s">
        <v>1289</v>
      </c>
      <c r="B1125" s="313"/>
      <c r="C1125" s="486" t="s">
        <v>1310</v>
      </c>
      <c r="D1125" s="486" t="s">
        <v>1347</v>
      </c>
      <c r="E1125" s="487">
        <v>3780.5426579306682</v>
      </c>
      <c r="F1125" s="487">
        <v>3867</v>
      </c>
      <c r="G1125" s="488">
        <v>1.0012519568573066E-3</v>
      </c>
      <c r="H1125" s="489">
        <v>0.28033994116235589</v>
      </c>
      <c r="I1125" s="489">
        <v>1.2577624298211041E-5</v>
      </c>
      <c r="J1125" s="318">
        <v>-2.1761410369918441</v>
      </c>
      <c r="K1125" s="318">
        <v>-0.16019848396164882</v>
      </c>
      <c r="L1125" s="318">
        <v>0.44876897517309722</v>
      </c>
      <c r="M1125" s="318"/>
      <c r="N1125" s="318"/>
      <c r="O1125" s="318"/>
      <c r="P1125" s="313" t="s">
        <v>1778</v>
      </c>
    </row>
    <row r="1126" spans="1:16" s="96" customFormat="1" ht="12.95" customHeight="1" x14ac:dyDescent="0.2">
      <c r="A1126" s="313" t="s">
        <v>1289</v>
      </c>
      <c r="B1126" s="313"/>
      <c r="C1126" s="313" t="s">
        <v>237</v>
      </c>
      <c r="D1126" s="486" t="s">
        <v>1353</v>
      </c>
      <c r="E1126" s="487">
        <v>3710.8540127465144</v>
      </c>
      <c r="F1126" s="487">
        <v>3780</v>
      </c>
      <c r="G1126" s="488">
        <v>9.554514112695416E-4</v>
      </c>
      <c r="H1126" s="489">
        <v>0.28040523859206534</v>
      </c>
      <c r="I1126" s="489">
        <v>1.7905361616075424E-5</v>
      </c>
      <c r="J1126" s="318">
        <v>-1.3519865641763333</v>
      </c>
      <c r="K1126" s="318">
        <v>0.26000925829938737</v>
      </c>
      <c r="L1126" s="318">
        <v>0.63872878191650884</v>
      </c>
      <c r="M1126" s="318">
        <f>AVERAGE(K1126:K1134)</f>
        <v>-3.7796567860206826E-2</v>
      </c>
      <c r="N1126" s="318">
        <v>0.37323935856020002</v>
      </c>
      <c r="O1126" s="318">
        <f>MAX(K1126:K1134)-MIN(K1126:K1134)</f>
        <v>1.6288603022196479</v>
      </c>
      <c r="P1126" s="313" t="s">
        <v>1777</v>
      </c>
    </row>
    <row r="1127" spans="1:16" s="96" customFormat="1" ht="12.95" customHeight="1" x14ac:dyDescent="0.2">
      <c r="A1127" s="313" t="s">
        <v>1289</v>
      </c>
      <c r="B1127" s="313"/>
      <c r="C1127" s="313" t="s">
        <v>237</v>
      </c>
      <c r="D1127" s="486" t="s">
        <v>1354</v>
      </c>
      <c r="E1127" s="487">
        <v>3762.7464438844549</v>
      </c>
      <c r="F1127" s="487">
        <v>3780</v>
      </c>
      <c r="G1127" s="488">
        <v>8.0122108638870399E-4</v>
      </c>
      <c r="H1127" s="489">
        <v>0.28039747682339633</v>
      </c>
      <c r="I1127" s="489">
        <v>9.7462666367117837E-6</v>
      </c>
      <c r="J1127" s="318">
        <v>-1.8951257068908729E-2</v>
      </c>
      <c r="K1127" s="318">
        <v>0.38543138480173766</v>
      </c>
      <c r="L1127" s="318">
        <v>0.34767357122156284</v>
      </c>
      <c r="M1127" s="318"/>
      <c r="N1127" s="318"/>
      <c r="O1127" s="318"/>
      <c r="P1127" s="313" t="s">
        <v>1777</v>
      </c>
    </row>
    <row r="1128" spans="1:16" s="96" customFormat="1" ht="12.95" customHeight="1" x14ac:dyDescent="0.2">
      <c r="A1128" s="313" t="s">
        <v>1289</v>
      </c>
      <c r="B1128" s="313"/>
      <c r="C1128" s="313" t="s">
        <v>237</v>
      </c>
      <c r="D1128" s="486" t="s">
        <v>1355</v>
      </c>
      <c r="E1128" s="487">
        <v>3765.9092355388721</v>
      </c>
      <c r="F1128" s="487">
        <v>3780</v>
      </c>
      <c r="G1128" s="488">
        <v>9.3652144854330466E-4</v>
      </c>
      <c r="H1128" s="489">
        <v>0.28037906504586541</v>
      </c>
      <c r="I1128" s="489">
        <v>1.2026740614859665E-5</v>
      </c>
      <c r="J1128" s="318">
        <v>-0.95315818640979988</v>
      </c>
      <c r="K1128" s="318">
        <v>-0.62428817066528808</v>
      </c>
      <c r="L1128" s="318">
        <v>0.42902374987274783</v>
      </c>
      <c r="M1128" s="318"/>
      <c r="N1128" s="318"/>
      <c r="O1128" s="318"/>
      <c r="P1128" s="313" t="s">
        <v>1777</v>
      </c>
    </row>
    <row r="1129" spans="1:16" s="96" customFormat="1" ht="12.95" customHeight="1" x14ac:dyDescent="0.2">
      <c r="A1129" s="313" t="s">
        <v>1289</v>
      </c>
      <c r="B1129" s="313"/>
      <c r="C1129" s="313" t="s">
        <v>237</v>
      </c>
      <c r="D1129" s="486" t="s">
        <v>1356</v>
      </c>
      <c r="E1129" s="487">
        <v>3772.7479633586386</v>
      </c>
      <c r="F1129" s="487">
        <v>3780</v>
      </c>
      <c r="G1129" s="488">
        <v>7.2383274379159916E-4</v>
      </c>
      <c r="H1129" s="489">
        <v>0.2803945464652064</v>
      </c>
      <c r="I1129" s="489">
        <v>1.1395483758278561E-5</v>
      </c>
      <c r="J1129" s="318">
        <v>0.31236931238351556</v>
      </c>
      <c r="K1129" s="318">
        <v>0.4827626593795209</v>
      </c>
      <c r="L1129" s="318">
        <v>0.40650524777863239</v>
      </c>
      <c r="M1129" s="318"/>
      <c r="N1129" s="318"/>
      <c r="O1129" s="318"/>
      <c r="P1129" s="313" t="s">
        <v>1777</v>
      </c>
    </row>
    <row r="1130" spans="1:16" s="96" customFormat="1" ht="12.95" customHeight="1" x14ac:dyDescent="0.2">
      <c r="A1130" s="313" t="s">
        <v>1289</v>
      </c>
      <c r="B1130" s="313"/>
      <c r="C1130" s="313" t="s">
        <v>237</v>
      </c>
      <c r="D1130" s="486" t="s">
        <v>1357</v>
      </c>
      <c r="E1130" s="487">
        <v>3794.8792812774041</v>
      </c>
      <c r="F1130" s="487">
        <v>3780</v>
      </c>
      <c r="G1130" s="488">
        <v>9.9901408187470938E-4</v>
      </c>
      <c r="H1130" s="489">
        <v>0.28042268348813892</v>
      </c>
      <c r="I1130" s="489">
        <v>1.3665841524016917E-5</v>
      </c>
      <c r="J1130" s="318">
        <v>1.1154573021737413</v>
      </c>
      <c r="K1130" s="318">
        <v>0.76868058094481384</v>
      </c>
      <c r="L1130" s="318">
        <v>0.48749455596963642</v>
      </c>
      <c r="M1130" s="318"/>
      <c r="N1130" s="318"/>
      <c r="O1130" s="318"/>
      <c r="P1130" s="313" t="s">
        <v>1777</v>
      </c>
    </row>
    <row r="1131" spans="1:16" s="96" customFormat="1" ht="12.95" customHeight="1" x14ac:dyDescent="0.2">
      <c r="A1131" s="313" t="s">
        <v>1289</v>
      </c>
      <c r="B1131" s="313"/>
      <c r="C1131" s="313" t="s">
        <v>237</v>
      </c>
      <c r="D1131" s="486" t="s">
        <v>1358</v>
      </c>
      <c r="E1131" s="487">
        <v>3748.2522273868681</v>
      </c>
      <c r="F1131" s="487">
        <v>3780</v>
      </c>
      <c r="G1131" s="488">
        <v>9.5611414725418442E-4</v>
      </c>
      <c r="H1131" s="489">
        <v>0.28038221839655703</v>
      </c>
      <c r="I1131" s="489">
        <v>1.1030997397859249E-5</v>
      </c>
      <c r="J1131" s="318">
        <v>-1.303287884112978</v>
      </c>
      <c r="K1131" s="318">
        <v>-0.56290709051998178</v>
      </c>
      <c r="L1131" s="318">
        <v>0.39350311277330796</v>
      </c>
      <c r="M1131" s="318"/>
      <c r="N1131" s="318"/>
      <c r="O1131" s="318"/>
      <c r="P1131" s="313" t="s">
        <v>1777</v>
      </c>
    </row>
    <row r="1132" spans="1:16" s="96" customFormat="1" ht="12.95" customHeight="1" x14ac:dyDescent="0.2">
      <c r="A1132" s="313" t="s">
        <v>1289</v>
      </c>
      <c r="B1132" s="313"/>
      <c r="C1132" s="313" t="s">
        <v>237</v>
      </c>
      <c r="D1132" s="486" t="s">
        <v>1359</v>
      </c>
      <c r="E1132" s="487">
        <v>3786.1605017080478</v>
      </c>
      <c r="F1132" s="487">
        <v>3780</v>
      </c>
      <c r="G1132" s="488">
        <v>6.547233195044E-4</v>
      </c>
      <c r="H1132" s="489">
        <v>0.28037080925593016</v>
      </c>
      <c r="I1132" s="489">
        <v>9.6851094522009169E-6</v>
      </c>
      <c r="J1132" s="318">
        <v>-3.866947418670437E-2</v>
      </c>
      <c r="K1132" s="318">
        <v>-0.18373342564492745</v>
      </c>
      <c r="L1132" s="318">
        <v>0.34549194234623215</v>
      </c>
      <c r="M1132" s="318"/>
      <c r="N1132" s="318"/>
      <c r="O1132" s="318"/>
      <c r="P1132" s="313" t="s">
        <v>1777</v>
      </c>
    </row>
    <row r="1133" spans="1:16" s="96" customFormat="1" ht="12.95" customHeight="1" x14ac:dyDescent="0.2">
      <c r="A1133" s="313" t="s">
        <v>1289</v>
      </c>
      <c r="B1133" s="313"/>
      <c r="C1133" s="313" t="s">
        <v>237</v>
      </c>
      <c r="D1133" s="486" t="s">
        <v>1360</v>
      </c>
      <c r="E1133" s="487">
        <v>3733.6619758188649</v>
      </c>
      <c r="F1133" s="487">
        <v>3780</v>
      </c>
      <c r="G1133" s="488">
        <v>5.9532437652390921E-4</v>
      </c>
      <c r="H1133" s="489">
        <v>0.28034750316873513</v>
      </c>
      <c r="I1133" s="489">
        <v>1.1944414093883284E-5</v>
      </c>
      <c r="J1133" s="318">
        <v>-1.9525397400801974</v>
      </c>
      <c r="K1133" s="318">
        <v>-0.86017972127483411</v>
      </c>
      <c r="L1133" s="318">
        <v>0.42608695811185981</v>
      </c>
      <c r="M1133" s="318"/>
      <c r="N1133" s="318"/>
      <c r="O1133" s="318"/>
      <c r="P1133" s="313" t="s">
        <v>1777</v>
      </c>
    </row>
    <row r="1134" spans="1:16" s="96" customFormat="1" ht="12.95" customHeight="1" x14ac:dyDescent="0.2">
      <c r="A1134" s="313" t="s">
        <v>1289</v>
      </c>
      <c r="B1134" s="313"/>
      <c r="C1134" s="313" t="s">
        <v>237</v>
      </c>
      <c r="D1134" s="486" t="s">
        <v>1361</v>
      </c>
      <c r="E1134" s="487">
        <v>3696.362861947528</v>
      </c>
      <c r="F1134" s="487">
        <v>3780</v>
      </c>
      <c r="G1134" s="488">
        <v>9.3330925824651272E-4</v>
      </c>
      <c r="H1134" s="489">
        <v>0.28039616406984363</v>
      </c>
      <c r="I1134" s="489">
        <v>1.1322895876555922E-5</v>
      </c>
      <c r="J1134" s="318">
        <v>-1.9567091379317736</v>
      </c>
      <c r="K1134" s="318">
        <v>-5.9445860622897584E-3</v>
      </c>
      <c r="L1134" s="318">
        <v>0.40391585749977033</v>
      </c>
      <c r="M1134" s="318"/>
      <c r="N1134" s="318"/>
      <c r="O1134" s="318"/>
      <c r="P1134" s="313" t="s">
        <v>1777</v>
      </c>
    </row>
    <row r="1135" spans="1:16" s="96" customFormat="1" ht="12.95" customHeight="1" x14ac:dyDescent="0.2">
      <c r="A1135" s="313" t="s">
        <v>1289</v>
      </c>
      <c r="B1135" s="313"/>
      <c r="C1135" s="313" t="s">
        <v>237</v>
      </c>
      <c r="D1135" s="486" t="s">
        <v>1362</v>
      </c>
      <c r="E1135" s="487">
        <v>3794.7637360045705</v>
      </c>
      <c r="F1135" s="487">
        <v>3781</v>
      </c>
      <c r="G1135" s="488">
        <v>8.694433233805062E-4</v>
      </c>
      <c r="H1135" s="489">
        <v>0.28037737935969403</v>
      </c>
      <c r="I1135" s="489">
        <v>1.0389247708071799E-5</v>
      </c>
      <c r="J1135" s="318">
        <v>-0.1640446811802978</v>
      </c>
      <c r="K1135" s="318">
        <v>-0.48605839179982624</v>
      </c>
      <c r="L1135" s="318">
        <v>0.37061119521841768</v>
      </c>
      <c r="M1135" s="318">
        <f>AVERAGE(K1135:K1144)</f>
        <v>-0.88504660650834399</v>
      </c>
      <c r="N1135" s="318">
        <v>0.2756039487737274</v>
      </c>
      <c r="O1135" s="318">
        <f>MAX(K1135:K1144)-MIN(K1135:K1144)</f>
        <v>1.076104643573661</v>
      </c>
      <c r="P1135" s="313" t="s">
        <v>1777</v>
      </c>
    </row>
    <row r="1136" spans="1:16" s="96" customFormat="1" ht="12.95" customHeight="1" x14ac:dyDescent="0.2">
      <c r="A1136" s="313" t="s">
        <v>1289</v>
      </c>
      <c r="B1136" s="313"/>
      <c r="C1136" s="313" t="s">
        <v>237</v>
      </c>
      <c r="D1136" s="486" t="s">
        <v>1363</v>
      </c>
      <c r="E1136" s="487">
        <v>3752.0015478700475</v>
      </c>
      <c r="F1136" s="487">
        <v>3781</v>
      </c>
      <c r="G1136" s="488">
        <v>9.0371179716603378E-4</v>
      </c>
      <c r="H1136" s="489">
        <v>0.28035789177059645</v>
      </c>
      <c r="I1136" s="489">
        <v>9.3351204730252609E-6</v>
      </c>
      <c r="J1136" s="318">
        <v>-1.9479806804007045</v>
      </c>
      <c r="K1136" s="318">
        <v>-1.2706435017106887</v>
      </c>
      <c r="L1136" s="318">
        <v>0.33300776468347948</v>
      </c>
      <c r="M1136" s="318"/>
      <c r="N1136" s="318"/>
      <c r="O1136" s="318"/>
      <c r="P1136" s="313" t="s">
        <v>1777</v>
      </c>
    </row>
    <row r="1137" spans="1:16" s="96" customFormat="1" ht="12.95" customHeight="1" x14ac:dyDescent="0.2">
      <c r="A1137" s="313" t="s">
        <v>1289</v>
      </c>
      <c r="B1137" s="313"/>
      <c r="C1137" s="313" t="s">
        <v>237</v>
      </c>
      <c r="D1137" s="486" t="s">
        <v>1364</v>
      </c>
      <c r="E1137" s="487">
        <v>3745.4532676866479</v>
      </c>
      <c r="F1137" s="487">
        <v>3781</v>
      </c>
      <c r="G1137" s="488">
        <v>1.0418224194306957E-3</v>
      </c>
      <c r="H1137" s="489">
        <v>0.28038908995401812</v>
      </c>
      <c r="I1137" s="489">
        <v>1.0162532739407893E-5</v>
      </c>
      <c r="J1137" s="318">
        <v>-1.344862717644798</v>
      </c>
      <c r="K1137" s="318">
        <v>-0.51807971800932329</v>
      </c>
      <c r="L1137" s="318">
        <v>0.36252368899147847</v>
      </c>
      <c r="M1137" s="318"/>
      <c r="N1137" s="318"/>
      <c r="O1137" s="318"/>
      <c r="P1137" s="313" t="s">
        <v>1777</v>
      </c>
    </row>
    <row r="1138" spans="1:16" s="96" customFormat="1" ht="12.95" customHeight="1" x14ac:dyDescent="0.2">
      <c r="A1138" s="313" t="s">
        <v>1289</v>
      </c>
      <c r="B1138" s="313"/>
      <c r="C1138" s="313" t="s">
        <v>237</v>
      </c>
      <c r="D1138" s="486" t="s">
        <v>1365</v>
      </c>
      <c r="E1138" s="487">
        <v>3780.6062281677878</v>
      </c>
      <c r="F1138" s="487">
        <v>3781</v>
      </c>
      <c r="G1138" s="488">
        <v>7.2561118586725239E-4</v>
      </c>
      <c r="H1138" s="489">
        <v>0.28037184653202418</v>
      </c>
      <c r="I1138" s="489">
        <v>1.0269589421893285E-5</v>
      </c>
      <c r="J1138" s="318">
        <v>-0.31739615878894556</v>
      </c>
      <c r="K1138" s="318">
        <v>-0.3081444320163218</v>
      </c>
      <c r="L1138" s="318">
        <v>0.36634267629342965</v>
      </c>
      <c r="M1138" s="318"/>
      <c r="N1138" s="318"/>
      <c r="O1138" s="318"/>
      <c r="P1138" s="313" t="s">
        <v>1777</v>
      </c>
    </row>
    <row r="1139" spans="1:16" s="96" customFormat="1" ht="12.95" customHeight="1" x14ac:dyDescent="0.2">
      <c r="A1139" s="313" t="s">
        <v>1289</v>
      </c>
      <c r="B1139" s="313"/>
      <c r="C1139" s="313" t="s">
        <v>237</v>
      </c>
      <c r="D1139" s="486" t="s">
        <v>1366</v>
      </c>
      <c r="E1139" s="487">
        <v>3774.3339466312323</v>
      </c>
      <c r="F1139" s="487">
        <v>3781</v>
      </c>
      <c r="G1139" s="488">
        <v>1.0603022886171284E-3</v>
      </c>
      <c r="H1139" s="489">
        <v>0.28036840667451779</v>
      </c>
      <c r="I1139" s="489">
        <v>9.9097381192427944E-6</v>
      </c>
      <c r="J1139" s="318">
        <v>-1.4591208069078105</v>
      </c>
      <c r="K1139" s="318">
        <v>-1.3041228452459475</v>
      </c>
      <c r="L1139" s="318">
        <v>0.35350585450233396</v>
      </c>
      <c r="M1139" s="318"/>
      <c r="N1139" s="318"/>
      <c r="O1139" s="318"/>
      <c r="P1139" s="313" t="s">
        <v>1777</v>
      </c>
    </row>
    <row r="1140" spans="1:16" s="96" customFormat="1" ht="12.95" customHeight="1" x14ac:dyDescent="0.2">
      <c r="A1140" s="313" t="s">
        <v>1289</v>
      </c>
      <c r="B1140" s="313"/>
      <c r="C1140" s="313" t="s">
        <v>237</v>
      </c>
      <c r="D1140" s="486" t="s">
        <v>1367</v>
      </c>
      <c r="E1140" s="487">
        <v>3745.2817843707548</v>
      </c>
      <c r="F1140" s="487">
        <v>3781</v>
      </c>
      <c r="G1140" s="488">
        <v>1.0482234976077814E-3</v>
      </c>
      <c r="H1140" s="489">
        <v>0.28036986123754937</v>
      </c>
      <c r="I1140" s="489">
        <v>1.0655908945393158E-5</v>
      </c>
      <c r="J1140" s="318">
        <v>-2.0512653611475389</v>
      </c>
      <c r="K1140" s="318">
        <v>-1.2207190811175384</v>
      </c>
      <c r="L1140" s="318">
        <v>0.38012368761886073</v>
      </c>
      <c r="M1140" s="318"/>
      <c r="N1140" s="318"/>
      <c r="O1140" s="318"/>
      <c r="P1140" s="313" t="s">
        <v>1777</v>
      </c>
    </row>
    <row r="1141" spans="1:16" s="96" customFormat="1" ht="12.95" customHeight="1" x14ac:dyDescent="0.2">
      <c r="A1141" s="313" t="s">
        <v>1289</v>
      </c>
      <c r="B1141" s="313"/>
      <c r="C1141" s="313" t="s">
        <v>237</v>
      </c>
      <c r="D1141" s="486" t="s">
        <v>1368</v>
      </c>
      <c r="E1141" s="487">
        <v>3792.2688130840893</v>
      </c>
      <c r="F1141" s="487">
        <v>3781</v>
      </c>
      <c r="G1141" s="488">
        <v>7.4214628286498432E-4</v>
      </c>
      <c r="H1141" s="489">
        <v>0.28034340661549306</v>
      </c>
      <c r="I1141" s="489">
        <v>1.0473649021637853E-5</v>
      </c>
      <c r="J1141" s="318">
        <v>-1.1011756579303345</v>
      </c>
      <c r="K1141" s="318">
        <v>-1.3658124947379946</v>
      </c>
      <c r="L1141" s="318">
        <v>0.37362200722035332</v>
      </c>
      <c r="M1141" s="318"/>
      <c r="N1141" s="318"/>
      <c r="O1141" s="318"/>
      <c r="P1141" s="313" t="s">
        <v>1777</v>
      </c>
    </row>
    <row r="1142" spans="1:16" s="96" customFormat="1" ht="12.95" customHeight="1" x14ac:dyDescent="0.2">
      <c r="A1142" s="313" t="s">
        <v>1289</v>
      </c>
      <c r="B1142" s="313"/>
      <c r="C1142" s="313" t="s">
        <v>237</v>
      </c>
      <c r="D1142" s="486" t="s">
        <v>1369</v>
      </c>
      <c r="E1142" s="487">
        <v>3730.8638793569462</v>
      </c>
      <c r="F1142" s="487">
        <v>3781</v>
      </c>
      <c r="G1142" s="488">
        <v>9.890033537416226E-4</v>
      </c>
      <c r="H1142" s="489">
        <v>0.28039162852437444</v>
      </c>
      <c r="I1142" s="489">
        <v>1.1293141138672503E-5</v>
      </c>
      <c r="J1142" s="318">
        <v>-1.4575455228806389</v>
      </c>
      <c r="K1142" s="318">
        <v>-0.28970785116433362</v>
      </c>
      <c r="L1142" s="318">
        <v>0.40285539942619408</v>
      </c>
      <c r="M1142" s="318"/>
      <c r="N1142" s="318"/>
      <c r="O1142" s="318"/>
      <c r="P1142" s="313" t="s">
        <v>1777</v>
      </c>
    </row>
    <row r="1143" spans="1:16" s="96" customFormat="1" ht="12.95" customHeight="1" x14ac:dyDescent="0.2">
      <c r="A1143" s="313" t="s">
        <v>1289</v>
      </c>
      <c r="B1143" s="313"/>
      <c r="C1143" s="313" t="s">
        <v>237</v>
      </c>
      <c r="D1143" s="486" t="s">
        <v>1370</v>
      </c>
      <c r="E1143" s="487">
        <v>3779.7308804242662</v>
      </c>
      <c r="F1143" s="487">
        <v>3781</v>
      </c>
      <c r="G1143" s="488">
        <v>9.0213802001015491E-4</v>
      </c>
      <c r="H1143" s="489">
        <v>0.28036220443019805</v>
      </c>
      <c r="I1143" s="489">
        <v>9.9485398408350866E-6</v>
      </c>
      <c r="J1143" s="318">
        <v>-1.1423488404180511</v>
      </c>
      <c r="K1143" s="318">
        <v>-1.1126935678051897</v>
      </c>
      <c r="L1143" s="318">
        <v>0.35489001173893975</v>
      </c>
      <c r="M1143" s="318"/>
      <c r="N1143" s="318"/>
      <c r="O1143" s="318"/>
      <c r="P1143" s="313" t="s">
        <v>1777</v>
      </c>
    </row>
    <row r="1144" spans="1:16" s="96" customFormat="1" ht="12.95" customHeight="1" x14ac:dyDescent="0.2">
      <c r="A1144" s="313" t="s">
        <v>1289</v>
      </c>
      <c r="B1144" s="313"/>
      <c r="C1144" s="313" t="s">
        <v>237</v>
      </c>
      <c r="D1144" s="486" t="s">
        <v>1371</v>
      </c>
      <c r="E1144" s="487">
        <v>3772.5612546361258</v>
      </c>
      <c r="F1144" s="487">
        <v>3781</v>
      </c>
      <c r="G1144" s="488">
        <v>8.026204082321565E-4</v>
      </c>
      <c r="H1144" s="489">
        <v>0.28035879985016932</v>
      </c>
      <c r="I1144" s="489">
        <v>1.0835316608201298E-5</v>
      </c>
      <c r="J1144" s="318">
        <v>-1.1722570933143777</v>
      </c>
      <c r="K1144" s="318">
        <v>-0.97448418147627613</v>
      </c>
      <c r="L1144" s="318">
        <v>0.38652362053359646</v>
      </c>
      <c r="M1144" s="318"/>
      <c r="N1144" s="318"/>
      <c r="O1144" s="318"/>
      <c r="P1144" s="313" t="s">
        <v>1777</v>
      </c>
    </row>
    <row r="1145" spans="1:16" s="96" customFormat="1" ht="12.95" customHeight="1" x14ac:dyDescent="0.2">
      <c r="A1145" s="313" t="s">
        <v>1289</v>
      </c>
      <c r="B1145" s="313"/>
      <c r="C1145" s="313" t="s">
        <v>237</v>
      </c>
      <c r="D1145" s="486" t="s">
        <v>1372</v>
      </c>
      <c r="E1145" s="487">
        <v>3759.1328410683936</v>
      </c>
      <c r="F1145" s="487">
        <v>3787</v>
      </c>
      <c r="G1145" s="488">
        <v>7.9184023926091602E-4</v>
      </c>
      <c r="H1145" s="489">
        <v>0.28037798016477716</v>
      </c>
      <c r="I1145" s="489">
        <v>1.0471735538357461E-5</v>
      </c>
      <c r="J1145" s="318">
        <v>-0.77475582831017953</v>
      </c>
      <c r="K1145" s="318">
        <v>-0.12144750673348526</v>
      </c>
      <c r="L1145" s="318">
        <v>0.37355913117487205</v>
      </c>
      <c r="M1145" s="318">
        <f>AVERAGE(K1145:K1171)</f>
        <v>-0.60511875738275844</v>
      </c>
      <c r="N1145" s="318">
        <v>0.19277741292031267</v>
      </c>
      <c r="O1145" s="318">
        <f>MAX(K1145:K1171)-MIN(K1145:K1171)</f>
        <v>2.4696235904297925</v>
      </c>
      <c r="P1145" s="313" t="s">
        <v>1777</v>
      </c>
    </row>
    <row r="1146" spans="1:16" s="96" customFormat="1" ht="12.95" customHeight="1" x14ac:dyDescent="0.2">
      <c r="A1146" s="313" t="s">
        <v>1289</v>
      </c>
      <c r="B1146" s="313"/>
      <c r="C1146" s="313" t="s">
        <v>237</v>
      </c>
      <c r="D1146" s="486" t="s">
        <v>1373</v>
      </c>
      <c r="E1146" s="487">
        <v>3787</v>
      </c>
      <c r="F1146" s="487">
        <v>3787</v>
      </c>
      <c r="G1146" s="488">
        <v>6.8489232714016271E-4</v>
      </c>
      <c r="H1146" s="489">
        <v>0.28035730339703568</v>
      </c>
      <c r="I1146" s="489">
        <v>6.0654582309438345E-6</v>
      </c>
      <c r="J1146" s="318">
        <v>-0.579542439722599</v>
      </c>
      <c r="K1146" s="318">
        <v>-0.57954243972258013</v>
      </c>
      <c r="L1146" s="318">
        <v>0.21637361816817524</v>
      </c>
      <c r="M1146" s="318"/>
      <c r="N1146" s="318"/>
      <c r="O1146" s="318"/>
      <c r="P1146" s="313" t="s">
        <v>1777</v>
      </c>
    </row>
    <row r="1147" spans="1:16" s="96" customFormat="1" ht="12.95" customHeight="1" x14ac:dyDescent="0.2">
      <c r="A1147" s="313" t="s">
        <v>1289</v>
      </c>
      <c r="B1147" s="313"/>
      <c r="C1147" s="313" t="s">
        <v>237</v>
      </c>
      <c r="D1147" s="486" t="s">
        <v>1374</v>
      </c>
      <c r="E1147" s="487">
        <v>3780.5178830591381</v>
      </c>
      <c r="F1147" s="487">
        <v>3787</v>
      </c>
      <c r="G1147" s="488">
        <v>8.1374161233247757E-4</v>
      </c>
      <c r="H1147" s="489">
        <v>0.28036817615326565</v>
      </c>
      <c r="I1147" s="489">
        <v>1.1077455696672946E-5</v>
      </c>
      <c r="J1147" s="318">
        <v>-0.68032117782426504</v>
      </c>
      <c r="K1147" s="318">
        <v>-0.52842626916960178</v>
      </c>
      <c r="L1147" s="318">
        <v>0.39516703898123673</v>
      </c>
      <c r="M1147" s="318"/>
      <c r="N1147" s="318"/>
      <c r="O1147" s="318"/>
      <c r="P1147" s="313" t="s">
        <v>1777</v>
      </c>
    </row>
    <row r="1148" spans="1:16" s="96" customFormat="1" ht="12.95" customHeight="1" x14ac:dyDescent="0.2">
      <c r="A1148" s="313" t="s">
        <v>1289</v>
      </c>
      <c r="B1148" s="313"/>
      <c r="C1148" s="313" t="s">
        <v>237</v>
      </c>
      <c r="D1148" s="486" t="s">
        <v>1375</v>
      </c>
      <c r="E1148" s="487">
        <v>3787</v>
      </c>
      <c r="F1148" s="487">
        <v>3787</v>
      </c>
      <c r="G1148" s="488">
        <v>6.6287766681031896E-4</v>
      </c>
      <c r="H1148" s="489">
        <v>0.2803655468225133</v>
      </c>
      <c r="I1148" s="489">
        <v>1.1861232045120761E-5</v>
      </c>
      <c r="J1148" s="318">
        <v>-0.22793852125832337</v>
      </c>
      <c r="K1148" s="318">
        <v>-0.22793852125779779</v>
      </c>
      <c r="L1148" s="318">
        <v>0.4231267607179845</v>
      </c>
      <c r="M1148" s="318"/>
      <c r="N1148" s="318"/>
      <c r="O1148" s="318"/>
      <c r="P1148" s="313" t="s">
        <v>1777</v>
      </c>
    </row>
    <row r="1149" spans="1:16" s="96" customFormat="1" ht="12.95" customHeight="1" x14ac:dyDescent="0.2">
      <c r="A1149" s="313" t="s">
        <v>1289</v>
      </c>
      <c r="B1149" s="313"/>
      <c r="C1149" s="313" t="s">
        <v>237</v>
      </c>
      <c r="D1149" s="486" t="s">
        <v>1376</v>
      </c>
      <c r="E1149" s="487">
        <v>3784.8904418390939</v>
      </c>
      <c r="F1149" s="487">
        <v>3787</v>
      </c>
      <c r="G1149" s="488">
        <v>1.0405172091323494E-3</v>
      </c>
      <c r="H1149" s="489">
        <v>0.28038217486950534</v>
      </c>
      <c r="I1149" s="489">
        <v>9.792554608015951E-6</v>
      </c>
      <c r="J1149" s="318">
        <v>-0.67082184216818208</v>
      </c>
      <c r="K1149" s="318">
        <v>-0.62172863093068464</v>
      </c>
      <c r="L1149" s="318">
        <v>0.34933065087061621</v>
      </c>
      <c r="M1149" s="318"/>
      <c r="N1149" s="318"/>
      <c r="O1149" s="318"/>
      <c r="P1149" s="313" t="s">
        <v>1777</v>
      </c>
    </row>
    <row r="1150" spans="1:16" s="96" customFormat="1" ht="12.95" customHeight="1" x14ac:dyDescent="0.2">
      <c r="A1150" s="313" t="s">
        <v>1289</v>
      </c>
      <c r="B1150" s="313"/>
      <c r="C1150" s="313" t="s">
        <v>237</v>
      </c>
      <c r="D1150" s="486" t="s">
        <v>1377</v>
      </c>
      <c r="E1150" s="487">
        <v>3787</v>
      </c>
      <c r="F1150" s="487">
        <v>3787</v>
      </c>
      <c r="G1150" s="488">
        <v>1.3462642482404267E-3</v>
      </c>
      <c r="H1150" s="489">
        <v>0.28040524518334975</v>
      </c>
      <c r="I1150" s="489">
        <v>1.0606595273338337E-5</v>
      </c>
      <c r="J1150" s="318">
        <v>-0.59781158080761454</v>
      </c>
      <c r="K1150" s="318">
        <v>-0.59781158080807195</v>
      </c>
      <c r="L1150" s="318">
        <v>0.3783699942128127</v>
      </c>
      <c r="M1150" s="318"/>
      <c r="N1150" s="318"/>
      <c r="O1150" s="318"/>
      <c r="P1150" s="313" t="s">
        <v>1777</v>
      </c>
    </row>
    <row r="1151" spans="1:16" s="96" customFormat="1" ht="12.95" customHeight="1" x14ac:dyDescent="0.2">
      <c r="A1151" s="313" t="s">
        <v>1289</v>
      </c>
      <c r="B1151" s="313"/>
      <c r="C1151" s="313" t="s">
        <v>237</v>
      </c>
      <c r="D1151" s="486" t="s">
        <v>1378</v>
      </c>
      <c r="E1151" s="487">
        <v>3793.9358051287954</v>
      </c>
      <c r="F1151" s="487">
        <v>3787</v>
      </c>
      <c r="G1151" s="488">
        <v>4.5651727700808436E-4</v>
      </c>
      <c r="H1151" s="489">
        <v>0.28035107459192588</v>
      </c>
      <c r="I1151" s="489">
        <v>4.9410374460289985E-6</v>
      </c>
      <c r="J1151" s="318">
        <v>-4.0554859610818894E-2</v>
      </c>
      <c r="K1151" s="318">
        <v>-0.20488317983069493</v>
      </c>
      <c r="L1151" s="318">
        <v>0.17626205786824833</v>
      </c>
      <c r="M1151" s="318"/>
      <c r="N1151" s="318"/>
      <c r="O1151" s="318"/>
      <c r="P1151" s="313" t="s">
        <v>1777</v>
      </c>
    </row>
    <row r="1152" spans="1:16" s="96" customFormat="1" ht="12.95" customHeight="1" x14ac:dyDescent="0.2">
      <c r="A1152" s="313" t="s">
        <v>1289</v>
      </c>
      <c r="B1152" s="313"/>
      <c r="C1152" s="313" t="s">
        <v>237</v>
      </c>
      <c r="D1152" s="486" t="s">
        <v>1379</v>
      </c>
      <c r="E1152" s="487">
        <v>3787</v>
      </c>
      <c r="F1152" s="487">
        <v>3787</v>
      </c>
      <c r="G1152" s="488">
        <v>5.5640010572681551E-4</v>
      </c>
      <c r="H1152" s="489">
        <v>0.28034811865442266</v>
      </c>
      <c r="I1152" s="489">
        <v>6.9328093193106743E-6</v>
      </c>
      <c r="J1152" s="318">
        <v>-0.57137514289672997</v>
      </c>
      <c r="K1152" s="318">
        <v>-0.57137514289706814</v>
      </c>
      <c r="L1152" s="318">
        <v>0.2473147088599692</v>
      </c>
      <c r="M1152" s="318"/>
      <c r="N1152" s="318"/>
      <c r="O1152" s="318"/>
      <c r="P1152" s="313" t="s">
        <v>1777</v>
      </c>
    </row>
    <row r="1153" spans="1:16" s="96" customFormat="1" ht="12.95" customHeight="1" x14ac:dyDescent="0.2">
      <c r="A1153" s="313" t="s">
        <v>1289</v>
      </c>
      <c r="B1153" s="313"/>
      <c r="C1153" s="313" t="s">
        <v>237</v>
      </c>
      <c r="D1153" s="486" t="s">
        <v>1380</v>
      </c>
      <c r="E1153" s="487">
        <v>3778.6322610390375</v>
      </c>
      <c r="F1153" s="487">
        <v>3787</v>
      </c>
      <c r="G1153" s="488">
        <v>8.3816188423240727E-4</v>
      </c>
      <c r="H1153" s="489">
        <v>0.28037001504046849</v>
      </c>
      <c r="I1153" s="489">
        <v>1.2901951556791076E-5</v>
      </c>
      <c r="J1153" s="318">
        <v>-0.72258023409050587</v>
      </c>
      <c r="K1153" s="318">
        <v>-0.52665005638830031</v>
      </c>
      <c r="L1153" s="318">
        <v>0.46025243822911399</v>
      </c>
      <c r="M1153" s="318"/>
      <c r="N1153" s="318"/>
      <c r="O1153" s="318"/>
      <c r="P1153" s="313" t="s">
        <v>1777</v>
      </c>
    </row>
    <row r="1154" spans="1:16" s="96" customFormat="1" ht="12.95" customHeight="1" x14ac:dyDescent="0.2">
      <c r="A1154" s="313" t="s">
        <v>1289</v>
      </c>
      <c r="B1154" s="313"/>
      <c r="C1154" s="313" t="s">
        <v>237</v>
      </c>
      <c r="D1154" s="486" t="s">
        <v>1381</v>
      </c>
      <c r="E1154" s="487">
        <v>3787</v>
      </c>
      <c r="F1154" s="487">
        <v>3787</v>
      </c>
      <c r="G1154" s="488">
        <v>8.7049577451036751E-4</v>
      </c>
      <c r="H1154" s="489">
        <v>0.28037388473558322</v>
      </c>
      <c r="I1154" s="489">
        <v>7.1738244875239426E-6</v>
      </c>
      <c r="J1154" s="318">
        <v>-0.47311095964917782</v>
      </c>
      <c r="K1154" s="318">
        <v>-0.47311095964897021</v>
      </c>
      <c r="L1154" s="318">
        <v>0.25591246388345645</v>
      </c>
      <c r="M1154" s="318"/>
      <c r="N1154" s="318"/>
      <c r="O1154" s="318"/>
      <c r="P1154" s="313" t="s">
        <v>1777</v>
      </c>
    </row>
    <row r="1155" spans="1:16" s="96" customFormat="1" ht="12.95" customHeight="1" x14ac:dyDescent="0.2">
      <c r="A1155" s="313" t="s">
        <v>1289</v>
      </c>
      <c r="B1155" s="313"/>
      <c r="C1155" s="313" t="s">
        <v>237</v>
      </c>
      <c r="D1155" s="486" t="s">
        <v>1382</v>
      </c>
      <c r="E1155" s="487">
        <v>3757.7044034656087</v>
      </c>
      <c r="F1155" s="487">
        <v>3787</v>
      </c>
      <c r="G1155" s="488">
        <v>9.3046889992337871E-4</v>
      </c>
      <c r="H1155" s="489">
        <v>0.28037612415386703</v>
      </c>
      <c r="I1155" s="489">
        <v>1.2371383791110487E-5</v>
      </c>
      <c r="J1155" s="318">
        <v>-1.2338167080942188</v>
      </c>
      <c r="K1155" s="318">
        <v>-0.54996422534148159</v>
      </c>
      <c r="L1155" s="318">
        <v>0.44132544825270514</v>
      </c>
      <c r="M1155" s="318"/>
      <c r="N1155" s="318"/>
      <c r="O1155" s="318"/>
      <c r="P1155" s="313" t="s">
        <v>1777</v>
      </c>
    </row>
    <row r="1156" spans="1:16" s="96" customFormat="1" ht="12.95" customHeight="1" x14ac:dyDescent="0.2">
      <c r="A1156" s="313" t="s">
        <v>1289</v>
      </c>
      <c r="B1156" s="313"/>
      <c r="C1156" s="313" t="s">
        <v>237</v>
      </c>
      <c r="D1156" s="486" t="s">
        <v>1383</v>
      </c>
      <c r="E1156" s="487">
        <v>3787</v>
      </c>
      <c r="F1156" s="487">
        <v>3787</v>
      </c>
      <c r="G1156" s="488">
        <v>1.2071741639243698E-3</v>
      </c>
      <c r="H1156" s="489">
        <v>0.2803970355043946</v>
      </c>
      <c r="I1156" s="489">
        <v>6.9789025216571057E-6</v>
      </c>
      <c r="J1156" s="318">
        <v>-0.52716315651940282</v>
      </c>
      <c r="K1156" s="318">
        <v>-0.52716315651957224</v>
      </c>
      <c r="L1156" s="318">
        <v>0.24895899567001223</v>
      </c>
      <c r="M1156" s="318"/>
      <c r="N1156" s="318"/>
      <c r="O1156" s="318"/>
      <c r="P1156" s="313" t="s">
        <v>1777</v>
      </c>
    </row>
    <row r="1157" spans="1:16" s="96" customFormat="1" ht="12.95" customHeight="1" x14ac:dyDescent="0.2">
      <c r="A1157" s="313" t="s">
        <v>1289</v>
      </c>
      <c r="B1157" s="313"/>
      <c r="C1157" s="313" t="s">
        <v>237</v>
      </c>
      <c r="D1157" s="486" t="s">
        <v>1384</v>
      </c>
      <c r="E1157" s="487">
        <v>3757.7044034656087</v>
      </c>
      <c r="F1157" s="487">
        <v>3787</v>
      </c>
      <c r="G1157" s="488">
        <v>3.3207080246950373E-4</v>
      </c>
      <c r="H1157" s="489">
        <v>0.28031075098998348</v>
      </c>
      <c r="I1157" s="489">
        <v>1.3233367815880296E-5</v>
      </c>
      <c r="J1157" s="318">
        <v>-2.0144337918375252</v>
      </c>
      <c r="K1157" s="318">
        <v>-1.318108706658272</v>
      </c>
      <c r="L1157" s="318">
        <v>0.47207507921864789</v>
      </c>
      <c r="M1157" s="318"/>
      <c r="N1157" s="318"/>
      <c r="O1157" s="318"/>
      <c r="P1157" s="313" t="s">
        <v>1777</v>
      </c>
    </row>
    <row r="1158" spans="1:16" s="96" customFormat="1" ht="12.95" customHeight="1" x14ac:dyDescent="0.2">
      <c r="A1158" s="313" t="s">
        <v>1289</v>
      </c>
      <c r="B1158" s="313"/>
      <c r="C1158" s="313" t="s">
        <v>237</v>
      </c>
      <c r="D1158" s="486" t="s">
        <v>1385</v>
      </c>
      <c r="E1158" s="487">
        <v>3787</v>
      </c>
      <c r="F1158" s="487">
        <v>3787</v>
      </c>
      <c r="G1158" s="488">
        <v>9.0962995789982924E-4</v>
      </c>
      <c r="H1158" s="489">
        <v>0.2803611542127446</v>
      </c>
      <c r="I1158" s="489">
        <v>6.1046038181537281E-6</v>
      </c>
      <c r="J1158" s="318">
        <v>-1.0295254982553819</v>
      </c>
      <c r="K1158" s="318">
        <v>-1.0295254982550794</v>
      </c>
      <c r="L1158" s="318">
        <v>0.21777006209977579</v>
      </c>
      <c r="M1158" s="318"/>
      <c r="N1158" s="318"/>
      <c r="O1158" s="318"/>
      <c r="P1158" s="313" t="s">
        <v>1777</v>
      </c>
    </row>
    <row r="1159" spans="1:16" s="96" customFormat="1" ht="12.95" customHeight="1" x14ac:dyDescent="0.2">
      <c r="A1159" s="313" t="s">
        <v>1289</v>
      </c>
      <c r="B1159" s="313"/>
      <c r="C1159" s="313" t="s">
        <v>237</v>
      </c>
      <c r="D1159" s="486" t="s">
        <v>1386</v>
      </c>
      <c r="E1159" s="487">
        <v>3781.0624759270167</v>
      </c>
      <c r="F1159" s="487">
        <v>3787</v>
      </c>
      <c r="G1159" s="488">
        <v>9.5556699317213701E-4</v>
      </c>
      <c r="H1159" s="489">
        <v>0.28033921082506402</v>
      </c>
      <c r="I1159" s="489">
        <v>1.7117158995410661E-5</v>
      </c>
      <c r="J1159" s="318">
        <v>-2.0708831552038838</v>
      </c>
      <c r="K1159" s="318">
        <v>-1.9323706705465238</v>
      </c>
      <c r="L1159" s="318">
        <v>0.61062189921412546</v>
      </c>
      <c r="M1159" s="318"/>
      <c r="N1159" s="318"/>
      <c r="O1159" s="318"/>
      <c r="P1159" s="313" t="s">
        <v>1777</v>
      </c>
    </row>
    <row r="1160" spans="1:16" s="96" customFormat="1" ht="12.95" customHeight="1" x14ac:dyDescent="0.2">
      <c r="A1160" s="313" t="s">
        <v>1289</v>
      </c>
      <c r="B1160" s="313"/>
      <c r="C1160" s="313" t="s">
        <v>237</v>
      </c>
      <c r="D1160" s="486" t="s">
        <v>1387</v>
      </c>
      <c r="E1160" s="487">
        <v>3787</v>
      </c>
      <c r="F1160" s="487">
        <v>3787</v>
      </c>
      <c r="G1160" s="488">
        <v>1.2935893973936427E-3</v>
      </c>
      <c r="H1160" s="489">
        <v>0.28040732608444363</v>
      </c>
      <c r="I1160" s="489">
        <v>1.4840538910263708E-5</v>
      </c>
      <c r="J1160" s="318">
        <v>-0.38591328400247171</v>
      </c>
      <c r="K1160" s="318">
        <v>-0.38591328400228164</v>
      </c>
      <c r="L1160" s="318">
        <v>0.52940783322741325</v>
      </c>
      <c r="M1160" s="318"/>
      <c r="N1160" s="318"/>
      <c r="O1160" s="318"/>
      <c r="P1160" s="313" t="s">
        <v>1777</v>
      </c>
    </row>
    <row r="1161" spans="1:16" s="96" customFormat="1" ht="12.95" customHeight="1" x14ac:dyDescent="0.2">
      <c r="A1161" s="313" t="s">
        <v>1289</v>
      </c>
      <c r="B1161" s="313"/>
      <c r="C1161" s="313" t="s">
        <v>237</v>
      </c>
      <c r="D1161" s="486" t="s">
        <v>1388</v>
      </c>
      <c r="E1161" s="487">
        <v>3781.8151791752598</v>
      </c>
      <c r="F1161" s="487">
        <v>3787</v>
      </c>
      <c r="G1161" s="488">
        <v>8.8790493550260422E-4</v>
      </c>
      <c r="H1161" s="489">
        <v>0.28035649990198497</v>
      </c>
      <c r="I1161" s="489">
        <v>8.2747024867398999E-6</v>
      </c>
      <c r="J1161" s="318">
        <v>-1.2599954968117992</v>
      </c>
      <c r="K1161" s="318">
        <v>-1.1387806155449542</v>
      </c>
      <c r="L1161" s="318">
        <v>0.2951841803455757</v>
      </c>
      <c r="M1161" s="318"/>
      <c r="N1161" s="318"/>
      <c r="O1161" s="318"/>
      <c r="P1161" s="313" t="s">
        <v>1777</v>
      </c>
    </row>
    <row r="1162" spans="1:16" s="96" customFormat="1" ht="12.95" customHeight="1" x14ac:dyDescent="0.2">
      <c r="A1162" s="313" t="s">
        <v>1289</v>
      </c>
      <c r="B1162" s="313"/>
      <c r="C1162" s="313" t="s">
        <v>237</v>
      </c>
      <c r="D1162" s="486" t="s">
        <v>1389</v>
      </c>
      <c r="E1162" s="487">
        <v>3773.6336063324075</v>
      </c>
      <c r="F1162" s="487">
        <v>3787</v>
      </c>
      <c r="G1162" s="488">
        <v>7.2087853829804838E-4</v>
      </c>
      <c r="H1162" s="489">
        <v>0.28036653581344051</v>
      </c>
      <c r="I1162" s="489">
        <v>1.1038681458207172E-5</v>
      </c>
      <c r="J1162" s="318">
        <v>-0.65832520674317718</v>
      </c>
      <c r="K1162" s="318">
        <v>-0.34424388968945507</v>
      </c>
      <c r="L1162" s="318">
        <v>0.39378384220301044</v>
      </c>
      <c r="M1162" s="318"/>
      <c r="N1162" s="318"/>
      <c r="O1162" s="318"/>
      <c r="P1162" s="313" t="s">
        <v>1777</v>
      </c>
    </row>
    <row r="1163" spans="1:16" s="96" customFormat="1" ht="12.95" customHeight="1" x14ac:dyDescent="0.2">
      <c r="A1163" s="313" t="s">
        <v>1289</v>
      </c>
      <c r="B1163" s="313"/>
      <c r="C1163" s="313" t="s">
        <v>237</v>
      </c>
      <c r="D1163" s="486" t="s">
        <v>1390</v>
      </c>
      <c r="E1163" s="487">
        <v>3787</v>
      </c>
      <c r="F1163" s="487">
        <v>3787</v>
      </c>
      <c r="G1163" s="488">
        <v>1.2703219957754511E-3</v>
      </c>
      <c r="H1163" s="489">
        <v>0.28040024328124258</v>
      </c>
      <c r="I1163" s="489">
        <v>6.4290043017930863E-6</v>
      </c>
      <c r="J1163" s="318">
        <v>-0.5777692029739252</v>
      </c>
      <c r="K1163" s="318">
        <v>-0.57776920297403223</v>
      </c>
      <c r="L1163" s="318">
        <v>0.2293424287225232</v>
      </c>
      <c r="M1163" s="318"/>
      <c r="N1163" s="318"/>
      <c r="O1163" s="318"/>
      <c r="P1163" s="313" t="s">
        <v>1777</v>
      </c>
    </row>
    <row r="1164" spans="1:16" s="96" customFormat="1" ht="12.95" customHeight="1" x14ac:dyDescent="0.2">
      <c r="A1164" s="313" t="s">
        <v>1289</v>
      </c>
      <c r="B1164" s="313"/>
      <c r="C1164" s="313" t="s">
        <v>237</v>
      </c>
      <c r="D1164" s="486" t="s">
        <v>1391</v>
      </c>
      <c r="E1164" s="487">
        <v>3653.2409940554385</v>
      </c>
      <c r="F1164" s="487">
        <v>3787</v>
      </c>
      <c r="G1164" s="488">
        <v>9.2848167674141355E-4</v>
      </c>
      <c r="H1164" s="489">
        <v>0.28035559867076426</v>
      </c>
      <c r="I1164" s="489">
        <v>1.2569196089298779E-5</v>
      </c>
      <c r="J1164" s="318">
        <v>-4.3954717139347457</v>
      </c>
      <c r="K1164" s="318">
        <v>-1.2769779431964778</v>
      </c>
      <c r="L1164" s="318">
        <v>0.44838202354124945</v>
      </c>
      <c r="M1164" s="318"/>
      <c r="N1164" s="318"/>
      <c r="O1164" s="318"/>
      <c r="P1164" s="313" t="s">
        <v>1777</v>
      </c>
    </row>
    <row r="1165" spans="1:16" s="96" customFormat="1" ht="12.95" customHeight="1" x14ac:dyDescent="0.2">
      <c r="A1165" s="313" t="s">
        <v>1289</v>
      </c>
      <c r="B1165" s="313"/>
      <c r="C1165" s="313" t="s">
        <v>237</v>
      </c>
      <c r="D1165" s="486" t="s">
        <v>1392</v>
      </c>
      <c r="E1165" s="487">
        <v>3787</v>
      </c>
      <c r="F1165" s="487">
        <v>3787</v>
      </c>
      <c r="G1165" s="488">
        <v>7.7696838672296328E-4</v>
      </c>
      <c r="H1165" s="489">
        <v>0.28034842477040328</v>
      </c>
      <c r="I1165" s="489">
        <v>1.2520937128851897E-5</v>
      </c>
      <c r="J1165" s="318">
        <v>-1.13691195468519</v>
      </c>
      <c r="K1165" s="318">
        <v>-1.136911954685571</v>
      </c>
      <c r="L1165" s="318">
        <v>0.4466604774555627</v>
      </c>
      <c r="M1165" s="318"/>
      <c r="N1165" s="318"/>
      <c r="O1165" s="318"/>
      <c r="P1165" s="313" t="s">
        <v>1777</v>
      </c>
    </row>
    <row r="1166" spans="1:16" s="96" customFormat="1" ht="12.95" customHeight="1" x14ac:dyDescent="0.2">
      <c r="A1166" s="313" t="s">
        <v>1289</v>
      </c>
      <c r="B1166" s="313"/>
      <c r="C1166" s="313" t="s">
        <v>237</v>
      </c>
      <c r="D1166" s="486" t="s">
        <v>1393</v>
      </c>
      <c r="E1166" s="487">
        <v>3780.9714821138969</v>
      </c>
      <c r="F1166" s="487">
        <v>3787</v>
      </c>
      <c r="G1166" s="488">
        <v>1.0204085127229721E-3</v>
      </c>
      <c r="H1166" s="489">
        <v>0.28037058458840086</v>
      </c>
      <c r="I1166" s="489">
        <v>1.2462694667661986E-5</v>
      </c>
      <c r="J1166" s="318">
        <v>-1.123004920559449</v>
      </c>
      <c r="K1166" s="318">
        <v>-0.98263550112775988</v>
      </c>
      <c r="L1166" s="318">
        <v>0.44458278907977267</v>
      </c>
      <c r="M1166" s="318"/>
      <c r="N1166" s="318"/>
      <c r="O1166" s="318"/>
      <c r="P1166" s="313" t="s">
        <v>1777</v>
      </c>
    </row>
    <row r="1167" spans="1:16" s="96" customFormat="1" ht="12.95" customHeight="1" x14ac:dyDescent="0.2">
      <c r="A1167" s="313" t="s">
        <v>1289</v>
      </c>
      <c r="B1167" s="313"/>
      <c r="C1167" s="313" t="s">
        <v>237</v>
      </c>
      <c r="D1167" s="486" t="s">
        <v>1394</v>
      </c>
      <c r="E1167" s="487">
        <v>3787</v>
      </c>
      <c r="F1167" s="487">
        <v>3787</v>
      </c>
      <c r="G1167" s="488">
        <v>7.8415097851992444E-4</v>
      </c>
      <c r="H1167" s="489">
        <v>0.28036062567483228</v>
      </c>
      <c r="I1167" s="489">
        <v>1.2452701110239618E-5</v>
      </c>
      <c r="J1167" s="318">
        <v>-0.7204397909123994</v>
      </c>
      <c r="K1167" s="318">
        <v>-0.72043979091218624</v>
      </c>
      <c r="L1167" s="318">
        <v>0.44422628803775233</v>
      </c>
      <c r="M1167" s="318"/>
      <c r="N1167" s="318"/>
      <c r="O1167" s="318"/>
      <c r="P1167" s="313" t="s">
        <v>1777</v>
      </c>
    </row>
    <row r="1168" spans="1:16" s="96" customFormat="1" ht="12.95" customHeight="1" x14ac:dyDescent="0.2">
      <c r="A1168" s="313" t="s">
        <v>1289</v>
      </c>
      <c r="B1168" s="313"/>
      <c r="C1168" s="313" t="s">
        <v>237</v>
      </c>
      <c r="D1168" s="486" t="s">
        <v>1395</v>
      </c>
      <c r="E1168" s="487">
        <v>3711.7272076700001</v>
      </c>
      <c r="F1168" s="487">
        <v>3787</v>
      </c>
      <c r="G1168" s="488">
        <v>1.2460725866375055E-3</v>
      </c>
      <c r="H1168" s="489">
        <v>0.28042972337946859</v>
      </c>
      <c r="I1168" s="489">
        <v>1.003813078222495E-5</v>
      </c>
      <c r="J1168" s="318">
        <v>-1.2021361575603413</v>
      </c>
      <c r="K1168" s="318">
        <v>0.53725291988326873</v>
      </c>
      <c r="L1168" s="318">
        <v>0.35809111105677971</v>
      </c>
      <c r="M1168" s="318"/>
      <c r="N1168" s="318"/>
      <c r="O1168" s="318"/>
      <c r="P1168" s="313" t="s">
        <v>1777</v>
      </c>
    </row>
    <row r="1169" spans="1:16" s="96" customFormat="1" ht="12.95" customHeight="1" x14ac:dyDescent="0.2">
      <c r="A1169" s="313" t="s">
        <v>1289</v>
      </c>
      <c r="B1169" s="313"/>
      <c r="C1169" s="313" t="s">
        <v>237</v>
      </c>
      <c r="D1169" s="486" t="s">
        <v>1396</v>
      </c>
      <c r="E1169" s="487">
        <v>3787</v>
      </c>
      <c r="F1169" s="487">
        <v>3787</v>
      </c>
      <c r="G1169" s="488">
        <v>1.205463412084897E-3</v>
      </c>
      <c r="H1169" s="489">
        <v>0.28041846343833249</v>
      </c>
      <c r="I1169" s="489">
        <v>1.1272732344687543E-5</v>
      </c>
      <c r="J1169" s="318">
        <v>0.2417084547511448</v>
      </c>
      <c r="K1169" s="318">
        <v>0.24170845475124381</v>
      </c>
      <c r="L1169" s="318">
        <v>0.40213315980253128</v>
      </c>
      <c r="M1169" s="318"/>
      <c r="N1169" s="318"/>
      <c r="O1169" s="318"/>
      <c r="P1169" s="313" t="s">
        <v>1777</v>
      </c>
    </row>
    <row r="1170" spans="1:16" s="96" customFormat="1" ht="12.95" customHeight="1" x14ac:dyDescent="0.2">
      <c r="A1170" s="313" t="s">
        <v>1289</v>
      </c>
      <c r="B1170" s="313"/>
      <c r="C1170" s="313" t="s">
        <v>237</v>
      </c>
      <c r="D1170" s="486" t="s">
        <v>1397</v>
      </c>
      <c r="E1170" s="487">
        <v>3790.7516467420141</v>
      </c>
      <c r="F1170" s="487">
        <v>3787</v>
      </c>
      <c r="G1170" s="488">
        <v>9.0245192858641812E-4</v>
      </c>
      <c r="H1170" s="489">
        <v>0.28038439480212185</v>
      </c>
      <c r="I1170" s="489">
        <v>9.5141708306232601E-6</v>
      </c>
      <c r="J1170" s="318">
        <v>-9.4014295432523876E-2</v>
      </c>
      <c r="K1170" s="318">
        <v>-0.18170209999390785</v>
      </c>
      <c r="L1170" s="318">
        <v>0.33939984220521247</v>
      </c>
      <c r="M1170" s="318"/>
      <c r="N1170" s="318"/>
      <c r="O1170" s="318"/>
      <c r="P1170" s="313" t="s">
        <v>1777</v>
      </c>
    </row>
    <row r="1171" spans="1:16" s="96" customFormat="1" ht="12.95" customHeight="1" x14ac:dyDescent="0.2">
      <c r="A1171" s="313" t="s">
        <v>1289</v>
      </c>
      <c r="B1171" s="313"/>
      <c r="C1171" s="313" t="s">
        <v>237</v>
      </c>
      <c r="D1171" s="486" t="s">
        <v>1398</v>
      </c>
      <c r="E1171" s="487">
        <v>3787</v>
      </c>
      <c r="F1171" s="487">
        <v>3787</v>
      </c>
      <c r="G1171" s="488">
        <v>1.1723053940245346E-3</v>
      </c>
      <c r="H1171" s="489">
        <v>0.28039351145720826</v>
      </c>
      <c r="I1171" s="489">
        <v>8.544227191994877E-6</v>
      </c>
      <c r="J1171" s="318">
        <v>-0.56174699713416221</v>
      </c>
      <c r="K1171" s="318">
        <v>-0.56174699713418264</v>
      </c>
      <c r="L1171" s="318">
        <v>0.3047989585591715</v>
      </c>
      <c r="M1171" s="318"/>
      <c r="N1171" s="318"/>
      <c r="O1171" s="318"/>
      <c r="P1171" s="313" t="s">
        <v>1777</v>
      </c>
    </row>
    <row r="1172" spans="1:16" s="96" customFormat="1" ht="12.95" customHeight="1" x14ac:dyDescent="0.2">
      <c r="A1172" s="313" t="s">
        <v>1289</v>
      </c>
      <c r="B1172" s="313"/>
      <c r="C1172" s="313" t="s">
        <v>237</v>
      </c>
      <c r="D1172" s="486" t="s">
        <v>1399</v>
      </c>
      <c r="E1172" s="487">
        <v>3795.0347511170298</v>
      </c>
      <c r="F1172" s="487">
        <v>3793</v>
      </c>
      <c r="G1172" s="488">
        <v>1.0155814146511695E-3</v>
      </c>
      <c r="H1172" s="489">
        <v>0.28039166932825571</v>
      </c>
      <c r="I1172" s="489">
        <v>1.2160869077833362E-5</v>
      </c>
      <c r="J1172" s="318">
        <v>-3.0705696205604878E-2</v>
      </c>
      <c r="K1172" s="318">
        <v>-7.8105234565528647E-2</v>
      </c>
      <c r="L1172" s="318">
        <v>0.43382199058306092</v>
      </c>
      <c r="M1172" s="318">
        <f>AVERAGE(K1172:K1182)</f>
        <v>-8.611185561098593E-2</v>
      </c>
      <c r="N1172" s="318">
        <v>0.22745444646402824</v>
      </c>
      <c r="O1172" s="318">
        <f>MAX(K1172:K1182)-MIN(K1172:K1182)</f>
        <v>1.1741746753135551</v>
      </c>
      <c r="P1172" s="313" t="s">
        <v>1777</v>
      </c>
    </row>
    <row r="1173" spans="1:16" s="96" customFormat="1" ht="12.95" customHeight="1" x14ac:dyDescent="0.2">
      <c r="A1173" s="313" t="s">
        <v>1289</v>
      </c>
      <c r="B1173" s="313"/>
      <c r="C1173" s="313" t="s">
        <v>237</v>
      </c>
      <c r="D1173" s="486" t="s">
        <v>1400</v>
      </c>
      <c r="E1173" s="487">
        <v>3794.5665290930547</v>
      </c>
      <c r="F1173" s="487">
        <v>3793</v>
      </c>
      <c r="G1173" s="488">
        <v>8.0533965896995442E-4</v>
      </c>
      <c r="H1173" s="489">
        <v>0.28037925477777942</v>
      </c>
      <c r="I1173" s="489">
        <v>9.6797954041192816E-6</v>
      </c>
      <c r="J1173" s="318">
        <v>6.6129150815908033E-2</v>
      </c>
      <c r="K1173" s="318">
        <v>2.9401186176780669E-2</v>
      </c>
      <c r="L1173" s="318">
        <v>0.34531315844077426</v>
      </c>
      <c r="M1173" s="318"/>
      <c r="N1173" s="318"/>
      <c r="O1173" s="318"/>
      <c r="P1173" s="313" t="s">
        <v>1777</v>
      </c>
    </row>
    <row r="1174" spans="1:16" s="96" customFormat="1" ht="12.95" customHeight="1" x14ac:dyDescent="0.2">
      <c r="A1174" s="313" t="s">
        <v>1289</v>
      </c>
      <c r="B1174" s="313"/>
      <c r="C1174" s="313" t="s">
        <v>237</v>
      </c>
      <c r="D1174" s="486" t="s">
        <v>1401</v>
      </c>
      <c r="E1174" s="487">
        <v>3781.8983907035781</v>
      </c>
      <c r="F1174" s="487">
        <v>3793</v>
      </c>
      <c r="G1174" s="488">
        <v>9.049505570912598E-4</v>
      </c>
      <c r="H1174" s="489">
        <v>0.28037219773077493</v>
      </c>
      <c r="I1174" s="489">
        <v>1.1857675962496562E-5</v>
      </c>
      <c r="J1174" s="318">
        <v>-0.74255324142693546</v>
      </c>
      <c r="K1174" s="318">
        <v>-0.48311394713840272</v>
      </c>
      <c r="L1174" s="318">
        <v>0.4230060003795888</v>
      </c>
      <c r="M1174" s="318"/>
      <c r="N1174" s="318"/>
      <c r="O1174" s="318"/>
      <c r="P1174" s="313" t="s">
        <v>1777</v>
      </c>
    </row>
    <row r="1175" spans="1:16" s="96" customFormat="1" ht="12.95" customHeight="1" x14ac:dyDescent="0.2">
      <c r="A1175" s="313" t="s">
        <v>1289</v>
      </c>
      <c r="B1175" s="313"/>
      <c r="C1175" s="313" t="s">
        <v>237</v>
      </c>
      <c r="D1175" s="486" t="s">
        <v>1402</v>
      </c>
      <c r="E1175" s="487">
        <v>3788.5255933883664</v>
      </c>
      <c r="F1175" s="487">
        <v>3793</v>
      </c>
      <c r="G1175" s="488">
        <v>8.0101697500136674E-4</v>
      </c>
      <c r="H1175" s="489">
        <v>0.28037340624407531</v>
      </c>
      <c r="I1175" s="489">
        <v>1.1041951119138934E-5</v>
      </c>
      <c r="J1175" s="318">
        <v>-0.27282970176761151</v>
      </c>
      <c r="K1175" s="318">
        <v>-0.16792099966189689</v>
      </c>
      <c r="L1175" s="318">
        <v>0.39390615783729821</v>
      </c>
      <c r="M1175" s="318"/>
      <c r="N1175" s="318"/>
      <c r="O1175" s="318"/>
      <c r="P1175" s="313" t="s">
        <v>1777</v>
      </c>
    </row>
    <row r="1176" spans="1:16" s="96" customFormat="1" ht="12.95" customHeight="1" x14ac:dyDescent="0.2">
      <c r="A1176" s="313" t="s">
        <v>1289</v>
      </c>
      <c r="B1176" s="313"/>
      <c r="C1176" s="313" t="s">
        <v>237</v>
      </c>
      <c r="D1176" s="486" t="s">
        <v>1403</v>
      </c>
      <c r="E1176" s="487">
        <v>3790.7343944213326</v>
      </c>
      <c r="F1176" s="487">
        <v>3793</v>
      </c>
      <c r="G1176" s="488">
        <v>7.6408774261312235E-4</v>
      </c>
      <c r="H1176" s="489">
        <v>0.28038639434361828</v>
      </c>
      <c r="I1176" s="489">
        <v>9.713056320026464E-6</v>
      </c>
      <c r="J1176" s="318">
        <v>0.33890138364189898</v>
      </c>
      <c r="K1176" s="318">
        <v>0.39208590235428886</v>
      </c>
      <c r="L1176" s="318">
        <v>0.34649969508082634</v>
      </c>
      <c r="M1176" s="318"/>
      <c r="N1176" s="318"/>
      <c r="O1176" s="318"/>
      <c r="P1176" s="313" t="s">
        <v>1777</v>
      </c>
    </row>
    <row r="1177" spans="1:16" s="96" customFormat="1" ht="12.95" customHeight="1" x14ac:dyDescent="0.2">
      <c r="A1177" s="313" t="s">
        <v>1289</v>
      </c>
      <c r="B1177" s="313"/>
      <c r="C1177" s="313" t="s">
        <v>237</v>
      </c>
      <c r="D1177" s="486" t="s">
        <v>1404</v>
      </c>
      <c r="E1177" s="487">
        <v>3786.8677975635233</v>
      </c>
      <c r="F1177" s="487">
        <v>3793</v>
      </c>
      <c r="G1177" s="488">
        <v>7.7497615118029639E-4</v>
      </c>
      <c r="H1177" s="489">
        <v>0.28035936552558383</v>
      </c>
      <c r="I1177" s="489">
        <v>1.1504029877547461E-5</v>
      </c>
      <c r="J1177" s="318">
        <v>-0.74451643734026751</v>
      </c>
      <c r="K1177" s="318">
        <v>-0.60063341870475462</v>
      </c>
      <c r="L1177" s="318">
        <v>0.41039017106947462</v>
      </c>
      <c r="M1177" s="318"/>
      <c r="N1177" s="318"/>
      <c r="O1177" s="318"/>
      <c r="P1177" s="313" t="s">
        <v>1777</v>
      </c>
    </row>
    <row r="1178" spans="1:16" s="96" customFormat="1" ht="12.95" customHeight="1" x14ac:dyDescent="0.2">
      <c r="A1178" s="313" t="s">
        <v>1289</v>
      </c>
      <c r="B1178" s="313"/>
      <c r="C1178" s="313" t="s">
        <v>237</v>
      </c>
      <c r="D1178" s="486" t="s">
        <v>1405</v>
      </c>
      <c r="E1178" s="487">
        <v>3772.1789578334506</v>
      </c>
      <c r="F1178" s="487">
        <v>3793</v>
      </c>
      <c r="G1178" s="488">
        <v>8.5230841624958848E-4</v>
      </c>
      <c r="H1178" s="489">
        <v>0.28038027890572076</v>
      </c>
      <c r="I1178" s="489">
        <v>1.2219248275847539E-5</v>
      </c>
      <c r="J1178" s="318">
        <v>-0.5443478998418454</v>
      </c>
      <c r="K1178" s="318">
        <v>-5.7020919791428426E-2</v>
      </c>
      <c r="L1178" s="318">
        <v>0.43590458679632071</v>
      </c>
      <c r="M1178" s="318"/>
      <c r="N1178" s="318"/>
      <c r="O1178" s="318"/>
      <c r="P1178" s="313" t="s">
        <v>1777</v>
      </c>
    </row>
    <row r="1179" spans="1:16" s="96" customFormat="1" ht="12.95" customHeight="1" x14ac:dyDescent="0.2">
      <c r="A1179" s="313" t="s">
        <v>1289</v>
      </c>
      <c r="B1179" s="313"/>
      <c r="C1179" s="313" t="s">
        <v>237</v>
      </c>
      <c r="D1179" s="486" t="s">
        <v>1406</v>
      </c>
      <c r="E1179" s="487">
        <v>3800.9736702885943</v>
      </c>
      <c r="F1179" s="487">
        <v>3793</v>
      </c>
      <c r="G1179" s="488">
        <v>9.97071977499771E-4</v>
      </c>
      <c r="H1179" s="489">
        <v>0.28037399956393555</v>
      </c>
      <c r="I1179" s="489">
        <v>8.9340672600613353E-6</v>
      </c>
      <c r="J1179" s="318">
        <v>-0.47414069489482408</v>
      </c>
      <c r="K1179" s="318">
        <v>-0.65999471083433292</v>
      </c>
      <c r="L1179" s="318">
        <v>0.31871035021890926</v>
      </c>
      <c r="M1179" s="318"/>
      <c r="N1179" s="318"/>
      <c r="O1179" s="318"/>
      <c r="P1179" s="313" t="s">
        <v>1777</v>
      </c>
    </row>
    <row r="1180" spans="1:16" s="96" customFormat="1" ht="12.95" customHeight="1" x14ac:dyDescent="0.2">
      <c r="A1180" s="313" t="s">
        <v>1289</v>
      </c>
      <c r="B1180" s="313"/>
      <c r="C1180" s="313" t="s">
        <v>237</v>
      </c>
      <c r="D1180" s="486" t="s">
        <v>1407</v>
      </c>
      <c r="E1180" s="487">
        <v>3725.7291715410624</v>
      </c>
      <c r="F1180" s="487">
        <v>3793</v>
      </c>
      <c r="G1180" s="488">
        <v>9.707128142585937E-4</v>
      </c>
      <c r="H1180" s="489">
        <v>0.28040497963650601</v>
      </c>
      <c r="I1180" s="489">
        <v>1.2305746341925844E-5</v>
      </c>
      <c r="J1180" s="318">
        <v>-1.0538721724850351</v>
      </c>
      <c r="K1180" s="318">
        <v>0.51417996447922221</v>
      </c>
      <c r="L1180" s="318">
        <v>0.43899028428828757</v>
      </c>
      <c r="M1180" s="318"/>
      <c r="N1180" s="318"/>
      <c r="O1180" s="318"/>
      <c r="P1180" s="313" t="s">
        <v>1777</v>
      </c>
    </row>
    <row r="1181" spans="1:16" s="96" customFormat="1" ht="12.95" customHeight="1" x14ac:dyDescent="0.2">
      <c r="A1181" s="313" t="s">
        <v>1289</v>
      </c>
      <c r="B1181" s="313"/>
      <c r="C1181" s="313" t="s">
        <v>237</v>
      </c>
      <c r="D1181" s="486" t="s">
        <v>1408</v>
      </c>
      <c r="E1181" s="487">
        <v>3785.8568009256878</v>
      </c>
      <c r="F1181" s="487">
        <v>3793</v>
      </c>
      <c r="G1181" s="488">
        <v>7.1371395263121224E-4</v>
      </c>
      <c r="H1181" s="489">
        <v>0.28037266166045355</v>
      </c>
      <c r="I1181" s="489">
        <v>6.0434695338210461E-6</v>
      </c>
      <c r="J1181" s="318">
        <v>-0.13386438045286908</v>
      </c>
      <c r="K1181" s="318">
        <v>3.4061893128267684E-2</v>
      </c>
      <c r="L1181" s="318">
        <v>0.21559232044943144</v>
      </c>
      <c r="M1181" s="318"/>
      <c r="N1181" s="318"/>
      <c r="O1181" s="318"/>
      <c r="P1181" s="313" t="s">
        <v>1777</v>
      </c>
    </row>
    <row r="1182" spans="1:16" s="96" customFormat="1" ht="12.95" customHeight="1" x14ac:dyDescent="0.2">
      <c r="A1182" s="313" t="s">
        <v>1289</v>
      </c>
      <c r="B1182" s="313"/>
      <c r="C1182" s="313" t="s">
        <v>237</v>
      </c>
      <c r="D1182" s="486" t="s">
        <v>1409</v>
      </c>
      <c r="E1182" s="487">
        <v>3789.0222566375178</v>
      </c>
      <c r="F1182" s="487">
        <v>3793</v>
      </c>
      <c r="G1182" s="488">
        <v>9.3594105856710215E-4</v>
      </c>
      <c r="H1182" s="489">
        <v>0.28039165390588439</v>
      </c>
      <c r="I1182" s="489">
        <v>1.1427259887146574E-5</v>
      </c>
      <c r="J1182" s="318">
        <v>3.6946409453465175E-2</v>
      </c>
      <c r="K1182" s="318">
        <v>0.12982987283693959</v>
      </c>
      <c r="L1182" s="318">
        <v>0.40765150906674208</v>
      </c>
      <c r="M1182" s="318"/>
      <c r="N1182" s="318"/>
      <c r="O1182" s="318"/>
      <c r="P1182" s="313" t="s">
        <v>1777</v>
      </c>
    </row>
    <row r="1183" spans="1:16" s="96" customFormat="1" ht="12.95" customHeight="1" x14ac:dyDescent="0.2">
      <c r="A1183" s="313" t="s">
        <v>1289</v>
      </c>
      <c r="B1183" s="313"/>
      <c r="C1183" s="313" t="s">
        <v>237</v>
      </c>
      <c r="D1183" s="486" t="s">
        <v>1410</v>
      </c>
      <c r="E1183" s="487">
        <v>3801.5431880957972</v>
      </c>
      <c r="F1183" s="487">
        <v>3797</v>
      </c>
      <c r="G1183" s="488">
        <v>6.3626227628630478E-4</v>
      </c>
      <c r="H1183" s="489">
        <v>0.28037358723427541</v>
      </c>
      <c r="I1183" s="489">
        <v>1.2202097147187406E-5</v>
      </c>
      <c r="J1183" s="318">
        <v>0.4711890167020234</v>
      </c>
      <c r="K1183" s="318">
        <v>0.36410638974304632</v>
      </c>
      <c r="L1183" s="318">
        <v>0.4352969268839324</v>
      </c>
      <c r="M1183" s="318">
        <f>AVERAGE(K1183:K1190)</f>
        <v>-0.13459912697244558</v>
      </c>
      <c r="N1183" s="318">
        <v>0.34723013403249009</v>
      </c>
      <c r="O1183" s="318">
        <f>MAX(K1183:K1190)-MIN(K1183:K1190)</f>
        <v>1.5478100629229274</v>
      </c>
      <c r="P1183" s="313" t="s">
        <v>1777</v>
      </c>
    </row>
    <row r="1184" spans="1:16" s="96" customFormat="1" ht="12.95" customHeight="1" x14ac:dyDescent="0.2">
      <c r="A1184" s="313" t="s">
        <v>1289</v>
      </c>
      <c r="B1184" s="313"/>
      <c r="C1184" s="313" t="s">
        <v>237</v>
      </c>
      <c r="D1184" s="486" t="s">
        <v>1411</v>
      </c>
      <c r="E1184" s="487">
        <v>3762.7882763995226</v>
      </c>
      <c r="F1184" s="487">
        <v>3797</v>
      </c>
      <c r="G1184" s="488">
        <v>4.0411127687448983E-4</v>
      </c>
      <c r="H1184" s="489">
        <v>0.2803436582582467</v>
      </c>
      <c r="I1184" s="489">
        <v>8.7825437885228389E-6</v>
      </c>
      <c r="J1184" s="318">
        <v>-0.90681525071842106</v>
      </c>
      <c r="K1184" s="318">
        <v>-9.5175569572170104E-2</v>
      </c>
      <c r="L1184" s="318">
        <v>0.31330797282125289</v>
      </c>
      <c r="M1184" s="318"/>
      <c r="N1184" s="318"/>
      <c r="O1184" s="318"/>
      <c r="P1184" s="313" t="s">
        <v>1777</v>
      </c>
    </row>
    <row r="1185" spans="1:16" s="96" customFormat="1" ht="12.95" customHeight="1" x14ac:dyDescent="0.2">
      <c r="A1185" s="313" t="s">
        <v>1289</v>
      </c>
      <c r="B1185" s="313"/>
      <c r="C1185" s="313" t="s">
        <v>237</v>
      </c>
      <c r="D1185" s="486" t="s">
        <v>1412</v>
      </c>
      <c r="E1185" s="487">
        <v>3795.0932829473363</v>
      </c>
      <c r="F1185" s="487">
        <v>3797</v>
      </c>
      <c r="G1185" s="488">
        <v>5.287562964972069E-4</v>
      </c>
      <c r="H1185" s="489">
        <v>0.28033922486289864</v>
      </c>
      <c r="I1185" s="489">
        <v>1.1022440249996075E-5</v>
      </c>
      <c r="J1185" s="318">
        <v>-0.6250719107308782</v>
      </c>
      <c r="K1185" s="318">
        <v>-0.5799918970605944</v>
      </c>
      <c r="L1185" s="318">
        <v>0.39321391312463483</v>
      </c>
      <c r="M1185" s="318"/>
      <c r="N1185" s="318"/>
      <c r="O1185" s="318"/>
      <c r="P1185" s="313" t="s">
        <v>1777</v>
      </c>
    </row>
    <row r="1186" spans="1:16" s="96" customFormat="1" ht="12.95" customHeight="1" x14ac:dyDescent="0.2">
      <c r="A1186" s="313" t="s">
        <v>1289</v>
      </c>
      <c r="B1186" s="313"/>
      <c r="C1186" s="313" t="s">
        <v>237</v>
      </c>
      <c r="D1186" s="486" t="s">
        <v>1413</v>
      </c>
      <c r="E1186" s="487">
        <v>3770.7609313282087</v>
      </c>
      <c r="F1186" s="487">
        <v>3797</v>
      </c>
      <c r="G1186" s="488">
        <v>8.2630038689376233E-4</v>
      </c>
      <c r="H1186" s="489">
        <v>0.28039517996870433</v>
      </c>
      <c r="I1186" s="489">
        <v>1.7695283705895571E-5</v>
      </c>
      <c r="J1186" s="318">
        <v>2.1685018577764309E-2</v>
      </c>
      <c r="K1186" s="318">
        <v>0.63636780356368661</v>
      </c>
      <c r="L1186" s="318">
        <v>0.63126055501738776</v>
      </c>
      <c r="M1186" s="318"/>
      <c r="N1186" s="318"/>
      <c r="O1186" s="318"/>
      <c r="P1186" s="313" t="s">
        <v>1777</v>
      </c>
    </row>
    <row r="1187" spans="1:16" s="96" customFormat="1" ht="12.95" customHeight="1" x14ac:dyDescent="0.2">
      <c r="A1187" s="313" t="s">
        <v>1289</v>
      </c>
      <c r="B1187" s="313"/>
      <c r="C1187" s="313" t="s">
        <v>237</v>
      </c>
      <c r="D1187" s="486" t="s">
        <v>1414</v>
      </c>
      <c r="E1187" s="487">
        <v>3799.50069837617</v>
      </c>
      <c r="F1187" s="487">
        <v>3797</v>
      </c>
      <c r="G1187" s="488">
        <v>5.901993310369353E-4</v>
      </c>
      <c r="H1187" s="489">
        <v>0.28033444755523845</v>
      </c>
      <c r="I1187" s="489">
        <v>6.9442409244139562E-6</v>
      </c>
      <c r="J1187" s="318">
        <v>-0.85242769026344456</v>
      </c>
      <c r="K1187" s="318">
        <v>-0.91144225935924084</v>
      </c>
      <c r="L1187" s="318">
        <v>0.2477284599100571</v>
      </c>
      <c r="M1187" s="318"/>
      <c r="N1187" s="318"/>
      <c r="O1187" s="318"/>
      <c r="P1187" s="313" t="s">
        <v>1777</v>
      </c>
    </row>
    <row r="1188" spans="1:16" s="96" customFormat="1" ht="12.95" customHeight="1" x14ac:dyDescent="0.2">
      <c r="A1188" s="313" t="s">
        <v>1289</v>
      </c>
      <c r="B1188" s="313"/>
      <c r="C1188" s="313" t="s">
        <v>237</v>
      </c>
      <c r="D1188" s="486" t="s">
        <v>1415</v>
      </c>
      <c r="E1188" s="487">
        <v>3789.6488861484509</v>
      </c>
      <c r="F1188" s="487">
        <v>3797</v>
      </c>
      <c r="G1188" s="488">
        <v>9.7600914331228284E-4</v>
      </c>
      <c r="H1188" s="489">
        <v>0.28037929915306148</v>
      </c>
      <c r="I1188" s="489">
        <v>8.2126882180413653E-6</v>
      </c>
      <c r="J1188" s="318">
        <v>-0.49395163008945703</v>
      </c>
      <c r="K1188" s="318">
        <v>-0.32250817458501224</v>
      </c>
      <c r="L1188" s="318">
        <v>0.2929789772732061</v>
      </c>
      <c r="M1188" s="318"/>
      <c r="N1188" s="318"/>
      <c r="O1188" s="318"/>
      <c r="P1188" s="313" t="s">
        <v>1777</v>
      </c>
    </row>
    <row r="1189" spans="1:16" s="96" customFormat="1" ht="12.95" customHeight="1" x14ac:dyDescent="0.2">
      <c r="A1189" s="313" t="s">
        <v>1289</v>
      </c>
      <c r="B1189" s="313"/>
      <c r="C1189" s="313" t="s">
        <v>237</v>
      </c>
      <c r="D1189" s="486" t="s">
        <v>1416</v>
      </c>
      <c r="E1189" s="487">
        <v>3800.0913068533682</v>
      </c>
      <c r="F1189" s="487">
        <v>3797</v>
      </c>
      <c r="G1189" s="488">
        <v>5.9422970967792758E-4</v>
      </c>
      <c r="H1189" s="489">
        <v>0.28035857414442611</v>
      </c>
      <c r="I1189" s="489">
        <v>1.1942889724183943E-5</v>
      </c>
      <c r="J1189" s="318">
        <v>1.1636222088886108E-2</v>
      </c>
      <c r="K1189" s="318">
        <v>-6.1314166370785017E-2</v>
      </c>
      <c r="L1189" s="318">
        <v>0.42604997586348503</v>
      </c>
      <c r="M1189" s="318"/>
      <c r="N1189" s="318"/>
      <c r="O1189" s="318"/>
      <c r="P1189" s="313" t="s">
        <v>1777</v>
      </c>
    </row>
    <row r="1190" spans="1:16" s="96" customFormat="1" ht="12.95" customHeight="1" x14ac:dyDescent="0.2">
      <c r="A1190" s="313" t="s">
        <v>1289</v>
      </c>
      <c r="B1190" s="313"/>
      <c r="C1190" s="313" t="s">
        <v>237</v>
      </c>
      <c r="D1190" s="486" t="s">
        <v>1417</v>
      </c>
      <c r="E1190" s="487">
        <v>3751.0662035941245</v>
      </c>
      <c r="F1190" s="487">
        <v>3797</v>
      </c>
      <c r="G1190" s="488">
        <v>4.0406160325631366E-4</v>
      </c>
      <c r="H1190" s="489">
        <v>0.28034332777184806</v>
      </c>
      <c r="I1190" s="489">
        <v>6.6366958896220247E-6</v>
      </c>
      <c r="J1190" s="318">
        <v>-1.1964200000293745</v>
      </c>
      <c r="K1190" s="318">
        <v>-0.10683514213849499</v>
      </c>
      <c r="L1190" s="318">
        <v>0.23675711564696833</v>
      </c>
      <c r="M1190" s="318"/>
      <c r="N1190" s="318"/>
      <c r="O1190" s="318"/>
      <c r="P1190" s="313" t="s">
        <v>1777</v>
      </c>
    </row>
    <row r="1191" spans="1:16" s="96" customFormat="1" ht="12.95" customHeight="1" x14ac:dyDescent="0.2">
      <c r="A1191" s="313" t="s">
        <v>1289</v>
      </c>
      <c r="B1191" s="313" t="s">
        <v>1348</v>
      </c>
      <c r="C1191" s="313" t="s">
        <v>1349</v>
      </c>
      <c r="D1191" s="320">
        <v>163290</v>
      </c>
      <c r="E1191" s="321">
        <v>3622</v>
      </c>
      <c r="F1191" s="389">
        <v>3622</v>
      </c>
      <c r="G1191" s="322">
        <v>4.8999999999999998E-4</v>
      </c>
      <c r="H1191" s="323">
        <v>0.28046199999999999</v>
      </c>
      <c r="I1191" s="323">
        <v>1.8E-5</v>
      </c>
      <c r="J1191" s="318">
        <v>-0.2</v>
      </c>
      <c r="K1191" s="318">
        <v>-0.23435549821870794</v>
      </c>
      <c r="L1191" s="318">
        <v>0.64186159041135227</v>
      </c>
      <c r="M1191" s="318">
        <f>AVERAGE(K1191:K1193)</f>
        <v>0.28995477331446767</v>
      </c>
      <c r="N1191" s="318">
        <v>0.52682661284789412</v>
      </c>
      <c r="O1191" s="318">
        <f>MAX(K1191:K1193)-MIN(K1191:K1193)</f>
        <v>0.83100487717979732</v>
      </c>
      <c r="P1191" s="313" t="s">
        <v>1794</v>
      </c>
    </row>
    <row r="1192" spans="1:16" s="96" customFormat="1" ht="12.95" customHeight="1" x14ac:dyDescent="0.2">
      <c r="A1192" s="313" t="s">
        <v>1289</v>
      </c>
      <c r="B1192" s="313" t="s">
        <v>1348</v>
      </c>
      <c r="C1192" s="313" t="s">
        <v>1350</v>
      </c>
      <c r="D1192" s="320">
        <v>163290</v>
      </c>
      <c r="E1192" s="321">
        <v>3622</v>
      </c>
      <c r="F1192" s="389">
        <v>3622</v>
      </c>
      <c r="G1192" s="322">
        <v>6.4999999999999997E-4</v>
      </c>
      <c r="H1192" s="323">
        <v>0.28049400000000002</v>
      </c>
      <c r="I1192" s="323">
        <v>1.7E-5</v>
      </c>
      <c r="J1192" s="318">
        <v>0.5</v>
      </c>
      <c r="K1192" s="318">
        <v>0.50757043920102163</v>
      </c>
      <c r="L1192" s="318">
        <v>0.60620261316479684</v>
      </c>
      <c r="M1192" s="318"/>
      <c r="N1192" s="318"/>
      <c r="O1192" s="318"/>
      <c r="P1192" s="313" t="s">
        <v>1794</v>
      </c>
    </row>
    <row r="1193" spans="1:16" s="96" customFormat="1" ht="12.95" customHeight="1" x14ac:dyDescent="0.2">
      <c r="A1193" s="313" t="s">
        <v>1289</v>
      </c>
      <c r="B1193" s="313" t="s">
        <v>1348</v>
      </c>
      <c r="C1193" s="313" t="s">
        <v>1350</v>
      </c>
      <c r="D1193" s="320">
        <v>163290</v>
      </c>
      <c r="E1193" s="321">
        <v>3622</v>
      </c>
      <c r="F1193" s="389">
        <v>3622</v>
      </c>
      <c r="G1193" s="322">
        <v>5.9999999999999995E-4</v>
      </c>
      <c r="H1193" s="323">
        <v>0.28049299999999999</v>
      </c>
      <c r="I1193" s="323">
        <v>1.9000000000000001E-5</v>
      </c>
      <c r="J1193" s="318">
        <v>0.6</v>
      </c>
      <c r="K1193" s="318">
        <v>0.59664937896108938</v>
      </c>
      <c r="L1193" s="318">
        <v>0.67752056765568724</v>
      </c>
      <c r="M1193" s="318"/>
      <c r="N1193" s="318"/>
      <c r="O1193" s="318"/>
      <c r="P1193" s="313" t="s">
        <v>1794</v>
      </c>
    </row>
    <row r="1194" spans="1:16" s="96" customFormat="1" ht="12.95" customHeight="1" x14ac:dyDescent="0.2">
      <c r="A1194" s="313" t="s">
        <v>1289</v>
      </c>
      <c r="B1194" s="313" t="s">
        <v>1348</v>
      </c>
      <c r="C1194" s="313" t="s">
        <v>1351</v>
      </c>
      <c r="D1194" s="313" t="s">
        <v>1352</v>
      </c>
      <c r="E1194" s="321">
        <v>3824</v>
      </c>
      <c r="F1194" s="389">
        <v>3824</v>
      </c>
      <c r="G1194" s="322">
        <v>4.6999999999999999E-4</v>
      </c>
      <c r="H1194" s="323">
        <v>0.28035900000000002</v>
      </c>
      <c r="I1194" s="323">
        <v>1.5E-5</v>
      </c>
      <c r="J1194" s="318">
        <v>0.9</v>
      </c>
      <c r="K1194" s="318">
        <v>0.91920994595096062</v>
      </c>
      <c r="L1194" s="318">
        <v>0.53514387466035984</v>
      </c>
      <c r="M1194" s="318">
        <f>AVERAGE(K1194:K1196)</f>
        <v>1.1568279095689842</v>
      </c>
      <c r="N1194" s="318">
        <v>0.2898789178421895</v>
      </c>
      <c r="O1194" s="318">
        <f>MAX(K1194:K1196)-MIN(K1194:K1196)</f>
        <v>0.50021713209336127</v>
      </c>
      <c r="P1194" s="313" t="s">
        <v>2243</v>
      </c>
    </row>
    <row r="1195" spans="1:16" s="96" customFormat="1" ht="12.95" customHeight="1" x14ac:dyDescent="0.2">
      <c r="A1195" s="313" t="s">
        <v>1289</v>
      </c>
      <c r="B1195" s="313" t="s">
        <v>1348</v>
      </c>
      <c r="C1195" s="313" t="s">
        <v>1351</v>
      </c>
      <c r="D1195" s="313" t="s">
        <v>1352</v>
      </c>
      <c r="E1195" s="321">
        <v>3824</v>
      </c>
      <c r="F1195" s="389">
        <v>3824</v>
      </c>
      <c r="G1195" s="322">
        <v>2.4000000000000001E-4</v>
      </c>
      <c r="H1195" s="323">
        <v>0.28035599999999999</v>
      </c>
      <c r="I1195" s="323">
        <v>2.9E-5</v>
      </c>
      <c r="J1195" s="318">
        <v>1.4</v>
      </c>
      <c r="K1195" s="318">
        <v>1.4194270780443219</v>
      </c>
      <c r="L1195" s="318">
        <v>1.0346114910131377</v>
      </c>
      <c r="M1195" s="318"/>
      <c r="N1195" s="318"/>
      <c r="O1195" s="318"/>
      <c r="P1195" s="313" t="s">
        <v>1794</v>
      </c>
    </row>
    <row r="1196" spans="1:16" s="96" customFormat="1" ht="12.95" customHeight="1" x14ac:dyDescent="0.2">
      <c r="A1196" s="313" t="s">
        <v>1289</v>
      </c>
      <c r="B1196" s="313" t="s">
        <v>1348</v>
      </c>
      <c r="C1196" s="313" t="s">
        <v>1351</v>
      </c>
      <c r="D1196" s="313" t="s">
        <v>1352</v>
      </c>
      <c r="E1196" s="321">
        <v>3824</v>
      </c>
      <c r="F1196" s="389">
        <v>3824</v>
      </c>
      <c r="G1196" s="322">
        <v>4.2999999999999999E-4</v>
      </c>
      <c r="H1196" s="323">
        <v>0.280362</v>
      </c>
      <c r="I1196" s="323">
        <v>9.0000000000000002E-6</v>
      </c>
      <c r="J1196" s="318">
        <v>1.1000000000000001</v>
      </c>
      <c r="K1196" s="318">
        <v>1.1318467047116698</v>
      </c>
      <c r="L1196" s="318">
        <v>0.32108632479710408</v>
      </c>
      <c r="M1196" s="318"/>
      <c r="N1196" s="318"/>
      <c r="O1196" s="318"/>
      <c r="P1196" s="313" t="s">
        <v>1794</v>
      </c>
    </row>
    <row r="1197" spans="1:16" s="96" customFormat="1" ht="12.95" customHeight="1" x14ac:dyDescent="0.2">
      <c r="A1197" s="313" t="s">
        <v>1289</v>
      </c>
      <c r="B1197" s="313" t="s">
        <v>1418</v>
      </c>
      <c r="C1197" s="313" t="s">
        <v>1419</v>
      </c>
      <c r="D1197" s="320">
        <v>163263</v>
      </c>
      <c r="E1197" s="321">
        <v>3738</v>
      </c>
      <c r="F1197" s="321">
        <v>3738</v>
      </c>
      <c r="G1197" s="322">
        <v>7.7999999999999999E-4</v>
      </c>
      <c r="H1197" s="323">
        <v>0.280393</v>
      </c>
      <c r="I1197" s="323">
        <v>1.9000000000000001E-5</v>
      </c>
      <c r="J1197" s="318">
        <v>-0.7</v>
      </c>
      <c r="K1197" s="318">
        <v>-0.70363493989478165</v>
      </c>
      <c r="L1197" s="318">
        <v>0.6777089291909455</v>
      </c>
      <c r="M1197" s="318">
        <v>-0.28918433555957801</v>
      </c>
      <c r="N1197" s="318">
        <v>0.82890120867040729</v>
      </c>
      <c r="O1197" s="318">
        <f>MAX(K1197:K1198)-MIN(K1197:K1198)</f>
        <v>0.82890120867040729</v>
      </c>
      <c r="P1197" s="313" t="s">
        <v>1794</v>
      </c>
    </row>
    <row r="1198" spans="1:16" s="96" customFormat="1" ht="12.95" customHeight="1" x14ac:dyDescent="0.2">
      <c r="A1198" s="313" t="s">
        <v>1289</v>
      </c>
      <c r="B1198" s="313" t="s">
        <v>1418</v>
      </c>
      <c r="C1198" s="313" t="s">
        <v>1419</v>
      </c>
      <c r="D1198" s="320">
        <v>163263</v>
      </c>
      <c r="E1198" s="321">
        <v>3738</v>
      </c>
      <c r="F1198" s="321">
        <v>3738</v>
      </c>
      <c r="G1198" s="322">
        <v>5.0000000000000001E-4</v>
      </c>
      <c r="H1198" s="323">
        <v>0.28039599999999998</v>
      </c>
      <c r="I1198" s="323">
        <v>1.9000000000000001E-5</v>
      </c>
      <c r="J1198" s="318">
        <v>0.1</v>
      </c>
      <c r="K1198" s="318">
        <v>0.12526626877562563</v>
      </c>
      <c r="L1198" s="318">
        <v>0.6777089291909455</v>
      </c>
      <c r="M1198" s="318"/>
      <c r="N1198" s="318"/>
      <c r="O1198" s="318"/>
      <c r="P1198" s="313" t="s">
        <v>1794</v>
      </c>
    </row>
    <row r="1199" spans="1:16" s="96" customFormat="1" ht="12.95" customHeight="1" x14ac:dyDescent="0.2">
      <c r="A1199" s="313" t="s">
        <v>1289</v>
      </c>
      <c r="B1199" s="313" t="s">
        <v>1418</v>
      </c>
      <c r="C1199" s="313" t="s">
        <v>1419</v>
      </c>
      <c r="D1199" s="320">
        <v>163263</v>
      </c>
      <c r="E1199" s="321">
        <v>3680</v>
      </c>
      <c r="F1199" s="321">
        <v>3680</v>
      </c>
      <c r="G1199" s="322">
        <v>6.4999999999999997E-4</v>
      </c>
      <c r="H1199" s="323">
        <v>0.280447</v>
      </c>
      <c r="I1199" s="323">
        <v>5.1E-5</v>
      </c>
      <c r="J1199" s="318">
        <v>0.2</v>
      </c>
      <c r="K1199" s="318">
        <v>0.1936970735449961</v>
      </c>
      <c r="L1199" s="318">
        <v>1.8188604684943321</v>
      </c>
      <c r="M1199" s="318">
        <f>AVERAGE(K1199:K1203)</f>
        <v>-0.49341759952836739</v>
      </c>
      <c r="N1199" s="318">
        <v>0.81287099420592002</v>
      </c>
      <c r="O1199" s="318">
        <f>MAX(K1199:K1203)-MIN(K1199:K1203)</f>
        <v>2.0851095802532083</v>
      </c>
      <c r="P1199" s="313" t="s">
        <v>1794</v>
      </c>
    </row>
    <row r="1200" spans="1:16" s="96" customFormat="1" ht="12.95" customHeight="1" x14ac:dyDescent="0.2">
      <c r="A1200" s="313" t="s">
        <v>1289</v>
      </c>
      <c r="B1200" s="313" t="s">
        <v>1418</v>
      </c>
      <c r="C1200" s="313" t="s">
        <v>1419</v>
      </c>
      <c r="D1200" s="320">
        <v>163263</v>
      </c>
      <c r="E1200" s="321">
        <v>3680</v>
      </c>
      <c r="F1200" s="321">
        <v>3680</v>
      </c>
      <c r="G1200" s="322">
        <v>5.6999999999999998E-4</v>
      </c>
      <c r="H1200" s="323">
        <v>0.280391</v>
      </c>
      <c r="I1200" s="323">
        <v>3.1000000000000001E-5</v>
      </c>
      <c r="J1200" s="318">
        <v>-1.6</v>
      </c>
      <c r="K1200" s="318">
        <v>-1.6005671951779821</v>
      </c>
      <c r="L1200" s="318">
        <v>1.105581853397819</v>
      </c>
      <c r="M1200" s="318"/>
      <c r="N1200" s="318"/>
      <c r="O1200" s="318"/>
      <c r="P1200" s="313" t="s">
        <v>1794</v>
      </c>
    </row>
    <row r="1201" spans="1:16" s="96" customFormat="1" ht="12.95" customHeight="1" x14ac:dyDescent="0.2">
      <c r="A1201" s="313" t="s">
        <v>1289</v>
      </c>
      <c r="B1201" s="313" t="s">
        <v>1418</v>
      </c>
      <c r="C1201" s="313" t="s">
        <v>1419</v>
      </c>
      <c r="D1201" s="320">
        <v>163263</v>
      </c>
      <c r="E1201" s="321">
        <v>3680</v>
      </c>
      <c r="F1201" s="321">
        <v>3680</v>
      </c>
      <c r="G1201" s="322">
        <v>6.0999999999999997E-4</v>
      </c>
      <c r="H1201" s="323">
        <v>0.28043099999999999</v>
      </c>
      <c r="I1201" s="323">
        <v>2.0000000000000002E-5</v>
      </c>
      <c r="J1201" s="318">
        <v>-0.3</v>
      </c>
      <c r="K1201" s="318">
        <v>-0.27546789176047248</v>
      </c>
      <c r="L1201" s="318">
        <v>0.71327861509540291</v>
      </c>
      <c r="M1201" s="318"/>
      <c r="N1201" s="318"/>
      <c r="O1201" s="318"/>
      <c r="P1201" s="313" t="s">
        <v>1794</v>
      </c>
    </row>
    <row r="1202" spans="1:16" s="96" customFormat="1" ht="12.95" customHeight="1" x14ac:dyDescent="0.2">
      <c r="A1202" s="313" t="s">
        <v>1289</v>
      </c>
      <c r="B1202" s="313" t="s">
        <v>1418</v>
      </c>
      <c r="C1202" s="313" t="s">
        <v>1419</v>
      </c>
      <c r="D1202" s="320">
        <v>163263</v>
      </c>
      <c r="E1202" s="321">
        <v>3680</v>
      </c>
      <c r="F1202" s="321">
        <v>3680</v>
      </c>
      <c r="G1202" s="322">
        <v>5.8E-4</v>
      </c>
      <c r="H1202" s="323">
        <v>0.28040100000000001</v>
      </c>
      <c r="I1202" s="323">
        <v>9.0000000000000002E-6</v>
      </c>
      <c r="J1202" s="318">
        <v>-1.3</v>
      </c>
      <c r="K1202" s="318">
        <v>-1.2692923693236047</v>
      </c>
      <c r="L1202" s="318">
        <v>0.3209753767918766</v>
      </c>
      <c r="M1202" s="318"/>
      <c r="N1202" s="318"/>
      <c r="O1202" s="318"/>
      <c r="P1202" s="313" t="s">
        <v>1794</v>
      </c>
    </row>
    <row r="1203" spans="1:16" s="96" customFormat="1" ht="12.95" customHeight="1" x14ac:dyDescent="0.2">
      <c r="A1203" s="313" t="s">
        <v>1289</v>
      </c>
      <c r="B1203" s="313" t="s">
        <v>1418</v>
      </c>
      <c r="C1203" s="313" t="s">
        <v>1419</v>
      </c>
      <c r="D1203" s="320">
        <v>163263</v>
      </c>
      <c r="E1203" s="321">
        <v>3680</v>
      </c>
      <c r="F1203" s="389">
        <v>3680</v>
      </c>
      <c r="G1203" s="322">
        <v>6.8999999999999997E-4</v>
      </c>
      <c r="H1203" s="323">
        <v>0.28045799999999999</v>
      </c>
      <c r="I1203" s="323">
        <v>6.9999999999999999E-6</v>
      </c>
      <c r="J1203" s="318">
        <v>0.48454238507522618</v>
      </c>
      <c r="K1203" s="318">
        <v>0.48454238507522601</v>
      </c>
      <c r="L1203" s="318">
        <v>0.24964751528244733</v>
      </c>
      <c r="M1203" s="318"/>
      <c r="N1203" s="318"/>
      <c r="O1203" s="318"/>
      <c r="P1203" s="313" t="s">
        <v>1794</v>
      </c>
    </row>
    <row r="1204" spans="1:16" s="96" customFormat="1" ht="12.95" customHeight="1" x14ac:dyDescent="0.2">
      <c r="A1204" s="313" t="s">
        <v>1289</v>
      </c>
      <c r="B1204" s="313" t="s">
        <v>1418</v>
      </c>
      <c r="C1204" s="313" t="s">
        <v>1420</v>
      </c>
      <c r="D1204" s="320">
        <v>163260</v>
      </c>
      <c r="E1204" s="321">
        <v>3686</v>
      </c>
      <c r="F1204" s="321">
        <v>3686</v>
      </c>
      <c r="G1204" s="322">
        <v>4.2000000000000002E-4</v>
      </c>
      <c r="H1204" s="323">
        <v>0.28042499999999998</v>
      </c>
      <c r="I1204" s="323">
        <v>1.8E-5</v>
      </c>
      <c r="J1204" s="318">
        <v>0.2</v>
      </c>
      <c r="K1204" s="318">
        <v>0.13446763211799606</v>
      </c>
      <c r="L1204" s="318">
        <v>0.64195998429106282</v>
      </c>
      <c r="M1204" s="318">
        <f>AVERAGE(K1204:K1208)</f>
        <v>-0.96311216790967435</v>
      </c>
      <c r="N1204" s="318">
        <v>0.86461378758867635</v>
      </c>
      <c r="O1204" s="318">
        <f>MAX(K1204:K1208)-MIN(K1204:K1208)</f>
        <v>2.5932475786460962</v>
      </c>
      <c r="P1204" s="313" t="s">
        <v>1794</v>
      </c>
    </row>
    <row r="1205" spans="1:16" s="96" customFormat="1" ht="12.95" customHeight="1" x14ac:dyDescent="0.2">
      <c r="A1205" s="313" t="s">
        <v>1289</v>
      </c>
      <c r="B1205" s="313" t="s">
        <v>1418</v>
      </c>
      <c r="C1205" s="313" t="s">
        <v>1420</v>
      </c>
      <c r="D1205" s="320">
        <v>163260</v>
      </c>
      <c r="E1205" s="321">
        <v>3686</v>
      </c>
      <c r="F1205" s="321">
        <v>3686</v>
      </c>
      <c r="G1205" s="322">
        <v>3.4000000000000002E-4</v>
      </c>
      <c r="H1205" s="323">
        <v>0.280391</v>
      </c>
      <c r="I1205" s="323">
        <v>1.9000000000000001E-5</v>
      </c>
      <c r="J1205" s="318">
        <v>-0.9</v>
      </c>
      <c r="K1205" s="318">
        <v>-0.8748623174037462</v>
      </c>
      <c r="L1205" s="318">
        <v>0.67762442786056809</v>
      </c>
      <c r="M1205" s="318"/>
      <c r="N1205" s="318"/>
      <c r="O1205" s="318"/>
      <c r="P1205" s="313" t="s">
        <v>1794</v>
      </c>
    </row>
    <row r="1206" spans="1:16" s="96" customFormat="1" ht="12.95" customHeight="1" x14ac:dyDescent="0.2">
      <c r="A1206" s="313" t="s">
        <v>1289</v>
      </c>
      <c r="B1206" s="313" t="s">
        <v>1418</v>
      </c>
      <c r="C1206" s="313" t="s">
        <v>1420</v>
      </c>
      <c r="D1206" s="320">
        <v>163260</v>
      </c>
      <c r="E1206" s="321">
        <v>3686</v>
      </c>
      <c r="F1206" s="321">
        <v>3686</v>
      </c>
      <c r="G1206" s="322">
        <v>3.8000000000000002E-4</v>
      </c>
      <c r="H1206" s="323">
        <v>0.28038600000000002</v>
      </c>
      <c r="I1206" s="323">
        <v>2.6999999999999999E-5</v>
      </c>
      <c r="J1206" s="318">
        <v>-1.1000000000000001</v>
      </c>
      <c r="K1206" s="318">
        <v>-1.1548151012175101</v>
      </c>
      <c r="L1206" s="318">
        <v>0.96293997643437379</v>
      </c>
      <c r="M1206" s="318"/>
      <c r="N1206" s="318"/>
      <c r="O1206" s="318"/>
      <c r="P1206" s="313" t="s">
        <v>1794</v>
      </c>
    </row>
    <row r="1207" spans="1:16" s="96" customFormat="1" ht="12.95" customHeight="1" x14ac:dyDescent="0.2">
      <c r="A1207" s="313" t="s">
        <v>1289</v>
      </c>
      <c r="B1207" s="313" t="s">
        <v>1418</v>
      </c>
      <c r="C1207" s="313" t="s">
        <v>1420</v>
      </c>
      <c r="D1207" s="320">
        <v>163260</v>
      </c>
      <c r="E1207" s="321">
        <v>3686</v>
      </c>
      <c r="F1207" s="321">
        <v>3686</v>
      </c>
      <c r="G1207" s="322">
        <v>4.2999999999999999E-4</v>
      </c>
      <c r="H1207" s="323">
        <v>0.28035300000000002</v>
      </c>
      <c r="I1207" s="323">
        <v>6.0000000000000002E-6</v>
      </c>
      <c r="J1207" s="318">
        <v>-2.5</v>
      </c>
      <c r="K1207" s="318">
        <v>-2.4587799465281002</v>
      </c>
      <c r="L1207" s="318">
        <v>0.21398666143035427</v>
      </c>
      <c r="M1207" s="318"/>
      <c r="N1207" s="318"/>
      <c r="O1207" s="318"/>
      <c r="P1207" s="313" t="s">
        <v>1794</v>
      </c>
    </row>
    <row r="1208" spans="1:16" s="96" customFormat="1" ht="12.95" customHeight="1" x14ac:dyDescent="0.2">
      <c r="A1208" s="313" t="s">
        <v>1289</v>
      </c>
      <c r="B1208" s="313" t="s">
        <v>1418</v>
      </c>
      <c r="C1208" s="313" t="s">
        <v>1420</v>
      </c>
      <c r="D1208" s="320">
        <v>163260</v>
      </c>
      <c r="E1208" s="321">
        <v>3686</v>
      </c>
      <c r="F1208" s="321">
        <v>3686</v>
      </c>
      <c r="G1208" s="322">
        <v>4.2999999999999999E-4</v>
      </c>
      <c r="H1208" s="323">
        <v>0.28040900000000002</v>
      </c>
      <c r="I1208" s="323">
        <v>7.9999999999999996E-6</v>
      </c>
      <c r="J1208" s="318">
        <v>-0.5</v>
      </c>
      <c r="K1208" s="318">
        <v>-0.46157110651701139</v>
      </c>
      <c r="L1208" s="318">
        <v>0.2853155485738057</v>
      </c>
      <c r="M1208" s="318"/>
      <c r="N1208" s="318"/>
      <c r="O1208" s="318"/>
      <c r="P1208" s="313" t="s">
        <v>1794</v>
      </c>
    </row>
    <row r="1209" spans="1:16" s="96" customFormat="1" ht="12.95" customHeight="1" x14ac:dyDescent="0.2">
      <c r="A1209" s="313" t="s">
        <v>1289</v>
      </c>
      <c r="B1209" s="313" t="s">
        <v>1418</v>
      </c>
      <c r="C1209" s="313" t="s">
        <v>1421</v>
      </c>
      <c r="D1209" s="320">
        <v>163254</v>
      </c>
      <c r="E1209" s="321">
        <v>3695</v>
      </c>
      <c r="F1209" s="321">
        <v>3695</v>
      </c>
      <c r="G1209" s="322">
        <v>6.7000000000000002E-4</v>
      </c>
      <c r="H1209" s="323">
        <v>0.28047</v>
      </c>
      <c r="I1209" s="323">
        <v>1.9000000000000001E-5</v>
      </c>
      <c r="J1209" s="318">
        <v>1.3</v>
      </c>
      <c r="K1209" s="318">
        <v>1.3156208187337093</v>
      </c>
      <c r="L1209" s="318">
        <v>0.67763904571194189</v>
      </c>
      <c r="M1209" s="318">
        <f>AVERAGE(K1209:K1213)</f>
        <v>-6.51258019479517E-2</v>
      </c>
      <c r="N1209" s="318">
        <v>0.82606529865850742</v>
      </c>
      <c r="O1209" s="318">
        <f>MAX(K1209:K1213)-MIN(K1209:K1213)</f>
        <v>2.4914588367741519</v>
      </c>
      <c r="P1209" s="313" t="s">
        <v>1794</v>
      </c>
    </row>
    <row r="1210" spans="1:16" s="96" customFormat="1" ht="12.95" customHeight="1" x14ac:dyDescent="0.2">
      <c r="A1210" s="313" t="s">
        <v>1289</v>
      </c>
      <c r="B1210" s="313" t="s">
        <v>1418</v>
      </c>
      <c r="C1210" s="313" t="s">
        <v>1421</v>
      </c>
      <c r="D1210" s="320">
        <v>163254</v>
      </c>
      <c r="E1210" s="321">
        <v>3695</v>
      </c>
      <c r="F1210" s="321">
        <v>3695</v>
      </c>
      <c r="G1210" s="322">
        <v>8.5999999999999998E-4</v>
      </c>
      <c r="H1210" s="323">
        <v>0.28045199999999998</v>
      </c>
      <c r="I1210" s="323">
        <v>1.7E-5</v>
      </c>
      <c r="J1210" s="318">
        <v>0.2</v>
      </c>
      <c r="K1210" s="318">
        <v>0.18967152698223799</v>
      </c>
      <c r="L1210" s="318">
        <v>0.60630861984822815</v>
      </c>
      <c r="M1210" s="318"/>
      <c r="N1210" s="318"/>
      <c r="O1210" s="318"/>
      <c r="P1210" s="313" t="s">
        <v>1794</v>
      </c>
    </row>
    <row r="1211" spans="1:16" s="96" customFormat="1" ht="12.95" customHeight="1" x14ac:dyDescent="0.2">
      <c r="A1211" s="313" t="s">
        <v>1289</v>
      </c>
      <c r="B1211" s="313" t="s">
        <v>1418</v>
      </c>
      <c r="C1211" s="313" t="s">
        <v>1421</v>
      </c>
      <c r="D1211" s="320">
        <v>163254</v>
      </c>
      <c r="E1211" s="321">
        <v>3695</v>
      </c>
      <c r="F1211" s="321">
        <v>3695</v>
      </c>
      <c r="G1211" s="322">
        <v>4.2999999999999999E-4</v>
      </c>
      <c r="H1211" s="323">
        <v>0.28041199999999999</v>
      </c>
      <c r="I1211" s="323">
        <v>2.0999999999999999E-5</v>
      </c>
      <c r="J1211" s="318">
        <v>-0.1</v>
      </c>
      <c r="K1211" s="318">
        <v>-0.1416241094864823</v>
      </c>
      <c r="L1211" s="318">
        <v>0.74896947157787608</v>
      </c>
      <c r="M1211" s="318"/>
      <c r="N1211" s="318"/>
      <c r="O1211" s="318"/>
      <c r="P1211" s="313" t="s">
        <v>1794</v>
      </c>
    </row>
    <row r="1212" spans="1:16" s="96" customFormat="1" ht="12.95" customHeight="1" x14ac:dyDescent="0.2">
      <c r="A1212" s="313" t="s">
        <v>1289</v>
      </c>
      <c r="B1212" s="313" t="s">
        <v>1418</v>
      </c>
      <c r="C1212" s="313" t="s">
        <v>1421</v>
      </c>
      <c r="D1212" s="320">
        <v>163254</v>
      </c>
      <c r="E1212" s="321">
        <v>3695</v>
      </c>
      <c r="F1212" s="321">
        <v>3695</v>
      </c>
      <c r="G1212" s="322">
        <v>8.0000000000000004E-4</v>
      </c>
      <c r="H1212" s="323">
        <v>0.28042800000000001</v>
      </c>
      <c r="I1212" s="323">
        <v>6.0000000000000002E-6</v>
      </c>
      <c r="J1212" s="318">
        <v>-0.5</v>
      </c>
      <c r="K1212" s="318">
        <v>-0.51345922792878085</v>
      </c>
      <c r="L1212" s="318">
        <v>0.21399127759336167</v>
      </c>
      <c r="M1212" s="318"/>
      <c r="N1212" s="318"/>
      <c r="O1212" s="318"/>
      <c r="P1212" s="313" t="s">
        <v>1794</v>
      </c>
    </row>
    <row r="1213" spans="1:16" s="96" customFormat="1" ht="12.95" customHeight="1" x14ac:dyDescent="0.2">
      <c r="A1213" s="313" t="s">
        <v>1289</v>
      </c>
      <c r="B1213" s="313" t="s">
        <v>1418</v>
      </c>
      <c r="C1213" s="313" t="s">
        <v>1421</v>
      </c>
      <c r="D1213" s="320">
        <v>163254</v>
      </c>
      <c r="E1213" s="321">
        <v>3695</v>
      </c>
      <c r="F1213" s="321">
        <v>3695</v>
      </c>
      <c r="G1213" s="322">
        <v>7.1000000000000002E-4</v>
      </c>
      <c r="H1213" s="323">
        <v>0.28040300000000001</v>
      </c>
      <c r="I1213" s="323">
        <v>1.9000000000000001E-5</v>
      </c>
      <c r="J1213" s="318">
        <v>-1.2</v>
      </c>
      <c r="K1213" s="318">
        <v>-1.1758380180404426</v>
      </c>
      <c r="L1213" s="318">
        <v>0.67763904571416234</v>
      </c>
      <c r="M1213" s="318"/>
      <c r="N1213" s="318"/>
      <c r="O1213" s="318"/>
      <c r="P1213" s="313" t="s">
        <v>1794</v>
      </c>
    </row>
    <row r="1214" spans="1:16" s="96" customFormat="1" ht="12.95" customHeight="1" x14ac:dyDescent="0.2">
      <c r="A1214" s="313" t="s">
        <v>1289</v>
      </c>
      <c r="B1214" s="313" t="s">
        <v>1418</v>
      </c>
      <c r="C1214" s="313" t="s">
        <v>1351</v>
      </c>
      <c r="D1214" s="313" t="s">
        <v>1422</v>
      </c>
      <c r="E1214" s="321">
        <v>3815</v>
      </c>
      <c r="F1214" s="321">
        <v>3815</v>
      </c>
      <c r="G1214" s="322">
        <v>8.5999999999999998E-4</v>
      </c>
      <c r="H1214" s="323">
        <v>0.28037800000000002</v>
      </c>
      <c r="I1214" s="323">
        <v>1.0000000000000001E-5</v>
      </c>
      <c r="J1214" s="318">
        <v>0.3</v>
      </c>
      <c r="K1214" s="318">
        <v>0.3566005922928106</v>
      </c>
      <c r="L1214" s="318">
        <v>0.35675486617314789</v>
      </c>
      <c r="M1214" s="318">
        <f>AVERAGE(K1214:K1220)</f>
        <v>1.6872969482371682</v>
      </c>
      <c r="N1214" s="318">
        <v>0.94225680481636265</v>
      </c>
      <c r="O1214" s="318">
        <f>MAX(K1214:K1220)-MIN(K1214:K1220)</f>
        <v>2.8573954608579477</v>
      </c>
      <c r="P1214" s="313" t="s">
        <v>1794</v>
      </c>
    </row>
    <row r="1215" spans="1:16" s="96" customFormat="1" ht="12.95" customHeight="1" x14ac:dyDescent="0.2">
      <c r="A1215" s="313" t="s">
        <v>1289</v>
      </c>
      <c r="B1215" s="313" t="s">
        <v>1418</v>
      </c>
      <c r="C1215" s="313" t="s">
        <v>1351</v>
      </c>
      <c r="D1215" s="313" t="s">
        <v>1422</v>
      </c>
      <c r="E1215" s="321">
        <v>3815</v>
      </c>
      <c r="F1215" s="321">
        <v>3815</v>
      </c>
      <c r="G1215" s="322">
        <v>7.9000000000000001E-4</v>
      </c>
      <c r="H1215" s="323">
        <v>0.28038099999999999</v>
      </c>
      <c r="I1215" s="323">
        <v>1.4E-5</v>
      </c>
      <c r="J1215" s="318">
        <v>0.7</v>
      </c>
      <c r="K1215" s="318">
        <v>0.6479863918396056</v>
      </c>
      <c r="L1215" s="318">
        <v>0.49945681264151887</v>
      </c>
      <c r="M1215" s="318"/>
      <c r="N1215" s="318"/>
      <c r="O1215" s="318"/>
      <c r="P1215" s="313" t="s">
        <v>1794</v>
      </c>
    </row>
    <row r="1216" spans="1:16" s="96" customFormat="1" ht="12.95" customHeight="1" x14ac:dyDescent="0.2">
      <c r="A1216" s="313" t="s">
        <v>1289</v>
      </c>
      <c r="B1216" s="313" t="s">
        <v>1418</v>
      </c>
      <c r="C1216" s="313" t="s">
        <v>1351</v>
      </c>
      <c r="D1216" s="313" t="s">
        <v>1422</v>
      </c>
      <c r="E1216" s="321">
        <v>3815</v>
      </c>
      <c r="F1216" s="321">
        <v>3815</v>
      </c>
      <c r="G1216" s="322">
        <v>9.3999999999999997E-4</v>
      </c>
      <c r="H1216" s="323">
        <v>0.28046399999999999</v>
      </c>
      <c r="I1216" s="323">
        <v>3.6000000000000001E-5</v>
      </c>
      <c r="J1216" s="318">
        <v>3.2</v>
      </c>
      <c r="K1216" s="318">
        <v>3.2139960531507583</v>
      </c>
      <c r="L1216" s="318">
        <v>1.2843175182197797</v>
      </c>
      <c r="M1216" s="318"/>
      <c r="N1216" s="318"/>
      <c r="O1216" s="318"/>
      <c r="P1216" s="313" t="s">
        <v>1794</v>
      </c>
    </row>
    <row r="1217" spans="1:16" s="96" customFormat="1" ht="12.95" customHeight="1" x14ac:dyDescent="0.2">
      <c r="A1217" s="313" t="s">
        <v>1289</v>
      </c>
      <c r="B1217" s="313" t="s">
        <v>1418</v>
      </c>
      <c r="C1217" s="313" t="s">
        <v>1351</v>
      </c>
      <c r="D1217" s="313" t="s">
        <v>1422</v>
      </c>
      <c r="E1217" s="321">
        <v>3815</v>
      </c>
      <c r="F1217" s="321">
        <v>3815</v>
      </c>
      <c r="G1217" s="322">
        <v>7.2000000000000005E-4</v>
      </c>
      <c r="H1217" s="323">
        <v>0.28042800000000001</v>
      </c>
      <c r="I1217" s="323">
        <v>3.4E-5</v>
      </c>
      <c r="J1217" s="318">
        <v>2.5</v>
      </c>
      <c r="K1217" s="318">
        <v>2.5090936025429222</v>
      </c>
      <c r="L1217" s="318">
        <v>1.2129665449855942</v>
      </c>
      <c r="M1217" s="318"/>
      <c r="N1217" s="318"/>
      <c r="O1217" s="318"/>
      <c r="P1217" s="313" t="s">
        <v>1794</v>
      </c>
    </row>
    <row r="1218" spans="1:16" s="96" customFormat="1" ht="12.95" customHeight="1" x14ac:dyDescent="0.2">
      <c r="A1218" s="313" t="s">
        <v>1289</v>
      </c>
      <c r="B1218" s="313" t="s">
        <v>1418</v>
      </c>
      <c r="C1218" s="313" t="s">
        <v>1351</v>
      </c>
      <c r="D1218" s="313" t="s">
        <v>1422</v>
      </c>
      <c r="E1218" s="321">
        <v>3815</v>
      </c>
      <c r="F1218" s="321">
        <v>3815</v>
      </c>
      <c r="G1218" s="322">
        <v>6.0999999999999997E-4</v>
      </c>
      <c r="H1218" s="323">
        <v>0.28043800000000002</v>
      </c>
      <c r="I1218" s="323">
        <v>6.4999999999999994E-5</v>
      </c>
      <c r="J1218" s="318">
        <v>3.2</v>
      </c>
      <c r="K1218" s="318">
        <v>3.1555560025209317</v>
      </c>
      <c r="L1218" s="318">
        <v>2.3189066301187999</v>
      </c>
      <c r="M1218" s="318"/>
      <c r="N1218" s="318"/>
      <c r="O1218" s="318"/>
      <c r="P1218" s="313" t="s">
        <v>1794</v>
      </c>
    </row>
    <row r="1219" spans="1:16" s="96" customFormat="1" ht="12.95" customHeight="1" x14ac:dyDescent="0.2">
      <c r="A1219" s="313" t="s">
        <v>1289</v>
      </c>
      <c r="B1219" s="313" t="s">
        <v>1418</v>
      </c>
      <c r="C1219" s="313" t="s">
        <v>1351</v>
      </c>
      <c r="D1219" s="313" t="s">
        <v>1422</v>
      </c>
      <c r="E1219" s="321">
        <v>3815</v>
      </c>
      <c r="F1219" s="321">
        <v>3815</v>
      </c>
      <c r="G1219" s="322">
        <v>1.0200000000000001E-3</v>
      </c>
      <c r="H1219" s="323">
        <v>0.28041700000000003</v>
      </c>
      <c r="I1219" s="323">
        <v>5.5999999999999999E-5</v>
      </c>
      <c r="J1219" s="318">
        <v>1.3</v>
      </c>
      <c r="K1219" s="318">
        <v>1.3265517939209381</v>
      </c>
      <c r="L1219" s="318">
        <v>1.9978272505660755</v>
      </c>
      <c r="M1219" s="318"/>
      <c r="N1219" s="318"/>
      <c r="O1219" s="318"/>
      <c r="P1219" s="313" t="s">
        <v>1794</v>
      </c>
    </row>
    <row r="1220" spans="1:16" s="96" customFormat="1" ht="12.95" customHeight="1" x14ac:dyDescent="0.2">
      <c r="A1220" s="313" t="s">
        <v>1289</v>
      </c>
      <c r="B1220" s="313" t="s">
        <v>1418</v>
      </c>
      <c r="C1220" s="313" t="s">
        <v>1351</v>
      </c>
      <c r="D1220" s="313" t="s">
        <v>1422</v>
      </c>
      <c r="E1220" s="321">
        <v>3815</v>
      </c>
      <c r="F1220" s="321">
        <v>3815</v>
      </c>
      <c r="G1220" s="322">
        <v>7.3999999999999999E-4</v>
      </c>
      <c r="H1220" s="323">
        <v>0.28037600000000001</v>
      </c>
      <c r="I1220" s="323">
        <v>6.0000000000000002E-5</v>
      </c>
      <c r="J1220" s="318">
        <v>0.6</v>
      </c>
      <c r="K1220" s="318">
        <v>0.60129420139221068</v>
      </c>
      <c r="L1220" s="318">
        <v>2.140529197032226</v>
      </c>
      <c r="M1220" s="318"/>
      <c r="N1220" s="318"/>
      <c r="O1220" s="318"/>
      <c r="P1220" s="313" t="s">
        <v>1794</v>
      </c>
    </row>
    <row r="1221" spans="1:16" s="96" customFormat="1" ht="12.95" customHeight="1" x14ac:dyDescent="0.2">
      <c r="A1221" s="313" t="s">
        <v>1289</v>
      </c>
      <c r="B1221" s="313" t="s">
        <v>1418</v>
      </c>
      <c r="C1221" s="313" t="s">
        <v>1351</v>
      </c>
      <c r="D1221" s="313" t="s">
        <v>1423</v>
      </c>
      <c r="E1221" s="321">
        <v>3833</v>
      </c>
      <c r="F1221" s="321">
        <v>3833</v>
      </c>
      <c r="G1221" s="322">
        <v>5.0000000000000001E-4</v>
      </c>
      <c r="H1221" s="323">
        <v>0.28032899999999999</v>
      </c>
      <c r="I1221" s="323">
        <v>5.1E-5</v>
      </c>
      <c r="J1221" s="318">
        <v>0</v>
      </c>
      <c r="K1221" s="318">
        <v>-1.7158049794296915E-2</v>
      </c>
      <c r="L1221" s="318">
        <v>1.8195285385402826</v>
      </c>
      <c r="M1221" s="318">
        <f>AVERAGE(K1221:K1224)</f>
        <v>0.90409480494990646</v>
      </c>
      <c r="N1221" s="318">
        <v>1.3710348754504571</v>
      </c>
      <c r="O1221" s="318">
        <f>MAX(K1221:K1224)-MIN(K1221:K1224)</f>
        <v>2.9047698035111758</v>
      </c>
      <c r="P1221" s="313" t="s">
        <v>1794</v>
      </c>
    </row>
    <row r="1222" spans="1:16" s="96" customFormat="1" ht="12.95" customHeight="1" x14ac:dyDescent="0.2">
      <c r="A1222" s="313" t="s">
        <v>1289</v>
      </c>
      <c r="B1222" s="313" t="s">
        <v>1418</v>
      </c>
      <c r="C1222" s="313" t="s">
        <v>1351</v>
      </c>
      <c r="D1222" s="313" t="s">
        <v>1423</v>
      </c>
      <c r="E1222" s="321">
        <v>3833</v>
      </c>
      <c r="F1222" s="321">
        <v>3833</v>
      </c>
      <c r="G1222" s="322">
        <v>3.6999999999999999E-4</v>
      </c>
      <c r="H1222" s="323">
        <v>0.28034100000000001</v>
      </c>
      <c r="I1222" s="323">
        <v>2.0999999999999999E-5</v>
      </c>
      <c r="J1222" s="318">
        <v>0.8</v>
      </c>
      <c r="K1222" s="318">
        <v>0.7550367546715897</v>
      </c>
      <c r="L1222" s="318">
        <v>0.74921763351776249</v>
      </c>
      <c r="M1222" s="318"/>
      <c r="N1222" s="318"/>
      <c r="O1222" s="318"/>
      <c r="P1222" s="313" t="s">
        <v>1794</v>
      </c>
    </row>
    <row r="1223" spans="1:16" s="96" customFormat="1" ht="12.95" customHeight="1" x14ac:dyDescent="0.2">
      <c r="A1223" s="313" t="s">
        <v>1289</v>
      </c>
      <c r="B1223" s="313" t="s">
        <v>1418</v>
      </c>
      <c r="C1223" s="313" t="s">
        <v>1351</v>
      </c>
      <c r="D1223" s="313" t="s">
        <v>1423</v>
      </c>
      <c r="E1223" s="321">
        <v>3833</v>
      </c>
      <c r="F1223" s="389">
        <v>3833</v>
      </c>
      <c r="G1223" s="322">
        <v>4.6999999999999999E-4</v>
      </c>
      <c r="H1223" s="323">
        <v>0.28032699999999999</v>
      </c>
      <c r="I1223" s="323">
        <v>7.9999999999999996E-6</v>
      </c>
      <c r="J1223" s="318"/>
      <c r="K1223" s="318">
        <v>-9.111238794545784E-3</v>
      </c>
      <c r="L1223" s="318">
        <v>0.28541624133904264</v>
      </c>
      <c r="M1223" s="318"/>
      <c r="N1223" s="318"/>
      <c r="O1223" s="318"/>
      <c r="P1223" s="313" t="s">
        <v>2243</v>
      </c>
    </row>
    <row r="1224" spans="1:16" s="96" customFormat="1" ht="12.95" customHeight="1" x14ac:dyDescent="0.2">
      <c r="A1224" s="313" t="s">
        <v>1289</v>
      </c>
      <c r="B1224" s="313" t="s">
        <v>1418</v>
      </c>
      <c r="C1224" s="313" t="s">
        <v>1351</v>
      </c>
      <c r="D1224" s="313" t="s">
        <v>1423</v>
      </c>
      <c r="E1224" s="321">
        <v>3833</v>
      </c>
      <c r="F1224" s="321">
        <v>3833</v>
      </c>
      <c r="G1224" s="322">
        <v>4.0000000000000002E-4</v>
      </c>
      <c r="H1224" s="323">
        <v>0.28040300000000001</v>
      </c>
      <c r="I1224" s="323">
        <v>1.0000000000000001E-5</v>
      </c>
      <c r="J1224" s="318">
        <v>2.9</v>
      </c>
      <c r="K1224" s="318">
        <v>2.8876117537168788</v>
      </c>
      <c r="L1224" s="318">
        <v>0.35677030167491353</v>
      </c>
      <c r="M1224" s="318"/>
      <c r="N1224" s="318"/>
      <c r="O1224" s="318"/>
      <c r="P1224" s="313" t="s">
        <v>1794</v>
      </c>
    </row>
    <row r="1225" spans="1:16" s="96" customFormat="1" ht="12.95" customHeight="1" x14ac:dyDescent="0.2">
      <c r="A1225" s="313" t="s">
        <v>1289</v>
      </c>
      <c r="B1225" s="313" t="s">
        <v>1418</v>
      </c>
      <c r="C1225" s="313" t="s">
        <v>1351</v>
      </c>
      <c r="D1225" s="313" t="s">
        <v>1424</v>
      </c>
      <c r="E1225" s="321">
        <v>3783</v>
      </c>
      <c r="F1225" s="321">
        <v>3783</v>
      </c>
      <c r="G1225" s="322">
        <v>1.3999999999999999E-4</v>
      </c>
      <c r="H1225" s="323">
        <v>0.28031699999999998</v>
      </c>
      <c r="I1225" s="323">
        <v>5.5999999999999999E-5</v>
      </c>
      <c r="J1225" s="318">
        <v>-0.7</v>
      </c>
      <c r="K1225" s="318">
        <v>-0.68886877411244996</v>
      </c>
      <c r="L1225" s="318">
        <v>1.9976736717253196</v>
      </c>
      <c r="M1225" s="318">
        <f>AVERAGE(K1225:K1231)</f>
        <v>-0.34018500844945621</v>
      </c>
      <c r="N1225" s="318">
        <v>0.26920133870400326</v>
      </c>
      <c r="O1225" s="318">
        <f>MAX(K1225:K1231)-MIN(K1225:K1231)</f>
        <v>0.92749134758540741</v>
      </c>
      <c r="P1225" s="313" t="s">
        <v>1794</v>
      </c>
    </row>
    <row r="1226" spans="1:16" s="96" customFormat="1" ht="12.95" customHeight="1" x14ac:dyDescent="0.2">
      <c r="A1226" s="313" t="s">
        <v>1289</v>
      </c>
      <c r="B1226" s="313" t="s">
        <v>1418</v>
      </c>
      <c r="C1226" s="313" t="s">
        <v>1351</v>
      </c>
      <c r="D1226" s="313" t="s">
        <v>1424</v>
      </c>
      <c r="E1226" s="321">
        <v>3783</v>
      </c>
      <c r="F1226" s="321">
        <v>3783</v>
      </c>
      <c r="G1226" s="322">
        <v>3.5E-4</v>
      </c>
      <c r="H1226" s="323">
        <v>0.28032800000000002</v>
      </c>
      <c r="I1226" s="323">
        <v>3.0000000000000001E-5</v>
      </c>
      <c r="J1226" s="318">
        <v>-0.8</v>
      </c>
      <c r="K1226" s="318">
        <v>-0.84469953268606623</v>
      </c>
      <c r="L1226" s="318">
        <v>1.0701823241376918</v>
      </c>
      <c r="M1226" s="318"/>
      <c r="N1226" s="318"/>
      <c r="O1226" s="318"/>
      <c r="P1226" s="313" t="s">
        <v>1794</v>
      </c>
    </row>
    <row r="1227" spans="1:16" s="96" customFormat="1" ht="12.95" customHeight="1" x14ac:dyDescent="0.2">
      <c r="A1227" s="313" t="s">
        <v>1289</v>
      </c>
      <c r="B1227" s="313" t="s">
        <v>1418</v>
      </c>
      <c r="C1227" s="313" t="s">
        <v>1351</v>
      </c>
      <c r="D1227" s="313" t="s">
        <v>1424</v>
      </c>
      <c r="E1227" s="321">
        <v>3783</v>
      </c>
      <c r="F1227" s="321">
        <v>3783</v>
      </c>
      <c r="G1227" s="322">
        <v>3.3E-4</v>
      </c>
      <c r="H1227" s="323">
        <v>0.28034999999999999</v>
      </c>
      <c r="I1227" s="323">
        <v>6.9999999999999999E-6</v>
      </c>
      <c r="J1227" s="318">
        <v>0</v>
      </c>
      <c r="K1227" s="318">
        <v>-7.6866907849915123E-3</v>
      </c>
      <c r="L1227" s="318">
        <v>0.24970920896483229</v>
      </c>
      <c r="M1227" s="318"/>
      <c r="N1227" s="318"/>
      <c r="O1227" s="318"/>
      <c r="P1227" s="313" t="s">
        <v>1794</v>
      </c>
    </row>
    <row r="1228" spans="1:16" s="96" customFormat="1" ht="12.95" customHeight="1" x14ac:dyDescent="0.2">
      <c r="A1228" s="313" t="s">
        <v>1289</v>
      </c>
      <c r="B1228" s="313" t="s">
        <v>1418</v>
      </c>
      <c r="C1228" s="313" t="s">
        <v>1351</v>
      </c>
      <c r="D1228" s="313" t="s">
        <v>1424</v>
      </c>
      <c r="E1228" s="321">
        <v>3783</v>
      </c>
      <c r="F1228" s="321">
        <v>3783</v>
      </c>
      <c r="G1228" s="322">
        <v>3.5E-4</v>
      </c>
      <c r="H1228" s="323">
        <v>0.28035399999999999</v>
      </c>
      <c r="I1228" s="323">
        <v>6.0000000000000002E-6</v>
      </c>
      <c r="J1228" s="318">
        <v>0.1</v>
      </c>
      <c r="K1228" s="318">
        <v>8.2791814899341176E-2</v>
      </c>
      <c r="L1228" s="318">
        <v>0.21403646482953675</v>
      </c>
      <c r="M1228" s="318"/>
      <c r="N1228" s="318"/>
      <c r="O1228" s="318"/>
      <c r="P1228" s="313" t="s">
        <v>1794</v>
      </c>
    </row>
    <row r="1229" spans="1:16" s="96" customFormat="1" ht="12.95" customHeight="1" x14ac:dyDescent="0.2">
      <c r="A1229" s="313" t="s">
        <v>1289</v>
      </c>
      <c r="B1229" s="313" t="s">
        <v>1418</v>
      </c>
      <c r="C1229" s="313" t="s">
        <v>1351</v>
      </c>
      <c r="D1229" s="313" t="s">
        <v>1424</v>
      </c>
      <c r="E1229" s="321">
        <v>3783</v>
      </c>
      <c r="F1229" s="321">
        <v>3783</v>
      </c>
      <c r="G1229" s="322">
        <v>3.8000000000000002E-4</v>
      </c>
      <c r="H1229" s="323">
        <v>0.28034199999999998</v>
      </c>
      <c r="I1229" s="323">
        <v>1.5E-5</v>
      </c>
      <c r="J1229" s="318">
        <v>-0.4</v>
      </c>
      <c r="K1229" s="318">
        <v>-0.42359982105333316</v>
      </c>
      <c r="L1229" s="318">
        <v>0.53509116206829077</v>
      </c>
      <c r="M1229" s="318"/>
      <c r="N1229" s="318"/>
      <c r="O1229" s="318"/>
      <c r="P1229" s="313" t="s">
        <v>1794</v>
      </c>
    </row>
    <row r="1230" spans="1:16" s="96" customFormat="1" ht="12.95" customHeight="1" x14ac:dyDescent="0.2">
      <c r="A1230" s="313" t="s">
        <v>1289</v>
      </c>
      <c r="B1230" s="313" t="s">
        <v>1418</v>
      </c>
      <c r="C1230" s="313" t="s">
        <v>1351</v>
      </c>
      <c r="D1230" s="313" t="s">
        <v>1424</v>
      </c>
      <c r="E1230" s="321">
        <v>3783</v>
      </c>
      <c r="F1230" s="321">
        <v>3783</v>
      </c>
      <c r="G1230" s="322">
        <v>5.5000000000000003E-4</v>
      </c>
      <c r="H1230" s="323">
        <v>0.28035399999999999</v>
      </c>
      <c r="I1230" s="323">
        <v>1.5E-5</v>
      </c>
      <c r="J1230" s="318">
        <v>-0.4</v>
      </c>
      <c r="K1230" s="318">
        <v>-0.4393328937568608</v>
      </c>
      <c r="L1230" s="318">
        <v>0.53509116206940099</v>
      </c>
      <c r="M1230" s="318"/>
      <c r="N1230" s="318"/>
      <c r="O1230" s="318"/>
      <c r="P1230" s="313" t="s">
        <v>1794</v>
      </c>
    </row>
    <row r="1231" spans="1:16" s="96" customFormat="1" ht="12.95" customHeight="1" x14ac:dyDescent="0.2">
      <c r="A1231" s="313" t="s">
        <v>1289</v>
      </c>
      <c r="B1231" s="313" t="s">
        <v>1418</v>
      </c>
      <c r="C1231" s="313" t="s">
        <v>1351</v>
      </c>
      <c r="D1231" s="313" t="s">
        <v>1424</v>
      </c>
      <c r="E1231" s="321">
        <v>3783</v>
      </c>
      <c r="F1231" s="321">
        <v>3783</v>
      </c>
      <c r="G1231" s="322">
        <v>3.5E-4</v>
      </c>
      <c r="H1231" s="323">
        <v>0.28034999999999999</v>
      </c>
      <c r="I1231" s="323">
        <v>2.5999999999999998E-5</v>
      </c>
      <c r="J1231" s="318">
        <v>-0.1</v>
      </c>
      <c r="K1231" s="318">
        <v>-5.9899161651832955E-2</v>
      </c>
      <c r="L1231" s="318">
        <v>0.92749134758762786</v>
      </c>
      <c r="M1231" s="318"/>
      <c r="N1231" s="318"/>
      <c r="O1231" s="318"/>
      <c r="P1231" s="313" t="s">
        <v>1794</v>
      </c>
    </row>
    <row r="1232" spans="1:16" s="96" customFormat="1" ht="12.95" customHeight="1" x14ac:dyDescent="0.2">
      <c r="A1232" s="313" t="s">
        <v>1289</v>
      </c>
      <c r="B1232" s="313" t="s">
        <v>1418</v>
      </c>
      <c r="C1232" s="313" t="s">
        <v>1351</v>
      </c>
      <c r="D1232" s="313" t="s">
        <v>1425</v>
      </c>
      <c r="E1232" s="321">
        <v>3633</v>
      </c>
      <c r="F1232" s="321">
        <v>3633</v>
      </c>
      <c r="G1232" s="322">
        <v>2.5000000000000001E-4</v>
      </c>
      <c r="H1232" s="323">
        <v>0.28038000000000002</v>
      </c>
      <c r="I1232" s="323">
        <v>3.6999999999999998E-5</v>
      </c>
      <c r="J1232" s="318">
        <v>-2.2999999999999998</v>
      </c>
      <c r="K1232" s="318">
        <v>-2.298364962518562</v>
      </c>
      <c r="L1232" s="318">
        <v>1.3194168988783783</v>
      </c>
      <c r="M1232" s="318">
        <f>AVERAGE(K1232:K1235)</f>
        <v>-1.5995599360865698</v>
      </c>
      <c r="N1232" s="318">
        <v>0.47045024834608806</v>
      </c>
      <c r="O1232" s="318">
        <f>MAX(K1232:K1235)-MIN(K1232:K1235)</f>
        <v>0.99471766536796125</v>
      </c>
      <c r="P1232" s="313" t="s">
        <v>1794</v>
      </c>
    </row>
    <row r="1233" spans="1:16" s="96" customFormat="1" ht="12.95" customHeight="1" x14ac:dyDescent="0.2">
      <c r="A1233" s="313" t="s">
        <v>1289</v>
      </c>
      <c r="B1233" s="313" t="s">
        <v>1418</v>
      </c>
      <c r="C1233" s="313" t="s">
        <v>1351</v>
      </c>
      <c r="D1233" s="313" t="s">
        <v>1425</v>
      </c>
      <c r="E1233" s="321">
        <v>3633</v>
      </c>
      <c r="F1233" s="321">
        <v>3633</v>
      </c>
      <c r="G1233" s="322">
        <v>2.7999999999999998E-4</v>
      </c>
      <c r="H1233" s="323">
        <v>0.28040900000000002</v>
      </c>
      <c r="I1233" s="323">
        <v>1.4E-5</v>
      </c>
      <c r="J1233" s="318">
        <v>-1.3</v>
      </c>
      <c r="K1233" s="318">
        <v>-1.3393072133349726</v>
      </c>
      <c r="L1233" s="318">
        <v>0.49923882660340979</v>
      </c>
      <c r="M1233" s="318"/>
      <c r="N1233" s="318"/>
      <c r="O1233" s="318"/>
      <c r="P1233" s="313" t="s">
        <v>1794</v>
      </c>
    </row>
    <row r="1234" spans="1:16" s="96" customFormat="1" ht="12.95" customHeight="1" x14ac:dyDescent="0.2">
      <c r="A1234" s="313" t="s">
        <v>1289</v>
      </c>
      <c r="B1234" s="313" t="s">
        <v>1418</v>
      </c>
      <c r="C1234" s="313" t="s">
        <v>1351</v>
      </c>
      <c r="D1234" s="313" t="s">
        <v>1425</v>
      </c>
      <c r="E1234" s="321">
        <v>3633</v>
      </c>
      <c r="F1234" s="321">
        <v>3633</v>
      </c>
      <c r="G1234" s="322">
        <v>2.7999999999999998E-4</v>
      </c>
      <c r="H1234" s="323">
        <v>0.28040999999999999</v>
      </c>
      <c r="I1234" s="323">
        <v>1.2999999999999999E-5</v>
      </c>
      <c r="J1234" s="318">
        <v>-1.3</v>
      </c>
      <c r="K1234" s="318">
        <v>-1.3036472971506008</v>
      </c>
      <c r="L1234" s="318">
        <v>0.46357891041681754</v>
      </c>
      <c r="M1234" s="318"/>
      <c r="N1234" s="318"/>
      <c r="O1234" s="318"/>
      <c r="P1234" s="313" t="s">
        <v>1794</v>
      </c>
    </row>
    <row r="1235" spans="1:16" s="96" customFormat="1" ht="12.95" customHeight="1" x14ac:dyDescent="0.2">
      <c r="A1235" s="313" t="s">
        <v>1289</v>
      </c>
      <c r="B1235" s="313" t="s">
        <v>1418</v>
      </c>
      <c r="C1235" s="313" t="s">
        <v>1351</v>
      </c>
      <c r="D1235" s="313" t="s">
        <v>1425</v>
      </c>
      <c r="E1235" s="321">
        <v>3633</v>
      </c>
      <c r="F1235" s="321">
        <v>3633</v>
      </c>
      <c r="G1235" s="322">
        <v>2.7E-4</v>
      </c>
      <c r="H1235" s="323">
        <v>0.28040500000000002</v>
      </c>
      <c r="I1235" s="323">
        <v>1.5999999999999999E-5</v>
      </c>
      <c r="J1235" s="318">
        <v>-1.4</v>
      </c>
      <c r="K1235" s="318">
        <v>-1.4569202713421436</v>
      </c>
      <c r="L1235" s="318">
        <v>0.57055865897548408</v>
      </c>
      <c r="M1235" s="318"/>
      <c r="N1235" s="318"/>
      <c r="O1235" s="318"/>
      <c r="P1235" s="313" t="s">
        <v>1794</v>
      </c>
    </row>
    <row r="1236" spans="1:16" s="96" customFormat="1" ht="12.95" customHeight="1" x14ac:dyDescent="0.2">
      <c r="A1236" s="313" t="s">
        <v>1289</v>
      </c>
      <c r="B1236" s="313" t="s">
        <v>1426</v>
      </c>
      <c r="C1236" s="313" t="s">
        <v>1455</v>
      </c>
      <c r="D1236" s="313" t="s">
        <v>1456</v>
      </c>
      <c r="E1236" s="389">
        <v>3816</v>
      </c>
      <c r="F1236" s="389">
        <v>3816</v>
      </c>
      <c r="G1236" s="391">
        <v>3.2000000000000003E-4</v>
      </c>
      <c r="H1236" s="390">
        <v>0.28032299999999999</v>
      </c>
      <c r="I1236" s="390">
        <v>1.9999999999999998E-5</v>
      </c>
      <c r="J1236" s="318">
        <v>-1.2</v>
      </c>
      <c r="K1236" s="318">
        <v>-0.15954777129234543</v>
      </c>
      <c r="L1236" s="318">
        <v>0.71351144705911196</v>
      </c>
      <c r="M1236" s="318">
        <f>AVERAGE(K1236:K1250)</f>
        <v>-2.5214711185217453E-2</v>
      </c>
      <c r="N1236" s="318">
        <v>0.31546140612385259</v>
      </c>
      <c r="O1236" s="318">
        <f>MAX(K1236:K1250)-MIN(K1236:K1250)</f>
        <v>1.8527169672100108</v>
      </c>
      <c r="P1236" s="313" t="s">
        <v>1795</v>
      </c>
    </row>
    <row r="1237" spans="1:16" s="96" customFormat="1" ht="12.95" customHeight="1" x14ac:dyDescent="0.2">
      <c r="A1237" s="313" t="s">
        <v>1289</v>
      </c>
      <c r="B1237" s="313" t="s">
        <v>1426</v>
      </c>
      <c r="C1237" s="313" t="s">
        <v>1457</v>
      </c>
      <c r="D1237" s="313" t="s">
        <v>1458</v>
      </c>
      <c r="E1237" s="389">
        <v>3816</v>
      </c>
      <c r="F1237" s="389">
        <v>3816</v>
      </c>
      <c r="G1237" s="391">
        <v>5.0299999999999997E-4</v>
      </c>
      <c r="H1237" s="390">
        <v>0.280358</v>
      </c>
      <c r="I1237" s="390">
        <v>2.3E-5</v>
      </c>
      <c r="J1237" s="318">
        <v>0.6</v>
      </c>
      <c r="K1237" s="318">
        <v>0.60699722562729264</v>
      </c>
      <c r="L1237" s="318">
        <v>0.82053816411686853</v>
      </c>
      <c r="M1237" s="318"/>
      <c r="N1237" s="318"/>
      <c r="O1237" s="318"/>
      <c r="P1237" s="313" t="s">
        <v>1795</v>
      </c>
    </row>
    <row r="1238" spans="1:16" s="96" customFormat="1" ht="12.95" customHeight="1" x14ac:dyDescent="0.2">
      <c r="A1238" s="313" t="s">
        <v>1289</v>
      </c>
      <c r="B1238" s="313" t="s">
        <v>1426</v>
      </c>
      <c r="C1238" s="313" t="s">
        <v>1455</v>
      </c>
      <c r="D1238" s="313" t="s">
        <v>1459</v>
      </c>
      <c r="E1238" s="389">
        <v>3816</v>
      </c>
      <c r="F1238" s="389">
        <v>3816</v>
      </c>
      <c r="G1238" s="391">
        <v>3.9599999999999998E-4</v>
      </c>
      <c r="H1238" s="390">
        <v>0.28035599999999999</v>
      </c>
      <c r="I1238" s="390">
        <v>2.3E-5</v>
      </c>
      <c r="J1238" s="318">
        <v>-1.6</v>
      </c>
      <c r="K1238" s="318">
        <v>0.81752970819692905</v>
      </c>
      <c r="L1238" s="318">
        <v>0.82053816411686853</v>
      </c>
      <c r="M1238" s="318"/>
      <c r="N1238" s="318"/>
      <c r="O1238" s="318"/>
      <c r="P1238" s="313" t="s">
        <v>1795</v>
      </c>
    </row>
    <row r="1239" spans="1:16" s="96" customFormat="1" ht="12.95" customHeight="1" x14ac:dyDescent="0.2">
      <c r="A1239" s="313" t="s">
        <v>1289</v>
      </c>
      <c r="B1239" s="313" t="s">
        <v>1426</v>
      </c>
      <c r="C1239" s="313" t="s">
        <v>1455</v>
      </c>
      <c r="D1239" s="313" t="s">
        <v>1460</v>
      </c>
      <c r="E1239" s="389">
        <v>3816</v>
      </c>
      <c r="F1239" s="389">
        <v>3816</v>
      </c>
      <c r="G1239" s="391">
        <v>5.1699999999999999E-4</v>
      </c>
      <c r="H1239" s="390">
        <v>0.28036800000000001</v>
      </c>
      <c r="I1239" s="390">
        <v>3.1000000000000001E-5</v>
      </c>
      <c r="J1239" s="318">
        <v>-2.7</v>
      </c>
      <c r="K1239" s="318">
        <v>0.92687097923427331</v>
      </c>
      <c r="L1239" s="318">
        <v>1.1059427429405133</v>
      </c>
      <c r="M1239" s="318"/>
      <c r="N1239" s="318"/>
      <c r="O1239" s="318"/>
      <c r="P1239" s="313" t="s">
        <v>1795</v>
      </c>
    </row>
    <row r="1240" spans="1:16" s="96" customFormat="1" ht="12.95" customHeight="1" x14ac:dyDescent="0.2">
      <c r="A1240" s="313" t="s">
        <v>1289</v>
      </c>
      <c r="B1240" s="313" t="s">
        <v>1426</v>
      </c>
      <c r="C1240" s="313" t="s">
        <v>1455</v>
      </c>
      <c r="D1240" s="313" t="s">
        <v>1461</v>
      </c>
      <c r="E1240" s="389">
        <v>3816</v>
      </c>
      <c r="F1240" s="389">
        <v>3816</v>
      </c>
      <c r="G1240" s="391">
        <v>4.6000000000000001E-4</v>
      </c>
      <c r="H1240" s="390">
        <v>0.28034399999999998</v>
      </c>
      <c r="I1240" s="390">
        <v>3.1000000000000001E-5</v>
      </c>
      <c r="J1240" s="318">
        <v>0.2</v>
      </c>
      <c r="K1240" s="318">
        <v>0.22081954888175659</v>
      </c>
      <c r="L1240" s="318">
        <v>1.1059427429405133</v>
      </c>
      <c r="M1240" s="318"/>
      <c r="N1240" s="318"/>
      <c r="O1240" s="318"/>
      <c r="P1240" s="313" t="s">
        <v>1795</v>
      </c>
    </row>
    <row r="1241" spans="1:16" s="96" customFormat="1" ht="12.95" customHeight="1" x14ac:dyDescent="0.2">
      <c r="A1241" s="313" t="s">
        <v>1289</v>
      </c>
      <c r="B1241" s="313" t="s">
        <v>1426</v>
      </c>
      <c r="C1241" s="313" t="s">
        <v>1455</v>
      </c>
      <c r="D1241" s="313" t="s">
        <v>1462</v>
      </c>
      <c r="E1241" s="389">
        <v>3816</v>
      </c>
      <c r="F1241" s="389">
        <v>3816</v>
      </c>
      <c r="G1241" s="391">
        <v>4.6700000000000002E-4</v>
      </c>
      <c r="H1241" s="390">
        <v>0.28031899999999998</v>
      </c>
      <c r="I1241" s="390">
        <v>2.9E-5</v>
      </c>
      <c r="J1241" s="318">
        <v>-0.7</v>
      </c>
      <c r="K1241" s="318">
        <v>-0.68951074490342101</v>
      </c>
      <c r="L1241" s="318">
        <v>1.0345915982334919</v>
      </c>
      <c r="M1241" s="318"/>
      <c r="N1241" s="318"/>
      <c r="O1241" s="318"/>
      <c r="P1241" s="313" t="s">
        <v>1795</v>
      </c>
    </row>
    <row r="1242" spans="1:16" s="96" customFormat="1" ht="12.95" customHeight="1" x14ac:dyDescent="0.2">
      <c r="A1242" s="313" t="s">
        <v>1289</v>
      </c>
      <c r="B1242" s="313" t="s">
        <v>1426</v>
      </c>
      <c r="C1242" s="313" t="s">
        <v>1455</v>
      </c>
      <c r="D1242" s="313" t="s">
        <v>1463</v>
      </c>
      <c r="E1242" s="389">
        <v>3816</v>
      </c>
      <c r="F1242" s="389">
        <v>3816</v>
      </c>
      <c r="G1242" s="391">
        <v>4.6200000000000001E-4</v>
      </c>
      <c r="H1242" s="390">
        <v>0.28032800000000002</v>
      </c>
      <c r="I1242" s="390">
        <v>3.1000000000000001E-5</v>
      </c>
      <c r="J1242" s="318">
        <v>0.5</v>
      </c>
      <c r="K1242" s="318">
        <v>-0.35525846161066355</v>
      </c>
      <c r="L1242" s="318">
        <v>1.1059427429405133</v>
      </c>
      <c r="M1242" s="318"/>
      <c r="N1242" s="318"/>
      <c r="O1242" s="318"/>
      <c r="P1242" s="313" t="s">
        <v>1795</v>
      </c>
    </row>
    <row r="1243" spans="1:16" s="96" customFormat="1" ht="12.95" customHeight="1" x14ac:dyDescent="0.2">
      <c r="A1243" s="313" t="s">
        <v>1289</v>
      </c>
      <c r="B1243" s="313" t="s">
        <v>1426</v>
      </c>
      <c r="C1243" s="313" t="s">
        <v>1455</v>
      </c>
      <c r="D1243" s="313" t="s">
        <v>1464</v>
      </c>
      <c r="E1243" s="389">
        <v>3816</v>
      </c>
      <c r="F1243" s="389">
        <v>3816</v>
      </c>
      <c r="G1243" s="391">
        <v>4.8899999999999996E-4</v>
      </c>
      <c r="H1243" s="390">
        <v>0.28031400000000001</v>
      </c>
      <c r="I1243" s="390">
        <v>2.9999999999999997E-5</v>
      </c>
      <c r="J1243" s="318">
        <v>-0.9</v>
      </c>
      <c r="K1243" s="318">
        <v>-0.92584598797573747</v>
      </c>
      <c r="L1243" s="318">
        <v>1.0702671705864475</v>
      </c>
      <c r="M1243" s="318"/>
      <c r="N1243" s="318"/>
      <c r="O1243" s="318"/>
      <c r="P1243" s="313" t="s">
        <v>1795</v>
      </c>
    </row>
    <row r="1244" spans="1:16" s="96" customFormat="1" ht="12.95" customHeight="1" x14ac:dyDescent="0.2">
      <c r="A1244" s="313" t="s">
        <v>1289</v>
      </c>
      <c r="B1244" s="313" t="s">
        <v>1426</v>
      </c>
      <c r="C1244" s="313" t="s">
        <v>1455</v>
      </c>
      <c r="D1244" s="313" t="s">
        <v>1465</v>
      </c>
      <c r="E1244" s="389">
        <v>3816</v>
      </c>
      <c r="F1244" s="389">
        <v>3816</v>
      </c>
      <c r="G1244" s="391">
        <v>4.8799999999999999E-4</v>
      </c>
      <c r="H1244" s="390">
        <v>0.28034500000000001</v>
      </c>
      <c r="I1244" s="390">
        <v>3.1000000000000001E-5</v>
      </c>
      <c r="J1244" s="318">
        <v>-0.2</v>
      </c>
      <c r="K1244" s="318">
        <v>0.18273118138845135</v>
      </c>
      <c r="L1244" s="318">
        <v>1.1059427429382929</v>
      </c>
      <c r="M1244" s="318"/>
      <c r="N1244" s="318"/>
      <c r="O1244" s="318"/>
      <c r="P1244" s="313" t="s">
        <v>1795</v>
      </c>
    </row>
    <row r="1245" spans="1:16" s="96" customFormat="1" ht="12.95" customHeight="1" x14ac:dyDescent="0.2">
      <c r="A1245" s="313" t="s">
        <v>1289</v>
      </c>
      <c r="B1245" s="313" t="s">
        <v>1426</v>
      </c>
      <c r="C1245" s="313" t="s">
        <v>1455</v>
      </c>
      <c r="D1245" s="313" t="s">
        <v>1466</v>
      </c>
      <c r="E1245" s="389">
        <v>3816</v>
      </c>
      <c r="F1245" s="389">
        <v>3816</v>
      </c>
      <c r="G1245" s="391">
        <v>4.0299999999999998E-4</v>
      </c>
      <c r="H1245" s="390">
        <v>0.28032000000000001</v>
      </c>
      <c r="I1245" s="390">
        <v>2.3E-5</v>
      </c>
      <c r="J1245" s="318">
        <v>-0.9</v>
      </c>
      <c r="K1245" s="318">
        <v>-0.48523188146964991</v>
      </c>
      <c r="L1245" s="318">
        <v>0.82053816411575831</v>
      </c>
      <c r="M1245" s="318"/>
      <c r="N1245" s="318"/>
      <c r="O1245" s="318"/>
      <c r="P1245" s="313" t="s">
        <v>1795</v>
      </c>
    </row>
    <row r="1246" spans="1:16" s="96" customFormat="1" ht="12.95" customHeight="1" x14ac:dyDescent="0.2">
      <c r="A1246" s="313" t="s">
        <v>1289</v>
      </c>
      <c r="B1246" s="313" t="s">
        <v>1426</v>
      </c>
      <c r="C1246" s="313" t="s">
        <v>1455</v>
      </c>
      <c r="D1246" s="313" t="s">
        <v>1467</v>
      </c>
      <c r="E1246" s="389">
        <v>3816</v>
      </c>
      <c r="F1246" s="389">
        <v>3816</v>
      </c>
      <c r="G1246" s="391">
        <v>4.2299999999999998E-4</v>
      </c>
      <c r="H1246" s="390">
        <v>0.28035300000000002</v>
      </c>
      <c r="I1246" s="390">
        <v>2.8E-5</v>
      </c>
      <c r="J1246" s="318">
        <v>0.4</v>
      </c>
      <c r="K1246" s="318">
        <v>0.63937347771325648</v>
      </c>
      <c r="L1246" s="318">
        <v>0.9989160258805363</v>
      </c>
      <c r="M1246" s="318"/>
      <c r="N1246" s="318"/>
      <c r="O1246" s="318"/>
      <c r="P1246" s="313" t="s">
        <v>1795</v>
      </c>
    </row>
    <row r="1247" spans="1:16" s="96" customFormat="1" ht="12.95" customHeight="1" x14ac:dyDescent="0.2">
      <c r="A1247" s="313" t="s">
        <v>1289</v>
      </c>
      <c r="B1247" s="313" t="s">
        <v>1426</v>
      </c>
      <c r="C1247" s="313" t="s">
        <v>1455</v>
      </c>
      <c r="D1247" s="313" t="s">
        <v>1468</v>
      </c>
      <c r="E1247" s="389">
        <v>3816</v>
      </c>
      <c r="F1247" s="389">
        <v>3816</v>
      </c>
      <c r="G1247" s="391">
        <v>4.4999999999999999E-4</v>
      </c>
      <c r="H1247" s="390">
        <v>0.28031699999999998</v>
      </c>
      <c r="I1247" s="390">
        <v>2.9E-5</v>
      </c>
      <c r="J1247" s="318">
        <v>-0.4</v>
      </c>
      <c r="K1247" s="318">
        <v>-0.71607664041573038</v>
      </c>
      <c r="L1247" s="318">
        <v>1.0345915982334919</v>
      </c>
      <c r="M1247" s="318"/>
      <c r="N1247" s="318"/>
      <c r="O1247" s="318"/>
      <c r="P1247" s="313" t="s">
        <v>1795</v>
      </c>
    </row>
    <row r="1248" spans="1:16" s="96" customFormat="1" ht="12.95" customHeight="1" x14ac:dyDescent="0.2">
      <c r="A1248" s="313" t="s">
        <v>1289</v>
      </c>
      <c r="B1248" s="313" t="s">
        <v>1426</v>
      </c>
      <c r="C1248" s="313" t="s">
        <v>1455</v>
      </c>
      <c r="D1248" s="313" t="s">
        <v>1469</v>
      </c>
      <c r="E1248" s="389">
        <v>3816</v>
      </c>
      <c r="F1248" s="389">
        <v>3816</v>
      </c>
      <c r="G1248" s="391">
        <v>4.6299999999999998E-4</v>
      </c>
      <c r="H1248" s="390">
        <v>0.28032699999999999</v>
      </c>
      <c r="I1248" s="390">
        <v>1.9999999999999998E-5</v>
      </c>
      <c r="J1248" s="318">
        <v>-0.4</v>
      </c>
      <c r="K1248" s="318">
        <v>-0.39356846038729465</v>
      </c>
      <c r="L1248" s="318">
        <v>0.71351144705800174</v>
      </c>
      <c r="M1248" s="318"/>
      <c r="N1248" s="318"/>
      <c r="O1248" s="318"/>
      <c r="P1248" s="313" t="s">
        <v>1795</v>
      </c>
    </row>
    <row r="1249" spans="1:16" s="96" customFormat="1" ht="12.95" customHeight="1" x14ac:dyDescent="0.2">
      <c r="A1249" s="313" t="s">
        <v>1289</v>
      </c>
      <c r="B1249" s="313" t="s">
        <v>1426</v>
      </c>
      <c r="C1249" s="313" t="s">
        <v>1455</v>
      </c>
      <c r="D1249" s="313" t="s">
        <v>1470</v>
      </c>
      <c r="E1249" s="389">
        <v>3816</v>
      </c>
      <c r="F1249" s="389">
        <v>3816</v>
      </c>
      <c r="G1249" s="391">
        <v>5.1999999999999995E-4</v>
      </c>
      <c r="H1249" s="390">
        <v>0.28035500000000002</v>
      </c>
      <c r="I1249" s="390">
        <v>2.9E-5</v>
      </c>
      <c r="J1249" s="318">
        <v>0.7</v>
      </c>
      <c r="K1249" s="318">
        <v>0.45518525937815468</v>
      </c>
      <c r="L1249" s="318">
        <v>1.0345915982323817</v>
      </c>
      <c r="M1249" s="318"/>
      <c r="N1249" s="318"/>
      <c r="O1249" s="318"/>
      <c r="P1249" s="313" t="s">
        <v>1795</v>
      </c>
    </row>
    <row r="1250" spans="1:16" s="96" customFormat="1" ht="12.95" customHeight="1" x14ac:dyDescent="0.2">
      <c r="A1250" s="313" t="s">
        <v>1289</v>
      </c>
      <c r="B1250" s="313" t="s">
        <v>1426</v>
      </c>
      <c r="C1250" s="313" t="s">
        <v>1455</v>
      </c>
      <c r="D1250" s="313" t="s">
        <v>1471</v>
      </c>
      <c r="E1250" s="389">
        <v>3816</v>
      </c>
      <c r="F1250" s="389">
        <v>3816</v>
      </c>
      <c r="G1250" s="391">
        <v>3.6900000000000002E-4</v>
      </c>
      <c r="H1250" s="390">
        <v>0.28031699999999998</v>
      </c>
      <c r="I1250" s="390">
        <v>3.1000000000000001E-5</v>
      </c>
      <c r="J1250" s="318">
        <v>-0.3</v>
      </c>
      <c r="K1250" s="318">
        <v>-0.50268810014353349</v>
      </c>
      <c r="L1250" s="318">
        <v>1.1059427429405133</v>
      </c>
      <c r="M1250" s="318"/>
      <c r="N1250" s="318"/>
      <c r="O1250" s="318"/>
      <c r="P1250" s="313" t="s">
        <v>1795</v>
      </c>
    </row>
    <row r="1251" spans="1:16" s="96" customFormat="1" ht="12.95" customHeight="1" x14ac:dyDescent="0.2">
      <c r="A1251" s="313" t="s">
        <v>1289</v>
      </c>
      <c r="B1251" s="313" t="s">
        <v>1426</v>
      </c>
      <c r="C1251" s="313" t="s">
        <v>1455</v>
      </c>
      <c r="D1251" s="313" t="s">
        <v>1472</v>
      </c>
      <c r="E1251" s="389">
        <v>3849</v>
      </c>
      <c r="F1251" s="389">
        <v>3849</v>
      </c>
      <c r="G1251" s="391">
        <v>4.2700000000000002E-4</v>
      </c>
      <c r="H1251" s="390">
        <v>0.28035300000000002</v>
      </c>
      <c r="I1251" s="390">
        <v>4.1E-5</v>
      </c>
      <c r="J1251" s="318">
        <v>-2.7</v>
      </c>
      <c r="K1251" s="318">
        <v>1.4121771239206105</v>
      </c>
      <c r="L1251" s="318">
        <v>1.4628145131512227</v>
      </c>
      <c r="M1251" s="318">
        <f>AVERAGE(K1251:K1263)</f>
        <v>1.4298975260949545</v>
      </c>
      <c r="N1251" s="318">
        <v>0.31282176941861789</v>
      </c>
      <c r="O1251" s="318">
        <f>MAX(K1251:K1263)-MIN(K1251:K1263)</f>
        <v>1.9913899318013684</v>
      </c>
      <c r="P1251" s="313" t="s">
        <v>2242</v>
      </c>
    </row>
    <row r="1252" spans="1:16" s="96" customFormat="1" ht="12.95" customHeight="1" x14ac:dyDescent="0.2">
      <c r="A1252" s="313" t="s">
        <v>1289</v>
      </c>
      <c r="B1252" s="313" t="s">
        <v>1426</v>
      </c>
      <c r="C1252" s="313" t="s">
        <v>1455</v>
      </c>
      <c r="D1252" s="313" t="s">
        <v>1473</v>
      </c>
      <c r="E1252" s="389">
        <v>3849</v>
      </c>
      <c r="F1252" s="389">
        <v>3849</v>
      </c>
      <c r="G1252" s="391">
        <v>4.4099999999999999E-4</v>
      </c>
      <c r="H1252" s="390">
        <v>0.28037299999999998</v>
      </c>
      <c r="I1252" s="390">
        <v>3.4E-5</v>
      </c>
      <c r="J1252" s="318">
        <v>-0.8</v>
      </c>
      <c r="K1252" s="318">
        <v>2.0885297106043588</v>
      </c>
      <c r="L1252" s="318">
        <v>1.2130656938302842</v>
      </c>
      <c r="M1252" s="318"/>
      <c r="N1252" s="318"/>
      <c r="O1252" s="318"/>
      <c r="P1252" s="313" t="s">
        <v>1795</v>
      </c>
    </row>
    <row r="1253" spans="1:16" s="96" customFormat="1" ht="12.95" customHeight="1" x14ac:dyDescent="0.2">
      <c r="A1253" s="313" t="s">
        <v>1289</v>
      </c>
      <c r="B1253" s="313" t="s">
        <v>1426</v>
      </c>
      <c r="C1253" s="313" t="s">
        <v>1455</v>
      </c>
      <c r="D1253" s="313" t="s">
        <v>1474</v>
      </c>
      <c r="E1253" s="389">
        <v>3849</v>
      </c>
      <c r="F1253" s="389">
        <v>3849</v>
      </c>
      <c r="G1253" s="391">
        <v>4.7399999999999997E-4</v>
      </c>
      <c r="H1253" s="390">
        <v>0.28035900000000002</v>
      </c>
      <c r="I1253" s="390">
        <v>3.6000000000000001E-5</v>
      </c>
      <c r="J1253" s="318">
        <v>1.3</v>
      </c>
      <c r="K1253" s="318">
        <v>1.5013098961946802</v>
      </c>
      <c r="L1253" s="318">
        <v>1.2844224993502351</v>
      </c>
      <c r="M1253" s="318"/>
      <c r="N1253" s="318"/>
      <c r="O1253" s="318"/>
      <c r="P1253" s="313" t="s">
        <v>1795</v>
      </c>
    </row>
    <row r="1254" spans="1:16" s="96" customFormat="1" ht="12.95" customHeight="1" x14ac:dyDescent="0.2">
      <c r="A1254" s="313" t="s">
        <v>1289</v>
      </c>
      <c r="B1254" s="313" t="s">
        <v>1426</v>
      </c>
      <c r="C1254" s="313" t="s">
        <v>1455</v>
      </c>
      <c r="D1254" s="313" t="s">
        <v>1475</v>
      </c>
      <c r="E1254" s="389">
        <v>3849</v>
      </c>
      <c r="F1254" s="389">
        <v>3849</v>
      </c>
      <c r="G1254" s="391">
        <v>6.7400000000000001E-4</v>
      </c>
      <c r="H1254" s="390">
        <v>0.28033799999999998</v>
      </c>
      <c r="I1254" s="390">
        <v>3.2999999999999996E-5</v>
      </c>
      <c r="J1254" s="318">
        <v>-0.4</v>
      </c>
      <c r="K1254" s="318">
        <v>0.22041388808569096</v>
      </c>
      <c r="L1254" s="318">
        <v>1.1773872910736394</v>
      </c>
      <c r="M1254" s="318"/>
      <c r="N1254" s="318"/>
      <c r="O1254" s="318"/>
      <c r="P1254" s="313" t="s">
        <v>1795</v>
      </c>
    </row>
    <row r="1255" spans="1:16" s="96" customFormat="1" ht="12.95" customHeight="1" x14ac:dyDescent="0.2">
      <c r="A1255" s="313" t="s">
        <v>1289</v>
      </c>
      <c r="B1255" s="313" t="s">
        <v>1426</v>
      </c>
      <c r="C1255" s="313" t="s">
        <v>1455</v>
      </c>
      <c r="D1255" s="313" t="s">
        <v>1476</v>
      </c>
      <c r="E1255" s="389">
        <v>3849</v>
      </c>
      <c r="F1255" s="389">
        <v>3849</v>
      </c>
      <c r="G1255" s="391">
        <v>4.7100000000000001E-4</v>
      </c>
      <c r="H1255" s="390">
        <v>0.280362</v>
      </c>
      <c r="I1255" s="390">
        <v>3.6999999999999998E-5</v>
      </c>
      <c r="J1255" s="318">
        <v>1.8</v>
      </c>
      <c r="K1255" s="318">
        <v>1.6163198477237017</v>
      </c>
      <c r="L1255" s="318">
        <v>1.3201009021135413</v>
      </c>
      <c r="M1255" s="318"/>
      <c r="N1255" s="318"/>
      <c r="O1255" s="318"/>
      <c r="P1255" s="313" t="s">
        <v>1795</v>
      </c>
    </row>
    <row r="1256" spans="1:16" s="96" customFormat="1" ht="12.95" customHeight="1" x14ac:dyDescent="0.2">
      <c r="A1256" s="313" t="s">
        <v>1289</v>
      </c>
      <c r="B1256" s="313" t="s">
        <v>1426</v>
      </c>
      <c r="C1256" s="313" t="s">
        <v>1455</v>
      </c>
      <c r="D1256" s="313" t="s">
        <v>1477</v>
      </c>
      <c r="E1256" s="389">
        <v>3849</v>
      </c>
      <c r="F1256" s="389">
        <v>3849</v>
      </c>
      <c r="G1256" s="391">
        <v>5.4500000000000002E-4</v>
      </c>
      <c r="H1256" s="390">
        <v>0.28035300000000002</v>
      </c>
      <c r="I1256" s="390">
        <v>4.6E-5</v>
      </c>
      <c r="J1256" s="318">
        <v>1.8</v>
      </c>
      <c r="K1256" s="318">
        <v>1.0985038893318588</v>
      </c>
      <c r="L1256" s="318">
        <v>1.6412065269499898</v>
      </c>
      <c r="M1256" s="318"/>
      <c r="N1256" s="318"/>
      <c r="O1256" s="318"/>
      <c r="P1256" s="313" t="s">
        <v>1795</v>
      </c>
    </row>
    <row r="1257" spans="1:16" s="96" customFormat="1" ht="12.95" customHeight="1" x14ac:dyDescent="0.2">
      <c r="A1257" s="313" t="s">
        <v>1289</v>
      </c>
      <c r="B1257" s="313" t="s">
        <v>1426</v>
      </c>
      <c r="C1257" s="313" t="s">
        <v>1455</v>
      </c>
      <c r="D1257" s="313" t="s">
        <v>1478</v>
      </c>
      <c r="E1257" s="389">
        <v>3849</v>
      </c>
      <c r="F1257" s="389">
        <v>3849</v>
      </c>
      <c r="G1257" s="391">
        <v>5.0199999999999995E-4</v>
      </c>
      <c r="H1257" s="390">
        <v>0.28038099999999999</v>
      </c>
      <c r="I1257" s="390">
        <v>3.6999999999999998E-5</v>
      </c>
      <c r="J1257" s="318">
        <v>2.4</v>
      </c>
      <c r="K1257" s="318">
        <v>2.2118038198870593</v>
      </c>
      <c r="L1257" s="318">
        <v>1.3201009021113208</v>
      </c>
      <c r="M1257" s="318"/>
      <c r="N1257" s="318"/>
      <c r="O1257" s="318"/>
      <c r="P1257" s="313" t="s">
        <v>1795</v>
      </c>
    </row>
    <row r="1258" spans="1:16" s="96" customFormat="1" ht="12.95" customHeight="1" x14ac:dyDescent="0.2">
      <c r="A1258" s="313" t="s">
        <v>1289</v>
      </c>
      <c r="B1258" s="313" t="s">
        <v>1426</v>
      </c>
      <c r="C1258" s="313" t="s">
        <v>1455</v>
      </c>
      <c r="D1258" s="313" t="s">
        <v>1479</v>
      </c>
      <c r="E1258" s="389">
        <v>3849</v>
      </c>
      <c r="F1258" s="389">
        <v>3849</v>
      </c>
      <c r="G1258" s="391">
        <v>4.55E-4</v>
      </c>
      <c r="H1258" s="390">
        <v>0.28037200000000001</v>
      </c>
      <c r="I1258" s="390">
        <v>4.1E-5</v>
      </c>
      <c r="J1258" s="318">
        <v>1.6</v>
      </c>
      <c r="K1258" s="318">
        <v>2.0156358393341733</v>
      </c>
      <c r="L1258" s="318">
        <v>1.4628145131534431</v>
      </c>
      <c r="M1258" s="318"/>
      <c r="N1258" s="318"/>
      <c r="O1258" s="318"/>
      <c r="P1258" s="313" t="s">
        <v>1795</v>
      </c>
    </row>
    <row r="1259" spans="1:16" s="96" customFormat="1" ht="12.95" customHeight="1" x14ac:dyDescent="0.2">
      <c r="A1259" s="313" t="s">
        <v>1289</v>
      </c>
      <c r="B1259" s="313" t="s">
        <v>1426</v>
      </c>
      <c r="C1259" s="313" t="s">
        <v>1455</v>
      </c>
      <c r="D1259" s="313" t="s">
        <v>1480</v>
      </c>
      <c r="E1259" s="389">
        <v>3849</v>
      </c>
      <c r="F1259" s="389">
        <v>3849</v>
      </c>
      <c r="G1259" s="391">
        <v>6.3100000000000005E-4</v>
      </c>
      <c r="H1259" s="390">
        <v>0.28035399999999999</v>
      </c>
      <c r="I1259" s="390">
        <v>3.4E-5</v>
      </c>
      <c r="J1259" s="318">
        <v>1.3</v>
      </c>
      <c r="K1259" s="318">
        <v>0.90557298552562671</v>
      </c>
      <c r="L1259" s="318">
        <v>1.2130656938325046</v>
      </c>
      <c r="M1259" s="318"/>
      <c r="N1259" s="318"/>
      <c r="O1259" s="318"/>
      <c r="P1259" s="313" t="s">
        <v>1795</v>
      </c>
    </row>
    <row r="1260" spans="1:16" s="96" customFormat="1" ht="12.95" customHeight="1" x14ac:dyDescent="0.2">
      <c r="A1260" s="313" t="s">
        <v>1289</v>
      </c>
      <c r="B1260" s="313" t="s">
        <v>1426</v>
      </c>
      <c r="C1260" s="313" t="s">
        <v>1455</v>
      </c>
      <c r="D1260" s="313" t="s">
        <v>1481</v>
      </c>
      <c r="E1260" s="389">
        <v>3849</v>
      </c>
      <c r="F1260" s="389">
        <v>3849</v>
      </c>
      <c r="G1260" s="391">
        <v>5.9299999999999999E-4</v>
      </c>
      <c r="H1260" s="390">
        <v>0.28037800000000002</v>
      </c>
      <c r="I1260" s="390">
        <v>3.6000000000000001E-5</v>
      </c>
      <c r="J1260" s="318">
        <v>2.2000000000000002</v>
      </c>
      <c r="K1260" s="318">
        <v>1.8628680662891028</v>
      </c>
      <c r="L1260" s="318">
        <v>1.2844224993524556</v>
      </c>
      <c r="M1260" s="318"/>
      <c r="N1260" s="318"/>
      <c r="O1260" s="318"/>
      <c r="P1260" s="313" t="s">
        <v>1795</v>
      </c>
    </row>
    <row r="1261" spans="1:16" s="96" customFormat="1" ht="12.95" customHeight="1" x14ac:dyDescent="0.2">
      <c r="A1261" s="313" t="s">
        <v>1289</v>
      </c>
      <c r="B1261" s="313" t="s">
        <v>1426</v>
      </c>
      <c r="C1261" s="313" t="s">
        <v>1455</v>
      </c>
      <c r="D1261" s="313" t="s">
        <v>1482</v>
      </c>
      <c r="E1261" s="389">
        <v>3849</v>
      </c>
      <c r="F1261" s="389">
        <v>3849</v>
      </c>
      <c r="G1261" s="391">
        <v>6.4300000000000002E-4</v>
      </c>
      <c r="H1261" s="390">
        <v>0.28035599999999999</v>
      </c>
      <c r="I1261" s="390">
        <v>3.4999999999999997E-5</v>
      </c>
      <c r="J1261" s="318">
        <v>1.1000000000000001</v>
      </c>
      <c r="K1261" s="318">
        <v>0.94503081803587463</v>
      </c>
      <c r="L1261" s="318">
        <v>1.2487440965935903</v>
      </c>
      <c r="M1261" s="318"/>
      <c r="N1261" s="318"/>
      <c r="O1261" s="318"/>
      <c r="P1261" s="313" t="s">
        <v>1795</v>
      </c>
    </row>
    <row r="1262" spans="1:16" s="96" customFormat="1" ht="12.95" customHeight="1" x14ac:dyDescent="0.2">
      <c r="A1262" s="313" t="s">
        <v>1289</v>
      </c>
      <c r="B1262" s="313" t="s">
        <v>1426</v>
      </c>
      <c r="C1262" s="313" t="s">
        <v>1455</v>
      </c>
      <c r="D1262" s="313" t="s">
        <v>1483</v>
      </c>
      <c r="E1262" s="389">
        <v>3849</v>
      </c>
      <c r="F1262" s="389">
        <v>3849</v>
      </c>
      <c r="G1262" s="391">
        <v>5.3600000000000002E-4</v>
      </c>
      <c r="H1262" s="390">
        <v>0.280366</v>
      </c>
      <c r="I1262" s="390">
        <v>2.9999999999999997E-5</v>
      </c>
      <c r="J1262" s="318">
        <v>0.6</v>
      </c>
      <c r="K1262" s="318">
        <v>1.5862473549654865</v>
      </c>
      <c r="L1262" s="318">
        <v>1.0703520827926027</v>
      </c>
      <c r="M1262" s="318"/>
      <c r="N1262" s="318"/>
      <c r="O1262" s="318"/>
      <c r="P1262" s="313" t="s">
        <v>1795</v>
      </c>
    </row>
    <row r="1263" spans="1:16" s="96" customFormat="1" ht="12.95" customHeight="1" x14ac:dyDescent="0.2">
      <c r="A1263" s="313" t="s">
        <v>1289</v>
      </c>
      <c r="B1263" s="313" t="s">
        <v>1426</v>
      </c>
      <c r="C1263" s="313" t="s">
        <v>1457</v>
      </c>
      <c r="D1263" s="313" t="s">
        <v>1484</v>
      </c>
      <c r="E1263" s="389">
        <v>3849</v>
      </c>
      <c r="F1263" s="389">
        <v>3849</v>
      </c>
      <c r="G1263" s="391">
        <v>5.8900000000000001E-4</v>
      </c>
      <c r="H1263" s="390">
        <v>0.28035700000000002</v>
      </c>
      <c r="I1263" s="390">
        <v>3.4999999999999997E-5</v>
      </c>
      <c r="J1263" s="318">
        <v>1.3</v>
      </c>
      <c r="K1263" s="318">
        <v>1.124254599336183</v>
      </c>
      <c r="L1263" s="318">
        <v>1.2487440965935903</v>
      </c>
      <c r="M1263" s="318"/>
      <c r="N1263" s="318"/>
      <c r="O1263" s="318"/>
      <c r="P1263" s="313" t="s">
        <v>1795</v>
      </c>
    </row>
    <row r="1264" spans="1:16" s="96" customFormat="1" ht="12.95" customHeight="1" x14ac:dyDescent="0.2">
      <c r="A1264" s="313" t="s">
        <v>1289</v>
      </c>
      <c r="B1264" s="313" t="s">
        <v>1426</v>
      </c>
      <c r="C1264" s="313" t="s">
        <v>1455</v>
      </c>
      <c r="D1264" s="313" t="s">
        <v>1485</v>
      </c>
      <c r="E1264" s="389">
        <v>3693</v>
      </c>
      <c r="F1264" s="389">
        <v>3693</v>
      </c>
      <c r="G1264" s="391">
        <v>9.5699999999999995E-4</v>
      </c>
      <c r="H1264" s="390">
        <v>0.28043800000000002</v>
      </c>
      <c r="I1264" s="390">
        <v>3.2999999999999996E-5</v>
      </c>
      <c r="J1264" s="318">
        <v>-0.7</v>
      </c>
      <c r="K1264" s="318">
        <v>-0.60329666153435824</v>
      </c>
      <c r="L1264" s="318">
        <v>1.1769463843247507</v>
      </c>
      <c r="M1264" s="318">
        <f>AVERAGE(K1264:K1274)</f>
        <v>-7.9318186161157142E-2</v>
      </c>
      <c r="N1264" s="318">
        <v>0.24152070665628866</v>
      </c>
      <c r="O1264" s="318">
        <f>MAX(K1264:K1274)-MIN(K1264:K1274)</f>
        <v>1.1054971065327379</v>
      </c>
      <c r="P1264" s="313" t="s">
        <v>1795</v>
      </c>
    </row>
    <row r="1265" spans="1:16" s="96" customFormat="1" ht="12.95" customHeight="1" x14ac:dyDescent="0.2">
      <c r="A1265" s="313" t="s">
        <v>1289</v>
      </c>
      <c r="B1265" s="313" t="s">
        <v>1426</v>
      </c>
      <c r="C1265" s="313" t="s">
        <v>1457</v>
      </c>
      <c r="D1265" s="313" t="s">
        <v>1486</v>
      </c>
      <c r="E1265" s="389">
        <v>3693</v>
      </c>
      <c r="F1265" s="389">
        <v>3693</v>
      </c>
      <c r="G1265" s="391">
        <v>9.1100000000000003E-4</v>
      </c>
      <c r="H1265" s="390">
        <v>0.28043899999999999</v>
      </c>
      <c r="I1265" s="390">
        <v>4.1E-5</v>
      </c>
      <c r="J1265" s="318">
        <v>-0.6</v>
      </c>
      <c r="K1265" s="318">
        <v>-0.45052480916796256</v>
      </c>
      <c r="L1265" s="318">
        <v>1.462266719918226</v>
      </c>
      <c r="M1265" s="318"/>
      <c r="N1265" s="318"/>
      <c r="O1265" s="318"/>
      <c r="P1265" s="313" t="s">
        <v>1795</v>
      </c>
    </row>
    <row r="1266" spans="1:16" s="96" customFormat="1" ht="12.95" customHeight="1" x14ac:dyDescent="0.2">
      <c r="A1266" s="313" t="s">
        <v>1289</v>
      </c>
      <c r="B1266" s="313" t="s">
        <v>1426</v>
      </c>
      <c r="C1266" s="313" t="s">
        <v>1455</v>
      </c>
      <c r="D1266" s="313" t="s">
        <v>1487</v>
      </c>
      <c r="E1266" s="389">
        <v>3693</v>
      </c>
      <c r="F1266" s="389">
        <v>3693</v>
      </c>
      <c r="G1266" s="391">
        <v>5.9699999999999998E-4</v>
      </c>
      <c r="H1266" s="390">
        <v>0.28043600000000002</v>
      </c>
      <c r="I1266" s="390">
        <v>3.6999999999999998E-5</v>
      </c>
      <c r="J1266" s="318">
        <v>0.4</v>
      </c>
      <c r="K1266" s="318">
        <v>0.24186133610326621</v>
      </c>
      <c r="L1266" s="318">
        <v>1.3196065521214884</v>
      </c>
      <c r="M1266" s="318"/>
      <c r="N1266" s="318"/>
      <c r="O1266" s="318"/>
      <c r="P1266" s="313" t="s">
        <v>1795</v>
      </c>
    </row>
    <row r="1267" spans="1:16" s="96" customFormat="1" ht="12.95" customHeight="1" x14ac:dyDescent="0.2">
      <c r="A1267" s="313" t="s">
        <v>1289</v>
      </c>
      <c r="B1267" s="313" t="s">
        <v>1426</v>
      </c>
      <c r="C1267" s="313" t="s">
        <v>1455</v>
      </c>
      <c r="D1267" s="313" t="s">
        <v>1488</v>
      </c>
      <c r="E1267" s="389">
        <v>3693</v>
      </c>
      <c r="F1267" s="389">
        <v>3693</v>
      </c>
      <c r="G1267" s="391">
        <v>5.0100000000000003E-4</v>
      </c>
      <c r="H1267" s="390">
        <v>0.28040999999999999</v>
      </c>
      <c r="I1267" s="390">
        <v>3.7999999999999995E-5</v>
      </c>
      <c r="J1267" s="318">
        <v>-0.3</v>
      </c>
      <c r="K1267" s="318">
        <v>-0.4410329328330409</v>
      </c>
      <c r="L1267" s="318">
        <v>1.3552715940690074</v>
      </c>
      <c r="M1267" s="318"/>
      <c r="N1267" s="318"/>
      <c r="O1267" s="318"/>
      <c r="P1267" s="313" t="s">
        <v>1795</v>
      </c>
    </row>
    <row r="1268" spans="1:16" s="96" customFormat="1" ht="12.95" customHeight="1" x14ac:dyDescent="0.2">
      <c r="A1268" s="313" t="s">
        <v>1289</v>
      </c>
      <c r="B1268" s="313" t="s">
        <v>1426</v>
      </c>
      <c r="C1268" s="313" t="s">
        <v>1455</v>
      </c>
      <c r="D1268" s="313" t="s">
        <v>1489</v>
      </c>
      <c r="E1268" s="389">
        <v>3693</v>
      </c>
      <c r="F1268" s="389">
        <v>3693</v>
      </c>
      <c r="G1268" s="391">
        <v>8.0900000000000004E-4</v>
      </c>
      <c r="H1268" s="390">
        <v>0.28045399999999998</v>
      </c>
      <c r="I1268" s="390">
        <v>3.6000000000000001E-5</v>
      </c>
      <c r="J1268" s="318">
        <v>0.7</v>
      </c>
      <c r="K1268" s="318">
        <v>0.34412244317438834</v>
      </c>
      <c r="L1268" s="318">
        <v>1.2839415101706386</v>
      </c>
      <c r="M1268" s="318"/>
      <c r="N1268" s="318"/>
      <c r="O1268" s="318"/>
      <c r="P1268" s="313" t="s">
        <v>1795</v>
      </c>
    </row>
    <row r="1269" spans="1:16" s="96" customFormat="1" ht="12.95" customHeight="1" x14ac:dyDescent="0.2">
      <c r="A1269" s="313" t="s">
        <v>1289</v>
      </c>
      <c r="B1269" s="313" t="s">
        <v>1426</v>
      </c>
      <c r="C1269" s="313" t="s">
        <v>1455</v>
      </c>
      <c r="D1269" s="313" t="s">
        <v>1490</v>
      </c>
      <c r="E1269" s="389">
        <v>3693</v>
      </c>
      <c r="F1269" s="389">
        <v>3693</v>
      </c>
      <c r="G1269" s="391">
        <v>8.8699999999999998E-4</v>
      </c>
      <c r="H1269" s="390">
        <v>0.28046399999999999</v>
      </c>
      <c r="I1269" s="390">
        <v>3.6999999999999998E-5</v>
      </c>
      <c r="J1269" s="318">
        <v>0.6</v>
      </c>
      <c r="K1269" s="318">
        <v>0.50220044499837968</v>
      </c>
      <c r="L1269" s="318">
        <v>1.3196065521214884</v>
      </c>
      <c r="M1269" s="318"/>
      <c r="N1269" s="318"/>
      <c r="O1269" s="318"/>
      <c r="P1269" s="313" t="s">
        <v>1795</v>
      </c>
    </row>
    <row r="1270" spans="1:16" s="96" customFormat="1" ht="12.95" customHeight="1" x14ac:dyDescent="0.2">
      <c r="A1270" s="313" t="s">
        <v>1289</v>
      </c>
      <c r="B1270" s="313" t="s">
        <v>1426</v>
      </c>
      <c r="C1270" s="313" t="s">
        <v>1455</v>
      </c>
      <c r="D1270" s="313" t="s">
        <v>1491</v>
      </c>
      <c r="E1270" s="389">
        <v>3693</v>
      </c>
      <c r="F1270" s="389">
        <v>3693</v>
      </c>
      <c r="G1270" s="391">
        <v>6.5799999999999995E-4</v>
      </c>
      <c r="H1270" s="390">
        <v>0.28041899999999997</v>
      </c>
      <c r="I1270" s="390">
        <v>3.9999999999999996E-5</v>
      </c>
      <c r="J1270" s="318">
        <v>-0.4</v>
      </c>
      <c r="K1270" s="318">
        <v>-0.51973819084949469</v>
      </c>
      <c r="L1270" s="318">
        <v>1.4266016779673762</v>
      </c>
      <c r="M1270" s="318"/>
      <c r="N1270" s="318"/>
      <c r="O1270" s="318"/>
      <c r="P1270" s="313" t="s">
        <v>1795</v>
      </c>
    </row>
    <row r="1271" spans="1:16" s="96" customFormat="1" ht="12.95" customHeight="1" x14ac:dyDescent="0.2">
      <c r="A1271" s="313" t="s">
        <v>1289</v>
      </c>
      <c r="B1271" s="313" t="s">
        <v>1426</v>
      </c>
      <c r="C1271" s="313" t="s">
        <v>1455</v>
      </c>
      <c r="D1271" s="313" t="s">
        <v>1492</v>
      </c>
      <c r="E1271" s="389">
        <v>3693</v>
      </c>
      <c r="F1271" s="389">
        <v>3693</v>
      </c>
      <c r="G1271" s="391">
        <v>7.8600000000000002E-4</v>
      </c>
      <c r="H1271" s="390">
        <v>0.28044400000000003</v>
      </c>
      <c r="I1271" s="390">
        <v>3.7999999999999995E-5</v>
      </c>
      <c r="J1271" s="318">
        <v>0</v>
      </c>
      <c r="K1271" s="318">
        <v>4.6025428890317244E-2</v>
      </c>
      <c r="L1271" s="318">
        <v>1.3552715940701177</v>
      </c>
      <c r="M1271" s="318"/>
      <c r="N1271" s="318"/>
      <c r="O1271" s="318"/>
      <c r="P1271" s="313" t="s">
        <v>1795</v>
      </c>
    </row>
    <row r="1272" spans="1:16" s="96" customFormat="1" ht="12.95" customHeight="1" x14ac:dyDescent="0.2">
      <c r="A1272" s="313" t="s">
        <v>1289</v>
      </c>
      <c r="B1272" s="313" t="s">
        <v>1426</v>
      </c>
      <c r="C1272" s="313" t="s">
        <v>1455</v>
      </c>
      <c r="D1272" s="313" t="s">
        <v>1493</v>
      </c>
      <c r="E1272" s="389">
        <v>3693</v>
      </c>
      <c r="F1272" s="389">
        <v>3693</v>
      </c>
      <c r="G1272" s="391">
        <v>7.9600000000000005E-4</v>
      </c>
      <c r="H1272" s="390">
        <v>0.28045399999999998</v>
      </c>
      <c r="I1272" s="390">
        <v>4.3999999999999999E-5</v>
      </c>
      <c r="J1272" s="318">
        <v>0.1</v>
      </c>
      <c r="K1272" s="318">
        <v>0.37721784611699505</v>
      </c>
      <c r="L1272" s="318">
        <v>1.5692618457641139</v>
      </c>
      <c r="M1272" s="318"/>
      <c r="N1272" s="318"/>
      <c r="O1272" s="318"/>
      <c r="P1272" s="313" t="s">
        <v>1795</v>
      </c>
    </row>
    <row r="1273" spans="1:16" s="96" customFormat="1" ht="12.95" customHeight="1" x14ac:dyDescent="0.2">
      <c r="A1273" s="313" t="s">
        <v>1289</v>
      </c>
      <c r="B1273" s="313" t="s">
        <v>1426</v>
      </c>
      <c r="C1273" s="313" t="s">
        <v>1455</v>
      </c>
      <c r="D1273" s="313" t="s">
        <v>1494</v>
      </c>
      <c r="E1273" s="389">
        <v>3693</v>
      </c>
      <c r="F1273" s="389">
        <v>3693</v>
      </c>
      <c r="G1273" s="391">
        <v>8.0800000000000002E-4</v>
      </c>
      <c r="H1273" s="390">
        <v>0.28043899999999999</v>
      </c>
      <c r="I1273" s="390">
        <v>3.6000000000000001E-5</v>
      </c>
      <c r="J1273" s="318">
        <v>0</v>
      </c>
      <c r="K1273" s="318">
        <v>-0.18830738583774931</v>
      </c>
      <c r="L1273" s="318">
        <v>1.2839415101706386</v>
      </c>
      <c r="M1273" s="318"/>
      <c r="N1273" s="318"/>
      <c r="O1273" s="318"/>
      <c r="P1273" s="313" t="s">
        <v>1795</v>
      </c>
    </row>
    <row r="1274" spans="1:16" s="96" customFormat="1" ht="12.95" customHeight="1" x14ac:dyDescent="0.2">
      <c r="A1274" s="313" t="s">
        <v>1289</v>
      </c>
      <c r="B1274" s="313" t="s">
        <v>1426</v>
      </c>
      <c r="C1274" s="313" t="s">
        <v>1455</v>
      </c>
      <c r="D1274" s="313" t="s">
        <v>1495</v>
      </c>
      <c r="E1274" s="389">
        <v>3693</v>
      </c>
      <c r="F1274" s="389">
        <v>3693</v>
      </c>
      <c r="G1274" s="391">
        <v>5.9500000000000004E-4</v>
      </c>
      <c r="H1274" s="390">
        <v>0.28042400000000001</v>
      </c>
      <c r="I1274" s="390">
        <v>2.9E-5</v>
      </c>
      <c r="J1274" s="318">
        <v>-0.3</v>
      </c>
      <c r="K1274" s="318">
        <v>-0.18102756683346932</v>
      </c>
      <c r="L1274" s="318">
        <v>1.0342862165269029</v>
      </c>
      <c r="M1274" s="318"/>
      <c r="N1274" s="318"/>
      <c r="O1274" s="318"/>
      <c r="P1274" s="313" t="s">
        <v>1795</v>
      </c>
    </row>
    <row r="1275" spans="1:16" s="96" customFormat="1" ht="12.95" customHeight="1" x14ac:dyDescent="0.2">
      <c r="A1275" s="313" t="s">
        <v>1289</v>
      </c>
      <c r="B1275" s="313" t="s">
        <v>1426</v>
      </c>
      <c r="C1275" s="313" t="s">
        <v>1455</v>
      </c>
      <c r="D1275" s="313" t="s">
        <v>1496</v>
      </c>
      <c r="E1275" s="389">
        <v>3880</v>
      </c>
      <c r="F1275" s="389">
        <v>3880</v>
      </c>
      <c r="G1275" s="391">
        <v>3.4200000000000002E-4</v>
      </c>
      <c r="H1275" s="390">
        <v>0.28027099999999999</v>
      </c>
      <c r="I1275" s="390">
        <v>2.0999999999999999E-5</v>
      </c>
      <c r="J1275" s="318">
        <v>-2.1</v>
      </c>
      <c r="K1275" s="318">
        <v>-0.54939628963635023</v>
      </c>
      <c r="L1275" s="318">
        <v>0.74930233613268449</v>
      </c>
      <c r="M1275" s="318">
        <f>AVERAGE(K1275:K1336)</f>
        <v>0.54067094086297851</v>
      </c>
      <c r="N1275" s="318">
        <v>0.42655328100750722</v>
      </c>
      <c r="O1275" s="318">
        <f>MAX(K1275:K1324)-MIN(K1275:K1324)</f>
        <v>7.2378946315798665</v>
      </c>
      <c r="P1275" s="313" t="s">
        <v>1795</v>
      </c>
    </row>
    <row r="1276" spans="1:16" s="96" customFormat="1" ht="12.95" customHeight="1" x14ac:dyDescent="0.2">
      <c r="A1276" s="313" t="s">
        <v>1289</v>
      </c>
      <c r="B1276" s="313" t="s">
        <v>1426</v>
      </c>
      <c r="C1276" s="313" t="s">
        <v>1455</v>
      </c>
      <c r="D1276" s="313" t="s">
        <v>1497</v>
      </c>
      <c r="E1276" s="389">
        <v>3880</v>
      </c>
      <c r="F1276" s="389">
        <v>3880</v>
      </c>
      <c r="G1276" s="391">
        <v>4.4299999999999998E-4</v>
      </c>
      <c r="H1276" s="390">
        <v>0.280275</v>
      </c>
      <c r="I1276" s="390">
        <v>2.3E-5</v>
      </c>
      <c r="J1276" s="318">
        <v>-4.5</v>
      </c>
      <c r="K1276" s="318">
        <v>-0.67741689544265071</v>
      </c>
      <c r="L1276" s="318">
        <v>0.82066446338346921</v>
      </c>
      <c r="M1276" s="318"/>
      <c r="N1276" s="318"/>
      <c r="O1276" s="318"/>
      <c r="P1276" s="313" t="s">
        <v>1795</v>
      </c>
    </row>
    <row r="1277" spans="1:16" s="96" customFormat="1" ht="12.95" customHeight="1" x14ac:dyDescent="0.2">
      <c r="A1277" s="313" t="s">
        <v>1289</v>
      </c>
      <c r="B1277" s="313" t="s">
        <v>1426</v>
      </c>
      <c r="C1277" s="313" t="s">
        <v>1455</v>
      </c>
      <c r="D1277" s="313" t="s">
        <v>1498</v>
      </c>
      <c r="E1277" s="389">
        <v>3880</v>
      </c>
      <c r="F1277" s="389">
        <v>3880</v>
      </c>
      <c r="G1277" s="391">
        <v>4.08E-4</v>
      </c>
      <c r="H1277" s="390">
        <v>0.28029900000000002</v>
      </c>
      <c r="I1277" s="390">
        <v>2.8E-5</v>
      </c>
      <c r="J1277" s="318">
        <v>-1</v>
      </c>
      <c r="K1277" s="318">
        <v>0.27275110791036283</v>
      </c>
      <c r="L1277" s="318">
        <v>0.99906978150876569</v>
      </c>
      <c r="M1277" s="318"/>
      <c r="N1277" s="318"/>
      <c r="O1277" s="318"/>
      <c r="P1277" s="313" t="s">
        <v>1795</v>
      </c>
    </row>
    <row r="1278" spans="1:16" s="96" customFormat="1" ht="12.95" customHeight="1" x14ac:dyDescent="0.2">
      <c r="A1278" s="313" t="s">
        <v>1289</v>
      </c>
      <c r="B1278" s="313" t="s">
        <v>1426</v>
      </c>
      <c r="C1278" s="313" t="s">
        <v>1455</v>
      </c>
      <c r="D1278" s="313" t="s">
        <v>1499</v>
      </c>
      <c r="E1278" s="389">
        <v>3880</v>
      </c>
      <c r="F1278" s="389">
        <v>3880</v>
      </c>
      <c r="G1278" s="391">
        <v>4.1199999999999999E-4</v>
      </c>
      <c r="H1278" s="390">
        <v>0.28028399999999998</v>
      </c>
      <c r="I1278" s="390">
        <v>2.8E-5</v>
      </c>
      <c r="J1278" s="318">
        <v>-1.3</v>
      </c>
      <c r="K1278" s="318">
        <v>-0.27318741519510858</v>
      </c>
      <c r="L1278" s="318">
        <v>0.99906978150765546</v>
      </c>
      <c r="M1278" s="318"/>
      <c r="N1278" s="318"/>
      <c r="O1278" s="318"/>
      <c r="P1278" s="313" t="s">
        <v>1795</v>
      </c>
    </row>
    <row r="1279" spans="1:16" s="96" customFormat="1" ht="12.95" customHeight="1" x14ac:dyDescent="0.2">
      <c r="A1279" s="313" t="s">
        <v>1289</v>
      </c>
      <c r="B1279" s="313" t="s">
        <v>1426</v>
      </c>
      <c r="C1279" s="313" t="s">
        <v>1455</v>
      </c>
      <c r="D1279" s="313" t="s">
        <v>1500</v>
      </c>
      <c r="E1279" s="389">
        <v>3880</v>
      </c>
      <c r="F1279" s="389">
        <v>3880</v>
      </c>
      <c r="G1279" s="391">
        <v>4.44E-4</v>
      </c>
      <c r="H1279" s="390">
        <v>0.28030899999999997</v>
      </c>
      <c r="I1279" s="390">
        <v>2.4999999999999998E-5</v>
      </c>
      <c r="J1279" s="318">
        <v>-0.8</v>
      </c>
      <c r="K1279" s="318">
        <v>0.53305862563801654</v>
      </c>
      <c r="L1279" s="318">
        <v>0.89202659063314371</v>
      </c>
      <c r="M1279" s="318"/>
      <c r="N1279" s="318"/>
      <c r="O1279" s="318"/>
      <c r="P1279" s="313" t="s">
        <v>1795</v>
      </c>
    </row>
    <row r="1280" spans="1:16" s="96" customFormat="1" ht="12.95" customHeight="1" x14ac:dyDescent="0.2">
      <c r="A1280" s="313" t="s">
        <v>1289</v>
      </c>
      <c r="B1280" s="313" t="s">
        <v>1426</v>
      </c>
      <c r="C1280" s="313" t="s">
        <v>1455</v>
      </c>
      <c r="D1280" s="313" t="s">
        <v>1501</v>
      </c>
      <c r="E1280" s="389">
        <v>3880</v>
      </c>
      <c r="F1280" s="389">
        <v>3880</v>
      </c>
      <c r="G1280" s="391">
        <v>5.8699999999999996E-4</v>
      </c>
      <c r="H1280" s="390">
        <v>0.28031699999999998</v>
      </c>
      <c r="I1280" s="390">
        <v>2.3E-5</v>
      </c>
      <c r="J1280" s="318">
        <v>-3.7</v>
      </c>
      <c r="K1280" s="318">
        <v>0.4351753027176386</v>
      </c>
      <c r="L1280" s="318">
        <v>0.82066446338346921</v>
      </c>
      <c r="M1280" s="318"/>
      <c r="N1280" s="318"/>
      <c r="O1280" s="318"/>
      <c r="P1280" s="313" t="s">
        <v>1795</v>
      </c>
    </row>
    <row r="1281" spans="1:16" s="96" customFormat="1" ht="12.95" customHeight="1" x14ac:dyDescent="0.2">
      <c r="A1281" s="313" t="s">
        <v>1289</v>
      </c>
      <c r="B1281" s="313" t="s">
        <v>1426</v>
      </c>
      <c r="C1281" s="313" t="s">
        <v>1455</v>
      </c>
      <c r="D1281" s="313" t="s">
        <v>1502</v>
      </c>
      <c r="E1281" s="389">
        <v>3880</v>
      </c>
      <c r="F1281" s="389">
        <v>3880</v>
      </c>
      <c r="G1281" s="391">
        <v>5.6700000000000001E-4</v>
      </c>
      <c r="H1281" s="390">
        <v>0.28028599999999998</v>
      </c>
      <c r="I1281" s="390">
        <v>2.6999999999999999E-5</v>
      </c>
      <c r="J1281" s="318">
        <v>-4.3</v>
      </c>
      <c r="K1281" s="318">
        <v>-0.61732482604215377</v>
      </c>
      <c r="L1281" s="318">
        <v>0.96338871788503866</v>
      </c>
      <c r="M1281" s="318"/>
      <c r="N1281" s="318"/>
      <c r="O1281" s="318"/>
      <c r="P1281" s="313" t="s">
        <v>1795</v>
      </c>
    </row>
    <row r="1282" spans="1:16" s="96" customFormat="1" ht="12.95" customHeight="1" x14ac:dyDescent="0.2">
      <c r="A1282" s="313" t="s">
        <v>1289</v>
      </c>
      <c r="B1282" s="313" t="s">
        <v>1426</v>
      </c>
      <c r="C1282" s="313" t="s">
        <v>1455</v>
      </c>
      <c r="D1282" s="313" t="s">
        <v>1503</v>
      </c>
      <c r="E1282" s="389">
        <v>3880</v>
      </c>
      <c r="F1282" s="389">
        <v>3880</v>
      </c>
      <c r="G1282" s="391">
        <v>8.1400000000000005E-4</v>
      </c>
      <c r="H1282" s="390">
        <v>0.28034100000000001</v>
      </c>
      <c r="I1282" s="390">
        <v>2.4999999999999998E-5</v>
      </c>
      <c r="J1282" s="318">
        <v>-0.5</v>
      </c>
      <c r="K1282" s="318">
        <v>0.68301505458112644</v>
      </c>
      <c r="L1282" s="318">
        <v>0.89202659063314371</v>
      </c>
      <c r="M1282" s="318"/>
      <c r="N1282" s="318"/>
      <c r="O1282" s="318"/>
      <c r="P1282" s="313" t="s">
        <v>1795</v>
      </c>
    </row>
    <row r="1283" spans="1:16" s="96" customFormat="1" ht="12.95" customHeight="1" x14ac:dyDescent="0.2">
      <c r="A1283" s="313" t="s">
        <v>1289</v>
      </c>
      <c r="B1283" s="313" t="s">
        <v>1426</v>
      </c>
      <c r="C1283" s="313" t="s">
        <v>1455</v>
      </c>
      <c r="D1283" s="313" t="s">
        <v>1504</v>
      </c>
      <c r="E1283" s="389">
        <v>3880</v>
      </c>
      <c r="F1283" s="389">
        <v>3880</v>
      </c>
      <c r="G1283" s="391">
        <v>4.35E-4</v>
      </c>
      <c r="H1283" s="390">
        <v>0.280387</v>
      </c>
      <c r="I1283" s="390">
        <v>2.4000000000000001E-5</v>
      </c>
      <c r="J1283" s="318">
        <v>-2.1</v>
      </c>
      <c r="K1283" s="318">
        <v>3.3403073680449147</v>
      </c>
      <c r="L1283" s="318">
        <v>0.85634552700941668</v>
      </c>
      <c r="M1283" s="318"/>
      <c r="N1283" s="318"/>
      <c r="O1283" s="318"/>
      <c r="P1283" s="313" t="s">
        <v>1795</v>
      </c>
    </row>
    <row r="1284" spans="1:16" s="96" customFormat="1" ht="12.95" customHeight="1" x14ac:dyDescent="0.2">
      <c r="A1284" s="313" t="s">
        <v>1289</v>
      </c>
      <c r="B1284" s="313" t="s">
        <v>1426</v>
      </c>
      <c r="C1284" s="313" t="s">
        <v>1455</v>
      </c>
      <c r="D1284" s="313" t="s">
        <v>1505</v>
      </c>
      <c r="E1284" s="389">
        <v>3880</v>
      </c>
      <c r="F1284" s="389">
        <v>3880</v>
      </c>
      <c r="G1284" s="391">
        <v>2.7E-4</v>
      </c>
      <c r="H1284" s="390">
        <v>0.28029900000000002</v>
      </c>
      <c r="I1284" s="390">
        <v>1.9999999999999998E-5</v>
      </c>
      <c r="J1284" s="318">
        <v>-0.2</v>
      </c>
      <c r="K1284" s="318">
        <v>0.64267972892384506</v>
      </c>
      <c r="L1284" s="318">
        <v>0.71362127250784724</v>
      </c>
      <c r="M1284" s="318"/>
      <c r="N1284" s="318"/>
      <c r="O1284" s="318"/>
      <c r="P1284" s="313" t="s">
        <v>1795</v>
      </c>
    </row>
    <row r="1285" spans="1:16" s="96" customFormat="1" ht="12.95" customHeight="1" x14ac:dyDescent="0.2">
      <c r="A1285" s="313" t="s">
        <v>1289</v>
      </c>
      <c r="B1285" s="313" t="s">
        <v>1426</v>
      </c>
      <c r="C1285" s="313" t="s">
        <v>1455</v>
      </c>
      <c r="D1285" s="313" t="s">
        <v>1506</v>
      </c>
      <c r="E1285" s="389">
        <v>3880</v>
      </c>
      <c r="F1285" s="389">
        <v>3880</v>
      </c>
      <c r="G1285" s="391">
        <v>2.1499999999999999E-4</v>
      </c>
      <c r="H1285" s="390">
        <v>0.28030500000000003</v>
      </c>
      <c r="I1285" s="390">
        <v>2.0999999999999999E-5</v>
      </c>
      <c r="J1285" s="318">
        <v>0.7</v>
      </c>
      <c r="K1285" s="318">
        <v>1.0042014306455016</v>
      </c>
      <c r="L1285" s="318">
        <v>0.74930233613157426</v>
      </c>
      <c r="M1285" s="318"/>
      <c r="N1285" s="318"/>
      <c r="O1285" s="318"/>
      <c r="P1285" s="313" t="s">
        <v>1795</v>
      </c>
    </row>
    <row r="1286" spans="1:16" s="96" customFormat="1" ht="12.95" customHeight="1" x14ac:dyDescent="0.2">
      <c r="A1286" s="313" t="s">
        <v>1289</v>
      </c>
      <c r="B1286" s="313" t="s">
        <v>1426</v>
      </c>
      <c r="C1286" s="313" t="s">
        <v>1455</v>
      </c>
      <c r="D1286" s="313" t="s">
        <v>1507</v>
      </c>
      <c r="E1286" s="389">
        <v>3880</v>
      </c>
      <c r="F1286" s="389">
        <v>3880</v>
      </c>
      <c r="G1286" s="391">
        <v>4.3300000000000001E-4</v>
      </c>
      <c r="H1286" s="390">
        <v>0.28027400000000002</v>
      </c>
      <c r="I1286" s="390">
        <v>2.0999999999999999E-5</v>
      </c>
      <c r="J1286" s="318">
        <v>-0.8</v>
      </c>
      <c r="K1286" s="318">
        <v>-0.6862915372540801</v>
      </c>
      <c r="L1286" s="318">
        <v>0.74930233613046404</v>
      </c>
      <c r="M1286" s="318"/>
      <c r="N1286" s="318"/>
      <c r="O1286" s="318"/>
      <c r="P1286" s="313" t="s">
        <v>1795</v>
      </c>
    </row>
    <row r="1287" spans="1:16" s="96" customFormat="1" ht="12.95" customHeight="1" x14ac:dyDescent="0.2">
      <c r="A1287" s="313" t="s">
        <v>1289</v>
      </c>
      <c r="B1287" s="313" t="s">
        <v>1426</v>
      </c>
      <c r="C1287" s="313" t="s">
        <v>1455</v>
      </c>
      <c r="D1287" s="313" t="s">
        <v>1508</v>
      </c>
      <c r="E1287" s="389">
        <v>3880</v>
      </c>
      <c r="F1287" s="389">
        <v>3880</v>
      </c>
      <c r="G1287" s="391">
        <v>5.1800000000000001E-4</v>
      </c>
      <c r="H1287" s="390">
        <v>0.28029999999999999</v>
      </c>
      <c r="I1287" s="390">
        <v>2.3E-5</v>
      </c>
      <c r="J1287" s="318">
        <v>-0.2</v>
      </c>
      <c r="K1287" s="318">
        <v>1.3561531595485121E-2</v>
      </c>
      <c r="L1287" s="318">
        <v>0.82066446338346921</v>
      </c>
      <c r="M1287" s="318"/>
      <c r="N1287" s="318"/>
      <c r="O1287" s="318"/>
      <c r="P1287" s="313" t="s">
        <v>1795</v>
      </c>
    </row>
    <row r="1288" spans="1:16" s="96" customFormat="1" ht="12.95" customHeight="1" x14ac:dyDescent="0.2">
      <c r="A1288" s="313" t="s">
        <v>1289</v>
      </c>
      <c r="B1288" s="313" t="s">
        <v>1426</v>
      </c>
      <c r="C1288" s="313" t="s">
        <v>1455</v>
      </c>
      <c r="D1288" s="313" t="s">
        <v>1509</v>
      </c>
      <c r="E1288" s="389">
        <v>3880</v>
      </c>
      <c r="F1288" s="389">
        <v>3880</v>
      </c>
      <c r="G1288" s="391">
        <v>1.9100000000000001E-4</v>
      </c>
      <c r="H1288" s="390">
        <v>0.28034100000000001</v>
      </c>
      <c r="I1288" s="390">
        <v>4.1E-5</v>
      </c>
      <c r="J1288" s="318">
        <v>-1</v>
      </c>
      <c r="K1288" s="318">
        <v>2.3530551335082528</v>
      </c>
      <c r="L1288" s="318">
        <v>1.4629236086394215</v>
      </c>
      <c r="M1288" s="318"/>
      <c r="N1288" s="318"/>
      <c r="O1288" s="318"/>
      <c r="P1288" s="313" t="s">
        <v>1795</v>
      </c>
    </row>
    <row r="1289" spans="1:16" s="96" customFormat="1" ht="12.95" customHeight="1" x14ac:dyDescent="0.2">
      <c r="A1289" s="313" t="s">
        <v>1289</v>
      </c>
      <c r="B1289" s="313" t="s">
        <v>1426</v>
      </c>
      <c r="C1289" s="313" t="s">
        <v>1455</v>
      </c>
      <c r="D1289" s="313" t="s">
        <v>1510</v>
      </c>
      <c r="E1289" s="389">
        <v>3880</v>
      </c>
      <c r="F1289" s="389">
        <v>3880</v>
      </c>
      <c r="G1289" s="391">
        <v>3.2699999999999998E-4</v>
      </c>
      <c r="H1289" s="390">
        <v>0.28032400000000002</v>
      </c>
      <c r="I1289" s="390">
        <v>3.8999999999999999E-5</v>
      </c>
      <c r="J1289" s="318">
        <v>-1.6</v>
      </c>
      <c r="K1289" s="318">
        <v>1.381909715225671</v>
      </c>
      <c r="L1289" s="318">
        <v>1.391561481389747</v>
      </c>
      <c r="M1289" s="318"/>
      <c r="N1289" s="318"/>
      <c r="O1289" s="318"/>
      <c r="P1289" s="313" t="s">
        <v>1795</v>
      </c>
    </row>
    <row r="1290" spans="1:16" s="96" customFormat="1" ht="12.95" customHeight="1" x14ac:dyDescent="0.2">
      <c r="A1290" s="313" t="s">
        <v>1289</v>
      </c>
      <c r="B1290" s="313" t="s">
        <v>1426</v>
      </c>
      <c r="C1290" s="313" t="s">
        <v>1455</v>
      </c>
      <c r="D1290" s="313" t="s">
        <v>1511</v>
      </c>
      <c r="E1290" s="389">
        <v>3880</v>
      </c>
      <c r="F1290" s="389">
        <v>3880</v>
      </c>
      <c r="G1290" s="391">
        <v>7.0299999999999996E-4</v>
      </c>
      <c r="H1290" s="390">
        <v>0.28034700000000001</v>
      </c>
      <c r="I1290" s="390">
        <v>4.6E-5</v>
      </c>
      <c r="J1290" s="318">
        <v>1.2</v>
      </c>
      <c r="K1290" s="318">
        <v>1.1946527184547584</v>
      </c>
      <c r="L1290" s="318">
        <v>1.641328926764718</v>
      </c>
      <c r="M1290" s="318"/>
      <c r="N1290" s="318"/>
      <c r="O1290" s="318"/>
      <c r="P1290" s="313" t="s">
        <v>1795</v>
      </c>
    </row>
    <row r="1291" spans="1:16" s="96" customFormat="1" ht="12.95" customHeight="1" x14ac:dyDescent="0.2">
      <c r="A1291" s="313" t="s">
        <v>1289</v>
      </c>
      <c r="B1291" s="313" t="s">
        <v>1426</v>
      </c>
      <c r="C1291" s="313" t="s">
        <v>1455</v>
      </c>
      <c r="D1291" s="313" t="s">
        <v>1512</v>
      </c>
      <c r="E1291" s="389">
        <v>3880</v>
      </c>
      <c r="F1291" s="389">
        <v>3880</v>
      </c>
      <c r="G1291" s="391">
        <v>6.9700000000000003E-4</v>
      </c>
      <c r="H1291" s="390">
        <v>0.28034300000000001</v>
      </c>
      <c r="I1291" s="390">
        <v>5.6999999999999996E-5</v>
      </c>
      <c r="J1291" s="318">
        <v>1</v>
      </c>
      <c r="K1291" s="318">
        <v>1.0680123170403455</v>
      </c>
      <c r="L1291" s="318">
        <v>2.0338206266434788</v>
      </c>
      <c r="M1291" s="318"/>
      <c r="N1291" s="318"/>
      <c r="O1291" s="318"/>
      <c r="P1291" s="313" t="s">
        <v>1795</v>
      </c>
    </row>
    <row r="1292" spans="1:16" s="96" customFormat="1" ht="12.95" customHeight="1" x14ac:dyDescent="0.2">
      <c r="A1292" s="313" t="s">
        <v>1289</v>
      </c>
      <c r="B1292" s="313" t="s">
        <v>1426</v>
      </c>
      <c r="C1292" s="313" t="s">
        <v>1455</v>
      </c>
      <c r="D1292" s="313" t="s">
        <v>1513</v>
      </c>
      <c r="E1292" s="389">
        <v>3880</v>
      </c>
      <c r="F1292" s="389">
        <v>3880</v>
      </c>
      <c r="G1292" s="391">
        <v>3.6699999999999998E-4</v>
      </c>
      <c r="H1292" s="390">
        <v>0.28026800000000002</v>
      </c>
      <c r="I1292" s="390">
        <v>5.1999999999999997E-5</v>
      </c>
      <c r="J1292" s="318">
        <v>-0.8</v>
      </c>
      <c r="K1292" s="318">
        <v>-0.72345553504327142</v>
      </c>
      <c r="L1292" s="318">
        <v>1.8554153085181824</v>
      </c>
      <c r="M1292" s="318"/>
      <c r="N1292" s="318"/>
      <c r="O1292" s="318"/>
      <c r="P1292" s="313" t="s">
        <v>1795</v>
      </c>
    </row>
    <row r="1293" spans="1:16" s="96" customFormat="1" ht="12.95" customHeight="1" x14ac:dyDescent="0.2">
      <c r="A1293" s="313" t="s">
        <v>1289</v>
      </c>
      <c r="B1293" s="313" t="s">
        <v>1426</v>
      </c>
      <c r="C1293" s="313" t="s">
        <v>1455</v>
      </c>
      <c r="D1293" s="313" t="s">
        <v>1514</v>
      </c>
      <c r="E1293" s="389">
        <v>3880</v>
      </c>
      <c r="F1293" s="389">
        <v>3880</v>
      </c>
      <c r="G1293" s="391">
        <v>5.4500000000000002E-4</v>
      </c>
      <c r="H1293" s="390">
        <v>0.28035100000000002</v>
      </c>
      <c r="I1293" s="390">
        <v>5.3000000000000001E-5</v>
      </c>
      <c r="J1293" s="318">
        <v>1.1000000000000001</v>
      </c>
      <c r="K1293" s="318">
        <v>1.7609184375944054</v>
      </c>
      <c r="L1293" s="318">
        <v>1.8910963721441298</v>
      </c>
      <c r="M1293" s="318"/>
      <c r="N1293" s="318"/>
      <c r="O1293" s="318"/>
      <c r="P1293" s="313" t="s">
        <v>1795</v>
      </c>
    </row>
    <row r="1294" spans="1:16" s="96" customFormat="1" ht="12.95" customHeight="1" x14ac:dyDescent="0.2">
      <c r="A1294" s="313" t="s">
        <v>1289</v>
      </c>
      <c r="B1294" s="313" t="s">
        <v>1426</v>
      </c>
      <c r="C1294" s="313" t="s">
        <v>1455</v>
      </c>
      <c r="D1294" s="313" t="s">
        <v>1515</v>
      </c>
      <c r="E1294" s="389">
        <v>3880</v>
      </c>
      <c r="F1294" s="389">
        <v>3880</v>
      </c>
      <c r="G1294" s="391">
        <v>3.2499999999999999E-4</v>
      </c>
      <c r="H1294" s="390">
        <v>0.28031699999999998</v>
      </c>
      <c r="I1294" s="390">
        <v>3.7999999999999995E-5</v>
      </c>
      <c r="J1294" s="318">
        <v>-0.3</v>
      </c>
      <c r="K1294" s="318">
        <v>1.1375035542093848</v>
      </c>
      <c r="L1294" s="318">
        <v>1.3558804177615791</v>
      </c>
      <c r="M1294" s="318"/>
      <c r="N1294" s="318"/>
      <c r="O1294" s="318"/>
      <c r="P1294" s="313" t="s">
        <v>1795</v>
      </c>
    </row>
    <row r="1295" spans="1:16" s="96" customFormat="1" ht="12.95" customHeight="1" x14ac:dyDescent="0.2">
      <c r="A1295" s="313" t="s">
        <v>1289</v>
      </c>
      <c r="B1295" s="313" t="s">
        <v>1426</v>
      </c>
      <c r="C1295" s="313" t="s">
        <v>1455</v>
      </c>
      <c r="D1295" s="313" t="s">
        <v>1516</v>
      </c>
      <c r="E1295" s="389">
        <v>3880</v>
      </c>
      <c r="F1295" s="389">
        <v>3880</v>
      </c>
      <c r="G1295" s="391">
        <v>5.0900000000000001E-4</v>
      </c>
      <c r="H1295" s="390">
        <v>0.28037299999999998</v>
      </c>
      <c r="I1295" s="390">
        <v>4.9999999999999996E-5</v>
      </c>
      <c r="J1295" s="318">
        <v>0.2</v>
      </c>
      <c r="K1295" s="318">
        <v>2.6424049558748663</v>
      </c>
      <c r="L1295" s="318">
        <v>1.7840531812685079</v>
      </c>
      <c r="M1295" s="318"/>
      <c r="N1295" s="318"/>
      <c r="O1295" s="318"/>
      <c r="P1295" s="313" t="s">
        <v>1795</v>
      </c>
    </row>
    <row r="1296" spans="1:16" s="96" customFormat="1" ht="12.95" customHeight="1" x14ac:dyDescent="0.2">
      <c r="A1296" s="313" t="s">
        <v>1289</v>
      </c>
      <c r="B1296" s="313" t="s">
        <v>1426</v>
      </c>
      <c r="C1296" s="313" t="s">
        <v>1455</v>
      </c>
      <c r="D1296" s="313" t="s">
        <v>1517</v>
      </c>
      <c r="E1296" s="389">
        <v>3880</v>
      </c>
      <c r="F1296" s="389">
        <v>3880</v>
      </c>
      <c r="G1296" s="391">
        <v>2.7099999999999997E-4</v>
      </c>
      <c r="H1296" s="390">
        <v>0.28032099999999999</v>
      </c>
      <c r="I1296" s="390">
        <v>4.6999999999999997E-5</v>
      </c>
      <c r="J1296" s="318">
        <v>1.1000000000000001</v>
      </c>
      <c r="K1296" s="318">
        <v>1.424982486499804</v>
      </c>
      <c r="L1296" s="318">
        <v>1.6770099903928859</v>
      </c>
      <c r="M1296" s="318"/>
      <c r="N1296" s="318"/>
      <c r="O1296" s="318"/>
      <c r="P1296" s="313" t="s">
        <v>1795</v>
      </c>
    </row>
    <row r="1297" spans="1:16" s="96" customFormat="1" ht="12.95" customHeight="1" x14ac:dyDescent="0.2">
      <c r="A1297" s="313" t="s">
        <v>1289</v>
      </c>
      <c r="B1297" s="313" t="s">
        <v>1426</v>
      </c>
      <c r="C1297" s="313" t="s">
        <v>1455</v>
      </c>
      <c r="D1297" s="313" t="s">
        <v>1518</v>
      </c>
      <c r="E1297" s="389">
        <v>3880</v>
      </c>
      <c r="F1297" s="389">
        <v>3880</v>
      </c>
      <c r="G1297" s="391">
        <v>4.3300000000000001E-4</v>
      </c>
      <c r="H1297" s="390">
        <v>0.28045599999999998</v>
      </c>
      <c r="I1297" s="390">
        <v>4.8999999999999998E-5</v>
      </c>
      <c r="J1297" s="318">
        <v>-0.4</v>
      </c>
      <c r="K1297" s="318">
        <v>5.8076620425540071</v>
      </c>
      <c r="L1297" s="318">
        <v>1.7483721176425604</v>
      </c>
      <c r="M1297" s="318"/>
      <c r="N1297" s="318"/>
      <c r="O1297" s="318"/>
      <c r="P1297" s="313" t="s">
        <v>1795</v>
      </c>
    </row>
    <row r="1298" spans="1:16" s="96" customFormat="1" ht="12.95" customHeight="1" x14ac:dyDescent="0.2">
      <c r="A1298" s="313" t="s">
        <v>1289</v>
      </c>
      <c r="B1298" s="313" t="s">
        <v>1426</v>
      </c>
      <c r="C1298" s="313" t="s">
        <v>1455</v>
      </c>
      <c r="D1298" s="313" t="s">
        <v>1519</v>
      </c>
      <c r="E1298" s="389">
        <v>3880</v>
      </c>
      <c r="F1298" s="389">
        <v>3880</v>
      </c>
      <c r="G1298" s="391">
        <v>2.2800000000000001E-4</v>
      </c>
      <c r="H1298" s="390">
        <v>0.280335</v>
      </c>
      <c r="I1298" s="390">
        <v>3.1999999999999999E-5</v>
      </c>
      <c r="J1298" s="318">
        <v>0.5</v>
      </c>
      <c r="K1298" s="318">
        <v>2.0397849910502863</v>
      </c>
      <c r="L1298" s="318">
        <v>1.1417940360103351</v>
      </c>
      <c r="M1298" s="318"/>
      <c r="N1298" s="318"/>
      <c r="O1298" s="318"/>
      <c r="P1298" s="313" t="s">
        <v>1795</v>
      </c>
    </row>
    <row r="1299" spans="1:16" s="96" customFormat="1" ht="12.95" customHeight="1" x14ac:dyDescent="0.2">
      <c r="A1299" s="313" t="s">
        <v>1289</v>
      </c>
      <c r="B1299" s="313" t="s">
        <v>1426</v>
      </c>
      <c r="C1299" s="313" t="s">
        <v>1455</v>
      </c>
      <c r="D1299" s="313" t="s">
        <v>1520</v>
      </c>
      <c r="E1299" s="389">
        <v>3880</v>
      </c>
      <c r="F1299" s="389">
        <v>3880</v>
      </c>
      <c r="G1299" s="391">
        <v>5.9999999999999995E-4</v>
      </c>
      <c r="H1299" s="390">
        <v>0.280333</v>
      </c>
      <c r="I1299" s="390">
        <v>3.4999999999999997E-5</v>
      </c>
      <c r="J1299" s="318">
        <v>0.1</v>
      </c>
      <c r="K1299" s="318">
        <v>0.97122397237026092</v>
      </c>
      <c r="L1299" s="318">
        <v>1.2488372268859571</v>
      </c>
      <c r="M1299" s="318"/>
      <c r="N1299" s="318"/>
      <c r="O1299" s="318"/>
      <c r="P1299" s="313" t="s">
        <v>1795</v>
      </c>
    </row>
    <row r="1300" spans="1:16" s="96" customFormat="1" ht="12.95" customHeight="1" x14ac:dyDescent="0.2">
      <c r="A1300" s="313" t="s">
        <v>1289</v>
      </c>
      <c r="B1300" s="313" t="s">
        <v>1426</v>
      </c>
      <c r="C1300" s="313" t="s">
        <v>1455</v>
      </c>
      <c r="D1300" s="313" t="s">
        <v>1521</v>
      </c>
      <c r="E1300" s="389">
        <v>3880</v>
      </c>
      <c r="F1300" s="389">
        <v>3880</v>
      </c>
      <c r="G1300" s="391">
        <v>8.0500000000000005E-4</v>
      </c>
      <c r="H1300" s="390">
        <v>0.280337</v>
      </c>
      <c r="I1300" s="390">
        <v>4.6E-5</v>
      </c>
      <c r="J1300" s="318">
        <v>-0.6</v>
      </c>
      <c r="K1300" s="318">
        <v>0.56441657971140202</v>
      </c>
      <c r="L1300" s="318">
        <v>1.641328926764718</v>
      </c>
      <c r="M1300" s="318"/>
      <c r="N1300" s="318"/>
      <c r="O1300" s="318"/>
      <c r="P1300" s="313" t="s">
        <v>1795</v>
      </c>
    </row>
    <row r="1301" spans="1:16" s="96" customFormat="1" ht="12.95" customHeight="1" x14ac:dyDescent="0.2">
      <c r="A1301" s="313" t="s">
        <v>1289</v>
      </c>
      <c r="B1301" s="313" t="s">
        <v>1426</v>
      </c>
      <c r="C1301" s="313" t="s">
        <v>1455</v>
      </c>
      <c r="D1301" s="313" t="s">
        <v>1522</v>
      </c>
      <c r="E1301" s="389">
        <v>3880</v>
      </c>
      <c r="F1301" s="389">
        <v>3880</v>
      </c>
      <c r="G1301" s="391">
        <v>4.17E-4</v>
      </c>
      <c r="H1301" s="390">
        <v>0.28034199999999998</v>
      </c>
      <c r="I1301" s="390">
        <v>3.8999999999999999E-5</v>
      </c>
      <c r="J1301" s="318">
        <v>-0.7</v>
      </c>
      <c r="K1301" s="318">
        <v>1.7829110641676138</v>
      </c>
      <c r="L1301" s="318">
        <v>1.3915614813875266</v>
      </c>
      <c r="M1301" s="318"/>
      <c r="N1301" s="318"/>
      <c r="O1301" s="318"/>
      <c r="P1301" s="313" t="s">
        <v>1795</v>
      </c>
    </row>
    <row r="1302" spans="1:16" s="96" customFormat="1" ht="12.95" customHeight="1" x14ac:dyDescent="0.2">
      <c r="A1302" s="313" t="s">
        <v>1289</v>
      </c>
      <c r="B1302" s="313" t="s">
        <v>1426</v>
      </c>
      <c r="C1302" s="313" t="s">
        <v>1455</v>
      </c>
      <c r="D1302" s="313" t="s">
        <v>1523</v>
      </c>
      <c r="E1302" s="389">
        <v>3880</v>
      </c>
      <c r="F1302" s="389">
        <v>3880</v>
      </c>
      <c r="G1302" s="391">
        <v>7.3800000000000005E-4</v>
      </c>
      <c r="H1302" s="390">
        <v>0.28036699999999998</v>
      </c>
      <c r="I1302" s="390">
        <v>4.6E-5</v>
      </c>
      <c r="J1302" s="318">
        <v>1.7</v>
      </c>
      <c r="K1302" s="318">
        <v>1.8144515146145679</v>
      </c>
      <c r="L1302" s="318">
        <v>1.641328926764718</v>
      </c>
      <c r="M1302" s="318"/>
      <c r="N1302" s="318"/>
      <c r="O1302" s="318"/>
      <c r="P1302" s="313" t="s">
        <v>1795</v>
      </c>
    </row>
    <row r="1303" spans="1:16" s="96" customFormat="1" ht="12.95" customHeight="1" x14ac:dyDescent="0.2">
      <c r="A1303" s="313" t="s">
        <v>1289</v>
      </c>
      <c r="B1303" s="313" t="s">
        <v>1426</v>
      </c>
      <c r="C1303" s="313" t="s">
        <v>1455</v>
      </c>
      <c r="D1303" s="313" t="s">
        <v>1524</v>
      </c>
      <c r="E1303" s="389">
        <v>3880</v>
      </c>
      <c r="F1303" s="389">
        <v>3880</v>
      </c>
      <c r="G1303" s="391">
        <v>1.2899999999999999E-4</v>
      </c>
      <c r="H1303" s="390">
        <v>0.28039199999999997</v>
      </c>
      <c r="I1303" s="390">
        <v>3.2999999999999996E-5</v>
      </c>
      <c r="J1303" s="318">
        <v>-0.7</v>
      </c>
      <c r="K1303" s="318">
        <v>4.3389891936373992</v>
      </c>
      <c r="L1303" s="318">
        <v>1.1774750996362826</v>
      </c>
      <c r="M1303" s="318"/>
      <c r="N1303" s="318"/>
      <c r="O1303" s="318"/>
      <c r="P1303" s="313" t="s">
        <v>1795</v>
      </c>
    </row>
    <row r="1304" spans="1:16" s="96" customFormat="1" ht="12.95" customHeight="1" x14ac:dyDescent="0.2">
      <c r="A1304" s="313" t="s">
        <v>1289</v>
      </c>
      <c r="B1304" s="313" t="s">
        <v>1426</v>
      </c>
      <c r="C1304" s="313" t="s">
        <v>1455</v>
      </c>
      <c r="D1304" s="313" t="s">
        <v>1525</v>
      </c>
      <c r="E1304" s="389">
        <v>3880</v>
      </c>
      <c r="F1304" s="389">
        <v>3880</v>
      </c>
      <c r="G1304" s="391">
        <v>2.7599999999999999E-4</v>
      </c>
      <c r="H1304" s="390">
        <v>0.28041199999999999</v>
      </c>
      <c r="I1304" s="390">
        <v>4.2999999999999995E-5</v>
      </c>
      <c r="J1304" s="318">
        <v>-1.5</v>
      </c>
      <c r="K1304" s="318">
        <v>4.6585560654999192</v>
      </c>
      <c r="L1304" s="318">
        <v>1.534285735889096</v>
      </c>
      <c r="M1304" s="318"/>
      <c r="N1304" s="318"/>
      <c r="O1304" s="318"/>
      <c r="P1304" s="313" t="s">
        <v>1795</v>
      </c>
    </row>
    <row r="1305" spans="1:16" s="96" customFormat="1" ht="12.95" customHeight="1" x14ac:dyDescent="0.2">
      <c r="A1305" s="313" t="s">
        <v>1289</v>
      </c>
      <c r="B1305" s="313" t="s">
        <v>1426</v>
      </c>
      <c r="C1305" s="313" t="s">
        <v>1455</v>
      </c>
      <c r="D1305" s="313" t="s">
        <v>1526</v>
      </c>
      <c r="E1305" s="389">
        <v>3880</v>
      </c>
      <c r="F1305" s="389">
        <v>3880</v>
      </c>
      <c r="G1305" s="391">
        <v>4.6000000000000001E-4</v>
      </c>
      <c r="H1305" s="390">
        <v>0.28034599999999998</v>
      </c>
      <c r="I1305" s="390">
        <v>4.4999999999999996E-5</v>
      </c>
      <c r="J1305" s="318">
        <v>1.9</v>
      </c>
      <c r="K1305" s="318">
        <v>1.8103677048753042</v>
      </c>
      <c r="L1305" s="318">
        <v>1.6056478631409909</v>
      </c>
      <c r="M1305" s="318"/>
      <c r="N1305" s="318"/>
      <c r="O1305" s="318"/>
      <c r="P1305" s="313" t="s">
        <v>1795</v>
      </c>
    </row>
    <row r="1306" spans="1:16" s="96" customFormat="1" ht="12.95" customHeight="1" x14ac:dyDescent="0.2">
      <c r="A1306" s="313" t="s">
        <v>1289</v>
      </c>
      <c r="B1306" s="313" t="s">
        <v>1426</v>
      </c>
      <c r="C1306" s="313" t="s">
        <v>1455</v>
      </c>
      <c r="D1306" s="313" t="s">
        <v>1527</v>
      </c>
      <c r="E1306" s="389">
        <v>3880</v>
      </c>
      <c r="F1306" s="389">
        <v>3880</v>
      </c>
      <c r="G1306" s="391">
        <v>6.0499999999999996E-4</v>
      </c>
      <c r="H1306" s="390">
        <v>0.28036499999999998</v>
      </c>
      <c r="I1306" s="390">
        <v>4.1999999999999998E-5</v>
      </c>
      <c r="J1306" s="318">
        <v>1.9</v>
      </c>
      <c r="K1306" s="318">
        <v>2.0996147974727819</v>
      </c>
      <c r="L1306" s="318">
        <v>1.4986046722631485</v>
      </c>
      <c r="M1306" s="318"/>
      <c r="N1306" s="318"/>
      <c r="O1306" s="318"/>
      <c r="P1306" s="313" t="s">
        <v>1795</v>
      </c>
    </row>
    <row r="1307" spans="1:16" s="96" customFormat="1" ht="12.95" customHeight="1" x14ac:dyDescent="0.2">
      <c r="A1307" s="313" t="s">
        <v>1289</v>
      </c>
      <c r="B1307" s="313" t="s">
        <v>1426</v>
      </c>
      <c r="C1307" s="313" t="s">
        <v>1455</v>
      </c>
      <c r="D1307" s="313" t="s">
        <v>1528</v>
      </c>
      <c r="E1307" s="389">
        <v>3880</v>
      </c>
      <c r="F1307" s="389">
        <v>3880</v>
      </c>
      <c r="G1307" s="391">
        <v>2.52E-4</v>
      </c>
      <c r="H1307" s="390">
        <v>0.28034900000000001</v>
      </c>
      <c r="I1307" s="390">
        <v>3.7999999999999995E-5</v>
      </c>
      <c r="J1307" s="318">
        <v>-3.1</v>
      </c>
      <c r="K1307" s="318">
        <v>2.4749844694538226</v>
      </c>
      <c r="L1307" s="318">
        <v>1.3558804177615791</v>
      </c>
      <c r="M1307" s="318"/>
      <c r="N1307" s="318"/>
      <c r="O1307" s="318"/>
      <c r="P1307" s="313" t="s">
        <v>1795</v>
      </c>
    </row>
    <row r="1308" spans="1:16" s="96" customFormat="1" ht="12.95" customHeight="1" x14ac:dyDescent="0.2">
      <c r="A1308" s="313" t="s">
        <v>1289</v>
      </c>
      <c r="B1308" s="313" t="s">
        <v>1426</v>
      </c>
      <c r="C1308" s="313" t="s">
        <v>1455</v>
      </c>
      <c r="D1308" s="313" t="s">
        <v>1529</v>
      </c>
      <c r="E1308" s="389">
        <v>3880</v>
      </c>
      <c r="F1308" s="389">
        <v>3880</v>
      </c>
      <c r="G1308" s="391">
        <v>2.6400000000000002E-4</v>
      </c>
      <c r="H1308" s="390">
        <v>0.28028999999999998</v>
      </c>
      <c r="I1308" s="390">
        <v>3.6000000000000001E-5</v>
      </c>
      <c r="J1308" s="318">
        <v>-2.2999999999999998</v>
      </c>
      <c r="K1308" s="318">
        <v>0.33763400938413568</v>
      </c>
      <c r="L1308" s="318">
        <v>1.2845182905096841</v>
      </c>
      <c r="M1308" s="318"/>
      <c r="N1308" s="318"/>
      <c r="O1308" s="318"/>
      <c r="P1308" s="313" t="s">
        <v>1795</v>
      </c>
    </row>
    <row r="1309" spans="1:16" s="96" customFormat="1" ht="12.95" customHeight="1" x14ac:dyDescent="0.2">
      <c r="A1309" s="313" t="s">
        <v>1289</v>
      </c>
      <c r="B1309" s="313" t="s">
        <v>1426</v>
      </c>
      <c r="C1309" s="313" t="s">
        <v>1455</v>
      </c>
      <c r="D1309" s="313" t="s">
        <v>1530</v>
      </c>
      <c r="E1309" s="389">
        <v>3880</v>
      </c>
      <c r="F1309" s="389">
        <v>3880</v>
      </c>
      <c r="G1309" s="391">
        <v>5.44E-4</v>
      </c>
      <c r="H1309" s="390">
        <v>0.28028900000000001</v>
      </c>
      <c r="I1309" s="390">
        <v>3.6000000000000001E-5</v>
      </c>
      <c r="J1309" s="318">
        <v>-1.3</v>
      </c>
      <c r="K1309" s="318">
        <v>-0.44862686499502757</v>
      </c>
      <c r="L1309" s="318">
        <v>1.2845182905119046</v>
      </c>
      <c r="M1309" s="318"/>
      <c r="N1309" s="318"/>
      <c r="O1309" s="318"/>
      <c r="P1309" s="313" t="s">
        <v>1795</v>
      </c>
    </row>
    <row r="1310" spans="1:16" s="96" customFormat="1" ht="12.95" customHeight="1" x14ac:dyDescent="0.2">
      <c r="A1310" s="313" t="s">
        <v>1289</v>
      </c>
      <c r="B1310" s="313" t="s">
        <v>1426</v>
      </c>
      <c r="C1310" s="313" t="s">
        <v>1455</v>
      </c>
      <c r="D1310" s="313" t="s">
        <v>1531</v>
      </c>
      <c r="E1310" s="389">
        <v>3880</v>
      </c>
      <c r="F1310" s="389">
        <v>3880</v>
      </c>
      <c r="G1310" s="391">
        <v>4.3100000000000001E-4</v>
      </c>
      <c r="H1310" s="390">
        <v>0.28025299999999997</v>
      </c>
      <c r="I1310" s="390">
        <v>3.6999999999999998E-5</v>
      </c>
      <c r="J1310" s="318">
        <v>-2.2000000000000002</v>
      </c>
      <c r="K1310" s="318">
        <v>-1.4302325890258594</v>
      </c>
      <c r="L1310" s="318">
        <v>1.3201993541378521</v>
      </c>
      <c r="M1310" s="318"/>
      <c r="N1310" s="318"/>
      <c r="O1310" s="318"/>
      <c r="P1310" s="313" t="s">
        <v>1795</v>
      </c>
    </row>
    <row r="1311" spans="1:16" s="96" customFormat="1" ht="12.95" customHeight="1" x14ac:dyDescent="0.2">
      <c r="A1311" s="313" t="s">
        <v>1289</v>
      </c>
      <c r="B1311" s="313" t="s">
        <v>1426</v>
      </c>
      <c r="C1311" s="313" t="s">
        <v>1455</v>
      </c>
      <c r="D1311" s="313" t="s">
        <v>1532</v>
      </c>
      <c r="E1311" s="389">
        <v>3880</v>
      </c>
      <c r="F1311" s="389">
        <v>3880</v>
      </c>
      <c r="G1311" s="391">
        <v>3.7199999999999999E-4</v>
      </c>
      <c r="H1311" s="390">
        <v>0.28028599999999998</v>
      </c>
      <c r="I1311" s="390">
        <v>3.1999999999999999E-5</v>
      </c>
      <c r="J1311" s="318">
        <v>-0.9</v>
      </c>
      <c r="K1311" s="318">
        <v>-9.4599600694023067E-2</v>
      </c>
      <c r="L1311" s="318">
        <v>1.1417940360092249</v>
      </c>
      <c r="M1311" s="318"/>
      <c r="N1311" s="318"/>
      <c r="O1311" s="318"/>
      <c r="P1311" s="313" t="s">
        <v>1795</v>
      </c>
    </row>
    <row r="1312" spans="1:16" s="96" customFormat="1" ht="12.95" customHeight="1" x14ac:dyDescent="0.2">
      <c r="A1312" s="313" t="s">
        <v>1289</v>
      </c>
      <c r="B1312" s="313" t="s">
        <v>1426</v>
      </c>
      <c r="C1312" s="313" t="s">
        <v>1455</v>
      </c>
      <c r="D1312" s="313" t="s">
        <v>1533</v>
      </c>
      <c r="E1312" s="389">
        <v>3880</v>
      </c>
      <c r="F1312" s="389">
        <v>3880</v>
      </c>
      <c r="G1312" s="391">
        <v>7.4600000000000003E-4</v>
      </c>
      <c r="H1312" s="390">
        <v>0.280304</v>
      </c>
      <c r="I1312" s="390">
        <v>3.7999999999999995E-5</v>
      </c>
      <c r="J1312" s="318">
        <v>-1.7</v>
      </c>
      <c r="K1312" s="318">
        <v>-0.45490063122932689</v>
      </c>
      <c r="L1312" s="318">
        <v>1.3558804177626893</v>
      </c>
      <c r="M1312" s="318"/>
      <c r="N1312" s="318"/>
      <c r="O1312" s="318"/>
      <c r="P1312" s="313" t="s">
        <v>1795</v>
      </c>
    </row>
    <row r="1313" spans="1:16" s="96" customFormat="1" ht="12.95" customHeight="1" x14ac:dyDescent="0.2">
      <c r="A1313" s="313" t="s">
        <v>1289</v>
      </c>
      <c r="B1313" s="313" t="s">
        <v>1426</v>
      </c>
      <c r="C1313" s="313" t="s">
        <v>1455</v>
      </c>
      <c r="D1313" s="313" t="s">
        <v>1534</v>
      </c>
      <c r="E1313" s="389">
        <v>3880</v>
      </c>
      <c r="F1313" s="389">
        <v>3880</v>
      </c>
      <c r="G1313" s="391">
        <v>3.86E-4</v>
      </c>
      <c r="H1313" s="390">
        <v>0.28026099999999998</v>
      </c>
      <c r="I1313" s="390">
        <v>3.1999999999999999E-5</v>
      </c>
      <c r="J1313" s="318">
        <v>-2</v>
      </c>
      <c r="K1313" s="318">
        <v>-1.024155181866826</v>
      </c>
      <c r="L1313" s="318">
        <v>1.1417940360092249</v>
      </c>
      <c r="M1313" s="318"/>
      <c r="N1313" s="318"/>
      <c r="O1313" s="318"/>
      <c r="P1313" s="313" t="s">
        <v>1795</v>
      </c>
    </row>
    <row r="1314" spans="1:16" s="96" customFormat="1" ht="12.95" customHeight="1" x14ac:dyDescent="0.2">
      <c r="A1314" s="313" t="s">
        <v>1289</v>
      </c>
      <c r="B1314" s="313" t="s">
        <v>1426</v>
      </c>
      <c r="C1314" s="313" t="s">
        <v>1455</v>
      </c>
      <c r="D1314" s="313" t="s">
        <v>1535</v>
      </c>
      <c r="E1314" s="389">
        <v>3880</v>
      </c>
      <c r="F1314" s="389">
        <v>3880</v>
      </c>
      <c r="G1314" s="391">
        <v>4.9600000000000002E-4</v>
      </c>
      <c r="H1314" s="390">
        <v>0.28031800000000001</v>
      </c>
      <c r="I1314" s="390">
        <v>4.8999999999999998E-5</v>
      </c>
      <c r="J1314" s="318">
        <v>0</v>
      </c>
      <c r="K1314" s="318">
        <v>0.71479480483915836</v>
      </c>
      <c r="L1314" s="318">
        <v>1.7483721176425604</v>
      </c>
      <c r="M1314" s="318"/>
      <c r="N1314" s="318"/>
      <c r="O1314" s="318"/>
      <c r="P1314" s="313" t="s">
        <v>1795</v>
      </c>
    </row>
    <row r="1315" spans="1:16" s="96" customFormat="1" ht="12.95" customHeight="1" x14ac:dyDescent="0.2">
      <c r="A1315" s="313" t="s">
        <v>1289</v>
      </c>
      <c r="B1315" s="313" t="s">
        <v>1426</v>
      </c>
      <c r="C1315" s="313" t="s">
        <v>1455</v>
      </c>
      <c r="D1315" s="313" t="s">
        <v>1536</v>
      </c>
      <c r="E1315" s="389">
        <v>3880</v>
      </c>
      <c r="F1315" s="389">
        <v>3880</v>
      </c>
      <c r="G1315" s="391">
        <v>4.7699999999999999E-4</v>
      </c>
      <c r="H1315" s="390">
        <v>0.28030300000000002</v>
      </c>
      <c r="I1315" s="390">
        <v>4.6999999999999997E-5</v>
      </c>
      <c r="J1315" s="318">
        <v>0.6</v>
      </c>
      <c r="K1315" s="318">
        <v>0.23051105190630139</v>
      </c>
      <c r="L1315" s="318">
        <v>1.6770099903906655</v>
      </c>
      <c r="M1315" s="318"/>
      <c r="N1315" s="318"/>
      <c r="O1315" s="318"/>
      <c r="P1315" s="313" t="s">
        <v>1795</v>
      </c>
    </row>
    <row r="1316" spans="1:16" s="96" customFormat="1" ht="12.95" customHeight="1" x14ac:dyDescent="0.2">
      <c r="A1316" s="313" t="s">
        <v>1289</v>
      </c>
      <c r="B1316" s="313" t="s">
        <v>1426</v>
      </c>
      <c r="C1316" s="313" t="s">
        <v>1455</v>
      </c>
      <c r="D1316" s="313" t="s">
        <v>1537</v>
      </c>
      <c r="E1316" s="389">
        <v>3880</v>
      </c>
      <c r="F1316" s="389">
        <v>3880</v>
      </c>
      <c r="G1316" s="391">
        <v>5.4699999999999996E-4</v>
      </c>
      <c r="H1316" s="390">
        <v>0.28030500000000003</v>
      </c>
      <c r="I1316" s="390">
        <v>3.6000000000000001E-5</v>
      </c>
      <c r="J1316" s="318">
        <v>0.4</v>
      </c>
      <c r="K1316" s="318">
        <v>0.11422822646656172</v>
      </c>
      <c r="L1316" s="318">
        <v>1.2845182905119046</v>
      </c>
      <c r="M1316" s="318"/>
      <c r="N1316" s="318"/>
      <c r="O1316" s="318"/>
      <c r="P1316" s="313" t="s">
        <v>1795</v>
      </c>
    </row>
    <row r="1317" spans="1:16" s="96" customFormat="1" ht="12.95" customHeight="1" x14ac:dyDescent="0.2">
      <c r="A1317" s="313" t="s">
        <v>1289</v>
      </c>
      <c r="B1317" s="313" t="s">
        <v>1426</v>
      </c>
      <c r="C1317" s="313" t="s">
        <v>1455</v>
      </c>
      <c r="D1317" s="313" t="s">
        <v>1538</v>
      </c>
      <c r="E1317" s="389">
        <v>3880</v>
      </c>
      <c r="F1317" s="389">
        <v>3880</v>
      </c>
      <c r="G1317" s="391">
        <v>2.4000000000000001E-4</v>
      </c>
      <c r="H1317" s="390">
        <v>0.280275</v>
      </c>
      <c r="I1317" s="390">
        <v>2.9999999999999997E-5</v>
      </c>
      <c r="J1317" s="318">
        <v>0</v>
      </c>
      <c r="K1317" s="318">
        <v>-0.13324653264645825</v>
      </c>
      <c r="L1317" s="318">
        <v>1.0704319087595504</v>
      </c>
      <c r="M1317" s="318"/>
      <c r="N1317" s="318"/>
      <c r="O1317" s="318"/>
      <c r="P1317" s="313" t="s">
        <v>1795</v>
      </c>
    </row>
    <row r="1318" spans="1:16" s="96" customFormat="1" ht="12.95" customHeight="1" x14ac:dyDescent="0.2">
      <c r="A1318" s="313" t="s">
        <v>1289</v>
      </c>
      <c r="B1318" s="313" t="s">
        <v>1426</v>
      </c>
      <c r="C1318" s="313" t="s">
        <v>1455</v>
      </c>
      <c r="D1318" s="313" t="s">
        <v>1539</v>
      </c>
      <c r="E1318" s="389">
        <v>3880</v>
      </c>
      <c r="F1318" s="389">
        <v>3880</v>
      </c>
      <c r="G1318" s="391">
        <v>4.6900000000000002E-4</v>
      </c>
      <c r="H1318" s="390">
        <v>0.28038800000000003</v>
      </c>
      <c r="I1318" s="390">
        <v>4.8000000000000001E-5</v>
      </c>
      <c r="J1318" s="318">
        <v>-0.8</v>
      </c>
      <c r="K1318" s="318">
        <v>3.2848465975066077</v>
      </c>
      <c r="L1318" s="318">
        <v>1.7126910540166129</v>
      </c>
      <c r="M1318" s="318"/>
      <c r="N1318" s="318"/>
      <c r="O1318" s="318"/>
      <c r="P1318" s="313" t="s">
        <v>1795</v>
      </c>
    </row>
    <row r="1319" spans="1:16" s="96" customFormat="1" ht="12.95" customHeight="1" x14ac:dyDescent="0.2">
      <c r="A1319" s="313" t="s">
        <v>1289</v>
      </c>
      <c r="B1319" s="313" t="s">
        <v>1426</v>
      </c>
      <c r="C1319" s="313" t="s">
        <v>1455</v>
      </c>
      <c r="D1319" s="313" t="s">
        <v>1540</v>
      </c>
      <c r="E1319" s="389">
        <v>3880</v>
      </c>
      <c r="F1319" s="389">
        <v>3880</v>
      </c>
      <c r="G1319" s="391">
        <v>7.1599999999999995E-4</v>
      </c>
      <c r="H1319" s="390">
        <v>0.28031800000000001</v>
      </c>
      <c r="I1319" s="390">
        <v>4.3999999999999999E-5</v>
      </c>
      <c r="J1319" s="318">
        <v>-2.1</v>
      </c>
      <c r="K1319" s="318">
        <v>0.12505352496416933</v>
      </c>
      <c r="L1319" s="318">
        <v>1.569966799512823</v>
      </c>
      <c r="M1319" s="318"/>
      <c r="N1319" s="318"/>
      <c r="O1319" s="318"/>
      <c r="P1319" s="313" t="s">
        <v>1795</v>
      </c>
    </row>
    <row r="1320" spans="1:16" s="96" customFormat="1" ht="12.95" customHeight="1" x14ac:dyDescent="0.2">
      <c r="A1320" s="313" t="s">
        <v>1289</v>
      </c>
      <c r="B1320" s="313" t="s">
        <v>1426</v>
      </c>
      <c r="C1320" s="313" t="s">
        <v>1455</v>
      </c>
      <c r="D1320" s="313" t="s">
        <v>1541</v>
      </c>
      <c r="E1320" s="389">
        <v>3880</v>
      </c>
      <c r="F1320" s="389">
        <v>3880</v>
      </c>
      <c r="G1320" s="391">
        <v>4.8799999999999999E-4</v>
      </c>
      <c r="H1320" s="390">
        <v>0.28030899999999997</v>
      </c>
      <c r="I1320" s="390">
        <v>4.1E-5</v>
      </c>
      <c r="J1320" s="318">
        <v>1.1000000000000001</v>
      </c>
      <c r="K1320" s="318">
        <v>0.41511036966035419</v>
      </c>
      <c r="L1320" s="318">
        <v>1.4629236086394215</v>
      </c>
      <c r="M1320" s="318"/>
      <c r="N1320" s="318"/>
      <c r="O1320" s="318"/>
      <c r="P1320" s="313" t="s">
        <v>1795</v>
      </c>
    </row>
    <row r="1321" spans="1:16" s="96" customFormat="1" ht="12.95" customHeight="1" x14ac:dyDescent="0.2">
      <c r="A1321" s="313" t="s">
        <v>1289</v>
      </c>
      <c r="B1321" s="313" t="s">
        <v>1426</v>
      </c>
      <c r="C1321" s="313" t="s">
        <v>1455</v>
      </c>
      <c r="D1321" s="313" t="s">
        <v>1542</v>
      </c>
      <c r="E1321" s="389">
        <v>3880</v>
      </c>
      <c r="F1321" s="389">
        <v>3880</v>
      </c>
      <c r="G1321" s="391">
        <v>8.2700000000000004E-4</v>
      </c>
      <c r="H1321" s="390">
        <v>0.28031200000000001</v>
      </c>
      <c r="I1321" s="390">
        <v>5.3000000000000001E-5</v>
      </c>
      <c r="J1321" s="318">
        <v>-0.1</v>
      </c>
      <c r="K1321" s="318">
        <v>-0.38658413890946264</v>
      </c>
      <c r="L1321" s="318">
        <v>1.8910963721441298</v>
      </c>
      <c r="M1321" s="318"/>
      <c r="N1321" s="318"/>
      <c r="O1321" s="318"/>
      <c r="P1321" s="313" t="s">
        <v>1795</v>
      </c>
    </row>
    <row r="1322" spans="1:16" s="96" customFormat="1" ht="12.95" customHeight="1" x14ac:dyDescent="0.2">
      <c r="A1322" s="313" t="s">
        <v>1289</v>
      </c>
      <c r="B1322" s="313" t="s">
        <v>1426</v>
      </c>
      <c r="C1322" s="313" t="s">
        <v>1455</v>
      </c>
      <c r="D1322" s="313" t="s">
        <v>1543</v>
      </c>
      <c r="E1322" s="389">
        <v>3880</v>
      </c>
      <c r="F1322" s="389">
        <v>3880</v>
      </c>
      <c r="G1322" s="391">
        <v>2.7999999999999998E-4</v>
      </c>
      <c r="H1322" s="390">
        <v>0.28029900000000002</v>
      </c>
      <c r="I1322" s="390">
        <v>4.4999999999999996E-5</v>
      </c>
      <c r="J1322" s="318">
        <v>-1.8</v>
      </c>
      <c r="K1322" s="318">
        <v>0.61587330711265764</v>
      </c>
      <c r="L1322" s="318">
        <v>1.6056478631387705</v>
      </c>
      <c r="M1322" s="318"/>
      <c r="N1322" s="318"/>
      <c r="O1322" s="318"/>
      <c r="P1322" s="313" t="s">
        <v>1795</v>
      </c>
    </row>
    <row r="1323" spans="1:16" s="96" customFormat="1" ht="12.95" customHeight="1" x14ac:dyDescent="0.2">
      <c r="A1323" s="313" t="s">
        <v>1289</v>
      </c>
      <c r="B1323" s="313" t="s">
        <v>1426</v>
      </c>
      <c r="C1323" s="313" t="s">
        <v>1455</v>
      </c>
      <c r="D1323" s="313" t="s">
        <v>1544</v>
      </c>
      <c r="E1323" s="389">
        <v>3880</v>
      </c>
      <c r="F1323" s="389">
        <v>3880</v>
      </c>
      <c r="G1323" s="391">
        <v>5.53E-4</v>
      </c>
      <c r="H1323" s="390">
        <v>0.28033400000000003</v>
      </c>
      <c r="I1323" s="390">
        <v>4.4999999999999996E-5</v>
      </c>
      <c r="J1323" s="318">
        <v>1.7</v>
      </c>
      <c r="K1323" s="318">
        <v>1.1328952185141183</v>
      </c>
      <c r="L1323" s="318">
        <v>1.6056478631409909</v>
      </c>
      <c r="M1323" s="318"/>
      <c r="N1323" s="318"/>
      <c r="O1323" s="318"/>
      <c r="P1323" s="313" t="s">
        <v>1795</v>
      </c>
    </row>
    <row r="1324" spans="1:16" s="96" customFormat="1" ht="12.95" customHeight="1" x14ac:dyDescent="0.2">
      <c r="A1324" s="313" t="s">
        <v>1289</v>
      </c>
      <c r="B1324" s="313" t="s">
        <v>1426</v>
      </c>
      <c r="C1324" s="313" t="s">
        <v>1457</v>
      </c>
      <c r="D1324" s="313" t="s">
        <v>1545</v>
      </c>
      <c r="E1324" s="389">
        <v>3880</v>
      </c>
      <c r="F1324" s="389">
        <v>3880</v>
      </c>
      <c r="G1324" s="391">
        <v>3.48E-4</v>
      </c>
      <c r="H1324" s="390">
        <v>0.280277</v>
      </c>
      <c r="I1324" s="390">
        <v>2.0999999999999999E-5</v>
      </c>
      <c r="J1324" s="318">
        <v>-0.7</v>
      </c>
      <c r="K1324" s="318">
        <v>-0.35139376097226283</v>
      </c>
      <c r="L1324" s="318">
        <v>0.74930233613268449</v>
      </c>
      <c r="M1324" s="318"/>
      <c r="N1324" s="318"/>
      <c r="O1324" s="318"/>
      <c r="P1324" s="313" t="s">
        <v>1795</v>
      </c>
    </row>
    <row r="1325" spans="1:16" s="96" customFormat="1" ht="12.95" customHeight="1" x14ac:dyDescent="0.2">
      <c r="A1325" s="313" t="s">
        <v>1289</v>
      </c>
      <c r="B1325" s="313" t="s">
        <v>1426</v>
      </c>
      <c r="C1325" s="313" t="s">
        <v>1427</v>
      </c>
      <c r="D1325" s="313" t="s">
        <v>1428</v>
      </c>
      <c r="E1325" s="389">
        <v>3635</v>
      </c>
      <c r="F1325" s="389">
        <v>3635</v>
      </c>
      <c r="G1325" s="322">
        <v>6.02E-4</v>
      </c>
      <c r="H1325" s="323">
        <v>0.280474</v>
      </c>
      <c r="I1325" s="323">
        <v>2.6999999999999999E-5</v>
      </c>
      <c r="J1325" s="318">
        <v>0</v>
      </c>
      <c r="K1325" s="318">
        <v>0.21975437243249019</v>
      </c>
      <c r="L1325" s="318">
        <v>0.96282234706812631</v>
      </c>
      <c r="M1325" s="318">
        <f>AVERAGE(K1325:K1336)</f>
        <v>-1.1541407368140244</v>
      </c>
      <c r="N1325" s="318">
        <v>0.34449289345245138</v>
      </c>
      <c r="O1325" s="318">
        <f>MAX(K1325:K1336)-MIN(K1325:K1336)</f>
        <v>2.2367555259317218</v>
      </c>
      <c r="P1325" s="313" t="s">
        <v>1796</v>
      </c>
    </row>
    <row r="1326" spans="1:16" s="96" customFormat="1" ht="12.95" customHeight="1" x14ac:dyDescent="0.2">
      <c r="A1326" s="313" t="s">
        <v>1289</v>
      </c>
      <c r="B1326" s="313" t="s">
        <v>1426</v>
      </c>
      <c r="C1326" s="313" t="s">
        <v>1429</v>
      </c>
      <c r="D1326" s="313" t="s">
        <v>1430</v>
      </c>
      <c r="E1326" s="389">
        <v>3635</v>
      </c>
      <c r="F1326" s="389">
        <v>3635</v>
      </c>
      <c r="G1326" s="322">
        <v>6.6299999999999996E-4</v>
      </c>
      <c r="H1326" s="323">
        <v>0.28045599999999998</v>
      </c>
      <c r="I1326" s="323">
        <v>2.6999999999999999E-5</v>
      </c>
      <c r="J1326" s="318">
        <v>-0.8</v>
      </c>
      <c r="K1326" s="318">
        <v>-0.57487715079740376</v>
      </c>
      <c r="L1326" s="318">
        <v>0.96282234706923653</v>
      </c>
      <c r="M1326" s="318"/>
      <c r="N1326" s="318"/>
      <c r="O1326" s="318"/>
      <c r="P1326" s="313" t="s">
        <v>1796</v>
      </c>
    </row>
    <row r="1327" spans="1:16" s="96" customFormat="1" ht="12.95" customHeight="1" x14ac:dyDescent="0.2">
      <c r="A1327" s="313" t="s">
        <v>1289</v>
      </c>
      <c r="B1327" s="313" t="s">
        <v>1426</v>
      </c>
      <c r="C1327" s="313" t="s">
        <v>1431</v>
      </c>
      <c r="D1327" s="313" t="s">
        <v>1432</v>
      </c>
      <c r="E1327" s="389">
        <v>3635</v>
      </c>
      <c r="F1327" s="389">
        <v>3635</v>
      </c>
      <c r="G1327" s="322">
        <v>4.9399999999999997E-4</v>
      </c>
      <c r="H1327" s="323">
        <v>0.28043000000000001</v>
      </c>
      <c r="I1327" s="323">
        <v>2.1999999999999999E-5</v>
      </c>
      <c r="J1327" s="318">
        <v>-0.9</v>
      </c>
      <c r="K1327" s="318">
        <v>-1.0788469029177072</v>
      </c>
      <c r="L1327" s="318">
        <v>0.7845219124269498</v>
      </c>
      <c r="M1327" s="318"/>
      <c r="N1327" s="318"/>
      <c r="O1327" s="318"/>
      <c r="P1327" s="313" t="s">
        <v>1796</v>
      </c>
    </row>
    <row r="1328" spans="1:16" s="96" customFormat="1" ht="12.95" customHeight="1" x14ac:dyDescent="0.2">
      <c r="A1328" s="313" t="s">
        <v>1289</v>
      </c>
      <c r="B1328" s="313" t="s">
        <v>1426</v>
      </c>
      <c r="C1328" s="313" t="s">
        <v>1431</v>
      </c>
      <c r="D1328" s="313" t="s">
        <v>1433</v>
      </c>
      <c r="E1328" s="389">
        <v>3635</v>
      </c>
      <c r="F1328" s="389">
        <v>3635</v>
      </c>
      <c r="G1328" s="322">
        <v>6.4199999999999999E-4</v>
      </c>
      <c r="H1328" s="323">
        <v>0.280445</v>
      </c>
      <c r="I1328" s="323">
        <v>2.4999999999999998E-5</v>
      </c>
      <c r="J1328" s="318">
        <v>-0.9</v>
      </c>
      <c r="K1328" s="318">
        <v>-0.91455205571744358</v>
      </c>
      <c r="L1328" s="318">
        <v>0.89150217321254388</v>
      </c>
      <c r="M1328" s="318"/>
      <c r="N1328" s="318"/>
      <c r="O1328" s="318"/>
      <c r="P1328" s="313" t="s">
        <v>1796</v>
      </c>
    </row>
    <row r="1329" spans="1:16" s="96" customFormat="1" ht="12.95" customHeight="1" x14ac:dyDescent="0.2">
      <c r="A1329" s="313" t="s">
        <v>1289</v>
      </c>
      <c r="B1329" s="313" t="s">
        <v>1426</v>
      </c>
      <c r="C1329" s="313" t="s">
        <v>1431</v>
      </c>
      <c r="D1329" s="313" t="s">
        <v>1434</v>
      </c>
      <c r="E1329" s="389">
        <v>3635</v>
      </c>
      <c r="F1329" s="389">
        <v>3635</v>
      </c>
      <c r="G1329" s="322">
        <v>7.1199999999999996E-4</v>
      </c>
      <c r="H1329" s="323">
        <v>0.28041899999999997</v>
      </c>
      <c r="I1329" s="323">
        <v>3.2999999999999996E-5</v>
      </c>
      <c r="J1329" s="318">
        <v>-1.7</v>
      </c>
      <c r="K1329" s="318">
        <v>-2.0170011534992316</v>
      </c>
      <c r="L1329" s="318">
        <v>1.1767828686393145</v>
      </c>
      <c r="M1329" s="318"/>
      <c r="N1329" s="318"/>
      <c r="O1329" s="318"/>
      <c r="P1329" s="313" t="s">
        <v>1796</v>
      </c>
    </row>
    <row r="1330" spans="1:16" s="96" customFormat="1" ht="12.95" customHeight="1" x14ac:dyDescent="0.2">
      <c r="A1330" s="313" t="s">
        <v>1289</v>
      </c>
      <c r="B1330" s="313" t="s">
        <v>1426</v>
      </c>
      <c r="C1330" s="313" t="s">
        <v>1431</v>
      </c>
      <c r="D1330" s="313" t="s">
        <v>1435</v>
      </c>
      <c r="E1330" s="389">
        <v>3635</v>
      </c>
      <c r="F1330" s="389">
        <v>3635</v>
      </c>
      <c r="G1330" s="322">
        <v>6.0899999999999995E-4</v>
      </c>
      <c r="H1330" s="323">
        <v>0.28043600000000002</v>
      </c>
      <c r="I1330" s="323">
        <v>3.1000000000000001E-5</v>
      </c>
      <c r="J1330" s="318">
        <v>-1.2</v>
      </c>
      <c r="K1330" s="318">
        <v>-1.1528576146124792</v>
      </c>
      <c r="L1330" s="318">
        <v>1.1054626947826218</v>
      </c>
      <c r="M1330" s="318"/>
      <c r="N1330" s="318"/>
      <c r="O1330" s="318"/>
      <c r="P1330" s="313" t="s">
        <v>1796</v>
      </c>
    </row>
    <row r="1331" spans="1:16" s="96" customFormat="1" ht="12.95" customHeight="1" x14ac:dyDescent="0.2">
      <c r="A1331" s="313" t="s">
        <v>1289</v>
      </c>
      <c r="B1331" s="313" t="s">
        <v>1426</v>
      </c>
      <c r="C1331" s="313" t="s">
        <v>1431</v>
      </c>
      <c r="D1331" s="313" t="s">
        <v>1436</v>
      </c>
      <c r="E1331" s="389">
        <v>3635</v>
      </c>
      <c r="F1331" s="389">
        <v>3635</v>
      </c>
      <c r="G1331" s="322">
        <v>5.8699999999999996E-4</v>
      </c>
      <c r="H1331" s="323">
        <v>0.28041300000000002</v>
      </c>
      <c r="I1331" s="323">
        <v>2.9E-5</v>
      </c>
      <c r="J1331" s="318">
        <v>-1.4</v>
      </c>
      <c r="K1331" s="318">
        <v>-1.9179494649945728</v>
      </c>
      <c r="L1331" s="318">
        <v>1.0341425209259292</v>
      </c>
      <c r="M1331" s="318"/>
      <c r="N1331" s="318"/>
      <c r="O1331" s="318"/>
      <c r="P1331" s="313" t="s">
        <v>1796</v>
      </c>
    </row>
    <row r="1332" spans="1:16" s="96" customFormat="1" ht="12.95" customHeight="1" x14ac:dyDescent="0.2">
      <c r="A1332" s="313" t="s">
        <v>1289</v>
      </c>
      <c r="B1332" s="313" t="s">
        <v>1426</v>
      </c>
      <c r="C1332" s="313" t="s">
        <v>1431</v>
      </c>
      <c r="D1332" s="313" t="s">
        <v>1437</v>
      </c>
      <c r="E1332" s="389">
        <v>3635</v>
      </c>
      <c r="F1332" s="389">
        <v>3635</v>
      </c>
      <c r="G1332" s="322">
        <v>5.9100000000000005E-4</v>
      </c>
      <c r="H1332" s="323">
        <v>0.28043200000000001</v>
      </c>
      <c r="I1332" s="323">
        <v>3.4E-5</v>
      </c>
      <c r="J1332" s="318">
        <v>-5</v>
      </c>
      <c r="K1332" s="318">
        <v>-1.2504242040756175</v>
      </c>
      <c r="L1332" s="318">
        <v>1.2124429555671057</v>
      </c>
      <c r="M1332" s="318"/>
      <c r="N1332" s="318"/>
      <c r="O1332" s="318"/>
      <c r="P1332" s="313" t="s">
        <v>1796</v>
      </c>
    </row>
    <row r="1333" spans="1:16" s="96" customFormat="1" ht="12.95" customHeight="1" x14ac:dyDescent="0.2">
      <c r="A1333" s="313" t="s">
        <v>1289</v>
      </c>
      <c r="B1333" s="313" t="s">
        <v>1426</v>
      </c>
      <c r="C1333" s="313" t="s">
        <v>1431</v>
      </c>
      <c r="D1333" s="313" t="s">
        <v>1438</v>
      </c>
      <c r="E1333" s="389">
        <v>3635</v>
      </c>
      <c r="F1333" s="389">
        <v>3635</v>
      </c>
      <c r="G1333" s="322">
        <v>8.8999999999999995E-4</v>
      </c>
      <c r="H1333" s="323">
        <v>0.280441</v>
      </c>
      <c r="I1333" s="323">
        <v>2.5999999999999998E-5</v>
      </c>
      <c r="J1333" s="318">
        <v>-1.6</v>
      </c>
      <c r="K1333" s="318">
        <v>-1.6782086282185471</v>
      </c>
      <c r="L1333" s="318">
        <v>0.92716226014144532</v>
      </c>
      <c r="M1333" s="318"/>
      <c r="N1333" s="318"/>
      <c r="O1333" s="318"/>
      <c r="P1333" s="313" t="s">
        <v>1796</v>
      </c>
    </row>
    <row r="1334" spans="1:16" s="96" customFormat="1" ht="12.95" customHeight="1" x14ac:dyDescent="0.2">
      <c r="A1334" s="313" t="s">
        <v>1289</v>
      </c>
      <c r="B1334" s="313" t="s">
        <v>1426</v>
      </c>
      <c r="C1334" s="313" t="s">
        <v>1431</v>
      </c>
      <c r="D1334" s="313" t="s">
        <v>1439</v>
      </c>
      <c r="E1334" s="389">
        <v>3635</v>
      </c>
      <c r="F1334" s="389">
        <v>3635</v>
      </c>
      <c r="G1334" s="322">
        <v>6.2600000000000004E-4</v>
      </c>
      <c r="H1334" s="323">
        <v>0.28043400000000002</v>
      </c>
      <c r="I1334" s="323">
        <v>3.4999999999999997E-5</v>
      </c>
      <c r="J1334" s="318">
        <v>-2.2000000000000002</v>
      </c>
      <c r="K1334" s="318">
        <v>-1.2667474490402064</v>
      </c>
      <c r="L1334" s="318">
        <v>1.2481030424960071</v>
      </c>
      <c r="M1334" s="318"/>
      <c r="N1334" s="318"/>
      <c r="O1334" s="318"/>
      <c r="P1334" s="313" t="s">
        <v>1796</v>
      </c>
    </row>
    <row r="1335" spans="1:16" s="96" customFormat="1" ht="12.95" customHeight="1" x14ac:dyDescent="0.2">
      <c r="A1335" s="313" t="s">
        <v>1289</v>
      </c>
      <c r="B1335" s="313" t="s">
        <v>1426</v>
      </c>
      <c r="C1335" s="313" t="s">
        <v>1431</v>
      </c>
      <c r="D1335" s="313" t="s">
        <v>1440</v>
      </c>
      <c r="E1335" s="389">
        <v>3635</v>
      </c>
      <c r="F1335" s="389">
        <v>3635</v>
      </c>
      <c r="G1335" s="322">
        <v>4.2400000000000001E-4</v>
      </c>
      <c r="H1335" s="323">
        <v>0.28042499999999998</v>
      </c>
      <c r="I1335" s="323">
        <v>3.2999999999999996E-5</v>
      </c>
      <c r="J1335" s="318">
        <v>-4</v>
      </c>
      <c r="K1335" s="318">
        <v>-1.0818604999174308</v>
      </c>
      <c r="L1335" s="318">
        <v>1.1767828686404247</v>
      </c>
      <c r="M1335" s="318"/>
      <c r="N1335" s="318"/>
      <c r="O1335" s="318"/>
      <c r="P1335" s="313" t="s">
        <v>1796</v>
      </c>
    </row>
    <row r="1336" spans="1:16" s="96" customFormat="1" ht="12.95" customHeight="1" x14ac:dyDescent="0.2">
      <c r="A1336" s="313" t="s">
        <v>1289</v>
      </c>
      <c r="B1336" s="313" t="s">
        <v>1426</v>
      </c>
      <c r="C1336" s="313" t="s">
        <v>1431</v>
      </c>
      <c r="D1336" s="313" t="s">
        <v>1441</v>
      </c>
      <c r="E1336" s="389">
        <v>3635</v>
      </c>
      <c r="F1336" s="389">
        <v>3635</v>
      </c>
      <c r="G1336" s="322">
        <v>7.0200000000000004E-4</v>
      </c>
      <c r="H1336" s="323">
        <v>0.280443</v>
      </c>
      <c r="I1336" s="323">
        <v>2.8E-5</v>
      </c>
      <c r="J1336" s="318">
        <v>-2.5</v>
      </c>
      <c r="K1336" s="318">
        <v>-1.1361180904101431</v>
      </c>
      <c r="L1336" s="318">
        <v>0.99848243399702774</v>
      </c>
      <c r="M1336" s="318"/>
      <c r="N1336" s="318"/>
      <c r="O1336" s="318"/>
      <c r="P1336" s="313" t="s">
        <v>1796</v>
      </c>
    </row>
    <row r="1337" spans="1:16" s="96" customFormat="1" ht="12.95" customHeight="1" x14ac:dyDescent="0.2">
      <c r="A1337" s="313" t="s">
        <v>1289</v>
      </c>
      <c r="B1337" s="313" t="s">
        <v>1426</v>
      </c>
      <c r="C1337" s="313" t="s">
        <v>1442</v>
      </c>
      <c r="D1337" s="392" t="s">
        <v>1443</v>
      </c>
      <c r="E1337" s="389">
        <v>3686</v>
      </c>
      <c r="F1337" s="389">
        <v>3686</v>
      </c>
      <c r="G1337" s="322">
        <v>1.3500000000000001E-3</v>
      </c>
      <c r="H1337" s="323">
        <v>0.28042699999999998</v>
      </c>
      <c r="I1337" s="323">
        <v>3.1000000000000001E-5</v>
      </c>
      <c r="J1337" s="318">
        <v>-10.9</v>
      </c>
      <c r="K1337" s="318">
        <v>-2.1571141392351389</v>
      </c>
      <c r="L1337" s="318">
        <v>1.1055977507201664</v>
      </c>
      <c r="M1337" s="318">
        <f>AVERAGE(K1337:K1348)</f>
        <v>-0.89644442718528339</v>
      </c>
      <c r="N1337" s="318">
        <v>0.33780237162825444</v>
      </c>
      <c r="O1337" s="318">
        <f>MAX(K1337:K1348)-MIN(K1337:K1348)</f>
        <v>2.0035186956468554</v>
      </c>
      <c r="P1337" s="313" t="s">
        <v>1796</v>
      </c>
    </row>
    <row r="1338" spans="1:16" s="96" customFormat="1" ht="12.95" customHeight="1" x14ac:dyDescent="0.2">
      <c r="A1338" s="313" t="s">
        <v>1289</v>
      </c>
      <c r="B1338" s="313" t="s">
        <v>1426</v>
      </c>
      <c r="C1338" s="313" t="s">
        <v>1442</v>
      </c>
      <c r="D1338" s="392" t="s">
        <v>1444</v>
      </c>
      <c r="E1338" s="389">
        <v>3686</v>
      </c>
      <c r="F1338" s="389">
        <v>3686</v>
      </c>
      <c r="G1338" s="322">
        <v>8.8400000000000002E-4</v>
      </c>
      <c r="H1338" s="323">
        <v>0.280445</v>
      </c>
      <c r="I1338" s="323">
        <v>4.1E-5</v>
      </c>
      <c r="J1338" s="318">
        <v>-7</v>
      </c>
      <c r="K1338" s="318">
        <v>-0.33115806154726535</v>
      </c>
      <c r="L1338" s="318">
        <v>1.4622421864374235</v>
      </c>
      <c r="M1338" s="318"/>
      <c r="N1338" s="318"/>
      <c r="O1338" s="318"/>
      <c r="P1338" s="313" t="s">
        <v>1796</v>
      </c>
    </row>
    <row r="1339" spans="1:16" s="96" customFormat="1" ht="12.95" customHeight="1" x14ac:dyDescent="0.2">
      <c r="A1339" s="313" t="s">
        <v>1289</v>
      </c>
      <c r="B1339" s="313" t="s">
        <v>1426</v>
      </c>
      <c r="C1339" s="313" t="s">
        <v>1442</v>
      </c>
      <c r="D1339" s="313" t="s">
        <v>1445</v>
      </c>
      <c r="E1339" s="389">
        <v>3686</v>
      </c>
      <c r="F1339" s="389">
        <v>3686</v>
      </c>
      <c r="G1339" s="322">
        <v>1.1509999999999999E-3</v>
      </c>
      <c r="H1339" s="323">
        <v>0.28046900000000002</v>
      </c>
      <c r="I1339" s="323">
        <v>3.6999999999999998E-5</v>
      </c>
      <c r="J1339" s="318">
        <v>0.5</v>
      </c>
      <c r="K1339" s="318">
        <v>-0.15359544358828359</v>
      </c>
      <c r="L1339" s="318">
        <v>1.3195844121494105</v>
      </c>
      <c r="M1339" s="318"/>
      <c r="N1339" s="318"/>
      <c r="O1339" s="318"/>
      <c r="P1339" s="313" t="s">
        <v>1796</v>
      </c>
    </row>
    <row r="1340" spans="1:16" s="96" customFormat="1" ht="12.95" customHeight="1" x14ac:dyDescent="0.2">
      <c r="A1340" s="313" t="s">
        <v>1289</v>
      </c>
      <c r="B1340" s="313" t="s">
        <v>1426</v>
      </c>
      <c r="C1340" s="313" t="s">
        <v>1442</v>
      </c>
      <c r="D1340" s="313" t="s">
        <v>1446</v>
      </c>
      <c r="E1340" s="389">
        <v>3686</v>
      </c>
      <c r="F1340" s="389">
        <v>3686</v>
      </c>
      <c r="G1340" s="322">
        <v>1.16E-3</v>
      </c>
      <c r="H1340" s="323">
        <v>0.28045399999999998</v>
      </c>
      <c r="I1340" s="323">
        <v>3.1999999999999999E-5</v>
      </c>
      <c r="J1340" s="318">
        <v>-0.2</v>
      </c>
      <c r="K1340" s="318">
        <v>-0.71142897450693354</v>
      </c>
      <c r="L1340" s="318">
        <v>1.1412621942907819</v>
      </c>
      <c r="M1340" s="318"/>
      <c r="N1340" s="318"/>
      <c r="O1340" s="318"/>
      <c r="P1340" s="313" t="s">
        <v>1796</v>
      </c>
    </row>
    <row r="1341" spans="1:16" s="96" customFormat="1" ht="12.95" customHeight="1" x14ac:dyDescent="0.2">
      <c r="A1341" s="313" t="s">
        <v>1289</v>
      </c>
      <c r="B1341" s="313" t="s">
        <v>1426</v>
      </c>
      <c r="C1341" s="313" t="s">
        <v>1442</v>
      </c>
      <c r="D1341" s="313" t="s">
        <v>1447</v>
      </c>
      <c r="E1341" s="389">
        <v>3686</v>
      </c>
      <c r="F1341" s="389">
        <v>3686</v>
      </c>
      <c r="G1341" s="322">
        <v>7.9199999999999995E-4</v>
      </c>
      <c r="H1341" s="323">
        <v>0.28041700000000003</v>
      </c>
      <c r="I1341" s="323">
        <v>3.2999999999999996E-5</v>
      </c>
      <c r="J1341" s="318">
        <v>-0.7</v>
      </c>
      <c r="K1341" s="318">
        <v>-1.0960121798531119</v>
      </c>
      <c r="L1341" s="318">
        <v>1.1769266378647281</v>
      </c>
      <c r="M1341" s="318"/>
      <c r="N1341" s="318"/>
      <c r="O1341" s="318"/>
      <c r="P1341" s="313" t="s">
        <v>1796</v>
      </c>
    </row>
    <row r="1342" spans="1:16" s="96" customFormat="1" ht="12.95" customHeight="1" x14ac:dyDescent="0.2">
      <c r="A1342" s="313" t="s">
        <v>1289</v>
      </c>
      <c r="B1342" s="313" t="s">
        <v>1426</v>
      </c>
      <c r="C1342" s="313" t="s">
        <v>1442</v>
      </c>
      <c r="D1342" s="313" t="s">
        <v>1448</v>
      </c>
      <c r="E1342" s="389">
        <v>3686</v>
      </c>
      <c r="F1342" s="389">
        <v>3686</v>
      </c>
      <c r="G1342" s="322">
        <v>8.4999999999999995E-4</v>
      </c>
      <c r="H1342" s="323">
        <v>0.28043000000000001</v>
      </c>
      <c r="I1342" s="323">
        <v>4.8999999999999998E-5</v>
      </c>
      <c r="J1342" s="318">
        <v>-0.3</v>
      </c>
      <c r="K1342" s="318">
        <v>-0.77973873405801086</v>
      </c>
      <c r="L1342" s="318">
        <v>1.747557735010119</v>
      </c>
      <c r="M1342" s="318"/>
      <c r="N1342" s="318"/>
      <c r="O1342" s="318"/>
      <c r="P1342" s="313" t="s">
        <v>1796</v>
      </c>
    </row>
    <row r="1343" spans="1:16" s="96" customFormat="1" ht="12.95" customHeight="1" x14ac:dyDescent="0.2">
      <c r="A1343" s="313" t="s">
        <v>1289</v>
      </c>
      <c r="B1343" s="313" t="s">
        <v>1426</v>
      </c>
      <c r="C1343" s="313" t="s">
        <v>1442</v>
      </c>
      <c r="D1343" s="313" t="s">
        <v>1449</v>
      </c>
      <c r="E1343" s="389">
        <v>3686</v>
      </c>
      <c r="F1343" s="389">
        <v>3686</v>
      </c>
      <c r="G1343" s="322">
        <v>8.2700000000000004E-4</v>
      </c>
      <c r="H1343" s="323">
        <v>0.280414</v>
      </c>
      <c r="I1343" s="323">
        <v>2.4999999999999998E-5</v>
      </c>
      <c r="J1343" s="318">
        <v>-2</v>
      </c>
      <c r="K1343" s="318">
        <v>-1.2919322557802815</v>
      </c>
      <c r="L1343" s="318">
        <v>0.89161108929092237</v>
      </c>
      <c r="M1343" s="318"/>
      <c r="N1343" s="318"/>
      <c r="O1343" s="318"/>
      <c r="P1343" s="313" t="s">
        <v>1796</v>
      </c>
    </row>
    <row r="1344" spans="1:16" s="96" customFormat="1" ht="12.95" customHeight="1" x14ac:dyDescent="0.2">
      <c r="A1344" s="313" t="s">
        <v>1289</v>
      </c>
      <c r="B1344" s="313" t="s">
        <v>1426</v>
      </c>
      <c r="C1344" s="313" t="s">
        <v>1442</v>
      </c>
      <c r="D1344" s="313" t="s">
        <v>1450</v>
      </c>
      <c r="E1344" s="389">
        <v>3686</v>
      </c>
      <c r="F1344" s="389">
        <v>3686</v>
      </c>
      <c r="G1344" s="322">
        <v>1.217E-3</v>
      </c>
      <c r="H1344" s="323">
        <v>0.28047100000000003</v>
      </c>
      <c r="I1344" s="323">
        <v>4.2999999999999995E-5</v>
      </c>
      <c r="J1344" s="318">
        <v>-0.2</v>
      </c>
      <c r="K1344" s="318">
        <v>-0.24995699027585694</v>
      </c>
      <c r="L1344" s="318">
        <v>1.533571073580875</v>
      </c>
      <c r="M1344" s="318"/>
      <c r="N1344" s="318"/>
      <c r="O1344" s="318"/>
      <c r="P1344" s="313" t="s">
        <v>1796</v>
      </c>
    </row>
    <row r="1345" spans="1:16" s="96" customFormat="1" ht="12.95" customHeight="1" x14ac:dyDescent="0.2">
      <c r="A1345" s="313" t="s">
        <v>1289</v>
      </c>
      <c r="B1345" s="313" t="s">
        <v>1426</v>
      </c>
      <c r="C1345" s="313" t="s">
        <v>1442</v>
      </c>
      <c r="D1345" s="313" t="s">
        <v>1451</v>
      </c>
      <c r="E1345" s="389">
        <v>3686</v>
      </c>
      <c r="F1345" s="389">
        <v>3686</v>
      </c>
      <c r="G1345" s="322">
        <v>1.4710000000000001E-3</v>
      </c>
      <c r="H1345" s="323">
        <v>0.28047899999999998</v>
      </c>
      <c r="I1345" s="323">
        <v>4.1E-5</v>
      </c>
      <c r="J1345" s="318">
        <v>-1.3</v>
      </c>
      <c r="K1345" s="318">
        <v>-0.60999553552876229</v>
      </c>
      <c r="L1345" s="318">
        <v>1.4622421864374235</v>
      </c>
      <c r="M1345" s="318"/>
      <c r="N1345" s="318"/>
      <c r="O1345" s="318"/>
      <c r="P1345" s="313" t="s">
        <v>1796</v>
      </c>
    </row>
    <row r="1346" spans="1:16" s="96" customFormat="1" ht="12.95" customHeight="1" x14ac:dyDescent="0.2">
      <c r="A1346" s="313" t="s">
        <v>1289</v>
      </c>
      <c r="B1346" s="313" t="s">
        <v>1426</v>
      </c>
      <c r="C1346" s="313" t="s">
        <v>1442</v>
      </c>
      <c r="D1346" s="313" t="s">
        <v>1452</v>
      </c>
      <c r="E1346" s="389">
        <v>3686</v>
      </c>
      <c r="F1346" s="389">
        <v>3686</v>
      </c>
      <c r="G1346" s="322">
        <v>9.5E-4</v>
      </c>
      <c r="H1346" s="323">
        <v>0.28041700000000003</v>
      </c>
      <c r="I1346" s="323">
        <v>3.1999999999999999E-5</v>
      </c>
      <c r="J1346" s="318">
        <v>-1.8</v>
      </c>
      <c r="K1346" s="318">
        <v>-1.497452915381059</v>
      </c>
      <c r="L1346" s="318">
        <v>1.1412621942918921</v>
      </c>
      <c r="M1346" s="318"/>
      <c r="N1346" s="318"/>
      <c r="O1346" s="318"/>
      <c r="P1346" s="313" t="s">
        <v>1796</v>
      </c>
    </row>
    <row r="1347" spans="1:16" s="96" customFormat="1" ht="12.95" customHeight="1" x14ac:dyDescent="0.2">
      <c r="A1347" s="313" t="s">
        <v>1289</v>
      </c>
      <c r="B1347" s="313" t="s">
        <v>1426</v>
      </c>
      <c r="C1347" s="313" t="s">
        <v>1442</v>
      </c>
      <c r="D1347" s="313" t="s">
        <v>1453</v>
      </c>
      <c r="E1347" s="389">
        <v>3686</v>
      </c>
      <c r="F1347" s="389">
        <v>3686</v>
      </c>
      <c r="G1347" s="322">
        <v>1.008E-3</v>
      </c>
      <c r="H1347" s="323">
        <v>0.28042800000000001</v>
      </c>
      <c r="I1347" s="323">
        <v>3.8999999999999999E-5</v>
      </c>
      <c r="J1347" s="318">
        <v>-1</v>
      </c>
      <c r="K1347" s="318">
        <v>-1.2525083567316297</v>
      </c>
      <c r="L1347" s="318">
        <v>1.3909132992939721</v>
      </c>
      <c r="M1347" s="318"/>
      <c r="N1347" s="318"/>
      <c r="O1347" s="318"/>
      <c r="P1347" s="313" t="s">
        <v>1796</v>
      </c>
    </row>
    <row r="1348" spans="1:16" s="96" customFormat="1" ht="12.95" customHeight="1" x14ac:dyDescent="0.2">
      <c r="A1348" s="313" t="s">
        <v>1289</v>
      </c>
      <c r="B1348" s="313" t="s">
        <v>1426</v>
      </c>
      <c r="C1348" s="313" t="s">
        <v>1442</v>
      </c>
      <c r="D1348" s="313" t="s">
        <v>1454</v>
      </c>
      <c r="E1348" s="389">
        <v>3686</v>
      </c>
      <c r="F1348" s="389">
        <v>3686</v>
      </c>
      <c r="G1348" s="322">
        <v>5.3700000000000004E-4</v>
      </c>
      <c r="H1348" s="323">
        <v>0.28041199999999999</v>
      </c>
      <c r="I1348" s="323">
        <v>3.9999999999999996E-5</v>
      </c>
      <c r="J1348" s="318">
        <v>-0.7</v>
      </c>
      <c r="K1348" s="318">
        <v>-0.62643953973706701</v>
      </c>
      <c r="L1348" s="318">
        <v>1.4265777428645876</v>
      </c>
      <c r="M1348" s="318"/>
      <c r="N1348" s="318"/>
      <c r="O1348" s="318"/>
      <c r="P1348" s="313" t="s">
        <v>1796</v>
      </c>
    </row>
    <row r="1349" spans="1:16" s="96" customFormat="1" ht="12.95" customHeight="1" x14ac:dyDescent="0.2">
      <c r="A1349" s="313" t="s">
        <v>1289</v>
      </c>
      <c r="B1349" s="313" t="s">
        <v>1426</v>
      </c>
      <c r="C1349" s="313" t="s">
        <v>1310</v>
      </c>
      <c r="D1349" s="392" t="s">
        <v>1546</v>
      </c>
      <c r="E1349" s="389">
        <v>3627</v>
      </c>
      <c r="F1349" s="389">
        <v>3627</v>
      </c>
      <c r="G1349" s="322">
        <v>4.4000000000000002E-4</v>
      </c>
      <c r="H1349" s="323">
        <v>0.28047699999999998</v>
      </c>
      <c r="I1349" s="323">
        <v>3.7999999999999995E-5</v>
      </c>
      <c r="J1349" s="318">
        <v>-2.6</v>
      </c>
      <c r="K1349" s="318">
        <v>0.54338344756210688</v>
      </c>
      <c r="L1349" s="318">
        <v>1.3550573522391751</v>
      </c>
      <c r="M1349" s="318">
        <f>AVERAGE(K1349:K1358)</f>
        <v>-1.8107992995652911</v>
      </c>
      <c r="N1349" s="318">
        <v>0.85901982841476721</v>
      </c>
      <c r="O1349" s="318">
        <f>MAX(K1349:K1358)-MIN(K1349:K1358)</f>
        <v>4.50691669128922</v>
      </c>
      <c r="P1349" s="313" t="s">
        <v>1796</v>
      </c>
    </row>
    <row r="1350" spans="1:16" s="96" customFormat="1" ht="12.95" customHeight="1" x14ac:dyDescent="0.2">
      <c r="A1350" s="313" t="s">
        <v>1289</v>
      </c>
      <c r="B1350" s="313" t="s">
        <v>1426</v>
      </c>
      <c r="C1350" s="313" t="s">
        <v>1547</v>
      </c>
      <c r="D1350" s="313" t="s">
        <v>1548</v>
      </c>
      <c r="E1350" s="389">
        <v>3627</v>
      </c>
      <c r="F1350" s="389">
        <v>3627</v>
      </c>
      <c r="G1350" s="322">
        <v>4.3600000000000003E-4</v>
      </c>
      <c r="H1350" s="323">
        <v>0.28043699999999999</v>
      </c>
      <c r="I1350" s="323">
        <v>3.2999999999999996E-5</v>
      </c>
      <c r="J1350" s="318">
        <v>0.6</v>
      </c>
      <c r="K1350" s="318">
        <v>-0.87299931246231921</v>
      </c>
      <c r="L1350" s="318">
        <v>1.1767603322065945</v>
      </c>
      <c r="M1350" s="318"/>
      <c r="N1350" s="318"/>
      <c r="O1350" s="318"/>
      <c r="P1350" s="313" t="s">
        <v>1796</v>
      </c>
    </row>
    <row r="1351" spans="1:16" s="96" customFormat="1" ht="12.95" customHeight="1" x14ac:dyDescent="0.2">
      <c r="A1351" s="313" t="s">
        <v>1289</v>
      </c>
      <c r="B1351" s="313" t="s">
        <v>1426</v>
      </c>
      <c r="C1351" s="313" t="s">
        <v>1310</v>
      </c>
      <c r="D1351" s="313" t="s">
        <v>1549</v>
      </c>
      <c r="E1351" s="389">
        <v>3627</v>
      </c>
      <c r="F1351" s="389">
        <v>3627</v>
      </c>
      <c r="G1351" s="322">
        <v>7.7039999999999997E-4</v>
      </c>
      <c r="H1351" s="323">
        <v>0.28047499999999997</v>
      </c>
      <c r="I1351" s="323">
        <v>2.8E-5</v>
      </c>
      <c r="J1351" s="318">
        <v>0.5</v>
      </c>
      <c r="K1351" s="318">
        <v>-0.3533902193231242</v>
      </c>
      <c r="L1351" s="318">
        <v>0.9984633121762343</v>
      </c>
      <c r="M1351" s="318"/>
      <c r="N1351" s="318"/>
      <c r="O1351" s="318"/>
      <c r="P1351" s="313" t="s">
        <v>1796</v>
      </c>
    </row>
    <row r="1352" spans="1:16" s="96" customFormat="1" ht="12.95" customHeight="1" x14ac:dyDescent="0.2">
      <c r="A1352" s="313" t="s">
        <v>1289</v>
      </c>
      <c r="B1352" s="313" t="s">
        <v>1426</v>
      </c>
      <c r="C1352" s="313" t="s">
        <v>1310</v>
      </c>
      <c r="D1352" s="313" t="s">
        <v>1550</v>
      </c>
      <c r="E1352" s="389">
        <v>3627</v>
      </c>
      <c r="F1352" s="389">
        <v>3627</v>
      </c>
      <c r="G1352" s="322">
        <v>8.4309999999999995E-4</v>
      </c>
      <c r="H1352" s="323">
        <v>0.280416</v>
      </c>
      <c r="I1352" s="323">
        <v>2.3E-5</v>
      </c>
      <c r="J1352" s="318">
        <v>-1.3</v>
      </c>
      <c r="K1352" s="318">
        <v>-2.6389251048464235</v>
      </c>
      <c r="L1352" s="318">
        <v>0.82016629214476389</v>
      </c>
      <c r="M1352" s="318"/>
      <c r="N1352" s="318"/>
      <c r="O1352" s="318"/>
      <c r="P1352" s="313" t="s">
        <v>1796</v>
      </c>
    </row>
    <row r="1353" spans="1:16" s="96" customFormat="1" ht="12.95" customHeight="1" x14ac:dyDescent="0.2">
      <c r="A1353" s="313" t="s">
        <v>1289</v>
      </c>
      <c r="B1353" s="313" t="s">
        <v>1426</v>
      </c>
      <c r="C1353" s="313" t="s">
        <v>1310</v>
      </c>
      <c r="D1353" s="313" t="s">
        <v>1551</v>
      </c>
      <c r="E1353" s="389">
        <v>3627</v>
      </c>
      <c r="F1353" s="389">
        <v>3627</v>
      </c>
      <c r="G1353" s="322">
        <v>1.2015000000000001E-3</v>
      </c>
      <c r="H1353" s="323">
        <v>0.28042400000000001</v>
      </c>
      <c r="I1353" s="323">
        <v>1.8E-5</v>
      </c>
      <c r="J1353" s="318">
        <v>-4</v>
      </c>
      <c r="K1353" s="318">
        <v>-3.2490585332689559</v>
      </c>
      <c r="L1353" s="318">
        <v>0.6418692721144037</v>
      </c>
      <c r="M1353" s="318"/>
      <c r="N1353" s="318"/>
      <c r="O1353" s="318"/>
      <c r="P1353" s="313" t="s">
        <v>1796</v>
      </c>
    </row>
    <row r="1354" spans="1:16" s="96" customFormat="1" ht="12.95" customHeight="1" x14ac:dyDescent="0.2">
      <c r="A1354" s="313" t="s">
        <v>1289</v>
      </c>
      <c r="B1354" s="313" t="s">
        <v>1426</v>
      </c>
      <c r="C1354" s="313" t="s">
        <v>1310</v>
      </c>
      <c r="D1354" s="313" t="s">
        <v>1552</v>
      </c>
      <c r="E1354" s="389">
        <v>3627</v>
      </c>
      <c r="F1354" s="389">
        <v>3627</v>
      </c>
      <c r="G1354" s="322">
        <v>4.1849999999999998E-4</v>
      </c>
      <c r="H1354" s="323">
        <v>0.280416</v>
      </c>
      <c r="I1354" s="323">
        <v>2.3E-5</v>
      </c>
      <c r="J1354" s="318">
        <v>-3.3</v>
      </c>
      <c r="K1354" s="318">
        <v>-1.5781256705948987</v>
      </c>
      <c r="L1354" s="318">
        <v>0.82016629214476389</v>
      </c>
      <c r="M1354" s="318"/>
      <c r="N1354" s="318"/>
      <c r="O1354" s="318"/>
      <c r="P1354" s="313" t="s">
        <v>1796</v>
      </c>
    </row>
    <row r="1355" spans="1:16" s="96" customFormat="1" ht="12.95" customHeight="1" x14ac:dyDescent="0.2">
      <c r="A1355" s="313" t="s">
        <v>1289</v>
      </c>
      <c r="B1355" s="313" t="s">
        <v>1426</v>
      </c>
      <c r="C1355" s="313" t="s">
        <v>1310</v>
      </c>
      <c r="D1355" s="313" t="s">
        <v>1553</v>
      </c>
      <c r="E1355" s="389">
        <v>3627</v>
      </c>
      <c r="F1355" s="389">
        <v>3627</v>
      </c>
      <c r="G1355" s="322">
        <v>2.8682999999999998E-3</v>
      </c>
      <c r="H1355" s="323">
        <v>0.28057500000000002</v>
      </c>
      <c r="I1355" s="323">
        <v>4.6E-5</v>
      </c>
      <c r="J1355" s="318">
        <v>-1.6</v>
      </c>
      <c r="K1355" s="318">
        <v>-2.028738403524466</v>
      </c>
      <c r="L1355" s="318">
        <v>1.6403325842895278</v>
      </c>
      <c r="M1355" s="318"/>
      <c r="N1355" s="318"/>
      <c r="O1355" s="318"/>
      <c r="P1355" s="313" t="s">
        <v>1796</v>
      </c>
    </row>
    <row r="1356" spans="1:16" s="96" customFormat="1" ht="12.95" customHeight="1" x14ac:dyDescent="0.2">
      <c r="A1356" s="313" t="s">
        <v>1289</v>
      </c>
      <c r="B1356" s="313" t="s">
        <v>1426</v>
      </c>
      <c r="C1356" s="313" t="s">
        <v>1310</v>
      </c>
      <c r="D1356" s="313" t="s">
        <v>1554</v>
      </c>
      <c r="E1356" s="389">
        <v>3627</v>
      </c>
      <c r="F1356" s="389">
        <v>3627</v>
      </c>
      <c r="G1356" s="322">
        <v>6.0740000000000002E-4</v>
      </c>
      <c r="H1356" s="323">
        <v>0.28043200000000001</v>
      </c>
      <c r="I1356" s="323">
        <v>2.0999999999999999E-5</v>
      </c>
      <c r="J1356" s="318">
        <v>-2</v>
      </c>
      <c r="K1356" s="318">
        <v>-1.4795135322831499</v>
      </c>
      <c r="L1356" s="318">
        <v>0.74884748413217572</v>
      </c>
      <c r="M1356" s="318"/>
      <c r="N1356" s="318"/>
      <c r="O1356" s="318"/>
      <c r="P1356" s="313" t="s">
        <v>1796</v>
      </c>
    </row>
    <row r="1357" spans="1:16" s="96" customFormat="1" ht="12.95" customHeight="1" x14ac:dyDescent="0.2">
      <c r="A1357" s="313" t="s">
        <v>1289</v>
      </c>
      <c r="B1357" s="313" t="s">
        <v>1426</v>
      </c>
      <c r="C1357" s="313" t="s">
        <v>1310</v>
      </c>
      <c r="D1357" s="313" t="s">
        <v>1555</v>
      </c>
      <c r="E1357" s="389">
        <v>3627</v>
      </c>
      <c r="F1357" s="389">
        <v>3627</v>
      </c>
      <c r="G1357" s="322">
        <v>7.3099999999999999E-4</v>
      </c>
      <c r="H1357" s="323">
        <v>0.28037099999999998</v>
      </c>
      <c r="I1357" s="323">
        <v>2.3E-5</v>
      </c>
      <c r="J1357" s="318">
        <v>-3.9</v>
      </c>
      <c r="K1357" s="318">
        <v>-3.9635332437271131</v>
      </c>
      <c r="L1357" s="318">
        <v>0.82016629214476389</v>
      </c>
      <c r="M1357" s="318"/>
      <c r="N1357" s="318"/>
      <c r="O1357" s="318"/>
      <c r="P1357" s="313" t="s">
        <v>1796</v>
      </c>
    </row>
    <row r="1358" spans="1:16" s="96" customFormat="1" ht="12.95" customHeight="1" x14ac:dyDescent="0.2">
      <c r="A1358" s="313" t="s">
        <v>1289</v>
      </c>
      <c r="B1358" s="313" t="s">
        <v>1426</v>
      </c>
      <c r="C1358" s="313" t="s">
        <v>1310</v>
      </c>
      <c r="D1358" s="313" t="s">
        <v>1556</v>
      </c>
      <c r="E1358" s="389">
        <v>3627</v>
      </c>
      <c r="F1358" s="389">
        <v>3627</v>
      </c>
      <c r="G1358" s="322">
        <v>7.9659999999999996E-4</v>
      </c>
      <c r="H1358" s="323">
        <v>0.28041700000000003</v>
      </c>
      <c r="I1358" s="323">
        <v>1.8999999999999998E-5</v>
      </c>
      <c r="J1358" s="318">
        <v>-2.7</v>
      </c>
      <c r="K1358" s="318">
        <v>-2.487092423184567</v>
      </c>
      <c r="L1358" s="318">
        <v>0.67752867611958756</v>
      </c>
      <c r="M1358" s="318"/>
      <c r="N1358" s="318"/>
      <c r="O1358" s="318"/>
      <c r="P1358" s="313" t="s">
        <v>1796</v>
      </c>
    </row>
    <row r="1359" spans="1:16" s="96" customFormat="1" ht="12.95" customHeight="1" x14ac:dyDescent="0.2">
      <c r="A1359" s="313" t="s">
        <v>1289</v>
      </c>
      <c r="B1359" s="313" t="s">
        <v>1426</v>
      </c>
      <c r="C1359" s="313" t="s">
        <v>1557</v>
      </c>
      <c r="D1359" s="392" t="s">
        <v>1558</v>
      </c>
      <c r="E1359" s="389">
        <v>3690</v>
      </c>
      <c r="F1359" s="389">
        <v>3690</v>
      </c>
      <c r="G1359" s="322">
        <v>1.0219999999999999E-3</v>
      </c>
      <c r="H1359" s="323">
        <v>0.28035399999999999</v>
      </c>
      <c r="I1359" s="323">
        <v>3.4E-5</v>
      </c>
      <c r="J1359" s="318">
        <v>-5.8</v>
      </c>
      <c r="K1359" s="318">
        <v>-3.834330761439686</v>
      </c>
      <c r="L1359" s="318">
        <v>1.2126027066472478</v>
      </c>
      <c r="M1359" s="318">
        <f>AVERAGE(K1359:K1366)</f>
        <v>-1.296974578771648</v>
      </c>
      <c r="N1359" s="318">
        <v>0.9829950313178476</v>
      </c>
      <c r="O1359" s="318">
        <f>MAX(K1359:K1366)-MIN(K1359:K1366)</f>
        <v>3.9037069051517381</v>
      </c>
      <c r="P1359" s="313" t="s">
        <v>1796</v>
      </c>
    </row>
    <row r="1360" spans="1:16" s="96" customFormat="1" ht="12.95" customHeight="1" x14ac:dyDescent="0.2">
      <c r="A1360" s="313" t="s">
        <v>1289</v>
      </c>
      <c r="B1360" s="313" t="s">
        <v>1426</v>
      </c>
      <c r="C1360" s="313" t="s">
        <v>1559</v>
      </c>
      <c r="D1360" s="313" t="s">
        <v>1560</v>
      </c>
      <c r="E1360" s="389">
        <v>3690</v>
      </c>
      <c r="F1360" s="389">
        <v>3690</v>
      </c>
      <c r="G1360" s="322">
        <v>1.108E-3</v>
      </c>
      <c r="H1360" s="323">
        <v>0.28040799999999999</v>
      </c>
      <c r="I1360" s="323">
        <v>3.4E-5</v>
      </c>
      <c r="J1360" s="318">
        <v>-2.1</v>
      </c>
      <c r="K1360" s="318">
        <v>-2.1271855403359741</v>
      </c>
      <c r="L1360" s="318">
        <v>1.2126027066472478</v>
      </c>
      <c r="M1360" s="318"/>
      <c r="N1360" s="318"/>
      <c r="O1360" s="318"/>
      <c r="P1360" s="313" t="s">
        <v>1796</v>
      </c>
    </row>
    <row r="1361" spans="1:16" s="96" customFormat="1" ht="12.95" customHeight="1" x14ac:dyDescent="0.2">
      <c r="A1361" s="313" t="s">
        <v>1289</v>
      </c>
      <c r="B1361" s="313" t="s">
        <v>1426</v>
      </c>
      <c r="C1361" s="313" t="s">
        <v>1557</v>
      </c>
      <c r="D1361" s="392" t="s">
        <v>1561</v>
      </c>
      <c r="E1361" s="389">
        <v>3690</v>
      </c>
      <c r="F1361" s="389">
        <v>3690</v>
      </c>
      <c r="G1361" s="322">
        <v>1.1709999999999999E-3</v>
      </c>
      <c r="H1361" s="323">
        <v>0.28046900000000002</v>
      </c>
      <c r="I1361" s="323">
        <v>3.6000000000000001E-5</v>
      </c>
      <c r="J1361" s="318">
        <v>-1.8</v>
      </c>
      <c r="K1361" s="318">
        <v>-0.11188305926057573</v>
      </c>
      <c r="L1361" s="318">
        <v>1.2839322776259099</v>
      </c>
      <c r="M1361" s="318"/>
      <c r="N1361" s="318"/>
      <c r="O1361" s="318"/>
      <c r="P1361" s="313" t="s">
        <v>1796</v>
      </c>
    </row>
    <row r="1362" spans="1:16" s="96" customFormat="1" ht="12.95" customHeight="1" x14ac:dyDescent="0.2">
      <c r="A1362" s="313" t="s">
        <v>1289</v>
      </c>
      <c r="B1362" s="313" t="s">
        <v>1426</v>
      </c>
      <c r="C1362" s="313" t="s">
        <v>1557</v>
      </c>
      <c r="D1362" s="313" t="s">
        <v>1562</v>
      </c>
      <c r="E1362" s="389">
        <v>3690</v>
      </c>
      <c r="F1362" s="389">
        <v>3690</v>
      </c>
      <c r="G1362" s="322">
        <v>1.0139999999999999E-3</v>
      </c>
      <c r="H1362" s="323">
        <v>0.280449</v>
      </c>
      <c r="I1362" s="323">
        <v>3.4999999999999997E-5</v>
      </c>
      <c r="J1362" s="318">
        <v>-0.7</v>
      </c>
      <c r="K1362" s="318">
        <v>-0.42582700547355579</v>
      </c>
      <c r="L1362" s="318">
        <v>1.2482674921387993</v>
      </c>
      <c r="M1362" s="318"/>
      <c r="N1362" s="318"/>
      <c r="O1362" s="318"/>
      <c r="P1362" s="313" t="s">
        <v>1796</v>
      </c>
    </row>
    <row r="1363" spans="1:16" s="96" customFormat="1" ht="12.95" customHeight="1" x14ac:dyDescent="0.2">
      <c r="A1363" s="313" t="s">
        <v>1289</v>
      </c>
      <c r="B1363" s="313" t="s">
        <v>1426</v>
      </c>
      <c r="C1363" s="313" t="s">
        <v>1557</v>
      </c>
      <c r="D1363" s="313" t="s">
        <v>1563</v>
      </c>
      <c r="E1363" s="389">
        <v>3690</v>
      </c>
      <c r="F1363" s="389">
        <v>3690</v>
      </c>
      <c r="G1363" s="322">
        <v>6.5899999999999997E-4</v>
      </c>
      <c r="H1363" s="323">
        <v>0.280366</v>
      </c>
      <c r="I1363" s="323">
        <v>3.1000000000000001E-5</v>
      </c>
      <c r="J1363" s="318">
        <v>-2.5</v>
      </c>
      <c r="K1363" s="318">
        <v>-2.4830113598950376</v>
      </c>
      <c r="L1363" s="318">
        <v>1.1056083501781444</v>
      </c>
      <c r="M1363" s="318"/>
      <c r="N1363" s="318"/>
      <c r="O1363" s="318"/>
      <c r="P1363" s="313" t="s">
        <v>1796</v>
      </c>
    </row>
    <row r="1364" spans="1:16" s="96" customFormat="1" ht="12.95" customHeight="1" x14ac:dyDescent="0.2">
      <c r="A1364" s="313" t="s">
        <v>1289</v>
      </c>
      <c r="B1364" s="313" t="s">
        <v>1426</v>
      </c>
      <c r="C1364" s="313" t="s">
        <v>1557</v>
      </c>
      <c r="D1364" s="313" t="s">
        <v>1564</v>
      </c>
      <c r="E1364" s="389">
        <v>3690</v>
      </c>
      <c r="F1364" s="389">
        <v>3690</v>
      </c>
      <c r="G1364" s="322">
        <v>1.0399999999999999E-3</v>
      </c>
      <c r="H1364" s="323">
        <v>0.28043099999999999</v>
      </c>
      <c r="I1364" s="323">
        <v>3.1000000000000001E-5</v>
      </c>
      <c r="J1364" s="318">
        <v>-0.9</v>
      </c>
      <c r="K1364" s="318">
        <v>-1.1339278312505474</v>
      </c>
      <c r="L1364" s="318">
        <v>1.1056083501792546</v>
      </c>
      <c r="M1364" s="318"/>
      <c r="N1364" s="318"/>
      <c r="O1364" s="318"/>
      <c r="P1364" s="313" t="s">
        <v>1796</v>
      </c>
    </row>
    <row r="1365" spans="1:16" s="96" customFormat="1" ht="12.95" customHeight="1" x14ac:dyDescent="0.2">
      <c r="A1365" s="313" t="s">
        <v>1289</v>
      </c>
      <c r="B1365" s="313" t="s">
        <v>1426</v>
      </c>
      <c r="C1365" s="313" t="s">
        <v>1557</v>
      </c>
      <c r="D1365" s="313" t="s">
        <v>1565</v>
      </c>
      <c r="E1365" s="389">
        <v>3690</v>
      </c>
      <c r="F1365" s="389">
        <v>3690</v>
      </c>
      <c r="G1365" s="322">
        <v>6.0899999999999995E-4</v>
      </c>
      <c r="H1365" s="323">
        <v>0.28043400000000002</v>
      </c>
      <c r="I1365" s="323">
        <v>3.2999999999999996E-5</v>
      </c>
      <c r="J1365" s="318">
        <v>0</v>
      </c>
      <c r="K1365" s="318">
        <v>6.9376143712052141E-2</v>
      </c>
      <c r="L1365" s="318">
        <v>1.176937921159027</v>
      </c>
      <c r="M1365" s="318"/>
      <c r="N1365" s="318"/>
      <c r="O1365" s="318"/>
      <c r="P1365" s="313" t="s">
        <v>1796</v>
      </c>
    </row>
    <row r="1366" spans="1:16" s="96" customFormat="1" ht="12.95" customHeight="1" x14ac:dyDescent="0.2">
      <c r="A1366" s="313" t="s">
        <v>1289</v>
      </c>
      <c r="B1366" s="313" t="s">
        <v>1426</v>
      </c>
      <c r="C1366" s="313" t="s">
        <v>1557</v>
      </c>
      <c r="D1366" s="313" t="s">
        <v>1566</v>
      </c>
      <c r="E1366" s="389">
        <v>3690</v>
      </c>
      <c r="F1366" s="389">
        <v>3690</v>
      </c>
      <c r="G1366" s="322">
        <v>1.018E-3</v>
      </c>
      <c r="H1366" s="323">
        <v>0.28045199999999998</v>
      </c>
      <c r="I1366" s="323">
        <v>3.1000000000000001E-5</v>
      </c>
      <c r="J1366" s="318">
        <v>-0.2</v>
      </c>
      <c r="K1366" s="318">
        <v>-0.32900721622985962</v>
      </c>
      <c r="L1366" s="318">
        <v>1.1056083501792546</v>
      </c>
      <c r="M1366" s="318"/>
      <c r="N1366" s="318"/>
      <c r="O1366" s="318"/>
      <c r="P1366" s="313" t="s">
        <v>1796</v>
      </c>
    </row>
    <row r="1367" spans="1:16" s="96" customFormat="1" ht="12.95" customHeight="1" x14ac:dyDescent="0.2">
      <c r="A1367" s="26"/>
      <c r="B1367" s="26"/>
      <c r="C1367" s="26"/>
      <c r="D1367" s="26"/>
      <c r="E1367" s="167"/>
      <c r="F1367" s="167"/>
      <c r="G1367" s="326"/>
      <c r="H1367" s="327"/>
      <c r="I1367" s="327"/>
      <c r="J1367" s="13"/>
      <c r="K1367" s="13"/>
      <c r="L1367" s="13"/>
      <c r="M1367" s="13"/>
      <c r="N1367" s="13"/>
      <c r="O1367" s="13"/>
      <c r="P1367" s="26"/>
    </row>
    <row r="1368" spans="1:16" s="96" customFormat="1" ht="12.95" customHeight="1" x14ac:dyDescent="0.2">
      <c r="A1368" s="393" t="s">
        <v>1567</v>
      </c>
      <c r="B1368" s="393" t="s">
        <v>1568</v>
      </c>
      <c r="C1368" s="393" t="s">
        <v>1569</v>
      </c>
      <c r="D1368" s="393" t="s">
        <v>1570</v>
      </c>
      <c r="E1368" s="394">
        <v>3850</v>
      </c>
      <c r="F1368" s="394">
        <v>3850</v>
      </c>
      <c r="G1368" s="395">
        <v>8.9999999999999998E-4</v>
      </c>
      <c r="H1368" s="396">
        <v>0.28049099999999999</v>
      </c>
      <c r="I1368" s="396">
        <v>1.2999999999999999E-5</v>
      </c>
      <c r="J1368" s="328">
        <v>4.3</v>
      </c>
      <c r="K1368" s="328">
        <v>5.101862876919494</v>
      </c>
      <c r="L1368" s="328">
        <v>0.46382035133074595</v>
      </c>
      <c r="M1368" s="328">
        <f>AVERAGE(K1368:K1372)</f>
        <v>4.205994479067332</v>
      </c>
      <c r="N1368" s="328">
        <v>1.3365009541705877</v>
      </c>
      <c r="O1368" s="328">
        <f>MAX(K1368:K1372)-MIN(K1368:K1372)</f>
        <v>3.3826897155853075</v>
      </c>
      <c r="P1368" s="393" t="s">
        <v>1797</v>
      </c>
    </row>
    <row r="1369" spans="1:16" s="96" customFormat="1" ht="12.95" customHeight="1" x14ac:dyDescent="0.2">
      <c r="A1369" s="393" t="s">
        <v>1567</v>
      </c>
      <c r="B1369" s="393" t="s">
        <v>1568</v>
      </c>
      <c r="C1369" s="393" t="s">
        <v>1569</v>
      </c>
      <c r="D1369" s="393" t="s">
        <v>1571</v>
      </c>
      <c r="E1369" s="394">
        <v>3850</v>
      </c>
      <c r="F1369" s="394">
        <v>3850</v>
      </c>
      <c r="G1369" s="395">
        <v>5.9999999999999995E-4</v>
      </c>
      <c r="H1369" s="396">
        <v>0.280505</v>
      </c>
      <c r="I1369" s="396">
        <v>1.0000000000000001E-5</v>
      </c>
      <c r="J1369" s="328">
        <v>5.6</v>
      </c>
      <c r="K1369" s="328">
        <v>6.3990526860147057</v>
      </c>
      <c r="L1369" s="328">
        <v>0.35678488563783972</v>
      </c>
      <c r="M1369" s="328"/>
      <c r="N1369" s="328"/>
      <c r="O1369" s="328"/>
      <c r="P1369" s="393" t="s">
        <v>1797</v>
      </c>
    </row>
    <row r="1370" spans="1:16" s="96" customFormat="1" ht="12.95" customHeight="1" x14ac:dyDescent="0.2">
      <c r="A1370" s="393" t="s">
        <v>1567</v>
      </c>
      <c r="B1370" s="393" t="s">
        <v>1568</v>
      </c>
      <c r="C1370" s="393" t="s">
        <v>1569</v>
      </c>
      <c r="D1370" s="393" t="s">
        <v>1572</v>
      </c>
      <c r="E1370" s="394">
        <v>3850</v>
      </c>
      <c r="F1370" s="394">
        <v>3850</v>
      </c>
      <c r="G1370" s="395">
        <v>8.9999999999999998E-4</v>
      </c>
      <c r="H1370" s="396">
        <v>0.28043299999999999</v>
      </c>
      <c r="I1370" s="396">
        <v>6.9999999999999999E-6</v>
      </c>
      <c r="J1370" s="328">
        <v>2.5</v>
      </c>
      <c r="K1370" s="328">
        <v>3.0325105402129182</v>
      </c>
      <c r="L1370" s="328">
        <v>0.24974941994715394</v>
      </c>
      <c r="M1370" s="328"/>
      <c r="N1370" s="328"/>
      <c r="O1370" s="328"/>
      <c r="P1370" s="393" t="s">
        <v>1797</v>
      </c>
    </row>
    <row r="1371" spans="1:16" s="96" customFormat="1" ht="12.95" customHeight="1" x14ac:dyDescent="0.2">
      <c r="A1371" s="393" t="s">
        <v>1567</v>
      </c>
      <c r="B1371" s="393" t="s">
        <v>1568</v>
      </c>
      <c r="C1371" s="393" t="s">
        <v>1569</v>
      </c>
      <c r="D1371" s="393" t="s">
        <v>1573</v>
      </c>
      <c r="E1371" s="394">
        <v>3850</v>
      </c>
      <c r="F1371" s="394">
        <v>3850</v>
      </c>
      <c r="G1371" s="395">
        <v>1E-3</v>
      </c>
      <c r="H1371" s="396">
        <v>0.28045300000000001</v>
      </c>
      <c r="I1371" s="396">
        <v>1.1E-5</v>
      </c>
      <c r="J1371" s="328">
        <v>2.7</v>
      </c>
      <c r="K1371" s="328">
        <v>3.4801833217601441</v>
      </c>
      <c r="L1371" s="328">
        <v>0.39246337420140165</v>
      </c>
      <c r="M1371" s="328"/>
      <c r="N1371" s="328"/>
      <c r="O1371" s="328"/>
      <c r="P1371" s="393" t="s">
        <v>1797</v>
      </c>
    </row>
    <row r="1372" spans="1:16" s="96" customFormat="1" ht="12.95" customHeight="1" x14ac:dyDescent="0.2">
      <c r="A1372" s="393" t="s">
        <v>1567</v>
      </c>
      <c r="B1372" s="393" t="s">
        <v>1568</v>
      </c>
      <c r="C1372" s="393" t="s">
        <v>1569</v>
      </c>
      <c r="D1372" s="393" t="s">
        <v>1574</v>
      </c>
      <c r="E1372" s="394">
        <v>3850</v>
      </c>
      <c r="F1372" s="394">
        <v>3850</v>
      </c>
      <c r="G1372" s="395">
        <v>1E-3</v>
      </c>
      <c r="H1372" s="396">
        <v>0.28044000000000002</v>
      </c>
      <c r="I1372" s="396">
        <v>1.4E-5</v>
      </c>
      <c r="J1372" s="328">
        <v>2.7</v>
      </c>
      <c r="K1372" s="328">
        <v>3.0163629704293982</v>
      </c>
      <c r="L1372" s="328">
        <v>0.49949883989430788</v>
      </c>
      <c r="M1372" s="328"/>
      <c r="N1372" s="328"/>
      <c r="O1372" s="328"/>
      <c r="P1372" s="393" t="s">
        <v>1797</v>
      </c>
    </row>
    <row r="1373" spans="1:16" s="96" customFormat="1" ht="12.95" customHeight="1" x14ac:dyDescent="0.2">
      <c r="A1373" s="26"/>
      <c r="B1373" s="26"/>
      <c r="C1373" s="26"/>
      <c r="D1373" s="26"/>
      <c r="E1373" s="167"/>
      <c r="F1373" s="167"/>
      <c r="G1373" s="326"/>
      <c r="H1373" s="327"/>
      <c r="I1373" s="327"/>
      <c r="J1373" s="13"/>
      <c r="K1373" s="13"/>
      <c r="L1373" s="13"/>
      <c r="M1373" s="13"/>
      <c r="N1373" s="13"/>
      <c r="O1373" s="13"/>
      <c r="P1373" s="26"/>
    </row>
    <row r="1374" spans="1:16" s="96" customFormat="1" ht="12.95" customHeight="1" x14ac:dyDescent="0.2">
      <c r="A1374" s="343" t="s">
        <v>103</v>
      </c>
      <c r="B1374" s="343" t="s">
        <v>1575</v>
      </c>
      <c r="C1374" s="343" t="s">
        <v>238</v>
      </c>
      <c r="D1374" s="343" t="s">
        <v>1576</v>
      </c>
      <c r="E1374" s="397">
        <v>3713</v>
      </c>
      <c r="F1374" s="397">
        <v>3713</v>
      </c>
      <c r="G1374" s="348">
        <v>8.351456356517614E-4</v>
      </c>
      <c r="H1374" s="349">
        <v>0.28042997361420047</v>
      </c>
      <c r="I1374" s="349">
        <v>1.9147247846445263E-5</v>
      </c>
      <c r="J1374" s="347">
        <v>-0.11177264986783619</v>
      </c>
      <c r="K1374" s="347">
        <v>-0.11177264986783619</v>
      </c>
      <c r="L1374" s="347">
        <v>0.68292014312354432</v>
      </c>
      <c r="M1374" s="347">
        <f>AVERAGE(K1374:K1461)</f>
        <v>-0.65058711484896659</v>
      </c>
      <c r="N1374" s="347">
        <v>0.22055780304151801</v>
      </c>
      <c r="O1374" s="347">
        <f>MAX(K1374:K1461)-MIN(K1374:K1461)</f>
        <v>6.2657388916864676</v>
      </c>
      <c r="P1374" s="343" t="s">
        <v>1798</v>
      </c>
    </row>
    <row r="1375" spans="1:16" s="96" customFormat="1" ht="12.95" customHeight="1" x14ac:dyDescent="0.2">
      <c r="A1375" s="343" t="s">
        <v>103</v>
      </c>
      <c r="B1375" s="343" t="s">
        <v>1575</v>
      </c>
      <c r="C1375" s="343" t="s">
        <v>238</v>
      </c>
      <c r="D1375" s="343" t="s">
        <v>1577</v>
      </c>
      <c r="E1375" s="397">
        <v>3713</v>
      </c>
      <c r="F1375" s="397">
        <v>3713</v>
      </c>
      <c r="G1375" s="348">
        <v>4.9133709861979018E-4</v>
      </c>
      <c r="H1375" s="349">
        <v>0.28038517890833686</v>
      </c>
      <c r="I1375" s="349">
        <v>1.7848661421994952E-5</v>
      </c>
      <c r="J1375" s="347">
        <v>-0.82923791245859135</v>
      </c>
      <c r="K1375" s="347">
        <v>-0.82923791245859135</v>
      </c>
      <c r="L1375" s="347">
        <v>0.63660378298968645</v>
      </c>
      <c r="M1375" s="347"/>
      <c r="N1375" s="347"/>
      <c r="O1375" s="347"/>
      <c r="P1375" s="343" t="s">
        <v>1798</v>
      </c>
    </row>
    <row r="1376" spans="1:16" s="96" customFormat="1" ht="12.95" customHeight="1" x14ac:dyDescent="0.2">
      <c r="A1376" s="343" t="s">
        <v>103</v>
      </c>
      <c r="B1376" s="343" t="s">
        <v>1575</v>
      </c>
      <c r="C1376" s="343" t="s">
        <v>238</v>
      </c>
      <c r="D1376" s="343" t="s">
        <v>1578</v>
      </c>
      <c r="E1376" s="397">
        <v>3713</v>
      </c>
      <c r="F1376" s="397">
        <v>3713</v>
      </c>
      <c r="G1376" s="348">
        <v>8.8584898832363198E-4</v>
      </c>
      <c r="H1376" s="349">
        <v>0.28041677032905177</v>
      </c>
      <c r="I1376" s="349">
        <v>1.875359166730138E-5</v>
      </c>
      <c r="J1376" s="347">
        <v>-0.71250134662470543</v>
      </c>
      <c r="K1376" s="347">
        <v>-0.71250134662470543</v>
      </c>
      <c r="L1376" s="347">
        <v>0.66887970575413291</v>
      </c>
      <c r="M1376" s="347"/>
      <c r="N1376" s="347"/>
      <c r="O1376" s="347"/>
      <c r="P1376" s="343" t="s">
        <v>1798</v>
      </c>
    </row>
    <row r="1377" spans="1:16" s="96" customFormat="1" ht="12.95" customHeight="1" x14ac:dyDescent="0.2">
      <c r="A1377" s="343" t="s">
        <v>103</v>
      </c>
      <c r="B1377" s="343" t="s">
        <v>1575</v>
      </c>
      <c r="C1377" s="343" t="s">
        <v>238</v>
      </c>
      <c r="D1377" s="343" t="s">
        <v>1579</v>
      </c>
      <c r="E1377" s="397">
        <v>3713</v>
      </c>
      <c r="F1377" s="397">
        <v>3713</v>
      </c>
      <c r="G1377" s="348">
        <v>2.3663450850753033E-4</v>
      </c>
      <c r="H1377" s="349">
        <v>0.28044403922253536</v>
      </c>
      <c r="I1377" s="349">
        <v>1.9474691502966711E-5</v>
      </c>
      <c r="J1377" s="347">
        <v>1.9222062605961376</v>
      </c>
      <c r="K1377" s="347">
        <v>1.9222062605961376</v>
      </c>
      <c r="L1377" s="347">
        <v>0.69459899486368215</v>
      </c>
      <c r="M1377" s="347"/>
      <c r="N1377" s="347"/>
      <c r="O1377" s="347"/>
      <c r="P1377" s="343" t="s">
        <v>1798</v>
      </c>
    </row>
    <row r="1378" spans="1:16" s="96" customFormat="1" ht="12.95" customHeight="1" x14ac:dyDescent="0.2">
      <c r="A1378" s="343" t="s">
        <v>103</v>
      </c>
      <c r="B1378" s="343" t="s">
        <v>1575</v>
      </c>
      <c r="C1378" s="343" t="s">
        <v>238</v>
      </c>
      <c r="D1378" s="343" t="s">
        <v>1580</v>
      </c>
      <c r="E1378" s="397">
        <v>3713</v>
      </c>
      <c r="F1378" s="397">
        <v>3713</v>
      </c>
      <c r="G1378" s="348">
        <v>1.0652392848107691E-3</v>
      </c>
      <c r="H1378" s="349">
        <v>0.28042727808964896</v>
      </c>
      <c r="I1378" s="349">
        <v>1.7693673934490084E-5</v>
      </c>
      <c r="J1378" s="347">
        <v>-0.79699753892659153</v>
      </c>
      <c r="K1378" s="347">
        <v>-0.79699753892659153</v>
      </c>
      <c r="L1378" s="347">
        <v>0.63107588268773718</v>
      </c>
      <c r="M1378" s="347"/>
      <c r="N1378" s="347"/>
      <c r="O1378" s="347"/>
      <c r="P1378" s="343" t="s">
        <v>1798</v>
      </c>
    </row>
    <row r="1379" spans="1:16" s="96" customFormat="1" ht="12.95" customHeight="1" x14ac:dyDescent="0.2">
      <c r="A1379" s="343" t="s">
        <v>103</v>
      </c>
      <c r="B1379" s="343" t="s">
        <v>1575</v>
      </c>
      <c r="C1379" s="343" t="s">
        <v>238</v>
      </c>
      <c r="D1379" s="343" t="s">
        <v>1581</v>
      </c>
      <c r="E1379" s="397">
        <v>3713</v>
      </c>
      <c r="F1379" s="397">
        <v>3713</v>
      </c>
      <c r="G1379" s="348">
        <v>6.8629113878274583E-4</v>
      </c>
      <c r="H1379" s="349">
        <v>0.2803968825099471</v>
      </c>
      <c r="I1379" s="349">
        <v>2.0158438047490488E-5</v>
      </c>
      <c r="J1379" s="347">
        <v>-0.91092853636065563</v>
      </c>
      <c r="K1379" s="347">
        <v>-0.91092853636065563</v>
      </c>
      <c r="L1379" s="347">
        <v>0.71898601339159818</v>
      </c>
      <c r="M1379" s="347"/>
      <c r="N1379" s="347"/>
      <c r="O1379" s="347"/>
      <c r="P1379" s="343" t="s">
        <v>1798</v>
      </c>
    </row>
    <row r="1380" spans="1:16" s="96" customFormat="1" ht="12.95" customHeight="1" x14ac:dyDescent="0.2">
      <c r="A1380" s="343" t="s">
        <v>103</v>
      </c>
      <c r="B1380" s="343" t="s">
        <v>1575</v>
      </c>
      <c r="C1380" s="343" t="s">
        <v>238</v>
      </c>
      <c r="D1380" s="343" t="s">
        <v>1582</v>
      </c>
      <c r="E1380" s="397">
        <v>3713</v>
      </c>
      <c r="F1380" s="397">
        <v>3713</v>
      </c>
      <c r="G1380" s="348">
        <v>8.035640388466286E-4</v>
      </c>
      <c r="H1380" s="349">
        <v>0.28047967002363028</v>
      </c>
      <c r="I1380" s="349">
        <v>2.1296274210559685E-5</v>
      </c>
      <c r="J1380" s="347">
        <v>1.7415918689023258</v>
      </c>
      <c r="K1380" s="347">
        <v>1.7415918689023258</v>
      </c>
      <c r="L1380" s="347">
        <v>0.75956893379691692</v>
      </c>
      <c r="M1380" s="347"/>
      <c r="N1380" s="347"/>
      <c r="O1380" s="347"/>
      <c r="P1380" s="343" t="s">
        <v>1798</v>
      </c>
    </row>
    <row r="1381" spans="1:16" s="96" customFormat="1" ht="12.95" customHeight="1" x14ac:dyDescent="0.2">
      <c r="A1381" s="343" t="s">
        <v>103</v>
      </c>
      <c r="B1381" s="343" t="s">
        <v>1575</v>
      </c>
      <c r="C1381" s="343" t="s">
        <v>238</v>
      </c>
      <c r="D1381" s="343" t="s">
        <v>1583</v>
      </c>
      <c r="E1381" s="397">
        <v>3713</v>
      </c>
      <c r="F1381" s="397">
        <v>3713</v>
      </c>
      <c r="G1381" s="348">
        <v>7.1839539643112635E-4</v>
      </c>
      <c r="H1381" s="349">
        <v>0.28040031599146881</v>
      </c>
      <c r="I1381" s="349">
        <v>1.8732981856421711E-5</v>
      </c>
      <c r="J1381" s="347">
        <v>-0.87066051621231821</v>
      </c>
      <c r="K1381" s="347">
        <v>-0.87066051621231821</v>
      </c>
      <c r="L1381" s="347">
        <v>0.66814462073683245</v>
      </c>
      <c r="M1381" s="347"/>
      <c r="N1381" s="347"/>
      <c r="O1381" s="347"/>
      <c r="P1381" s="343" t="s">
        <v>1798</v>
      </c>
    </row>
    <row r="1382" spans="1:16" s="96" customFormat="1" ht="12.95" customHeight="1" x14ac:dyDescent="0.2">
      <c r="A1382" s="343" t="s">
        <v>103</v>
      </c>
      <c r="B1382" s="343" t="s">
        <v>1575</v>
      </c>
      <c r="C1382" s="343" t="s">
        <v>238</v>
      </c>
      <c r="D1382" s="343" t="s">
        <v>1584</v>
      </c>
      <c r="E1382" s="397">
        <v>3713</v>
      </c>
      <c r="F1382" s="397">
        <v>3713</v>
      </c>
      <c r="G1382" s="348">
        <v>6.4078441898298625E-4</v>
      </c>
      <c r="H1382" s="349">
        <v>0.28043318424942404</v>
      </c>
      <c r="I1382" s="349">
        <v>2.0694946701229534E-5</v>
      </c>
      <c r="J1382" s="347">
        <v>0.50034261965814508</v>
      </c>
      <c r="K1382" s="347">
        <v>0.50034261965814508</v>
      </c>
      <c r="L1382" s="347">
        <v>0.73812153456476182</v>
      </c>
      <c r="M1382" s="347"/>
      <c r="N1382" s="347"/>
      <c r="O1382" s="347"/>
      <c r="P1382" s="343" t="s">
        <v>1798</v>
      </c>
    </row>
    <row r="1383" spans="1:16" s="96" customFormat="1" ht="12.95" customHeight="1" x14ac:dyDescent="0.2">
      <c r="A1383" s="343" t="s">
        <v>103</v>
      </c>
      <c r="B1383" s="343" t="s">
        <v>1575</v>
      </c>
      <c r="C1383" s="343" t="s">
        <v>238</v>
      </c>
      <c r="D1383" s="343" t="s">
        <v>1585</v>
      </c>
      <c r="E1383" s="397">
        <v>3713</v>
      </c>
      <c r="F1383" s="397">
        <v>3713</v>
      </c>
      <c r="G1383" s="348">
        <v>8.2387224452755621E-4</v>
      </c>
      <c r="H1383" s="349">
        <v>0.28044717900509186</v>
      </c>
      <c r="I1383" s="349">
        <v>1.8388329894313114E-5</v>
      </c>
      <c r="J1383" s="347">
        <v>0.53074982611089894</v>
      </c>
      <c r="K1383" s="347">
        <v>0.53074982611089894</v>
      </c>
      <c r="L1383" s="347">
        <v>0.65585200462958682</v>
      </c>
      <c r="M1383" s="347"/>
      <c r="N1383" s="347"/>
      <c r="O1383" s="347"/>
      <c r="P1383" s="343" t="s">
        <v>1798</v>
      </c>
    </row>
    <row r="1384" spans="1:16" s="96" customFormat="1" ht="12.95" customHeight="1" x14ac:dyDescent="0.2">
      <c r="A1384" s="343" t="s">
        <v>103</v>
      </c>
      <c r="B1384" s="343" t="s">
        <v>1575</v>
      </c>
      <c r="C1384" s="343" t="s">
        <v>238</v>
      </c>
      <c r="D1384" s="343" t="s">
        <v>1586</v>
      </c>
      <c r="E1384" s="397">
        <v>3713</v>
      </c>
      <c r="F1384" s="397">
        <v>3713</v>
      </c>
      <c r="G1384" s="348">
        <v>3.5966088268322407E-4</v>
      </c>
      <c r="H1384" s="349">
        <v>0.2803853257929646</v>
      </c>
      <c r="I1384" s="349">
        <v>1.8190552352337734E-5</v>
      </c>
      <c r="J1384" s="347">
        <v>-0.48688241238825647</v>
      </c>
      <c r="K1384" s="347">
        <v>-0.48688241238825647</v>
      </c>
      <c r="L1384" s="347">
        <v>0.64879792206151699</v>
      </c>
      <c r="M1384" s="347"/>
      <c r="N1384" s="347"/>
      <c r="O1384" s="347"/>
      <c r="P1384" s="343" t="s">
        <v>1798</v>
      </c>
    </row>
    <row r="1385" spans="1:16" s="96" customFormat="1" ht="12.95" customHeight="1" x14ac:dyDescent="0.2">
      <c r="A1385" s="343" t="s">
        <v>103</v>
      </c>
      <c r="B1385" s="343" t="s">
        <v>1575</v>
      </c>
      <c r="C1385" s="343" t="s">
        <v>238</v>
      </c>
      <c r="D1385" s="343" t="s">
        <v>1587</v>
      </c>
      <c r="E1385" s="397">
        <v>3713</v>
      </c>
      <c r="F1385" s="397">
        <v>3713</v>
      </c>
      <c r="G1385" s="348">
        <v>4.6223990688310326E-4</v>
      </c>
      <c r="H1385" s="349">
        <v>0.2803891205920826</v>
      </c>
      <c r="I1385" s="349">
        <v>1.7205014104523182E-5</v>
      </c>
      <c r="J1385" s="347">
        <v>-0.61415641184781045</v>
      </c>
      <c r="K1385" s="347">
        <v>-0.61415641184781045</v>
      </c>
      <c r="L1385" s="347">
        <v>0.61364697365062781</v>
      </c>
      <c r="M1385" s="347"/>
      <c r="N1385" s="347"/>
      <c r="O1385" s="347"/>
      <c r="P1385" s="343" t="s">
        <v>1798</v>
      </c>
    </row>
    <row r="1386" spans="1:16" s="96" customFormat="1" ht="12.95" customHeight="1" x14ac:dyDescent="0.2">
      <c r="A1386" s="343" t="s">
        <v>103</v>
      </c>
      <c r="B1386" s="343" t="s">
        <v>1575</v>
      </c>
      <c r="C1386" s="343" t="s">
        <v>238</v>
      </c>
      <c r="D1386" s="343" t="s">
        <v>1588</v>
      </c>
      <c r="E1386" s="397">
        <v>3713</v>
      </c>
      <c r="F1386" s="397">
        <v>3713</v>
      </c>
      <c r="G1386" s="348">
        <v>1.1369293317909628E-3</v>
      </c>
      <c r="H1386" s="349">
        <v>0.28047284406865436</v>
      </c>
      <c r="I1386" s="349">
        <v>2.1815862660836076E-5</v>
      </c>
      <c r="J1386" s="347">
        <v>0.64465254241863335</v>
      </c>
      <c r="K1386" s="347">
        <v>0.64465254241863335</v>
      </c>
      <c r="L1386" s="347">
        <v>0.77810096626995673</v>
      </c>
      <c r="M1386" s="347"/>
      <c r="N1386" s="347"/>
      <c r="O1386" s="347"/>
      <c r="P1386" s="343" t="s">
        <v>1798</v>
      </c>
    </row>
    <row r="1387" spans="1:16" s="96" customFormat="1" ht="12.95" customHeight="1" x14ac:dyDescent="0.2">
      <c r="A1387" s="343" t="s">
        <v>103</v>
      </c>
      <c r="B1387" s="343" t="s">
        <v>1575</v>
      </c>
      <c r="C1387" s="343" t="s">
        <v>238</v>
      </c>
      <c r="D1387" s="343" t="s">
        <v>1589</v>
      </c>
      <c r="E1387" s="397">
        <v>3713</v>
      </c>
      <c r="F1387" s="397">
        <v>3713</v>
      </c>
      <c r="G1387" s="348">
        <v>9.8004860842794308E-4</v>
      </c>
      <c r="H1387" s="349">
        <v>0.28045541799796769</v>
      </c>
      <c r="I1387" s="349">
        <v>2.0956663575503157E-5</v>
      </c>
      <c r="J1387" s="347">
        <v>0.42476621896048172</v>
      </c>
      <c r="K1387" s="347">
        <v>0.42476621896048172</v>
      </c>
      <c r="L1387" s="347">
        <v>0.74745612545168427</v>
      </c>
      <c r="M1387" s="347"/>
      <c r="N1387" s="347"/>
      <c r="O1387" s="347"/>
      <c r="P1387" s="343" t="s">
        <v>1798</v>
      </c>
    </row>
    <row r="1388" spans="1:16" s="96" customFormat="1" ht="12.95" customHeight="1" x14ac:dyDescent="0.2">
      <c r="A1388" s="343" t="s">
        <v>103</v>
      </c>
      <c r="B1388" s="343" t="s">
        <v>1575</v>
      </c>
      <c r="C1388" s="343" t="s">
        <v>238</v>
      </c>
      <c r="D1388" s="343" t="s">
        <v>1590</v>
      </c>
      <c r="E1388" s="397">
        <v>3713</v>
      </c>
      <c r="F1388" s="397">
        <v>3713</v>
      </c>
      <c r="G1388" s="348">
        <v>7.0592009746528125E-4</v>
      </c>
      <c r="H1388" s="349">
        <v>0.28036865433229058</v>
      </c>
      <c r="I1388" s="349">
        <v>2.0667724967684863E-5</v>
      </c>
      <c r="J1388" s="347">
        <v>-1.9679898861990619</v>
      </c>
      <c r="K1388" s="347">
        <v>-1.9679898861990619</v>
      </c>
      <c r="L1388" s="347">
        <v>0.73715062374302143</v>
      </c>
      <c r="M1388" s="347"/>
      <c r="N1388" s="347"/>
      <c r="O1388" s="347"/>
      <c r="P1388" s="343" t="s">
        <v>1798</v>
      </c>
    </row>
    <row r="1389" spans="1:16" s="96" customFormat="1" ht="12.95" customHeight="1" x14ac:dyDescent="0.2">
      <c r="A1389" s="343" t="s">
        <v>103</v>
      </c>
      <c r="B1389" s="343" t="s">
        <v>1575</v>
      </c>
      <c r="C1389" s="343" t="s">
        <v>238</v>
      </c>
      <c r="D1389" s="343" t="s">
        <v>1591</v>
      </c>
      <c r="E1389" s="397">
        <v>3713</v>
      </c>
      <c r="F1389" s="397">
        <v>3713</v>
      </c>
      <c r="G1389" s="348">
        <v>7.9478888155033538E-4</v>
      </c>
      <c r="H1389" s="349">
        <v>0.28039623966676541</v>
      </c>
      <c r="I1389" s="349">
        <v>1.9881268254655141E-5</v>
      </c>
      <c r="J1389" s="347">
        <v>-1.2116318890831312</v>
      </c>
      <c r="K1389" s="347">
        <v>-1.2116318890831312</v>
      </c>
      <c r="L1389" s="347">
        <v>0.70910026709003482</v>
      </c>
      <c r="M1389" s="347"/>
      <c r="N1389" s="347"/>
      <c r="O1389" s="347"/>
      <c r="P1389" s="343" t="s">
        <v>1798</v>
      </c>
    </row>
    <row r="1390" spans="1:16" s="96" customFormat="1" ht="12.95" customHeight="1" x14ac:dyDescent="0.2">
      <c r="A1390" s="343" t="s">
        <v>103</v>
      </c>
      <c r="B1390" s="343" t="s">
        <v>1575</v>
      </c>
      <c r="C1390" s="343" t="s">
        <v>238</v>
      </c>
      <c r="D1390" s="343" t="s">
        <v>1592</v>
      </c>
      <c r="E1390" s="397">
        <v>3713</v>
      </c>
      <c r="F1390" s="397">
        <v>3713</v>
      </c>
      <c r="G1390" s="348">
        <v>5.1071930460616091E-4</v>
      </c>
      <c r="H1390" s="349">
        <v>0.28036344072445696</v>
      </c>
      <c r="I1390" s="349">
        <v>1.8977903247451594E-5</v>
      </c>
      <c r="J1390" s="347">
        <v>-1.6541905282008162</v>
      </c>
      <c r="K1390" s="347">
        <v>-1.6541905282008162</v>
      </c>
      <c r="L1390" s="347">
        <v>0.67688017128531008</v>
      </c>
      <c r="M1390" s="347"/>
      <c r="N1390" s="347"/>
      <c r="O1390" s="347"/>
      <c r="P1390" s="343" t="s">
        <v>1798</v>
      </c>
    </row>
    <row r="1391" spans="1:16" s="96" customFormat="1" ht="12.95" customHeight="1" x14ac:dyDescent="0.2">
      <c r="A1391" s="343" t="s">
        <v>103</v>
      </c>
      <c r="B1391" s="343" t="s">
        <v>1575</v>
      </c>
      <c r="C1391" s="343" t="s">
        <v>238</v>
      </c>
      <c r="D1391" s="343" t="s">
        <v>1593</v>
      </c>
      <c r="E1391" s="397">
        <v>3713</v>
      </c>
      <c r="F1391" s="397">
        <v>3713</v>
      </c>
      <c r="G1391" s="348">
        <v>7.6397740829855078E-4</v>
      </c>
      <c r="H1391" s="349">
        <v>0.2803720694807329</v>
      </c>
      <c r="I1391" s="349">
        <v>2.0104726168340689E-5</v>
      </c>
      <c r="J1391" s="347">
        <v>-1.99482058755307</v>
      </c>
      <c r="K1391" s="347">
        <v>-1.99482058755307</v>
      </c>
      <c r="L1391" s="347">
        <v>0.71707028511114324</v>
      </c>
      <c r="M1391" s="347"/>
      <c r="N1391" s="347"/>
      <c r="O1391" s="347"/>
      <c r="P1391" s="343" t="s">
        <v>1798</v>
      </c>
    </row>
    <row r="1392" spans="1:16" s="96" customFormat="1" ht="12.95" customHeight="1" x14ac:dyDescent="0.2">
      <c r="A1392" s="343" t="s">
        <v>103</v>
      </c>
      <c r="B1392" s="343" t="s">
        <v>1575</v>
      </c>
      <c r="C1392" s="343" t="s">
        <v>238</v>
      </c>
      <c r="D1392" s="343" t="s">
        <v>1594</v>
      </c>
      <c r="E1392" s="397">
        <v>3713</v>
      </c>
      <c r="F1392" s="397">
        <v>3713</v>
      </c>
      <c r="G1392" s="348">
        <v>3.5524597795927689E-4</v>
      </c>
      <c r="H1392" s="349">
        <v>0.28039928073108344</v>
      </c>
      <c r="I1392" s="349">
        <v>1.5808123994781397E-5</v>
      </c>
      <c r="J1392" s="347">
        <v>2.2147917364545577E-2</v>
      </c>
      <c r="K1392" s="347">
        <v>2.2147917364545577E-2</v>
      </c>
      <c r="L1392" s="347">
        <v>0.56382444033831192</v>
      </c>
      <c r="M1392" s="347"/>
      <c r="N1392" s="347"/>
      <c r="O1392" s="347"/>
      <c r="P1392" s="343" t="s">
        <v>1798</v>
      </c>
    </row>
    <row r="1393" spans="1:16" s="96" customFormat="1" ht="12.95" customHeight="1" x14ac:dyDescent="0.2">
      <c r="A1393" s="343" t="s">
        <v>103</v>
      </c>
      <c r="B1393" s="343" t="s">
        <v>1575</v>
      </c>
      <c r="C1393" s="343" t="s">
        <v>238</v>
      </c>
      <c r="D1393" s="343" t="s">
        <v>1595</v>
      </c>
      <c r="E1393" s="397">
        <v>3713</v>
      </c>
      <c r="F1393" s="397">
        <v>3713</v>
      </c>
      <c r="G1393" s="348">
        <v>8.1537608340619269E-4</v>
      </c>
      <c r="H1393" s="349">
        <v>0.28044054097783705</v>
      </c>
      <c r="I1393" s="349">
        <v>1.944028219596477E-5</v>
      </c>
      <c r="J1393" s="347">
        <v>0.31574477044937765</v>
      </c>
      <c r="K1393" s="347">
        <v>0.31574477044937765</v>
      </c>
      <c r="L1393" s="347">
        <v>0.69337172663663793</v>
      </c>
      <c r="M1393" s="347"/>
      <c r="N1393" s="347"/>
      <c r="O1393" s="347"/>
      <c r="P1393" s="343" t="s">
        <v>1798</v>
      </c>
    </row>
    <row r="1394" spans="1:16" s="96" customFormat="1" ht="12.95" customHeight="1" x14ac:dyDescent="0.2">
      <c r="A1394" s="343" t="s">
        <v>103</v>
      </c>
      <c r="B1394" s="343" t="s">
        <v>1575</v>
      </c>
      <c r="C1394" s="343" t="s">
        <v>238</v>
      </c>
      <c r="D1394" s="343" t="s">
        <v>1596</v>
      </c>
      <c r="E1394" s="397">
        <v>3713</v>
      </c>
      <c r="F1394" s="397">
        <v>3713</v>
      </c>
      <c r="G1394" s="348">
        <v>6.6795161001403621E-4</v>
      </c>
      <c r="H1394" s="349">
        <v>0.28039744061899113</v>
      </c>
      <c r="I1394" s="349">
        <v>2.0428074784205705E-5</v>
      </c>
      <c r="J1394" s="347">
        <v>-0.84406985563667547</v>
      </c>
      <c r="K1394" s="347">
        <v>-0.84406985563667547</v>
      </c>
      <c r="L1394" s="347">
        <v>0.72860308004796259</v>
      </c>
      <c r="M1394" s="347"/>
      <c r="N1394" s="347"/>
      <c r="O1394" s="347"/>
      <c r="P1394" s="343" t="s">
        <v>1798</v>
      </c>
    </row>
    <row r="1395" spans="1:16" s="96" customFormat="1" ht="12.95" customHeight="1" x14ac:dyDescent="0.2">
      <c r="A1395" s="343" t="s">
        <v>103</v>
      </c>
      <c r="B1395" s="343" t="s">
        <v>1575</v>
      </c>
      <c r="C1395" s="343" t="s">
        <v>238</v>
      </c>
      <c r="D1395" s="343" t="s">
        <v>1597</v>
      </c>
      <c r="E1395" s="397">
        <v>3713</v>
      </c>
      <c r="F1395" s="397">
        <v>3713</v>
      </c>
      <c r="G1395" s="348">
        <v>2.3565417965890059E-4</v>
      </c>
      <c r="H1395" s="349">
        <v>0.280359242942051</v>
      </c>
      <c r="I1395" s="349">
        <v>1.6885326731443094E-5</v>
      </c>
      <c r="J1395" s="347">
        <v>-1.0996918263062039</v>
      </c>
      <c r="K1395" s="347">
        <v>-1.0996918263062039</v>
      </c>
      <c r="L1395" s="347">
        <v>0.60224476335246635</v>
      </c>
      <c r="M1395" s="347"/>
      <c r="N1395" s="347"/>
      <c r="O1395" s="347"/>
      <c r="P1395" s="343" t="s">
        <v>1798</v>
      </c>
    </row>
    <row r="1396" spans="1:16" s="96" customFormat="1" ht="12.95" customHeight="1" x14ac:dyDescent="0.2">
      <c r="A1396" s="343" t="s">
        <v>103</v>
      </c>
      <c r="B1396" s="343" t="s">
        <v>1575</v>
      </c>
      <c r="C1396" s="343" t="s">
        <v>238</v>
      </c>
      <c r="D1396" s="343" t="s">
        <v>1598</v>
      </c>
      <c r="E1396" s="397">
        <v>3713</v>
      </c>
      <c r="F1396" s="397">
        <v>3713</v>
      </c>
      <c r="G1396" s="348">
        <v>4.420577650584621E-4</v>
      </c>
      <c r="H1396" s="349">
        <v>0.28038503688895522</v>
      </c>
      <c r="I1396" s="349">
        <v>1.8633202043753394E-5</v>
      </c>
      <c r="J1396" s="347">
        <v>-0.70813864921470682</v>
      </c>
      <c r="K1396" s="347">
        <v>-0.70813864921470682</v>
      </c>
      <c r="L1396" s="347">
        <v>0.66458579889072666</v>
      </c>
      <c r="M1396" s="347"/>
      <c r="N1396" s="347"/>
      <c r="O1396" s="347"/>
      <c r="P1396" s="343" t="s">
        <v>1798</v>
      </c>
    </row>
    <row r="1397" spans="1:16" s="96" customFormat="1" ht="12.95" customHeight="1" x14ac:dyDescent="0.2">
      <c r="A1397" s="343" t="s">
        <v>103</v>
      </c>
      <c r="B1397" s="343" t="s">
        <v>1575</v>
      </c>
      <c r="C1397" s="343" t="s">
        <v>238</v>
      </c>
      <c r="D1397" s="343" t="s">
        <v>1599</v>
      </c>
      <c r="E1397" s="397">
        <v>3713</v>
      </c>
      <c r="F1397" s="397">
        <v>3713</v>
      </c>
      <c r="G1397" s="348">
        <v>4.7264456280527763E-4</v>
      </c>
      <c r="H1397" s="349">
        <v>0.28038488776141879</v>
      </c>
      <c r="I1397" s="349">
        <v>1.5875129360569504E-5</v>
      </c>
      <c r="J1397" s="347">
        <v>-0.79176566726735231</v>
      </c>
      <c r="K1397" s="347">
        <v>-0.79176566726735231</v>
      </c>
      <c r="L1397" s="347">
        <v>0.56621430411185614</v>
      </c>
      <c r="M1397" s="347"/>
      <c r="N1397" s="347"/>
      <c r="O1397" s="347"/>
      <c r="P1397" s="343" t="s">
        <v>1798</v>
      </c>
    </row>
    <row r="1398" spans="1:16" s="96" customFormat="1" ht="12.95" customHeight="1" x14ac:dyDescent="0.2">
      <c r="A1398" s="343" t="s">
        <v>103</v>
      </c>
      <c r="B1398" s="343" t="s">
        <v>1575</v>
      </c>
      <c r="C1398" s="343" t="s">
        <v>238</v>
      </c>
      <c r="D1398" s="343" t="s">
        <v>1600</v>
      </c>
      <c r="E1398" s="397">
        <v>3713</v>
      </c>
      <c r="F1398" s="397">
        <v>3713</v>
      </c>
      <c r="G1398" s="348">
        <v>5.9452915298708383E-4</v>
      </c>
      <c r="H1398" s="349">
        <v>0.28042279225018008</v>
      </c>
      <c r="I1398" s="349">
        <v>1.7597093133043796E-5</v>
      </c>
      <c r="J1398" s="347">
        <v>0.24811619333986457</v>
      </c>
      <c r="K1398" s="347">
        <v>0.24811619333986457</v>
      </c>
      <c r="L1398" s="347">
        <v>0.62763115918018642</v>
      </c>
      <c r="M1398" s="347"/>
      <c r="N1398" s="347"/>
      <c r="O1398" s="347"/>
      <c r="P1398" s="343" t="s">
        <v>1798</v>
      </c>
    </row>
    <row r="1399" spans="1:16" s="96" customFormat="1" ht="12.95" customHeight="1" x14ac:dyDescent="0.2">
      <c r="A1399" s="343" t="s">
        <v>103</v>
      </c>
      <c r="B1399" s="343" t="s">
        <v>1575</v>
      </c>
      <c r="C1399" s="343" t="s">
        <v>238</v>
      </c>
      <c r="D1399" s="343" t="s">
        <v>1601</v>
      </c>
      <c r="E1399" s="397">
        <v>3713</v>
      </c>
      <c r="F1399" s="397">
        <v>3713</v>
      </c>
      <c r="G1399" s="348">
        <v>2.9350314000099878E-4</v>
      </c>
      <c r="H1399" s="349">
        <v>0.28036872264398593</v>
      </c>
      <c r="I1399" s="349">
        <v>1.6961652499259491E-5</v>
      </c>
      <c r="J1399" s="347">
        <v>-0.9096861838020498</v>
      </c>
      <c r="K1399" s="347">
        <v>-0.9096861838020498</v>
      </c>
      <c r="L1399" s="347">
        <v>0.60496705559520692</v>
      </c>
      <c r="M1399" s="347"/>
      <c r="N1399" s="347"/>
      <c r="O1399" s="347"/>
      <c r="P1399" s="343" t="s">
        <v>1798</v>
      </c>
    </row>
    <row r="1400" spans="1:16" s="96" customFormat="1" ht="12.95" customHeight="1" x14ac:dyDescent="0.2">
      <c r="A1400" s="343" t="s">
        <v>103</v>
      </c>
      <c r="B1400" s="343" t="s">
        <v>1575</v>
      </c>
      <c r="C1400" s="343" t="s">
        <v>238</v>
      </c>
      <c r="D1400" s="343" t="s">
        <v>1602</v>
      </c>
      <c r="E1400" s="397">
        <v>3713</v>
      </c>
      <c r="F1400" s="397">
        <v>3713</v>
      </c>
      <c r="G1400" s="348">
        <v>5.5678087379754408E-4</v>
      </c>
      <c r="H1400" s="349">
        <v>0.28039627910843656</v>
      </c>
      <c r="I1400" s="349">
        <v>1.9516395859734526E-5</v>
      </c>
      <c r="J1400" s="347">
        <v>-0.60087855973667281</v>
      </c>
      <c r="K1400" s="347">
        <v>-0.60087855973667281</v>
      </c>
      <c r="L1400" s="347">
        <v>0.69608645381857848</v>
      </c>
      <c r="M1400" s="347"/>
      <c r="N1400" s="347"/>
      <c r="O1400" s="347"/>
      <c r="P1400" s="343" t="s">
        <v>1798</v>
      </c>
    </row>
    <row r="1401" spans="1:16" s="96" customFormat="1" ht="12.95" customHeight="1" x14ac:dyDescent="0.2">
      <c r="A1401" s="343" t="s">
        <v>103</v>
      </c>
      <c r="B1401" s="343" t="s">
        <v>1575</v>
      </c>
      <c r="C1401" s="343" t="s">
        <v>238</v>
      </c>
      <c r="D1401" s="343" t="s">
        <v>1603</v>
      </c>
      <c r="E1401" s="397">
        <v>3713</v>
      </c>
      <c r="F1401" s="397">
        <v>3713</v>
      </c>
      <c r="G1401" s="348">
        <v>7.2001115283842714E-4</v>
      </c>
      <c r="H1401" s="349">
        <v>0.28036085281836487</v>
      </c>
      <c r="I1401" s="349">
        <v>1.930727179331543E-5</v>
      </c>
      <c r="J1401" s="347">
        <v>-2.2823203791910718</v>
      </c>
      <c r="K1401" s="347">
        <v>-2.2823203791910718</v>
      </c>
      <c r="L1401" s="347">
        <v>0.68862767757416066</v>
      </c>
      <c r="M1401" s="347"/>
      <c r="N1401" s="347"/>
      <c r="O1401" s="347"/>
      <c r="P1401" s="343" t="s">
        <v>1798</v>
      </c>
    </row>
    <row r="1402" spans="1:16" s="96" customFormat="1" ht="12.95" customHeight="1" x14ac:dyDescent="0.2">
      <c r="A1402" s="343" t="s">
        <v>103</v>
      </c>
      <c r="B1402" s="343" t="s">
        <v>1575</v>
      </c>
      <c r="C1402" s="343" t="s">
        <v>238</v>
      </c>
      <c r="D1402" s="343" t="s">
        <v>1604</v>
      </c>
      <c r="E1402" s="397">
        <v>3713</v>
      </c>
      <c r="F1402" s="397">
        <v>3713</v>
      </c>
      <c r="G1402" s="348">
        <v>5.2801506934559595E-4</v>
      </c>
      <c r="H1402" s="349">
        <v>0.28040989945902145</v>
      </c>
      <c r="I1402" s="349">
        <v>2.1056500918459364E-5</v>
      </c>
      <c r="J1402" s="347">
        <v>-4.1438863516152225E-2</v>
      </c>
      <c r="K1402" s="347">
        <v>-4.1438863516152225E-2</v>
      </c>
      <c r="L1402" s="347">
        <v>0.75101699921642506</v>
      </c>
      <c r="M1402" s="347"/>
      <c r="N1402" s="347"/>
      <c r="O1402" s="347"/>
      <c r="P1402" s="343" t="s">
        <v>1798</v>
      </c>
    </row>
    <row r="1403" spans="1:16" s="96" customFormat="1" ht="12.95" customHeight="1" x14ac:dyDescent="0.2">
      <c r="A1403" s="343" t="s">
        <v>103</v>
      </c>
      <c r="B1403" s="343" t="s">
        <v>1575</v>
      </c>
      <c r="C1403" s="343" t="s">
        <v>238</v>
      </c>
      <c r="D1403" s="343" t="s">
        <v>1605</v>
      </c>
      <c r="E1403" s="397">
        <v>3713</v>
      </c>
      <c r="F1403" s="397">
        <v>3713</v>
      </c>
      <c r="G1403" s="348">
        <v>5.8159790936804072E-4</v>
      </c>
      <c r="H1403" s="349">
        <v>0.28040077710187067</v>
      </c>
      <c r="I1403" s="349">
        <v>1.8206545303523773E-5</v>
      </c>
      <c r="J1403" s="347">
        <v>-0.50398615789148948</v>
      </c>
      <c r="K1403" s="347">
        <v>-0.50398615789148948</v>
      </c>
      <c r="L1403" s="347">
        <v>0.64936833868767252</v>
      </c>
      <c r="M1403" s="347"/>
      <c r="N1403" s="347"/>
      <c r="O1403" s="347"/>
      <c r="P1403" s="343" t="s">
        <v>1798</v>
      </c>
    </row>
    <row r="1404" spans="1:16" s="96" customFormat="1" ht="12.95" customHeight="1" x14ac:dyDescent="0.2">
      <c r="A1404" s="343" t="s">
        <v>103</v>
      </c>
      <c r="B1404" s="343" t="s">
        <v>1575</v>
      </c>
      <c r="C1404" s="343" t="s">
        <v>238</v>
      </c>
      <c r="D1404" s="343" t="s">
        <v>1606</v>
      </c>
      <c r="E1404" s="397">
        <v>3713</v>
      </c>
      <c r="F1404" s="397">
        <v>3713</v>
      </c>
      <c r="G1404" s="348">
        <v>6.0292247641211731E-4</v>
      </c>
      <c r="H1404" s="349">
        <v>0.28041467210682364</v>
      </c>
      <c r="I1404" s="349">
        <v>2.4645616386339138E-5</v>
      </c>
      <c r="J1404" s="347">
        <v>-6.2991479840013298E-2</v>
      </c>
      <c r="K1404" s="347">
        <v>-6.2991479840013298E-2</v>
      </c>
      <c r="L1404" s="347">
        <v>0.87902909101766902</v>
      </c>
      <c r="M1404" s="347"/>
      <c r="N1404" s="347"/>
      <c r="O1404" s="347"/>
      <c r="P1404" s="343" t="s">
        <v>1798</v>
      </c>
    </row>
    <row r="1405" spans="1:16" s="96" customFormat="1" ht="12.95" customHeight="1" x14ac:dyDescent="0.2">
      <c r="A1405" s="343" t="s">
        <v>103</v>
      </c>
      <c r="B1405" s="343" t="s">
        <v>1575</v>
      </c>
      <c r="C1405" s="343" t="s">
        <v>238</v>
      </c>
      <c r="D1405" s="343" t="s">
        <v>1607</v>
      </c>
      <c r="E1405" s="397">
        <v>3713</v>
      </c>
      <c r="F1405" s="397">
        <v>3713</v>
      </c>
      <c r="G1405" s="348">
        <v>9.7737872598502849E-4</v>
      </c>
      <c r="H1405" s="349">
        <v>0.28041729507377527</v>
      </c>
      <c r="I1405" s="349">
        <v>2.1163783106952505E-5</v>
      </c>
      <c r="J1405" s="347">
        <v>-0.92811925321956146</v>
      </c>
      <c r="K1405" s="347">
        <v>-0.92811925321956146</v>
      </c>
      <c r="L1405" s="347">
        <v>0.75484340644416115</v>
      </c>
      <c r="M1405" s="347"/>
      <c r="N1405" s="347"/>
      <c r="O1405" s="347"/>
      <c r="P1405" s="343" t="s">
        <v>1798</v>
      </c>
    </row>
    <row r="1406" spans="1:16" s="96" customFormat="1" ht="12.95" customHeight="1" x14ac:dyDescent="0.2">
      <c r="A1406" s="343" t="s">
        <v>103</v>
      </c>
      <c r="B1406" s="343" t="s">
        <v>1575</v>
      </c>
      <c r="C1406" s="343" t="s">
        <v>238</v>
      </c>
      <c r="D1406" s="343" t="s">
        <v>1608</v>
      </c>
      <c r="E1406" s="397">
        <v>3713</v>
      </c>
      <c r="F1406" s="397">
        <v>3713</v>
      </c>
      <c r="G1406" s="348">
        <v>6.0922985228240337E-4</v>
      </c>
      <c r="H1406" s="349">
        <v>0.28038970120496493</v>
      </c>
      <c r="I1406" s="349">
        <v>1.643194219923172E-5</v>
      </c>
      <c r="J1406" s="347">
        <v>-0.96977055037417159</v>
      </c>
      <c r="K1406" s="347">
        <v>-0.96977055037417159</v>
      </c>
      <c r="L1406" s="347">
        <v>0.58607400961863121</v>
      </c>
      <c r="M1406" s="347"/>
      <c r="N1406" s="347"/>
      <c r="O1406" s="347"/>
      <c r="P1406" s="343" t="s">
        <v>1798</v>
      </c>
    </row>
    <row r="1407" spans="1:16" s="96" customFormat="1" ht="12.95" customHeight="1" x14ac:dyDescent="0.2">
      <c r="A1407" s="343" t="s">
        <v>103</v>
      </c>
      <c r="B1407" s="343" t="s">
        <v>1575</v>
      </c>
      <c r="C1407" s="343" t="s">
        <v>238</v>
      </c>
      <c r="D1407" s="343" t="s">
        <v>1609</v>
      </c>
      <c r="E1407" s="397">
        <v>3713</v>
      </c>
      <c r="F1407" s="397">
        <v>3713</v>
      </c>
      <c r="G1407" s="348">
        <v>7.3972061399661367E-4</v>
      </c>
      <c r="H1407" s="349">
        <v>0.28038443501247545</v>
      </c>
      <c r="I1407" s="349">
        <v>1.7615427907682412E-5</v>
      </c>
      <c r="J1407" s="347">
        <v>-1.4916801427955484</v>
      </c>
      <c r="K1407" s="347">
        <v>-1.4916801427955484</v>
      </c>
      <c r="L1407" s="347">
        <v>0.62828510104306901</v>
      </c>
      <c r="M1407" s="347"/>
      <c r="N1407" s="347"/>
      <c r="O1407" s="347"/>
      <c r="P1407" s="343" t="s">
        <v>1798</v>
      </c>
    </row>
    <row r="1408" spans="1:16" s="96" customFormat="1" ht="12.95" customHeight="1" x14ac:dyDescent="0.2">
      <c r="A1408" s="343" t="s">
        <v>103</v>
      </c>
      <c r="B1408" s="343" t="s">
        <v>1575</v>
      </c>
      <c r="C1408" s="343" t="s">
        <v>238</v>
      </c>
      <c r="D1408" s="343" t="s">
        <v>1610</v>
      </c>
      <c r="E1408" s="397">
        <v>3713</v>
      </c>
      <c r="F1408" s="397">
        <v>3713</v>
      </c>
      <c r="G1408" s="348">
        <v>4.0966242314002891E-4</v>
      </c>
      <c r="H1408" s="349">
        <v>0.2803608706053769</v>
      </c>
      <c r="I1408" s="349">
        <v>1.8257204022715844E-5</v>
      </c>
      <c r="J1408" s="347">
        <v>-1.4871331494281659</v>
      </c>
      <c r="K1408" s="347">
        <v>-1.4871331494281659</v>
      </c>
      <c r="L1408" s="347">
        <v>0.65117517066837216</v>
      </c>
      <c r="M1408" s="347"/>
      <c r="N1408" s="347"/>
      <c r="O1408" s="347"/>
      <c r="P1408" s="343" t="s">
        <v>1798</v>
      </c>
    </row>
    <row r="1409" spans="1:16" s="96" customFormat="1" ht="12.95" customHeight="1" x14ac:dyDescent="0.2">
      <c r="A1409" s="343" t="s">
        <v>103</v>
      </c>
      <c r="B1409" s="343" t="s">
        <v>1575</v>
      </c>
      <c r="C1409" s="343" t="s">
        <v>238</v>
      </c>
      <c r="D1409" s="343" t="s">
        <v>1611</v>
      </c>
      <c r="E1409" s="397">
        <v>3713</v>
      </c>
      <c r="F1409" s="397">
        <v>3713</v>
      </c>
      <c r="G1409" s="348">
        <v>2.2932559901831789E-4</v>
      </c>
      <c r="H1409" s="349">
        <v>0.28035229393229005</v>
      </c>
      <c r="I1409" s="349">
        <v>1.7900821448971969E-5</v>
      </c>
      <c r="J1409" s="347">
        <v>-1.3313380435597821</v>
      </c>
      <c r="K1409" s="347">
        <v>-1.3313380435597821</v>
      </c>
      <c r="L1409" s="347">
        <v>0.63846416174406784</v>
      </c>
      <c r="M1409" s="347"/>
      <c r="N1409" s="347"/>
      <c r="O1409" s="347"/>
      <c r="P1409" s="343" t="s">
        <v>1798</v>
      </c>
    </row>
    <row r="1410" spans="1:16" s="96" customFormat="1" ht="12.95" customHeight="1" x14ac:dyDescent="0.2">
      <c r="A1410" s="343" t="s">
        <v>103</v>
      </c>
      <c r="B1410" s="343" t="s">
        <v>1575</v>
      </c>
      <c r="C1410" s="343" t="s">
        <v>238</v>
      </c>
      <c r="D1410" s="343" t="s">
        <v>1612</v>
      </c>
      <c r="E1410" s="397">
        <v>3713</v>
      </c>
      <c r="F1410" s="397">
        <v>3713</v>
      </c>
      <c r="G1410" s="348">
        <v>3.0807157960746802E-4</v>
      </c>
      <c r="H1410" s="349">
        <v>0.28047073303974279</v>
      </c>
      <c r="I1410" s="349">
        <v>2.3440238715555379E-5</v>
      </c>
      <c r="J1410" s="347">
        <v>2.6913952919516149</v>
      </c>
      <c r="K1410" s="347">
        <v>2.6913952919516149</v>
      </c>
      <c r="L1410" s="347">
        <v>0.83603718439517749</v>
      </c>
      <c r="M1410" s="347"/>
      <c r="N1410" s="347"/>
      <c r="O1410" s="347"/>
      <c r="P1410" s="343" t="s">
        <v>1798</v>
      </c>
    </row>
    <row r="1411" spans="1:16" s="96" customFormat="1" ht="12.95" customHeight="1" x14ac:dyDescent="0.2">
      <c r="A1411" s="343" t="s">
        <v>103</v>
      </c>
      <c r="B1411" s="343" t="s">
        <v>1575</v>
      </c>
      <c r="C1411" s="343" t="s">
        <v>238</v>
      </c>
      <c r="D1411" s="343" t="s">
        <v>1613</v>
      </c>
      <c r="E1411" s="397">
        <v>3713</v>
      </c>
      <c r="F1411" s="397">
        <v>3713</v>
      </c>
      <c r="G1411" s="348">
        <v>2.5396484527364673E-4</v>
      </c>
      <c r="H1411" s="349">
        <v>0.28044230280324173</v>
      </c>
      <c r="I1411" s="349">
        <v>2.1315744305903188E-5</v>
      </c>
      <c r="J1411" s="347">
        <v>1.8159048071386685</v>
      </c>
      <c r="K1411" s="347">
        <v>1.8159048071386685</v>
      </c>
      <c r="L1411" s="347">
        <v>0.76026336886192425</v>
      </c>
      <c r="M1411" s="347"/>
      <c r="N1411" s="347"/>
      <c r="O1411" s="347"/>
      <c r="P1411" s="343" t="s">
        <v>1798</v>
      </c>
    </row>
    <row r="1412" spans="1:16" s="96" customFormat="1" ht="12.95" customHeight="1" x14ac:dyDescent="0.2">
      <c r="A1412" s="343" t="s">
        <v>103</v>
      </c>
      <c r="B1412" s="343" t="s">
        <v>1575</v>
      </c>
      <c r="C1412" s="343" t="s">
        <v>238</v>
      </c>
      <c r="D1412" s="343" t="s">
        <v>1614</v>
      </c>
      <c r="E1412" s="397">
        <v>3713</v>
      </c>
      <c r="F1412" s="397">
        <v>3713</v>
      </c>
      <c r="G1412" s="348">
        <v>1.5983232114658876E-4</v>
      </c>
      <c r="H1412" s="349">
        <v>0.2803468080092239</v>
      </c>
      <c r="I1412" s="349">
        <v>1.8146347601685979E-5</v>
      </c>
      <c r="J1412" s="347">
        <v>-1.349086858083437</v>
      </c>
      <c r="K1412" s="347">
        <v>-1.349086858083437</v>
      </c>
      <c r="L1412" s="347">
        <v>0.64722128217620245</v>
      </c>
      <c r="M1412" s="347"/>
      <c r="N1412" s="347"/>
      <c r="O1412" s="347"/>
      <c r="P1412" s="343" t="s">
        <v>1798</v>
      </c>
    </row>
    <row r="1413" spans="1:16" s="96" customFormat="1" ht="12.95" customHeight="1" x14ac:dyDescent="0.2">
      <c r="A1413" s="343" t="s">
        <v>103</v>
      </c>
      <c r="B1413" s="343" t="s">
        <v>1575</v>
      </c>
      <c r="C1413" s="343" t="s">
        <v>238</v>
      </c>
      <c r="D1413" s="343" t="s">
        <v>1615</v>
      </c>
      <c r="E1413" s="397">
        <v>3713</v>
      </c>
      <c r="F1413" s="397">
        <v>3713</v>
      </c>
      <c r="G1413" s="348">
        <v>4.4670264520284519E-4</v>
      </c>
      <c r="H1413" s="349">
        <v>0.28039433342879272</v>
      </c>
      <c r="I1413" s="349">
        <v>1.73682982653294E-5</v>
      </c>
      <c r="J1413" s="347">
        <v>-0.38845305937673658</v>
      </c>
      <c r="K1413" s="347">
        <v>-0.38845305937673658</v>
      </c>
      <c r="L1413" s="347">
        <v>0.61947078934254662</v>
      </c>
      <c r="M1413" s="347"/>
      <c r="N1413" s="347"/>
      <c r="O1413" s="347"/>
      <c r="P1413" s="343" t="s">
        <v>1798</v>
      </c>
    </row>
    <row r="1414" spans="1:16" s="96" customFormat="1" ht="12.95" customHeight="1" x14ac:dyDescent="0.2">
      <c r="A1414" s="343" t="s">
        <v>103</v>
      </c>
      <c r="B1414" s="343" t="s">
        <v>1575</v>
      </c>
      <c r="C1414" s="343" t="s">
        <v>238</v>
      </c>
      <c r="D1414" s="343" t="s">
        <v>1616</v>
      </c>
      <c r="E1414" s="344">
        <v>3713</v>
      </c>
      <c r="F1414" s="344">
        <v>3713</v>
      </c>
      <c r="G1414" s="348">
        <v>2.7992839141321416E-4</v>
      </c>
      <c r="H1414" s="349">
        <v>0.28041065552262362</v>
      </c>
      <c r="I1414" s="349">
        <v>1.8129312751150785E-5</v>
      </c>
      <c r="J1414" s="347">
        <v>0.62067738929583172</v>
      </c>
      <c r="K1414" s="347">
        <v>0.62067738929583172</v>
      </c>
      <c r="L1414" s="347">
        <v>0.64661370438479082</v>
      </c>
      <c r="M1414" s="347"/>
      <c r="N1414" s="347"/>
      <c r="O1414" s="347"/>
      <c r="P1414" s="343" t="s">
        <v>1798</v>
      </c>
    </row>
    <row r="1415" spans="1:16" s="96" customFormat="1" ht="12.95" customHeight="1" x14ac:dyDescent="0.2">
      <c r="A1415" s="343" t="s">
        <v>103</v>
      </c>
      <c r="B1415" s="343" t="s">
        <v>1575</v>
      </c>
      <c r="C1415" s="343" t="s">
        <v>238</v>
      </c>
      <c r="D1415" s="343" t="s">
        <v>1617</v>
      </c>
      <c r="E1415" s="397">
        <v>3713</v>
      </c>
      <c r="F1415" s="397">
        <v>3713</v>
      </c>
      <c r="G1415" s="348">
        <v>3.3778773435950543E-4</v>
      </c>
      <c r="H1415" s="349">
        <v>0.28037555455932134</v>
      </c>
      <c r="I1415" s="349">
        <v>1.5734687048856797E-5</v>
      </c>
      <c r="J1415" s="347">
        <v>-0.77939108698021897</v>
      </c>
      <c r="K1415" s="347">
        <v>-0.77939108698021897</v>
      </c>
      <c r="L1415" s="347">
        <v>0.56120518298952149</v>
      </c>
      <c r="M1415" s="347"/>
      <c r="N1415" s="347"/>
      <c r="O1415" s="347"/>
      <c r="P1415" s="343" t="s">
        <v>1798</v>
      </c>
    </row>
    <row r="1416" spans="1:16" s="96" customFormat="1" ht="12.95" customHeight="1" x14ac:dyDescent="0.2">
      <c r="A1416" s="343" t="s">
        <v>103</v>
      </c>
      <c r="B1416" s="343" t="s">
        <v>1575</v>
      </c>
      <c r="C1416" s="343" t="s">
        <v>238</v>
      </c>
      <c r="D1416" s="343" t="s">
        <v>1618</v>
      </c>
      <c r="E1416" s="397">
        <v>3713</v>
      </c>
      <c r="F1416" s="397">
        <v>3713</v>
      </c>
      <c r="G1416" s="348">
        <v>4.8510656865323839E-4</v>
      </c>
      <c r="H1416" s="349">
        <v>0.28039199740599507</v>
      </c>
      <c r="I1416" s="349">
        <v>1.7792224021016691E-5</v>
      </c>
      <c r="J1416" s="347">
        <v>-0.57009288369824773</v>
      </c>
      <c r="K1416" s="347">
        <v>-0.57009288369824773</v>
      </c>
      <c r="L1416" s="347">
        <v>0.63459084419736911</v>
      </c>
      <c r="M1416" s="347"/>
      <c r="N1416" s="347"/>
      <c r="O1416" s="347"/>
      <c r="P1416" s="343" t="s">
        <v>1798</v>
      </c>
    </row>
    <row r="1417" spans="1:16" s="96" customFormat="1" ht="12.95" customHeight="1" x14ac:dyDescent="0.2">
      <c r="A1417" s="343" t="s">
        <v>103</v>
      </c>
      <c r="B1417" s="343" t="s">
        <v>1575</v>
      </c>
      <c r="C1417" s="343" t="s">
        <v>238</v>
      </c>
      <c r="D1417" s="343" t="s">
        <v>1619</v>
      </c>
      <c r="E1417" s="397">
        <v>3713</v>
      </c>
      <c r="F1417" s="397">
        <v>3713</v>
      </c>
      <c r="G1417" s="348">
        <v>2.6055214382777624E-4</v>
      </c>
      <c r="H1417" s="349">
        <v>0.28037801518877092</v>
      </c>
      <c r="I1417" s="349">
        <v>1.7035658351681963E-5</v>
      </c>
      <c r="J1417" s="347">
        <v>-0.49389036339331227</v>
      </c>
      <c r="K1417" s="347">
        <v>-0.49389036339331227</v>
      </c>
      <c r="L1417" s="347">
        <v>0.60760660399061805</v>
      </c>
      <c r="M1417" s="347"/>
      <c r="N1417" s="347"/>
      <c r="O1417" s="347"/>
      <c r="P1417" s="343" t="s">
        <v>1798</v>
      </c>
    </row>
    <row r="1418" spans="1:16" s="96" customFormat="1" ht="12.95" customHeight="1" x14ac:dyDescent="0.2">
      <c r="A1418" s="343" t="s">
        <v>103</v>
      </c>
      <c r="B1418" s="343" t="s">
        <v>1575</v>
      </c>
      <c r="C1418" s="343" t="s">
        <v>238</v>
      </c>
      <c r="D1418" s="343" t="s">
        <v>1620</v>
      </c>
      <c r="E1418" s="397">
        <v>3713</v>
      </c>
      <c r="F1418" s="397">
        <v>3713</v>
      </c>
      <c r="G1418" s="348">
        <v>3.3890160606465149E-4</v>
      </c>
      <c r="H1418" s="349">
        <v>0.28038602550255165</v>
      </c>
      <c r="I1418" s="349">
        <v>1.6075001523015534E-5</v>
      </c>
      <c r="J1418" s="347">
        <v>-0.40877827728769134</v>
      </c>
      <c r="K1418" s="347">
        <v>-0.40877827728769134</v>
      </c>
      <c r="L1418" s="347">
        <v>0.57334309498946467</v>
      </c>
      <c r="M1418" s="347"/>
      <c r="N1418" s="347"/>
      <c r="O1418" s="347"/>
      <c r="P1418" s="343" t="s">
        <v>1798</v>
      </c>
    </row>
    <row r="1419" spans="1:16" s="96" customFormat="1" ht="12.95" customHeight="1" x14ac:dyDescent="0.2">
      <c r="A1419" s="343" t="s">
        <v>103</v>
      </c>
      <c r="B1419" s="343" t="s">
        <v>1575</v>
      </c>
      <c r="C1419" s="343" t="s">
        <v>238</v>
      </c>
      <c r="D1419" s="343" t="s">
        <v>1621</v>
      </c>
      <c r="E1419" s="397">
        <v>3713</v>
      </c>
      <c r="F1419" s="397">
        <v>3713</v>
      </c>
      <c r="G1419" s="348">
        <v>1.0704036538230514E-3</v>
      </c>
      <c r="H1419" s="349">
        <v>0.28044255737493207</v>
      </c>
      <c r="I1419" s="349">
        <v>1.9766222804532856E-5</v>
      </c>
      <c r="J1419" s="347">
        <v>-0.26525684222122869</v>
      </c>
      <c r="K1419" s="347">
        <v>-0.26525684222122869</v>
      </c>
      <c r="L1419" s="347">
        <v>0.70499696953718605</v>
      </c>
      <c r="M1419" s="347"/>
      <c r="N1419" s="347"/>
      <c r="O1419" s="347"/>
      <c r="P1419" s="343" t="s">
        <v>1798</v>
      </c>
    </row>
    <row r="1420" spans="1:16" s="96" customFormat="1" ht="12.95" customHeight="1" x14ac:dyDescent="0.2">
      <c r="A1420" s="343" t="s">
        <v>103</v>
      </c>
      <c r="B1420" s="343" t="s">
        <v>1575</v>
      </c>
      <c r="C1420" s="343" t="s">
        <v>238</v>
      </c>
      <c r="D1420" s="343" t="s">
        <v>1622</v>
      </c>
      <c r="E1420" s="397">
        <v>3713</v>
      </c>
      <c r="F1420" s="397">
        <v>3713</v>
      </c>
      <c r="G1420" s="348">
        <v>4.9064281958271854E-4</v>
      </c>
      <c r="H1420" s="349">
        <v>0.28038652143207171</v>
      </c>
      <c r="I1420" s="349">
        <v>1.9225745930144089E-5</v>
      </c>
      <c r="J1420" s="347">
        <v>-0.77957696243191599</v>
      </c>
      <c r="K1420" s="347">
        <v>-0.77957696243191599</v>
      </c>
      <c r="L1420" s="347">
        <v>0.68571991482024863</v>
      </c>
      <c r="M1420" s="347"/>
      <c r="N1420" s="347"/>
      <c r="O1420" s="347"/>
      <c r="P1420" s="343" t="s">
        <v>1798</v>
      </c>
    </row>
    <row r="1421" spans="1:16" s="96" customFormat="1" ht="12.95" customHeight="1" x14ac:dyDescent="0.2">
      <c r="A1421" s="343" t="s">
        <v>103</v>
      </c>
      <c r="B1421" s="343" t="s">
        <v>1575</v>
      </c>
      <c r="C1421" s="343" t="s">
        <v>238</v>
      </c>
      <c r="D1421" s="343" t="s">
        <v>1623</v>
      </c>
      <c r="E1421" s="397">
        <v>3713</v>
      </c>
      <c r="F1421" s="397">
        <v>3713</v>
      </c>
      <c r="G1421" s="348">
        <v>2.9471970463218629E-4</v>
      </c>
      <c r="H1421" s="349">
        <v>0.28035941593973474</v>
      </c>
      <c r="I1421" s="349">
        <v>1.9438874249532217E-5</v>
      </c>
      <c r="J1421" s="347">
        <v>-1.2447407385363096</v>
      </c>
      <c r="K1421" s="347">
        <v>-1.2447407385363096</v>
      </c>
      <c r="L1421" s="347">
        <v>0.69332150976042506</v>
      </c>
      <c r="M1421" s="347"/>
      <c r="N1421" s="347"/>
      <c r="O1421" s="347"/>
      <c r="P1421" s="343" t="s">
        <v>1798</v>
      </c>
    </row>
    <row r="1422" spans="1:16" s="96" customFormat="1" ht="12.95" customHeight="1" x14ac:dyDescent="0.2">
      <c r="A1422" s="343" t="s">
        <v>103</v>
      </c>
      <c r="B1422" s="343" t="s">
        <v>1575</v>
      </c>
      <c r="C1422" s="343" t="s">
        <v>238</v>
      </c>
      <c r="D1422" s="343" t="s">
        <v>1624</v>
      </c>
      <c r="E1422" s="397">
        <v>3713</v>
      </c>
      <c r="F1422" s="397">
        <v>3713</v>
      </c>
      <c r="G1422" s="348">
        <v>2.5517358614452894E-4</v>
      </c>
      <c r="H1422" s="349">
        <v>0.28037183057941478</v>
      </c>
      <c r="I1422" s="349">
        <v>1.5613334192027653E-5</v>
      </c>
      <c r="J1422" s="347">
        <v>-0.70070514354814151</v>
      </c>
      <c r="K1422" s="347">
        <v>-0.70070514354814151</v>
      </c>
      <c r="L1422" s="347">
        <v>0.55687692072425854</v>
      </c>
      <c r="M1422" s="347"/>
      <c r="N1422" s="347"/>
      <c r="O1422" s="347"/>
      <c r="P1422" s="343" t="s">
        <v>1798</v>
      </c>
    </row>
    <row r="1423" spans="1:16" s="96" customFormat="1" ht="12.95" customHeight="1" x14ac:dyDescent="0.2">
      <c r="A1423" s="343" t="s">
        <v>103</v>
      </c>
      <c r="B1423" s="343" t="s">
        <v>1575</v>
      </c>
      <c r="C1423" s="343" t="s">
        <v>238</v>
      </c>
      <c r="D1423" s="343" t="s">
        <v>1625</v>
      </c>
      <c r="E1423" s="397">
        <v>3713</v>
      </c>
      <c r="F1423" s="397">
        <v>3713</v>
      </c>
      <c r="G1423" s="348">
        <v>3.022560940039866E-4</v>
      </c>
      <c r="H1423" s="349">
        <v>0.28037985841236529</v>
      </c>
      <c r="I1423" s="349">
        <v>2.0920841633876537E-5</v>
      </c>
      <c r="J1423" s="347">
        <v>-0.53491874974387343</v>
      </c>
      <c r="K1423" s="347">
        <v>-0.53491874974387343</v>
      </c>
      <c r="L1423" s="347">
        <v>0.74617847313884766</v>
      </c>
      <c r="M1423" s="347"/>
      <c r="N1423" s="347"/>
      <c r="O1423" s="347"/>
      <c r="P1423" s="343" t="s">
        <v>1798</v>
      </c>
    </row>
    <row r="1424" spans="1:16" s="96" customFormat="1" ht="12.95" customHeight="1" x14ac:dyDescent="0.2">
      <c r="A1424" s="343" t="s">
        <v>103</v>
      </c>
      <c r="B1424" s="343" t="s">
        <v>1575</v>
      </c>
      <c r="C1424" s="343" t="s">
        <v>238</v>
      </c>
      <c r="D1424" s="343" t="s">
        <v>1626</v>
      </c>
      <c r="E1424" s="397">
        <v>3713</v>
      </c>
      <c r="F1424" s="397">
        <v>3713</v>
      </c>
      <c r="G1424" s="348">
        <v>3.935842060577602E-4</v>
      </c>
      <c r="H1424" s="349">
        <v>0.28037994851982834</v>
      </c>
      <c r="I1424" s="349">
        <v>1.8700929573148129E-5</v>
      </c>
      <c r="J1424" s="347">
        <v>-0.76552255519390933</v>
      </c>
      <c r="K1424" s="347">
        <v>-0.76552255519390933</v>
      </c>
      <c r="L1424" s="347">
        <v>0.66700141989395334</v>
      </c>
      <c r="M1424" s="347"/>
      <c r="N1424" s="347"/>
      <c r="O1424" s="347"/>
      <c r="P1424" s="343" t="s">
        <v>1798</v>
      </c>
    </row>
    <row r="1425" spans="1:16" s="96" customFormat="1" ht="12.95" customHeight="1" x14ac:dyDescent="0.2">
      <c r="A1425" s="343" t="s">
        <v>103</v>
      </c>
      <c r="B1425" s="343" t="s">
        <v>1575</v>
      </c>
      <c r="C1425" s="343" t="s">
        <v>238</v>
      </c>
      <c r="D1425" s="343" t="s">
        <v>1627</v>
      </c>
      <c r="E1425" s="397">
        <v>3713</v>
      </c>
      <c r="F1425" s="397">
        <v>3713</v>
      </c>
      <c r="G1425" s="348">
        <v>3.5390975862879364E-4</v>
      </c>
      <c r="H1425" s="349">
        <v>0.28037580912305571</v>
      </c>
      <c r="I1425" s="349">
        <v>1.7461017146843479E-5</v>
      </c>
      <c r="J1425" s="347">
        <v>-0.81158712836537639</v>
      </c>
      <c r="K1425" s="347">
        <v>-0.81158712836537639</v>
      </c>
      <c r="L1425" s="347">
        <v>0.62277777070907092</v>
      </c>
      <c r="M1425" s="347"/>
      <c r="N1425" s="347"/>
      <c r="O1425" s="347"/>
      <c r="P1425" s="343" t="s">
        <v>1798</v>
      </c>
    </row>
    <row r="1426" spans="1:16" s="96" customFormat="1" ht="12.95" customHeight="1" x14ac:dyDescent="0.2">
      <c r="A1426" s="343" t="s">
        <v>103</v>
      </c>
      <c r="B1426" s="343" t="s">
        <v>1575</v>
      </c>
      <c r="C1426" s="343" t="s">
        <v>238</v>
      </c>
      <c r="D1426" s="343" t="s">
        <v>1628</v>
      </c>
      <c r="E1426" s="397">
        <v>3713</v>
      </c>
      <c r="F1426" s="397">
        <v>3713</v>
      </c>
      <c r="G1426" s="348">
        <v>4.8961948940493298E-4</v>
      </c>
      <c r="H1426" s="349">
        <v>0.28037472265654095</v>
      </c>
      <c r="I1426" s="349">
        <v>1.7671114885874604E-5</v>
      </c>
      <c r="J1426" s="347">
        <v>-1.1977810415064738</v>
      </c>
      <c r="K1426" s="347">
        <v>-1.1977810415064738</v>
      </c>
      <c r="L1426" s="347">
        <v>0.63027127469195143</v>
      </c>
      <c r="M1426" s="347"/>
      <c r="N1426" s="347"/>
      <c r="O1426" s="347"/>
      <c r="P1426" s="343" t="s">
        <v>1798</v>
      </c>
    </row>
    <row r="1427" spans="1:16" s="96" customFormat="1" ht="12.95" customHeight="1" x14ac:dyDescent="0.2">
      <c r="A1427" s="343" t="s">
        <v>103</v>
      </c>
      <c r="B1427" s="343" t="s">
        <v>1575</v>
      </c>
      <c r="C1427" s="343" t="s">
        <v>238</v>
      </c>
      <c r="D1427" s="343" t="s">
        <v>1629</v>
      </c>
      <c r="E1427" s="397">
        <v>3713</v>
      </c>
      <c r="F1427" s="397">
        <v>3713</v>
      </c>
      <c r="G1427" s="348">
        <v>3.3009032099405556E-4</v>
      </c>
      <c r="H1427" s="349">
        <v>0.28032428758370104</v>
      </c>
      <c r="I1427" s="349">
        <v>1.7565914295272842E-5</v>
      </c>
      <c r="J1427" s="347">
        <v>-2.5882107311858693</v>
      </c>
      <c r="K1427" s="347">
        <v>-2.5882107311858693</v>
      </c>
      <c r="L1427" s="347">
        <v>0.62651911130084947</v>
      </c>
      <c r="M1427" s="347"/>
      <c r="N1427" s="347"/>
      <c r="O1427" s="347"/>
      <c r="P1427" s="343" t="s">
        <v>1798</v>
      </c>
    </row>
    <row r="1428" spans="1:16" s="96" customFormat="1" ht="12.95" customHeight="1" x14ac:dyDescent="0.2">
      <c r="A1428" s="343" t="s">
        <v>103</v>
      </c>
      <c r="B1428" s="343" t="s">
        <v>1575</v>
      </c>
      <c r="C1428" s="343" t="s">
        <v>238</v>
      </c>
      <c r="D1428" s="343" t="s">
        <v>1630</v>
      </c>
      <c r="E1428" s="397">
        <v>3713</v>
      </c>
      <c r="F1428" s="397">
        <v>3713</v>
      </c>
      <c r="G1428" s="348">
        <v>4.2544928621907172E-4</v>
      </c>
      <c r="H1428" s="349">
        <v>0.28038523660959813</v>
      </c>
      <c r="I1428" s="349">
        <v>1.5560824233159928E-5</v>
      </c>
      <c r="J1428" s="347">
        <v>-0.65849434167541965</v>
      </c>
      <c r="K1428" s="347">
        <v>-0.65849434167541965</v>
      </c>
      <c r="L1428" s="347">
        <v>0.55500406103581312</v>
      </c>
      <c r="M1428" s="347"/>
      <c r="N1428" s="347"/>
      <c r="O1428" s="347"/>
      <c r="P1428" s="343" t="s">
        <v>1798</v>
      </c>
    </row>
    <row r="1429" spans="1:16" s="96" customFormat="1" ht="12.95" customHeight="1" x14ac:dyDescent="0.2">
      <c r="A1429" s="343" t="s">
        <v>103</v>
      </c>
      <c r="B1429" s="343" t="s">
        <v>1575</v>
      </c>
      <c r="C1429" s="343" t="s">
        <v>238</v>
      </c>
      <c r="D1429" s="343" t="s">
        <v>1631</v>
      </c>
      <c r="E1429" s="397">
        <v>3713</v>
      </c>
      <c r="F1429" s="397">
        <v>3713</v>
      </c>
      <c r="G1429" s="348">
        <v>3.0256797191053773E-4</v>
      </c>
      <c r="H1429" s="349">
        <v>0.28035537052152687</v>
      </c>
      <c r="I1429" s="349">
        <v>1.7660760714950833E-5</v>
      </c>
      <c r="J1429" s="347">
        <v>-1.4091207505506631</v>
      </c>
      <c r="K1429" s="347">
        <v>-1.4091207505506631</v>
      </c>
      <c r="L1429" s="347">
        <v>0.62990197504553258</v>
      </c>
      <c r="M1429" s="347"/>
      <c r="N1429" s="347"/>
      <c r="O1429" s="347"/>
      <c r="P1429" s="343" t="s">
        <v>1798</v>
      </c>
    </row>
    <row r="1430" spans="1:16" s="96" customFormat="1" ht="12.95" customHeight="1" x14ac:dyDescent="0.2">
      <c r="A1430" s="343" t="s">
        <v>103</v>
      </c>
      <c r="B1430" s="343" t="s">
        <v>1575</v>
      </c>
      <c r="C1430" s="343" t="s">
        <v>238</v>
      </c>
      <c r="D1430" s="343" t="s">
        <v>1632</v>
      </c>
      <c r="E1430" s="397">
        <v>3713</v>
      </c>
      <c r="F1430" s="397">
        <v>3713</v>
      </c>
      <c r="G1430" s="348">
        <v>2.4062712937800352E-4</v>
      </c>
      <c r="H1430" s="349">
        <v>0.2803734954629431</v>
      </c>
      <c r="I1430" s="349">
        <v>1.9636188754239452E-5</v>
      </c>
      <c r="J1430" s="347">
        <v>-0.60408241019827003</v>
      </c>
      <c r="K1430" s="347">
        <v>-0.60408241019827003</v>
      </c>
      <c r="L1430" s="347">
        <v>0.70035907729470992</v>
      </c>
      <c r="M1430" s="347"/>
      <c r="N1430" s="347"/>
      <c r="O1430" s="347"/>
      <c r="P1430" s="343" t="s">
        <v>1798</v>
      </c>
    </row>
    <row r="1431" spans="1:16" s="96" customFormat="1" ht="12.95" customHeight="1" x14ac:dyDescent="0.2">
      <c r="A1431" s="343" t="s">
        <v>103</v>
      </c>
      <c r="B1431" s="343" t="s">
        <v>1575</v>
      </c>
      <c r="C1431" s="343" t="s">
        <v>238</v>
      </c>
      <c r="D1431" s="343" t="s">
        <v>1633</v>
      </c>
      <c r="E1431" s="397">
        <v>3713</v>
      </c>
      <c r="F1431" s="397">
        <v>3713</v>
      </c>
      <c r="G1431" s="348">
        <v>6.4510732206520807E-4</v>
      </c>
      <c r="H1431" s="349">
        <v>0.28042262672791562</v>
      </c>
      <c r="I1431" s="349">
        <v>1.986258574718279E-5</v>
      </c>
      <c r="J1431" s="347">
        <v>0.11272264808237509</v>
      </c>
      <c r="K1431" s="347">
        <v>0.11272264808237509</v>
      </c>
      <c r="L1431" s="347">
        <v>0.70843392272701422</v>
      </c>
      <c r="M1431" s="347"/>
      <c r="N1431" s="347"/>
      <c r="O1431" s="347"/>
      <c r="P1431" s="343" t="s">
        <v>1798</v>
      </c>
    </row>
    <row r="1432" spans="1:16" s="96" customFormat="1" ht="12.95" customHeight="1" x14ac:dyDescent="0.2">
      <c r="A1432" s="343" t="s">
        <v>103</v>
      </c>
      <c r="B1432" s="343" t="s">
        <v>1575</v>
      </c>
      <c r="C1432" s="343" t="s">
        <v>238</v>
      </c>
      <c r="D1432" s="343" t="s">
        <v>1634</v>
      </c>
      <c r="E1432" s="344">
        <v>3713</v>
      </c>
      <c r="F1432" s="344">
        <v>3713</v>
      </c>
      <c r="G1432" s="348">
        <v>3.8398371534818272E-4</v>
      </c>
      <c r="H1432" s="349">
        <v>0.28039298974658694</v>
      </c>
      <c r="I1432" s="349">
        <v>1.739051618397149E-5</v>
      </c>
      <c r="J1432" s="347">
        <v>-0.27580523811576718</v>
      </c>
      <c r="K1432" s="347">
        <v>-0.27580523811576718</v>
      </c>
      <c r="L1432" s="347">
        <v>0.62026323034092279</v>
      </c>
      <c r="M1432" s="347"/>
      <c r="N1432" s="347"/>
      <c r="O1432" s="347"/>
      <c r="P1432" s="343" t="s">
        <v>1798</v>
      </c>
    </row>
    <row r="1433" spans="1:16" s="96" customFormat="1" ht="12.95" customHeight="1" x14ac:dyDescent="0.2">
      <c r="A1433" s="343" t="s">
        <v>103</v>
      </c>
      <c r="B1433" s="343" t="s">
        <v>1575</v>
      </c>
      <c r="C1433" s="343" t="s">
        <v>238</v>
      </c>
      <c r="D1433" s="343" t="s">
        <v>1635</v>
      </c>
      <c r="E1433" s="397">
        <v>3713</v>
      </c>
      <c r="F1433" s="397">
        <v>3713</v>
      </c>
      <c r="G1433" s="348">
        <v>4.7193291203041668E-4</v>
      </c>
      <c r="H1433" s="349">
        <v>0.28040594521975587</v>
      </c>
      <c r="I1433" s="349">
        <v>1.9956302698596067E-5</v>
      </c>
      <c r="J1433" s="347">
        <v>-3.8892556291081348E-2</v>
      </c>
      <c r="K1433" s="347">
        <v>-3.8892556291081348E-2</v>
      </c>
      <c r="L1433" s="347">
        <v>0.71177650200260345</v>
      </c>
      <c r="M1433" s="347"/>
      <c r="N1433" s="347"/>
      <c r="O1433" s="347"/>
      <c r="P1433" s="343" t="s">
        <v>1798</v>
      </c>
    </row>
    <row r="1434" spans="1:16" s="96" customFormat="1" ht="12.95" customHeight="1" x14ac:dyDescent="0.2">
      <c r="A1434" s="343" t="s">
        <v>103</v>
      </c>
      <c r="B1434" s="343" t="s">
        <v>1575</v>
      </c>
      <c r="C1434" s="343" t="s">
        <v>238</v>
      </c>
      <c r="D1434" s="343" t="s">
        <v>1636</v>
      </c>
      <c r="E1434" s="397">
        <v>3713</v>
      </c>
      <c r="F1434" s="397">
        <v>3713</v>
      </c>
      <c r="G1434" s="348">
        <v>2.7498296970248379E-4</v>
      </c>
      <c r="H1434" s="349">
        <v>0.28037627189550329</v>
      </c>
      <c r="I1434" s="349">
        <v>1.8674052479260847E-5</v>
      </c>
      <c r="J1434" s="347">
        <v>-0.59301368001363208</v>
      </c>
      <c r="K1434" s="347">
        <v>-0.59301368001363208</v>
      </c>
      <c r="L1434" s="347">
        <v>0.66604280124837878</v>
      </c>
      <c r="M1434" s="347"/>
      <c r="N1434" s="347"/>
      <c r="O1434" s="347"/>
      <c r="P1434" s="343" t="s">
        <v>1798</v>
      </c>
    </row>
    <row r="1435" spans="1:16" s="96" customFormat="1" ht="12.95" customHeight="1" x14ac:dyDescent="0.2">
      <c r="A1435" s="343" t="s">
        <v>103</v>
      </c>
      <c r="B1435" s="343" t="s">
        <v>1575</v>
      </c>
      <c r="C1435" s="343" t="s">
        <v>238</v>
      </c>
      <c r="D1435" s="343" t="s">
        <v>1637</v>
      </c>
      <c r="E1435" s="397">
        <v>3713</v>
      </c>
      <c r="F1435" s="397">
        <v>3713</v>
      </c>
      <c r="G1435" s="348">
        <v>4.7247140536195589E-4</v>
      </c>
      <c r="H1435" s="349">
        <v>0.28039061824870254</v>
      </c>
      <c r="I1435" s="349">
        <v>1.8966467880362577E-5</v>
      </c>
      <c r="J1435" s="347">
        <v>-0.58693448109492508</v>
      </c>
      <c r="K1435" s="347">
        <v>-0.58693448109492508</v>
      </c>
      <c r="L1435" s="347">
        <v>0.67647230888256971</v>
      </c>
      <c r="M1435" s="347"/>
      <c r="N1435" s="347"/>
      <c r="O1435" s="347"/>
      <c r="P1435" s="343" t="s">
        <v>1798</v>
      </c>
    </row>
    <row r="1436" spans="1:16" s="96" customFormat="1" ht="12.95" customHeight="1" x14ac:dyDescent="0.2">
      <c r="A1436" s="343" t="s">
        <v>103</v>
      </c>
      <c r="B1436" s="343" t="s">
        <v>1575</v>
      </c>
      <c r="C1436" s="343" t="s">
        <v>238</v>
      </c>
      <c r="D1436" s="343" t="s">
        <v>1638</v>
      </c>
      <c r="E1436" s="397">
        <v>3713</v>
      </c>
      <c r="F1436" s="397">
        <v>3713</v>
      </c>
      <c r="G1436" s="348">
        <v>2.8887573584038132E-4</v>
      </c>
      <c r="H1436" s="349">
        <v>0.28038152615115802</v>
      </c>
      <c r="I1436" s="349">
        <v>2.0163540928442812E-5</v>
      </c>
      <c r="J1436" s="347">
        <v>-0.4411796165415538</v>
      </c>
      <c r="K1436" s="347">
        <v>-0.4411796165415538</v>
      </c>
      <c r="L1436" s="347">
        <v>0.71916801658078455</v>
      </c>
      <c r="M1436" s="347"/>
      <c r="N1436" s="347"/>
      <c r="O1436" s="347"/>
      <c r="P1436" s="343" t="s">
        <v>1798</v>
      </c>
    </row>
    <row r="1437" spans="1:16" s="96" customFormat="1" ht="12.95" customHeight="1" x14ac:dyDescent="0.2">
      <c r="A1437" s="343" t="s">
        <v>103</v>
      </c>
      <c r="B1437" s="343" t="s">
        <v>1575</v>
      </c>
      <c r="C1437" s="343" t="s">
        <v>238</v>
      </c>
      <c r="D1437" s="343" t="s">
        <v>1639</v>
      </c>
      <c r="E1437" s="397">
        <v>3713</v>
      </c>
      <c r="F1437" s="397">
        <v>3713</v>
      </c>
      <c r="G1437" s="348">
        <v>3.0055150054405128E-4</v>
      </c>
      <c r="H1437" s="349">
        <v>0.28039352170141763</v>
      </c>
      <c r="I1437" s="349">
        <v>1.7354684856172326E-5</v>
      </c>
      <c r="J1437" s="347">
        <v>-4.3229516452081285E-2</v>
      </c>
      <c r="K1437" s="347">
        <v>-4.3229516452081285E-2</v>
      </c>
      <c r="L1437" s="347">
        <v>0.61898524325365578</v>
      </c>
      <c r="M1437" s="347"/>
      <c r="N1437" s="347"/>
      <c r="O1437" s="347"/>
      <c r="P1437" s="343" t="s">
        <v>1798</v>
      </c>
    </row>
    <row r="1438" spans="1:16" s="96" customFormat="1" ht="12.95" customHeight="1" x14ac:dyDescent="0.2">
      <c r="A1438" s="343" t="s">
        <v>103</v>
      </c>
      <c r="B1438" s="343" t="s">
        <v>1575</v>
      </c>
      <c r="C1438" s="343" t="s">
        <v>238</v>
      </c>
      <c r="D1438" s="343" t="s">
        <v>1640</v>
      </c>
      <c r="E1438" s="397">
        <v>3713</v>
      </c>
      <c r="F1438" s="397">
        <v>3713</v>
      </c>
      <c r="G1438" s="348">
        <v>2.8895993677000535E-4</v>
      </c>
      <c r="H1438" s="349">
        <v>0.28039484820679328</v>
      </c>
      <c r="I1438" s="349">
        <v>1.7421684589439693E-5</v>
      </c>
      <c r="J1438" s="347">
        <v>3.3759269133515346E-2</v>
      </c>
      <c r="K1438" s="347">
        <v>3.3759269133515346E-2</v>
      </c>
      <c r="L1438" s="347">
        <v>0.62137490613345392</v>
      </c>
      <c r="M1438" s="347"/>
      <c r="N1438" s="347"/>
      <c r="O1438" s="347"/>
      <c r="P1438" s="343" t="s">
        <v>1798</v>
      </c>
    </row>
    <row r="1439" spans="1:16" s="96" customFormat="1" ht="12.95" customHeight="1" x14ac:dyDescent="0.2">
      <c r="A1439" s="343" t="s">
        <v>103</v>
      </c>
      <c r="B1439" s="343" t="s">
        <v>1575</v>
      </c>
      <c r="C1439" s="343" t="s">
        <v>238</v>
      </c>
      <c r="D1439" s="343" t="s">
        <v>1641</v>
      </c>
      <c r="E1439" s="397">
        <v>3713</v>
      </c>
      <c r="F1439" s="397">
        <v>3713</v>
      </c>
      <c r="G1439" s="348">
        <v>3.7960653762820638E-4</v>
      </c>
      <c r="H1439" s="349">
        <v>0.28039120207843593</v>
      </c>
      <c r="I1439" s="349">
        <v>2.0263916611005927E-5</v>
      </c>
      <c r="J1439" s="347">
        <v>-0.3283591326774804</v>
      </c>
      <c r="K1439" s="347">
        <v>-0.3283591326774804</v>
      </c>
      <c r="L1439" s="347">
        <v>0.72274809117311989</v>
      </c>
      <c r="M1439" s="347"/>
      <c r="N1439" s="347"/>
      <c r="O1439" s="347"/>
      <c r="P1439" s="343" t="s">
        <v>1798</v>
      </c>
    </row>
    <row r="1440" spans="1:16" s="96" customFormat="1" ht="12.95" customHeight="1" x14ac:dyDescent="0.2">
      <c r="A1440" s="343" t="s">
        <v>103</v>
      </c>
      <c r="B1440" s="343" t="s">
        <v>1575</v>
      </c>
      <c r="C1440" s="343" t="s">
        <v>238</v>
      </c>
      <c r="D1440" s="343" t="s">
        <v>1642</v>
      </c>
      <c r="E1440" s="397">
        <v>3713</v>
      </c>
      <c r="F1440" s="397">
        <v>3713</v>
      </c>
      <c r="G1440" s="348">
        <v>3.7100212574116059E-4</v>
      </c>
      <c r="H1440" s="349">
        <v>0.28037347363868625</v>
      </c>
      <c r="I1440" s="349">
        <v>2.4140865489120658E-5</v>
      </c>
      <c r="J1440" s="347">
        <v>-0.93864603901927524</v>
      </c>
      <c r="K1440" s="347">
        <v>-0.93864603901927524</v>
      </c>
      <c r="L1440" s="347">
        <v>0.8610262658736989</v>
      </c>
      <c r="M1440" s="347"/>
      <c r="N1440" s="347"/>
      <c r="O1440" s="347"/>
      <c r="P1440" s="343" t="s">
        <v>1798</v>
      </c>
    </row>
    <row r="1441" spans="1:16" s="96" customFormat="1" ht="12.95" customHeight="1" x14ac:dyDescent="0.2">
      <c r="A1441" s="343" t="s">
        <v>103</v>
      </c>
      <c r="B1441" s="343" t="s">
        <v>1575</v>
      </c>
      <c r="C1441" s="343" t="s">
        <v>238</v>
      </c>
      <c r="D1441" s="343" t="s">
        <v>1643</v>
      </c>
      <c r="E1441" s="397">
        <v>3713</v>
      </c>
      <c r="F1441" s="397">
        <v>3713</v>
      </c>
      <c r="G1441" s="348">
        <v>5.5834913335361296E-4</v>
      </c>
      <c r="H1441" s="349">
        <v>0.28041407976366139</v>
      </c>
      <c r="I1441" s="349">
        <v>2.3085674351585565E-5</v>
      </c>
      <c r="J1441" s="347">
        <v>2.9997950072857549E-2</v>
      </c>
      <c r="K1441" s="347">
        <v>2.9997950072857549E-2</v>
      </c>
      <c r="L1441" s="347">
        <v>0.82339102511097551</v>
      </c>
      <c r="M1441" s="347"/>
      <c r="N1441" s="347"/>
      <c r="O1441" s="347"/>
      <c r="P1441" s="343" t="s">
        <v>1798</v>
      </c>
    </row>
    <row r="1442" spans="1:16" s="96" customFormat="1" ht="12.95" customHeight="1" x14ac:dyDescent="0.2">
      <c r="A1442" s="343" t="s">
        <v>103</v>
      </c>
      <c r="B1442" s="343" t="s">
        <v>1575</v>
      </c>
      <c r="C1442" s="343" t="s">
        <v>238</v>
      </c>
      <c r="D1442" s="343" t="s">
        <v>1644</v>
      </c>
      <c r="E1442" s="397">
        <v>3713</v>
      </c>
      <c r="F1442" s="397">
        <v>3713</v>
      </c>
      <c r="G1442" s="348">
        <v>5.027252691029477E-4</v>
      </c>
      <c r="H1442" s="349">
        <v>0.28035675345304584</v>
      </c>
      <c r="I1442" s="349">
        <v>2.7196548974335109E-5</v>
      </c>
      <c r="J1442" s="347">
        <v>-1.8722375017610204</v>
      </c>
      <c r="K1442" s="347">
        <v>-1.8722375017610204</v>
      </c>
      <c r="L1442" s="347">
        <v>0.97001257136075658</v>
      </c>
      <c r="M1442" s="347"/>
      <c r="N1442" s="347"/>
      <c r="O1442" s="347"/>
      <c r="P1442" s="343" t="s">
        <v>1798</v>
      </c>
    </row>
    <row r="1443" spans="1:16" s="96" customFormat="1" ht="12.95" customHeight="1" x14ac:dyDescent="0.2">
      <c r="A1443" s="343" t="s">
        <v>103</v>
      </c>
      <c r="B1443" s="343" t="s">
        <v>1575</v>
      </c>
      <c r="C1443" s="343" t="s">
        <v>238</v>
      </c>
      <c r="D1443" s="343" t="s">
        <v>1645</v>
      </c>
      <c r="E1443" s="397">
        <v>3713</v>
      </c>
      <c r="F1443" s="397">
        <v>3713</v>
      </c>
      <c r="G1443" s="348">
        <v>8.2429050929595945E-4</v>
      </c>
      <c r="H1443" s="349">
        <v>0.28033211322700169</v>
      </c>
      <c r="I1443" s="349">
        <v>2.3969531004476352E-5</v>
      </c>
      <c r="J1443" s="347">
        <v>-3.5743435997348527</v>
      </c>
      <c r="K1443" s="347">
        <v>-3.5743435997348527</v>
      </c>
      <c r="L1443" s="347">
        <v>0.85491532127668357</v>
      </c>
      <c r="M1443" s="347"/>
      <c r="N1443" s="347"/>
      <c r="O1443" s="347"/>
      <c r="P1443" s="343" t="s">
        <v>1798</v>
      </c>
    </row>
    <row r="1444" spans="1:16" s="96" customFormat="1" ht="12.95" customHeight="1" x14ac:dyDescent="0.2">
      <c r="A1444" s="343" t="s">
        <v>103</v>
      </c>
      <c r="B1444" s="343" t="s">
        <v>1575</v>
      </c>
      <c r="C1444" s="343" t="s">
        <v>238</v>
      </c>
      <c r="D1444" s="343" t="s">
        <v>1646</v>
      </c>
      <c r="E1444" s="397">
        <v>3713</v>
      </c>
      <c r="F1444" s="397">
        <v>3713</v>
      </c>
      <c r="G1444" s="348">
        <v>3.5753391976334111E-4</v>
      </c>
      <c r="H1444" s="349">
        <v>0.28034161228226068</v>
      </c>
      <c r="I1444" s="349">
        <v>2.485593717641812E-5</v>
      </c>
      <c r="J1444" s="347">
        <v>-2.0405559270764151</v>
      </c>
      <c r="K1444" s="347">
        <v>-2.0405559270764151</v>
      </c>
      <c r="L1444" s="347">
        <v>0.88653055050791352</v>
      </c>
      <c r="M1444" s="347"/>
      <c r="N1444" s="347"/>
      <c r="O1444" s="347"/>
      <c r="P1444" s="343" t="s">
        <v>1798</v>
      </c>
    </row>
    <row r="1445" spans="1:16" s="96" customFormat="1" ht="12.95" customHeight="1" x14ac:dyDescent="0.2">
      <c r="A1445" s="343" t="s">
        <v>103</v>
      </c>
      <c r="B1445" s="343" t="s">
        <v>1575</v>
      </c>
      <c r="C1445" s="343" t="s">
        <v>238</v>
      </c>
      <c r="D1445" s="343" t="s">
        <v>1647</v>
      </c>
      <c r="E1445" s="397">
        <v>3713</v>
      </c>
      <c r="F1445" s="397">
        <v>3713</v>
      </c>
      <c r="G1445" s="348">
        <v>8.2773546460594499E-4</v>
      </c>
      <c r="H1445" s="349">
        <v>0.28037914859684848</v>
      </c>
      <c r="I1445" s="349">
        <v>2.6780551706602706E-5</v>
      </c>
      <c r="J1445" s="347">
        <v>-1.9055644740029187</v>
      </c>
      <c r="K1445" s="347">
        <v>-1.9055644740029187</v>
      </c>
      <c r="L1445" s="347">
        <v>0.95517529992261707</v>
      </c>
      <c r="M1445" s="347"/>
      <c r="N1445" s="347"/>
      <c r="O1445" s="347"/>
      <c r="P1445" s="343" t="s">
        <v>1798</v>
      </c>
    </row>
    <row r="1446" spans="1:16" s="96" customFormat="1" ht="12.95" customHeight="1" x14ac:dyDescent="0.2">
      <c r="A1446" s="343" t="s">
        <v>103</v>
      </c>
      <c r="B1446" s="343" t="s">
        <v>1575</v>
      </c>
      <c r="C1446" s="343" t="s">
        <v>238</v>
      </c>
      <c r="D1446" s="343" t="s">
        <v>1648</v>
      </c>
      <c r="E1446" s="397">
        <v>3713</v>
      </c>
      <c r="F1446" s="397">
        <v>3713</v>
      </c>
      <c r="G1446" s="348">
        <v>9.5519463040559928E-4</v>
      </c>
      <c r="H1446" s="349">
        <v>0.28042824801361471</v>
      </c>
      <c r="I1446" s="349">
        <v>2.9833910240683006E-5</v>
      </c>
      <c r="J1446" s="347">
        <v>-0.48066788370659808</v>
      </c>
      <c r="K1446" s="347">
        <v>-0.48066788370659808</v>
      </c>
      <c r="L1446" s="347">
        <v>1.0640786819560155</v>
      </c>
      <c r="M1446" s="347"/>
      <c r="N1446" s="347"/>
      <c r="O1446" s="347"/>
      <c r="P1446" s="343" t="s">
        <v>1798</v>
      </c>
    </row>
    <row r="1447" spans="1:16" s="96" customFormat="1" ht="12.95" customHeight="1" x14ac:dyDescent="0.2">
      <c r="A1447" s="343" t="s">
        <v>103</v>
      </c>
      <c r="B1447" s="343" t="s">
        <v>1575</v>
      </c>
      <c r="C1447" s="343" t="s">
        <v>238</v>
      </c>
      <c r="D1447" s="343" t="s">
        <v>1649</v>
      </c>
      <c r="E1447" s="397">
        <v>3713</v>
      </c>
      <c r="F1447" s="397">
        <v>3713</v>
      </c>
      <c r="G1447" s="348">
        <v>6.3661035999369991E-4</v>
      </c>
      <c r="H1447" s="349">
        <v>0.28036913835919292</v>
      </c>
      <c r="I1447" s="349">
        <v>3.26026164138838E-5</v>
      </c>
      <c r="J1447" s="347">
        <v>-1.7732798738534505</v>
      </c>
      <c r="K1447" s="347">
        <v>-1.7732798738534505</v>
      </c>
      <c r="L1447" s="347">
        <v>1.1628294387855398</v>
      </c>
      <c r="M1447" s="347"/>
      <c r="N1447" s="347"/>
      <c r="O1447" s="347"/>
      <c r="P1447" s="343" t="s">
        <v>1798</v>
      </c>
    </row>
    <row r="1448" spans="1:16" s="96" customFormat="1" ht="12.95" customHeight="1" x14ac:dyDescent="0.2">
      <c r="A1448" s="343" t="s">
        <v>103</v>
      </c>
      <c r="B1448" s="343" t="s">
        <v>1575</v>
      </c>
      <c r="C1448" s="343" t="s">
        <v>238</v>
      </c>
      <c r="D1448" s="343" t="s">
        <v>1650</v>
      </c>
      <c r="E1448" s="397">
        <v>3713</v>
      </c>
      <c r="F1448" s="397">
        <v>3713</v>
      </c>
      <c r="G1448" s="348">
        <v>6.5271202588967946E-4</v>
      </c>
      <c r="H1448" s="349">
        <v>0.28043407700981532</v>
      </c>
      <c r="I1448" s="349">
        <v>3.1056694003139762E-5</v>
      </c>
      <c r="J1448" s="347">
        <v>0.50164750064585206</v>
      </c>
      <c r="K1448" s="347">
        <v>0.50164750064585206</v>
      </c>
      <c r="L1448" s="347">
        <v>1.10769140733602</v>
      </c>
      <c r="M1448" s="347"/>
      <c r="N1448" s="347"/>
      <c r="O1448" s="347"/>
      <c r="P1448" s="343" t="s">
        <v>1798</v>
      </c>
    </row>
    <row r="1449" spans="1:16" s="96" customFormat="1" ht="12.95" customHeight="1" x14ac:dyDescent="0.2">
      <c r="A1449" s="343" t="s">
        <v>103</v>
      </c>
      <c r="B1449" s="343" t="s">
        <v>1575</v>
      </c>
      <c r="C1449" s="343" t="s">
        <v>238</v>
      </c>
      <c r="D1449" s="343" t="s">
        <v>1651</v>
      </c>
      <c r="E1449" s="397">
        <v>3713</v>
      </c>
      <c r="F1449" s="397">
        <v>3713</v>
      </c>
      <c r="G1449" s="348">
        <v>7.479928539761532E-4</v>
      </c>
      <c r="H1449" s="349">
        <v>0.28038879170699477</v>
      </c>
      <c r="I1449" s="349">
        <v>2.6882396368598609E-5</v>
      </c>
      <c r="J1449" s="347">
        <v>-1.3574695348927968</v>
      </c>
      <c r="K1449" s="347">
        <v>-1.3574695348927968</v>
      </c>
      <c r="L1449" s="347">
        <v>0.95880776823875635</v>
      </c>
      <c r="M1449" s="347"/>
      <c r="N1449" s="347"/>
      <c r="O1449" s="347"/>
      <c r="P1449" s="343" t="s">
        <v>1798</v>
      </c>
    </row>
    <row r="1450" spans="1:16" s="96" customFormat="1" ht="12.95" customHeight="1" x14ac:dyDescent="0.2">
      <c r="A1450" s="343" t="s">
        <v>103</v>
      </c>
      <c r="B1450" s="343" t="s">
        <v>1575</v>
      </c>
      <c r="C1450" s="343" t="s">
        <v>238</v>
      </c>
      <c r="D1450" s="343" t="s">
        <v>1652</v>
      </c>
      <c r="E1450" s="397">
        <v>3713</v>
      </c>
      <c r="F1450" s="397">
        <v>3713</v>
      </c>
      <c r="G1450" s="348">
        <v>7.6538753135840635E-4</v>
      </c>
      <c r="H1450" s="349">
        <v>0.28039354579106229</v>
      </c>
      <c r="I1450" s="349">
        <v>2.9088142665978349E-5</v>
      </c>
      <c r="J1450" s="347">
        <v>-1.2324405381303194</v>
      </c>
      <c r="K1450" s="347">
        <v>-1.2324405381303194</v>
      </c>
      <c r="L1450" s="347">
        <v>1.0374795747136734</v>
      </c>
      <c r="M1450" s="347"/>
      <c r="N1450" s="347"/>
      <c r="O1450" s="347"/>
      <c r="P1450" s="343" t="s">
        <v>1798</v>
      </c>
    </row>
    <row r="1451" spans="1:16" s="96" customFormat="1" ht="12.95" customHeight="1" x14ac:dyDescent="0.2">
      <c r="A1451" s="343" t="s">
        <v>103</v>
      </c>
      <c r="B1451" s="343" t="s">
        <v>1575</v>
      </c>
      <c r="C1451" s="343" t="s">
        <v>238</v>
      </c>
      <c r="D1451" s="343" t="s">
        <v>1653</v>
      </c>
      <c r="E1451" s="397">
        <v>3713</v>
      </c>
      <c r="F1451" s="397">
        <v>3713</v>
      </c>
      <c r="G1451" s="348">
        <v>4.0473065852164413E-4</v>
      </c>
      <c r="H1451" s="349">
        <v>0.28037969212809188</v>
      </c>
      <c r="I1451" s="349">
        <v>2.5392820337349963E-5</v>
      </c>
      <c r="J1451" s="347">
        <v>-0.80320429172719976</v>
      </c>
      <c r="K1451" s="347">
        <v>-0.80320429172719976</v>
      </c>
      <c r="L1451" s="347">
        <v>0.90567942913621913</v>
      </c>
      <c r="M1451" s="347"/>
      <c r="N1451" s="347"/>
      <c r="O1451" s="347"/>
      <c r="P1451" s="343" t="s">
        <v>1798</v>
      </c>
    </row>
    <row r="1452" spans="1:16" s="96" customFormat="1" ht="12.95" customHeight="1" x14ac:dyDescent="0.2">
      <c r="A1452" s="343" t="s">
        <v>103</v>
      </c>
      <c r="B1452" s="343" t="s">
        <v>1575</v>
      </c>
      <c r="C1452" s="343" t="s">
        <v>238</v>
      </c>
      <c r="D1452" s="343" t="s">
        <v>1654</v>
      </c>
      <c r="E1452" s="397">
        <v>3713</v>
      </c>
      <c r="F1452" s="397">
        <v>3713</v>
      </c>
      <c r="G1452" s="348">
        <v>4.9649039750879198E-4</v>
      </c>
      <c r="H1452" s="349">
        <v>0.28042264103442899</v>
      </c>
      <c r="I1452" s="349">
        <v>2.8684861351075042E-5</v>
      </c>
      <c r="J1452" s="347">
        <v>0.49372101082800768</v>
      </c>
      <c r="K1452" s="347">
        <v>0.49372101082800768</v>
      </c>
      <c r="L1452" s="347">
        <v>1.0230958400114787</v>
      </c>
      <c r="M1452" s="347"/>
      <c r="N1452" s="347"/>
      <c r="O1452" s="347"/>
      <c r="P1452" s="343" t="s">
        <v>1798</v>
      </c>
    </row>
    <row r="1453" spans="1:16" s="96" customFormat="1" ht="12.95" customHeight="1" x14ac:dyDescent="0.2">
      <c r="A1453" s="343" t="s">
        <v>103</v>
      </c>
      <c r="B1453" s="343" t="s">
        <v>1575</v>
      </c>
      <c r="C1453" s="343" t="s">
        <v>238</v>
      </c>
      <c r="D1453" s="343" t="s">
        <v>1655</v>
      </c>
      <c r="E1453" s="397">
        <v>3713</v>
      </c>
      <c r="F1453" s="397">
        <v>3713</v>
      </c>
      <c r="G1453" s="348">
        <v>2.7578677709740024E-4</v>
      </c>
      <c r="H1453" s="349">
        <v>0.28032475622418024</v>
      </c>
      <c r="I1453" s="349">
        <v>2.1151612001351375E-5</v>
      </c>
      <c r="J1453" s="347">
        <v>-2.4324682630061378</v>
      </c>
      <c r="K1453" s="347">
        <v>-2.4324682630061378</v>
      </c>
      <c r="L1453" s="347">
        <v>0.75440930263681594</v>
      </c>
      <c r="M1453" s="347"/>
      <c r="N1453" s="347"/>
      <c r="O1453" s="347"/>
      <c r="P1453" s="343" t="s">
        <v>1798</v>
      </c>
    </row>
    <row r="1454" spans="1:16" s="96" customFormat="1" ht="12.95" customHeight="1" x14ac:dyDescent="0.2">
      <c r="A1454" s="343" t="s">
        <v>103</v>
      </c>
      <c r="B1454" s="343" t="s">
        <v>1575</v>
      </c>
      <c r="C1454" s="343" t="s">
        <v>238</v>
      </c>
      <c r="D1454" s="343" t="s">
        <v>1656</v>
      </c>
      <c r="E1454" s="397">
        <v>3713</v>
      </c>
      <c r="F1454" s="397">
        <v>3713</v>
      </c>
      <c r="G1454" s="348">
        <v>2.7281356863689349E-4</v>
      </c>
      <c r="H1454" s="349">
        <v>0.28034418589630766</v>
      </c>
      <c r="I1454" s="349">
        <v>2.9739265328158124E-5</v>
      </c>
      <c r="J1454" s="347">
        <v>-1.7318629738483082</v>
      </c>
      <c r="K1454" s="347">
        <v>-1.7318629738483082</v>
      </c>
      <c r="L1454" s="347">
        <v>1.0607030053200184</v>
      </c>
      <c r="M1454" s="347"/>
      <c r="N1454" s="347"/>
      <c r="O1454" s="347"/>
      <c r="P1454" s="343" t="s">
        <v>1798</v>
      </c>
    </row>
    <row r="1455" spans="1:16" s="96" customFormat="1" ht="12.95" customHeight="1" x14ac:dyDescent="0.2">
      <c r="A1455" s="343" t="s">
        <v>103</v>
      </c>
      <c r="B1455" s="343" t="s">
        <v>1575</v>
      </c>
      <c r="C1455" s="343" t="s">
        <v>238</v>
      </c>
      <c r="D1455" s="343" t="s">
        <v>1657</v>
      </c>
      <c r="E1455" s="397">
        <v>3713</v>
      </c>
      <c r="F1455" s="397">
        <v>3713</v>
      </c>
      <c r="G1455" s="348">
        <v>2.8806647027541303E-4</v>
      </c>
      <c r="H1455" s="349">
        <v>0.28031193345392558</v>
      </c>
      <c r="I1455" s="349">
        <v>2.3047478790903637E-5</v>
      </c>
      <c r="J1455" s="347">
        <v>-2.9212532230615817</v>
      </c>
      <c r="K1455" s="347">
        <v>-2.9212532230615817</v>
      </c>
      <c r="L1455" s="347">
        <v>0.82202871351300111</v>
      </c>
      <c r="M1455" s="347"/>
      <c r="N1455" s="347"/>
      <c r="O1455" s="347"/>
      <c r="P1455" s="343" t="s">
        <v>1798</v>
      </c>
    </row>
    <row r="1456" spans="1:16" s="96" customFormat="1" ht="12.95" customHeight="1" x14ac:dyDescent="0.2">
      <c r="A1456" s="343" t="s">
        <v>103</v>
      </c>
      <c r="B1456" s="343" t="s">
        <v>1575</v>
      </c>
      <c r="C1456" s="343" t="s">
        <v>238</v>
      </c>
      <c r="D1456" s="343" t="s">
        <v>1658</v>
      </c>
      <c r="E1456" s="397">
        <v>3713</v>
      </c>
      <c r="F1456" s="397">
        <v>3713</v>
      </c>
      <c r="G1456" s="348">
        <v>3.8538418488687166E-4</v>
      </c>
      <c r="H1456" s="349">
        <v>0.28036642099696196</v>
      </c>
      <c r="I1456" s="349">
        <v>2.4677283847189308E-5</v>
      </c>
      <c r="J1456" s="347">
        <v>-1.2270117188084573</v>
      </c>
      <c r="K1456" s="347">
        <v>-1.2270117188084573</v>
      </c>
      <c r="L1456" s="347">
        <v>0.88015856649414914</v>
      </c>
      <c r="M1456" s="347"/>
      <c r="N1456" s="347"/>
      <c r="O1456" s="347"/>
      <c r="P1456" s="343" t="s">
        <v>1798</v>
      </c>
    </row>
    <row r="1457" spans="1:16" s="96" customFormat="1" ht="12.95" customHeight="1" x14ac:dyDescent="0.2">
      <c r="A1457" s="343" t="s">
        <v>103</v>
      </c>
      <c r="B1457" s="343" t="s">
        <v>1575</v>
      </c>
      <c r="C1457" s="343" t="s">
        <v>238</v>
      </c>
      <c r="D1457" s="343" t="s">
        <v>1659</v>
      </c>
      <c r="E1457" s="397">
        <v>3713</v>
      </c>
      <c r="F1457" s="397">
        <v>3713</v>
      </c>
      <c r="G1457" s="348">
        <v>3.849142291841681E-4</v>
      </c>
      <c r="H1457" s="349">
        <v>0.28034184299031822</v>
      </c>
      <c r="I1457" s="349">
        <v>2.4160838353035789E-5</v>
      </c>
      <c r="J1457" s="347">
        <v>-2.1024262123203741</v>
      </c>
      <c r="K1457" s="347">
        <v>-2.1024262123203741</v>
      </c>
      <c r="L1457" s="347">
        <v>0.86173863306004961</v>
      </c>
      <c r="M1457" s="347"/>
      <c r="N1457" s="347"/>
      <c r="O1457" s="347"/>
      <c r="P1457" s="343" t="s">
        <v>1798</v>
      </c>
    </row>
    <row r="1458" spans="1:16" s="96" customFormat="1" ht="12.95" customHeight="1" x14ac:dyDescent="0.2">
      <c r="A1458" s="343" t="s">
        <v>103</v>
      </c>
      <c r="B1458" s="343" t="s">
        <v>1575</v>
      </c>
      <c r="C1458" s="343" t="s">
        <v>238</v>
      </c>
      <c r="D1458" s="343" t="s">
        <v>1660</v>
      </c>
      <c r="E1458" s="397">
        <v>3713</v>
      </c>
      <c r="F1458" s="397">
        <v>3713</v>
      </c>
      <c r="G1458" s="348">
        <v>7.1808958643685772E-4</v>
      </c>
      <c r="H1458" s="349">
        <v>0.28042417331497027</v>
      </c>
      <c r="I1458" s="349">
        <v>2.8461317637342438E-5</v>
      </c>
      <c r="J1458" s="347">
        <v>-1.8964339351112969E-2</v>
      </c>
      <c r="K1458" s="347">
        <v>-1.8964339351112969E-2</v>
      </c>
      <c r="L1458" s="347">
        <v>1.0151227617816172</v>
      </c>
      <c r="M1458" s="347"/>
      <c r="N1458" s="347"/>
      <c r="O1458" s="347"/>
      <c r="P1458" s="343" t="s">
        <v>1798</v>
      </c>
    </row>
    <row r="1459" spans="1:16" s="96" customFormat="1" ht="12.95" customHeight="1" x14ac:dyDescent="0.2">
      <c r="A1459" s="343" t="s">
        <v>103</v>
      </c>
      <c r="B1459" s="343" t="s">
        <v>1575</v>
      </c>
      <c r="C1459" s="343" t="s">
        <v>238</v>
      </c>
      <c r="D1459" s="343" t="s">
        <v>1661</v>
      </c>
      <c r="E1459" s="397">
        <v>3713</v>
      </c>
      <c r="F1459" s="397">
        <v>3713</v>
      </c>
      <c r="G1459" s="348">
        <v>5.6945977696794031E-4</v>
      </c>
      <c r="H1459" s="349">
        <v>0.28040515137995015</v>
      </c>
      <c r="I1459" s="349">
        <v>2.4984790894161191E-5</v>
      </c>
      <c r="J1459" s="347">
        <v>-0.31689389720979122</v>
      </c>
      <c r="K1459" s="347">
        <v>-0.31689389720979122</v>
      </c>
      <c r="L1459" s="347">
        <v>0.89112634412025216</v>
      </c>
      <c r="M1459" s="347"/>
      <c r="N1459" s="347"/>
      <c r="O1459" s="347"/>
      <c r="P1459" s="343" t="s">
        <v>1798</v>
      </c>
    </row>
    <row r="1460" spans="1:16" s="96" customFormat="1" ht="12.95" customHeight="1" x14ac:dyDescent="0.2">
      <c r="A1460" s="343" t="s">
        <v>103</v>
      </c>
      <c r="B1460" s="343" t="s">
        <v>1575</v>
      </c>
      <c r="C1460" s="343" t="s">
        <v>238</v>
      </c>
      <c r="D1460" s="343" t="s">
        <v>1662</v>
      </c>
      <c r="E1460" s="397">
        <v>3713</v>
      </c>
      <c r="F1460" s="397">
        <v>3713</v>
      </c>
      <c r="G1460" s="348">
        <v>6.7383624737964035E-4</v>
      </c>
      <c r="H1460" s="349">
        <v>0.28045674642434487</v>
      </c>
      <c r="I1460" s="349">
        <v>2.6258142114615711E-5</v>
      </c>
      <c r="J1460" s="347">
        <v>1.2561097936525378</v>
      </c>
      <c r="K1460" s="347">
        <v>1.2561097936525378</v>
      </c>
      <c r="L1460" s="347">
        <v>0.93654264648801444</v>
      </c>
      <c r="M1460" s="347"/>
      <c r="N1460" s="347"/>
      <c r="O1460" s="347"/>
      <c r="P1460" s="343" t="s">
        <v>1798</v>
      </c>
    </row>
    <row r="1461" spans="1:16" s="96" customFormat="1" ht="12.95" customHeight="1" x14ac:dyDescent="0.2">
      <c r="A1461" s="343" t="s">
        <v>103</v>
      </c>
      <c r="B1461" s="343" t="s">
        <v>1575</v>
      </c>
      <c r="C1461" s="343" t="s">
        <v>238</v>
      </c>
      <c r="D1461" s="343" t="s">
        <v>1663</v>
      </c>
      <c r="E1461" s="397">
        <v>3713</v>
      </c>
      <c r="F1461" s="397">
        <v>3713</v>
      </c>
      <c r="G1461" s="348">
        <v>4.5703935903158535E-4</v>
      </c>
      <c r="H1461" s="349">
        <v>0.28039596437282649</v>
      </c>
      <c r="I1461" s="349">
        <v>2.7655824183599422E-5</v>
      </c>
      <c r="J1461" s="347">
        <v>-0.35674657113404784</v>
      </c>
      <c r="K1461" s="347">
        <v>-0.35674657113404784</v>
      </c>
      <c r="L1461" s="347">
        <v>0.98639342641537731</v>
      </c>
      <c r="M1461" s="347"/>
      <c r="N1461" s="347"/>
      <c r="O1461" s="347"/>
      <c r="P1461" s="343" t="s">
        <v>1798</v>
      </c>
    </row>
    <row r="1462" spans="1:16" s="96" customFormat="1" ht="12.95" customHeight="1" x14ac:dyDescent="0.2">
      <c r="A1462" s="343" t="s">
        <v>103</v>
      </c>
      <c r="B1462" s="343" t="s">
        <v>1575</v>
      </c>
      <c r="C1462" s="343" t="s">
        <v>1664</v>
      </c>
      <c r="D1462" s="343" t="s">
        <v>1665</v>
      </c>
      <c r="E1462" s="397">
        <v>3713</v>
      </c>
      <c r="F1462" s="397">
        <v>3713</v>
      </c>
      <c r="G1462" s="348">
        <v>7.2438368916469015E-4</v>
      </c>
      <c r="H1462" s="349">
        <v>0.2804108916228214</v>
      </c>
      <c r="I1462" s="349">
        <v>2.0826200108917863E-5</v>
      </c>
      <c r="J1462" s="347">
        <v>-0.50879328262531942</v>
      </c>
      <c r="K1462" s="347">
        <v>-0.50879328262531942</v>
      </c>
      <c r="L1462" s="347">
        <v>0.74280291732620185</v>
      </c>
      <c r="M1462" s="347">
        <f>AVERAGE(K1462:K1478)</f>
        <v>-1.9958362253973538</v>
      </c>
      <c r="N1462" s="347">
        <v>0.52892550893437973</v>
      </c>
      <c r="O1462" s="347">
        <f>MAX(K1462:K1478)-MIN(K1462:K1478)</f>
        <v>3.9649407275421655</v>
      </c>
      <c r="P1462" s="343" t="s">
        <v>1798</v>
      </c>
    </row>
    <row r="1463" spans="1:16" s="96" customFormat="1" ht="12.95" customHeight="1" x14ac:dyDescent="0.2">
      <c r="A1463" s="343" t="s">
        <v>103</v>
      </c>
      <c r="B1463" s="343" t="s">
        <v>1575</v>
      </c>
      <c r="C1463" s="343" t="s">
        <v>1664</v>
      </c>
      <c r="D1463" s="343" t="s">
        <v>1666</v>
      </c>
      <c r="E1463" s="397">
        <v>3713</v>
      </c>
      <c r="F1463" s="397">
        <v>3713</v>
      </c>
      <c r="G1463" s="348">
        <v>1.2039726944123917E-3</v>
      </c>
      <c r="H1463" s="349">
        <v>0.28039307827209414</v>
      </c>
      <c r="I1463" s="349">
        <v>1.8145188698444806E-5</v>
      </c>
      <c r="J1463" s="347">
        <v>-2.3719783392861515</v>
      </c>
      <c r="K1463" s="347">
        <v>-2.3719783392861515</v>
      </c>
      <c r="L1463" s="347">
        <v>0.64717994786245292</v>
      </c>
      <c r="M1463" s="347"/>
      <c r="N1463" s="347"/>
      <c r="O1463" s="347"/>
      <c r="P1463" s="343" t="s">
        <v>1798</v>
      </c>
    </row>
    <row r="1464" spans="1:16" s="96" customFormat="1" ht="12.95" customHeight="1" x14ac:dyDescent="0.2">
      <c r="A1464" s="343" t="s">
        <v>103</v>
      </c>
      <c r="B1464" s="343" t="s">
        <v>1575</v>
      </c>
      <c r="C1464" s="343" t="s">
        <v>1664</v>
      </c>
      <c r="D1464" s="343" t="s">
        <v>1667</v>
      </c>
      <c r="E1464" s="397">
        <v>3713</v>
      </c>
      <c r="F1464" s="397">
        <v>3713</v>
      </c>
      <c r="G1464" s="348">
        <v>1.3718567776954353E-3</v>
      </c>
      <c r="H1464" s="349">
        <v>0.2804158388545927</v>
      </c>
      <c r="I1464" s="349">
        <v>2.033449774192708E-5</v>
      </c>
      <c r="J1464" s="347">
        <v>-1.9899980366455683</v>
      </c>
      <c r="K1464" s="347">
        <v>-1.9899980366455683</v>
      </c>
      <c r="L1464" s="347">
        <v>0.7252654908751488</v>
      </c>
      <c r="M1464" s="347"/>
      <c r="N1464" s="347"/>
      <c r="O1464" s="347"/>
      <c r="P1464" s="343" t="s">
        <v>1798</v>
      </c>
    </row>
    <row r="1465" spans="1:16" s="96" customFormat="1" ht="12.95" customHeight="1" x14ac:dyDescent="0.2">
      <c r="A1465" s="343" t="s">
        <v>103</v>
      </c>
      <c r="B1465" s="343" t="s">
        <v>1575</v>
      </c>
      <c r="C1465" s="343" t="s">
        <v>1664</v>
      </c>
      <c r="D1465" s="343" t="s">
        <v>1668</v>
      </c>
      <c r="E1465" s="397">
        <v>3713</v>
      </c>
      <c r="F1465" s="397">
        <v>3713</v>
      </c>
      <c r="G1465" s="348">
        <v>5.5298524479140609E-4</v>
      </c>
      <c r="H1465" s="349">
        <v>0.28038204817881462</v>
      </c>
      <c r="I1465" s="349">
        <v>1.538939425906838E-5</v>
      </c>
      <c r="J1465" s="347">
        <v>-1.0987320542921175</v>
      </c>
      <c r="K1465" s="347">
        <v>-1.0987320542921175</v>
      </c>
      <c r="L1465" s="347">
        <v>0.54888971063982162</v>
      </c>
      <c r="M1465" s="347"/>
      <c r="N1465" s="347"/>
      <c r="O1465" s="347"/>
      <c r="P1465" s="343" t="s">
        <v>1798</v>
      </c>
    </row>
    <row r="1466" spans="1:16" s="96" customFormat="1" ht="12.95" customHeight="1" x14ac:dyDescent="0.2">
      <c r="A1466" s="343" t="s">
        <v>103</v>
      </c>
      <c r="B1466" s="343" t="s">
        <v>1575</v>
      </c>
      <c r="C1466" s="343" t="s">
        <v>1664</v>
      </c>
      <c r="D1466" s="343" t="s">
        <v>1669</v>
      </c>
      <c r="E1466" s="397">
        <v>3713</v>
      </c>
      <c r="F1466" s="397">
        <v>3713</v>
      </c>
      <c r="G1466" s="348">
        <v>5.223505466684968E-4</v>
      </c>
      <c r="H1466" s="349">
        <v>0.28033301217399675</v>
      </c>
      <c r="I1466" s="349">
        <v>1.3596922884380765E-5</v>
      </c>
      <c r="J1466" s="347">
        <v>-2.769256326714542</v>
      </c>
      <c r="K1466" s="347">
        <v>-2.769256326714542</v>
      </c>
      <c r="L1466" s="347">
        <v>0.48495807839943339</v>
      </c>
      <c r="M1466" s="347"/>
      <c r="N1466" s="347"/>
      <c r="O1466" s="347"/>
      <c r="P1466" s="343" t="s">
        <v>1798</v>
      </c>
    </row>
    <row r="1467" spans="1:16" s="96" customFormat="1" ht="12.95" customHeight="1" x14ac:dyDescent="0.2">
      <c r="A1467" s="343" t="s">
        <v>103</v>
      </c>
      <c r="B1467" s="343" t="s">
        <v>1575</v>
      </c>
      <c r="C1467" s="343" t="s">
        <v>1664</v>
      </c>
      <c r="D1467" s="343" t="s">
        <v>1670</v>
      </c>
      <c r="E1467" s="397">
        <v>3713</v>
      </c>
      <c r="F1467" s="397">
        <v>3713</v>
      </c>
      <c r="G1467" s="348">
        <v>1.4933088613609117E-3</v>
      </c>
      <c r="H1467" s="349">
        <v>0.28044639526679194</v>
      </c>
      <c r="I1467" s="349">
        <v>1.9575712385365587E-5</v>
      </c>
      <c r="J1467" s="347">
        <v>-1.2110909010876192</v>
      </c>
      <c r="K1467" s="347">
        <v>-1.2110909010876192</v>
      </c>
      <c r="L1467" s="347">
        <v>0.69820208163484665</v>
      </c>
      <c r="M1467" s="347"/>
      <c r="N1467" s="347"/>
      <c r="O1467" s="347"/>
      <c r="P1467" s="343" t="s">
        <v>1798</v>
      </c>
    </row>
    <row r="1468" spans="1:16" s="96" customFormat="1" ht="12.95" customHeight="1" x14ac:dyDescent="0.2">
      <c r="A1468" s="343" t="s">
        <v>103</v>
      </c>
      <c r="B1468" s="343" t="s">
        <v>1575</v>
      </c>
      <c r="C1468" s="343" t="s">
        <v>1664</v>
      </c>
      <c r="D1468" s="343" t="s">
        <v>1671</v>
      </c>
      <c r="E1468" s="397">
        <v>3713</v>
      </c>
      <c r="F1468" s="397">
        <v>3713</v>
      </c>
      <c r="G1468" s="348">
        <v>5.7287569044221418E-4</v>
      </c>
      <c r="H1468" s="349">
        <v>0.2803919834034081</v>
      </c>
      <c r="I1468" s="349">
        <v>1.5079681427490317E-5</v>
      </c>
      <c r="J1468" s="347">
        <v>-0.79529825247504071</v>
      </c>
      <c r="K1468" s="347">
        <v>-0.79529825247504071</v>
      </c>
      <c r="L1468" s="347">
        <v>0.53784325984129744</v>
      </c>
      <c r="M1468" s="347"/>
      <c r="N1468" s="347"/>
      <c r="O1468" s="347"/>
      <c r="P1468" s="343" t="s">
        <v>1798</v>
      </c>
    </row>
    <row r="1469" spans="1:16" s="96" customFormat="1" ht="12.95" customHeight="1" x14ac:dyDescent="0.2">
      <c r="A1469" s="343" t="s">
        <v>103</v>
      </c>
      <c r="B1469" s="343" t="s">
        <v>1575</v>
      </c>
      <c r="C1469" s="343" t="s">
        <v>1664</v>
      </c>
      <c r="D1469" s="343" t="s">
        <v>1672</v>
      </c>
      <c r="E1469" s="397">
        <v>3713</v>
      </c>
      <c r="F1469" s="397">
        <v>3713</v>
      </c>
      <c r="G1469" s="348">
        <v>3.3305016468501453E-4</v>
      </c>
      <c r="H1469" s="349">
        <v>0.28033686451520501</v>
      </c>
      <c r="I1469" s="349">
        <v>1.2988717029125798E-5</v>
      </c>
      <c r="J1469" s="347">
        <v>-2.147210205348804</v>
      </c>
      <c r="K1469" s="347">
        <v>-2.147210205348804</v>
      </c>
      <c r="L1469" s="347">
        <v>0.46326535091067989</v>
      </c>
      <c r="M1469" s="347"/>
      <c r="N1469" s="347"/>
      <c r="O1469" s="347"/>
      <c r="P1469" s="343" t="s">
        <v>1798</v>
      </c>
    </row>
    <row r="1470" spans="1:16" s="96" customFormat="1" ht="12.95" customHeight="1" x14ac:dyDescent="0.2">
      <c r="A1470" s="343" t="s">
        <v>103</v>
      </c>
      <c r="B1470" s="343" t="s">
        <v>1575</v>
      </c>
      <c r="C1470" s="343" t="s">
        <v>1664</v>
      </c>
      <c r="D1470" s="343" t="s">
        <v>1673</v>
      </c>
      <c r="E1470" s="397">
        <v>3713</v>
      </c>
      <c r="F1470" s="397">
        <v>3713</v>
      </c>
      <c r="G1470" s="348">
        <v>4.1884673020708458E-4</v>
      </c>
      <c r="H1470" s="349">
        <v>0.28031288678163768</v>
      </c>
      <c r="I1470" s="349">
        <v>1.5086674516700977E-5</v>
      </c>
      <c r="J1470" s="347">
        <v>-3.2220739014920952</v>
      </c>
      <c r="K1470" s="347">
        <v>-3.2220739014920952</v>
      </c>
      <c r="L1470" s="347">
        <v>0.53809268062199322</v>
      </c>
      <c r="M1470" s="347"/>
      <c r="N1470" s="347"/>
      <c r="O1470" s="347"/>
      <c r="P1470" s="343" t="s">
        <v>1798</v>
      </c>
    </row>
    <row r="1471" spans="1:16" s="96" customFormat="1" ht="12.95" customHeight="1" x14ac:dyDescent="0.2">
      <c r="A1471" s="343" t="s">
        <v>103</v>
      </c>
      <c r="B1471" s="343" t="s">
        <v>1575</v>
      </c>
      <c r="C1471" s="343" t="s">
        <v>1664</v>
      </c>
      <c r="D1471" s="343" t="s">
        <v>1674</v>
      </c>
      <c r="E1471" s="397">
        <v>3713</v>
      </c>
      <c r="F1471" s="397">
        <v>3713</v>
      </c>
      <c r="G1471" s="348">
        <v>6.0007254465037016E-4</v>
      </c>
      <c r="H1471" s="349">
        <v>0.28039524042310676</v>
      </c>
      <c r="I1471" s="349">
        <v>1.5582988213693474E-5</v>
      </c>
      <c r="J1471" s="347">
        <v>-0.74876014965918891</v>
      </c>
      <c r="K1471" s="347">
        <v>-0.74876014965918891</v>
      </c>
      <c r="L1471" s="347">
        <v>0.55579457823640155</v>
      </c>
      <c r="M1471" s="347"/>
      <c r="N1471" s="347"/>
      <c r="O1471" s="347"/>
      <c r="P1471" s="343" t="s">
        <v>1798</v>
      </c>
    </row>
    <row r="1472" spans="1:16" s="96" customFormat="1" ht="12.95" customHeight="1" x14ac:dyDescent="0.2">
      <c r="A1472" s="343" t="s">
        <v>103</v>
      </c>
      <c r="B1472" s="343" t="s">
        <v>1575</v>
      </c>
      <c r="C1472" s="343" t="s">
        <v>1664</v>
      </c>
      <c r="D1472" s="343" t="s">
        <v>1675</v>
      </c>
      <c r="E1472" s="397">
        <v>3713</v>
      </c>
      <c r="F1472" s="397">
        <v>3713</v>
      </c>
      <c r="G1472" s="348">
        <v>3.0721938025102274E-4</v>
      </c>
      <c r="H1472" s="349">
        <v>0.28033718934854224</v>
      </c>
      <c r="I1472" s="349">
        <v>1.5388097355055711E-5</v>
      </c>
      <c r="J1472" s="347">
        <v>-2.0694926467912378</v>
      </c>
      <c r="K1472" s="347">
        <v>-2.0694926467912378</v>
      </c>
      <c r="L1472" s="347">
        <v>0.5488434542866294</v>
      </c>
      <c r="M1472" s="347"/>
      <c r="N1472" s="347"/>
      <c r="O1472" s="347"/>
      <c r="P1472" s="343" t="s">
        <v>1798</v>
      </c>
    </row>
    <row r="1473" spans="1:16" s="96" customFormat="1" ht="12.95" customHeight="1" x14ac:dyDescent="0.2">
      <c r="A1473" s="343" t="s">
        <v>103</v>
      </c>
      <c r="B1473" s="343" t="s">
        <v>1575</v>
      </c>
      <c r="C1473" s="343" t="s">
        <v>1664</v>
      </c>
      <c r="D1473" s="343" t="s">
        <v>1676</v>
      </c>
      <c r="E1473" s="397">
        <v>3713</v>
      </c>
      <c r="F1473" s="397">
        <v>3713</v>
      </c>
      <c r="G1473" s="348">
        <v>6.6565566810986563E-4</v>
      </c>
      <c r="H1473" s="349">
        <v>0.280364015802547</v>
      </c>
      <c r="I1473" s="349">
        <v>1.7023760223831572E-5</v>
      </c>
      <c r="J1473" s="347">
        <v>-2.0303464433923946</v>
      </c>
      <c r="K1473" s="347">
        <v>-2.0303464433923946</v>
      </c>
      <c r="L1473" s="347">
        <v>0.60718223641287317</v>
      </c>
      <c r="M1473" s="347"/>
      <c r="N1473" s="347"/>
      <c r="O1473" s="347"/>
      <c r="P1473" s="343" t="s">
        <v>1798</v>
      </c>
    </row>
    <row r="1474" spans="1:16" s="96" customFormat="1" ht="12.95" customHeight="1" x14ac:dyDescent="0.2">
      <c r="A1474" s="343" t="s">
        <v>103</v>
      </c>
      <c r="B1474" s="343" t="s">
        <v>1575</v>
      </c>
      <c r="C1474" s="343" t="s">
        <v>1664</v>
      </c>
      <c r="D1474" s="343" t="s">
        <v>1677</v>
      </c>
      <c r="E1474" s="397">
        <v>3713</v>
      </c>
      <c r="F1474" s="397">
        <v>3713</v>
      </c>
      <c r="G1474" s="348">
        <v>3.4694693849266308E-4</v>
      </c>
      <c r="H1474" s="349">
        <v>0.28033179535745173</v>
      </c>
      <c r="I1474" s="349">
        <v>1.4243505467540339E-5</v>
      </c>
      <c r="J1474" s="347">
        <v>-2.3635890295614637</v>
      </c>
      <c r="K1474" s="347">
        <v>-2.3635890295614637</v>
      </c>
      <c r="L1474" s="347">
        <v>0.50801957913071405</v>
      </c>
      <c r="M1474" s="347"/>
      <c r="N1474" s="347"/>
      <c r="O1474" s="347"/>
      <c r="P1474" s="343" t="s">
        <v>1798</v>
      </c>
    </row>
    <row r="1475" spans="1:16" s="96" customFormat="1" ht="12.95" customHeight="1" x14ac:dyDescent="0.2">
      <c r="A1475" s="343" t="s">
        <v>103</v>
      </c>
      <c r="B1475" s="343" t="s">
        <v>1575</v>
      </c>
      <c r="C1475" s="343" t="s">
        <v>1664</v>
      </c>
      <c r="D1475" s="343" t="s">
        <v>1678</v>
      </c>
      <c r="E1475" s="397">
        <v>3713</v>
      </c>
      <c r="F1475" s="397">
        <v>3713</v>
      </c>
      <c r="G1475" s="348">
        <v>1.0616445698803535E-3</v>
      </c>
      <c r="H1475" s="349">
        <v>0.28035946872306561</v>
      </c>
      <c r="I1475" s="349">
        <v>1.6213919764931751E-5</v>
      </c>
      <c r="J1475" s="347">
        <v>-3.2063342436217113</v>
      </c>
      <c r="K1475" s="347">
        <v>-3.2063342436217113</v>
      </c>
      <c r="L1475" s="347">
        <v>0.57829785749086149</v>
      </c>
      <c r="M1475" s="347"/>
      <c r="N1475" s="347"/>
      <c r="O1475" s="347"/>
      <c r="P1475" s="343" t="s">
        <v>1798</v>
      </c>
    </row>
    <row r="1476" spans="1:16" s="96" customFormat="1" ht="12.95" customHeight="1" x14ac:dyDescent="0.2">
      <c r="A1476" s="343" t="s">
        <v>103</v>
      </c>
      <c r="B1476" s="343" t="s">
        <v>1575</v>
      </c>
      <c r="C1476" s="343" t="s">
        <v>1664</v>
      </c>
      <c r="D1476" s="343" t="s">
        <v>1679</v>
      </c>
      <c r="E1476" s="397">
        <v>3713</v>
      </c>
      <c r="F1476" s="397">
        <v>3713</v>
      </c>
      <c r="G1476" s="348">
        <v>5.885379782896345E-4</v>
      </c>
      <c r="H1476" s="349">
        <v>0.28029080285222152</v>
      </c>
      <c r="I1476" s="349">
        <v>1.6330979958637191E-5</v>
      </c>
      <c r="J1476" s="347">
        <v>-4.4441783819204606</v>
      </c>
      <c r="K1476" s="347">
        <v>-4.4441783819204606</v>
      </c>
      <c r="L1476" s="347">
        <v>0.58247301440661481</v>
      </c>
      <c r="M1476" s="347"/>
      <c r="N1476" s="347"/>
      <c r="O1476" s="347"/>
      <c r="P1476" s="343" t="s">
        <v>1798</v>
      </c>
    </row>
    <row r="1477" spans="1:16" s="96" customFormat="1" ht="12.95" customHeight="1" x14ac:dyDescent="0.2">
      <c r="A1477" s="343" t="s">
        <v>103</v>
      </c>
      <c r="B1477" s="343" t="s">
        <v>1575</v>
      </c>
      <c r="C1477" s="343" t="s">
        <v>1664</v>
      </c>
      <c r="D1477" s="343" t="s">
        <v>1680</v>
      </c>
      <c r="E1477" s="397">
        <v>3713</v>
      </c>
      <c r="F1477" s="397">
        <v>3713</v>
      </c>
      <c r="G1477" s="348">
        <v>4.972645515805876E-4</v>
      </c>
      <c r="H1477" s="349">
        <v>0.28033952202776208</v>
      </c>
      <c r="I1477" s="349">
        <v>1.5075924530314155E-5</v>
      </c>
      <c r="J1477" s="347">
        <v>-2.4728459824630011</v>
      </c>
      <c r="K1477" s="347">
        <v>-2.4728459824630011</v>
      </c>
      <c r="L1477" s="347">
        <v>0.53770926352170179</v>
      </c>
      <c r="M1477" s="347"/>
      <c r="N1477" s="347"/>
      <c r="O1477" s="347"/>
      <c r="P1477" s="343" t="s">
        <v>1798</v>
      </c>
    </row>
    <row r="1478" spans="1:16" s="96" customFormat="1" ht="12.95" customHeight="1" x14ac:dyDescent="0.2">
      <c r="A1478" s="343" t="s">
        <v>103</v>
      </c>
      <c r="B1478" s="343" t="s">
        <v>1575</v>
      </c>
      <c r="C1478" s="343" t="s">
        <v>1664</v>
      </c>
      <c r="D1478" s="343" t="s">
        <v>1681</v>
      </c>
      <c r="E1478" s="397">
        <v>3713</v>
      </c>
      <c r="F1478" s="397">
        <v>3713</v>
      </c>
      <c r="G1478" s="348">
        <v>4.9234825720637088E-4</v>
      </c>
      <c r="H1478" s="349">
        <v>0.28039506455809843</v>
      </c>
      <c r="I1478" s="349">
        <v>1.6743275956814012E-5</v>
      </c>
      <c r="J1478" s="347">
        <v>-0.47923765437829502</v>
      </c>
      <c r="K1478" s="347">
        <v>-0.47923765437829502</v>
      </c>
      <c r="L1478" s="347">
        <v>0.59717827358030107</v>
      </c>
      <c r="M1478" s="347"/>
      <c r="N1478" s="347"/>
      <c r="O1478" s="347"/>
      <c r="P1478" s="343" t="s">
        <v>1798</v>
      </c>
    </row>
    <row r="1479" spans="1:16" s="96" customFormat="1" ht="12.95" customHeight="1" x14ac:dyDescent="0.2">
      <c r="A1479" s="343" t="s">
        <v>103</v>
      </c>
      <c r="B1479" s="343" t="s">
        <v>1575</v>
      </c>
      <c r="C1479" s="343" t="s">
        <v>238</v>
      </c>
      <c r="D1479" s="343" t="s">
        <v>1682</v>
      </c>
      <c r="E1479" s="397">
        <v>3713</v>
      </c>
      <c r="F1479" s="397">
        <v>3713</v>
      </c>
      <c r="G1479" s="348">
        <v>6.4749405618153705E-4</v>
      </c>
      <c r="H1479" s="349">
        <v>0.28041109677809517</v>
      </c>
      <c r="I1479" s="349">
        <v>3.2468136820116544E-5</v>
      </c>
      <c r="J1479" s="347">
        <v>-0.3046237157222631</v>
      </c>
      <c r="K1479" s="347">
        <v>-0.3046237157222631</v>
      </c>
      <c r="L1479" s="347">
        <v>1.1580329884475216</v>
      </c>
      <c r="M1479" s="347">
        <f>AVERAGE(K1479:K1503)</f>
        <v>-1.0234907338632746</v>
      </c>
      <c r="N1479" s="347">
        <v>0.39564061937563433</v>
      </c>
      <c r="O1479" s="347">
        <f>MAX(K1479:K1503)-MIN(K1479:K1503)</f>
        <v>4.0678664066529091</v>
      </c>
      <c r="P1479" s="343" t="s">
        <v>1798</v>
      </c>
    </row>
    <row r="1480" spans="1:16" s="96" customFormat="1" ht="12.95" customHeight="1" x14ac:dyDescent="0.2">
      <c r="A1480" s="343" t="s">
        <v>103</v>
      </c>
      <c r="B1480" s="343" t="s">
        <v>1575</v>
      </c>
      <c r="C1480" s="343" t="s">
        <v>238</v>
      </c>
      <c r="D1480" s="343" t="s">
        <v>1683</v>
      </c>
      <c r="E1480" s="397">
        <v>3713</v>
      </c>
      <c r="F1480" s="397">
        <v>3713</v>
      </c>
      <c r="G1480" s="348">
        <v>1.0376433339788446E-3</v>
      </c>
      <c r="H1480" s="349">
        <v>0.28041462672134193</v>
      </c>
      <c r="I1480" s="349">
        <v>2.6186626847963805E-5</v>
      </c>
      <c r="J1480" s="347">
        <v>-1.1775797804713939</v>
      </c>
      <c r="K1480" s="347">
        <v>-1.1775797804713939</v>
      </c>
      <c r="L1480" s="347">
        <v>0.93399192919840779</v>
      </c>
      <c r="M1480" s="347"/>
      <c r="N1480" s="347"/>
      <c r="O1480" s="347"/>
      <c r="P1480" s="343" t="s">
        <v>1798</v>
      </c>
    </row>
    <row r="1481" spans="1:16" s="96" customFormat="1" ht="12.95" customHeight="1" x14ac:dyDescent="0.2">
      <c r="A1481" s="343" t="s">
        <v>103</v>
      </c>
      <c r="B1481" s="343" t="s">
        <v>1575</v>
      </c>
      <c r="C1481" s="343" t="s">
        <v>238</v>
      </c>
      <c r="D1481" s="343" t="s">
        <v>1684</v>
      </c>
      <c r="E1481" s="397">
        <v>3713</v>
      </c>
      <c r="F1481" s="397">
        <v>3713</v>
      </c>
      <c r="G1481" s="348">
        <v>7.9516768050495745E-4</v>
      </c>
      <c r="H1481" s="349">
        <v>0.28039136866566944</v>
      </c>
      <c r="I1481" s="349">
        <v>2.7326942028344811E-5</v>
      </c>
      <c r="J1481" s="347">
        <v>-1.3863344765030483</v>
      </c>
      <c r="K1481" s="347">
        <v>-1.3863344765030483</v>
      </c>
      <c r="L1481" s="347">
        <v>0.97466326810069503</v>
      </c>
      <c r="M1481" s="347"/>
      <c r="N1481" s="347"/>
      <c r="O1481" s="347"/>
      <c r="P1481" s="343" t="s">
        <v>1798</v>
      </c>
    </row>
    <row r="1482" spans="1:16" s="96" customFormat="1" ht="12.95" customHeight="1" x14ac:dyDescent="0.2">
      <c r="A1482" s="343" t="s">
        <v>103</v>
      </c>
      <c r="B1482" s="343" t="s">
        <v>1575</v>
      </c>
      <c r="C1482" s="343" t="s">
        <v>238</v>
      </c>
      <c r="D1482" s="343" t="s">
        <v>1685</v>
      </c>
      <c r="E1482" s="397">
        <v>3713</v>
      </c>
      <c r="F1482" s="397">
        <v>3713</v>
      </c>
      <c r="G1482" s="348">
        <v>2.910419128099237E-4</v>
      </c>
      <c r="H1482" s="349">
        <v>0.28034121305667908</v>
      </c>
      <c r="I1482" s="349">
        <v>2.2104003184781859E-5</v>
      </c>
      <c r="J1482" s="347">
        <v>-1.8845625977303992</v>
      </c>
      <c r="K1482" s="347">
        <v>-1.8845625977303992</v>
      </c>
      <c r="L1482" s="347">
        <v>0.78837800291942095</v>
      </c>
      <c r="M1482" s="347"/>
      <c r="N1482" s="347"/>
      <c r="O1482" s="347"/>
      <c r="P1482" s="343" t="s">
        <v>1798</v>
      </c>
    </row>
    <row r="1483" spans="1:16" s="96" customFormat="1" ht="12.95" customHeight="1" x14ac:dyDescent="0.2">
      <c r="A1483" s="343" t="s">
        <v>103</v>
      </c>
      <c r="B1483" s="343" t="s">
        <v>1575</v>
      </c>
      <c r="C1483" s="343" t="s">
        <v>238</v>
      </c>
      <c r="D1483" s="343" t="s">
        <v>1686</v>
      </c>
      <c r="E1483" s="397">
        <v>3713</v>
      </c>
      <c r="F1483" s="397">
        <v>3713</v>
      </c>
      <c r="G1483" s="348">
        <v>3.8637742628668296E-4</v>
      </c>
      <c r="H1483" s="349">
        <v>0.2803263932327465</v>
      </c>
      <c r="I1483" s="349">
        <v>2.1073895454691346E-5</v>
      </c>
      <c r="J1483" s="347">
        <v>-2.6572149540982082</v>
      </c>
      <c r="K1483" s="347">
        <v>-2.6572149540982082</v>
      </c>
      <c r="L1483" s="347">
        <v>0.75163740583139571</v>
      </c>
      <c r="M1483" s="347"/>
      <c r="N1483" s="347"/>
      <c r="O1483" s="347"/>
      <c r="P1483" s="343" t="s">
        <v>1798</v>
      </c>
    </row>
    <row r="1484" spans="1:16" s="96" customFormat="1" ht="12.95" customHeight="1" x14ac:dyDescent="0.2">
      <c r="A1484" s="343" t="s">
        <v>103</v>
      </c>
      <c r="B1484" s="343" t="s">
        <v>1575</v>
      </c>
      <c r="C1484" s="343" t="s">
        <v>238</v>
      </c>
      <c r="D1484" s="343" t="s">
        <v>1687</v>
      </c>
      <c r="E1484" s="397">
        <v>3713</v>
      </c>
      <c r="F1484" s="397">
        <v>3713</v>
      </c>
      <c r="G1484" s="348">
        <v>9.6319704869662448E-4</v>
      </c>
      <c r="H1484" s="349">
        <v>0.28045841554890794</v>
      </c>
      <c r="I1484" s="349">
        <v>2.8834157885033608E-5</v>
      </c>
      <c r="J1484" s="347">
        <v>0.57482238038364386</v>
      </c>
      <c r="K1484" s="347">
        <v>0.57482238038364386</v>
      </c>
      <c r="L1484" s="347">
        <v>1.0284207624833286</v>
      </c>
      <c r="M1484" s="347"/>
      <c r="N1484" s="347"/>
      <c r="O1484" s="347"/>
      <c r="P1484" s="343" t="s">
        <v>1798</v>
      </c>
    </row>
    <row r="1485" spans="1:16" s="96" customFormat="1" ht="12.95" customHeight="1" x14ac:dyDescent="0.2">
      <c r="A1485" s="343" t="s">
        <v>103</v>
      </c>
      <c r="B1485" s="343" t="s">
        <v>1575</v>
      </c>
      <c r="C1485" s="343" t="s">
        <v>238</v>
      </c>
      <c r="D1485" s="343" t="s">
        <v>1688</v>
      </c>
      <c r="E1485" s="397">
        <v>3713</v>
      </c>
      <c r="F1485" s="397">
        <v>3713</v>
      </c>
      <c r="G1485" s="348">
        <v>2.1165049713448215E-4</v>
      </c>
      <c r="H1485" s="349">
        <v>0.28030377109978666</v>
      </c>
      <c r="I1485" s="349">
        <v>2.5194102111120523E-5</v>
      </c>
      <c r="J1485" s="347">
        <v>-3.0167382013057686</v>
      </c>
      <c r="K1485" s="347">
        <v>-3.0167382013057686</v>
      </c>
      <c r="L1485" s="347">
        <v>0.8985917954151823</v>
      </c>
      <c r="M1485" s="347"/>
      <c r="N1485" s="347"/>
      <c r="O1485" s="347"/>
      <c r="P1485" s="343" t="s">
        <v>1798</v>
      </c>
    </row>
    <row r="1486" spans="1:16" s="96" customFormat="1" ht="12.95" customHeight="1" x14ac:dyDescent="0.2">
      <c r="A1486" s="343" t="s">
        <v>103</v>
      </c>
      <c r="B1486" s="343" t="s">
        <v>1575</v>
      </c>
      <c r="C1486" s="343" t="s">
        <v>238</v>
      </c>
      <c r="D1486" s="343" t="s">
        <v>1689</v>
      </c>
      <c r="E1486" s="397">
        <v>3713</v>
      </c>
      <c r="F1486" s="397">
        <v>3713</v>
      </c>
      <c r="G1486" s="348">
        <v>2.7630305677692766E-4</v>
      </c>
      <c r="H1486" s="349">
        <v>0.28040888711048539</v>
      </c>
      <c r="I1486" s="349">
        <v>2.6612928093910032E-5</v>
      </c>
      <c r="J1486" s="347">
        <v>0.56688543033311944</v>
      </c>
      <c r="K1486" s="347">
        <v>0.56688543033311944</v>
      </c>
      <c r="L1486" s="347">
        <v>0.94919671007609452</v>
      </c>
      <c r="M1486" s="347"/>
      <c r="N1486" s="347"/>
      <c r="O1486" s="347"/>
      <c r="P1486" s="343" t="s">
        <v>1798</v>
      </c>
    </row>
    <row r="1487" spans="1:16" s="96" customFormat="1" ht="12.95" customHeight="1" x14ac:dyDescent="0.2">
      <c r="A1487" s="343" t="s">
        <v>103</v>
      </c>
      <c r="B1487" s="343" t="s">
        <v>1575</v>
      </c>
      <c r="C1487" s="343" t="s">
        <v>238</v>
      </c>
      <c r="D1487" s="343" t="s">
        <v>1690</v>
      </c>
      <c r="E1487" s="397">
        <v>3713</v>
      </c>
      <c r="F1487" s="397">
        <v>3713</v>
      </c>
      <c r="G1487" s="348">
        <v>4.8869543044531257E-4</v>
      </c>
      <c r="H1487" s="349">
        <v>0.28040912449674793</v>
      </c>
      <c r="I1487" s="349">
        <v>2.9786403438792494E-5</v>
      </c>
      <c r="J1487" s="347">
        <v>3.1586636168867699E-2</v>
      </c>
      <c r="K1487" s="347">
        <v>3.1586636168867699E-2</v>
      </c>
      <c r="L1487" s="347">
        <v>1.0623842686285911</v>
      </c>
      <c r="M1487" s="347"/>
      <c r="N1487" s="347"/>
      <c r="O1487" s="347"/>
      <c r="P1487" s="343" t="s">
        <v>1798</v>
      </c>
    </row>
    <row r="1488" spans="1:16" s="96" customFormat="1" ht="12.95" customHeight="1" x14ac:dyDescent="0.2">
      <c r="A1488" s="343" t="s">
        <v>103</v>
      </c>
      <c r="B1488" s="343" t="s">
        <v>1575</v>
      </c>
      <c r="C1488" s="343" t="s">
        <v>238</v>
      </c>
      <c r="D1488" s="343" t="s">
        <v>1691</v>
      </c>
      <c r="E1488" s="397">
        <v>3713</v>
      </c>
      <c r="F1488" s="397">
        <v>3713</v>
      </c>
      <c r="G1488" s="348">
        <v>4.3430161194541822E-4</v>
      </c>
      <c r="H1488" s="349">
        <v>0.28036001956349343</v>
      </c>
      <c r="I1488" s="349">
        <v>2.4940743290879382E-5</v>
      </c>
      <c r="J1488" s="347">
        <v>-1.5805681423008977</v>
      </c>
      <c r="K1488" s="347">
        <v>-1.5805681423008977</v>
      </c>
      <c r="L1488" s="347">
        <v>0.88955530917145254</v>
      </c>
      <c r="M1488" s="347"/>
      <c r="N1488" s="347"/>
      <c r="O1488" s="347"/>
      <c r="P1488" s="343" t="s">
        <v>1798</v>
      </c>
    </row>
    <row r="1489" spans="1:16" s="96" customFormat="1" ht="12.95" customHeight="1" x14ac:dyDescent="0.2">
      <c r="A1489" s="343" t="s">
        <v>103</v>
      </c>
      <c r="B1489" s="343" t="s">
        <v>1575</v>
      </c>
      <c r="C1489" s="343" t="s">
        <v>238</v>
      </c>
      <c r="D1489" s="343" t="s">
        <v>1692</v>
      </c>
      <c r="E1489" s="397">
        <v>3713</v>
      </c>
      <c r="F1489" s="397">
        <v>3713</v>
      </c>
      <c r="G1489" s="348">
        <v>1.0524754160992833E-3</v>
      </c>
      <c r="H1489" s="349">
        <v>0.28040566465988903</v>
      </c>
      <c r="I1489" s="349">
        <v>3.4219499882960416E-5</v>
      </c>
      <c r="J1489" s="347">
        <v>-1.5352004063839964</v>
      </c>
      <c r="K1489" s="347">
        <v>-1.5352004063839964</v>
      </c>
      <c r="L1489" s="347">
        <v>1.2204984207198066</v>
      </c>
      <c r="M1489" s="347"/>
      <c r="N1489" s="347"/>
      <c r="O1489" s="347"/>
      <c r="P1489" s="343" t="s">
        <v>1798</v>
      </c>
    </row>
    <row r="1490" spans="1:16" s="96" customFormat="1" ht="12.95" customHeight="1" x14ac:dyDescent="0.2">
      <c r="A1490" s="343" t="s">
        <v>103</v>
      </c>
      <c r="B1490" s="343" t="s">
        <v>1575</v>
      </c>
      <c r="C1490" s="343" t="s">
        <v>238</v>
      </c>
      <c r="D1490" s="398" t="s">
        <v>1693</v>
      </c>
      <c r="E1490" s="397">
        <v>3713</v>
      </c>
      <c r="F1490" s="397">
        <v>3713</v>
      </c>
      <c r="G1490" s="348">
        <v>1.2819337535144336E-3</v>
      </c>
      <c r="H1490" s="349">
        <v>0.28042839591684604</v>
      </c>
      <c r="I1490" s="349">
        <v>2.9867219847949619E-5</v>
      </c>
      <c r="J1490" s="347">
        <v>-1.3119080605850097</v>
      </c>
      <c r="K1490" s="347">
        <v>-1.3119080605850097</v>
      </c>
      <c r="L1490" s="347">
        <v>1.0652667274613226</v>
      </c>
      <c r="M1490" s="347"/>
      <c r="N1490" s="347"/>
      <c r="O1490" s="347"/>
      <c r="P1490" s="343" t="s">
        <v>1798</v>
      </c>
    </row>
    <row r="1491" spans="1:16" s="96" customFormat="1" ht="12.95" customHeight="1" x14ac:dyDescent="0.2">
      <c r="A1491" s="343" t="s">
        <v>103</v>
      </c>
      <c r="B1491" s="343" t="s">
        <v>1575</v>
      </c>
      <c r="C1491" s="343" t="s">
        <v>238</v>
      </c>
      <c r="D1491" s="343" t="s">
        <v>1694</v>
      </c>
      <c r="E1491" s="397">
        <v>3713</v>
      </c>
      <c r="F1491" s="397">
        <v>3713</v>
      </c>
      <c r="G1491" s="348">
        <v>2.8346279368859163E-4</v>
      </c>
      <c r="H1491" s="349">
        <v>0.28034690320419187</v>
      </c>
      <c r="I1491" s="349">
        <v>2.1824822675408753E-5</v>
      </c>
      <c r="J1491" s="347">
        <v>-1.6622095046414653</v>
      </c>
      <c r="K1491" s="347">
        <v>-1.6622095046414653</v>
      </c>
      <c r="L1491" s="347">
        <v>0.77842054088894663</v>
      </c>
      <c r="M1491" s="347"/>
      <c r="N1491" s="347"/>
      <c r="O1491" s="347"/>
      <c r="P1491" s="343" t="s">
        <v>1798</v>
      </c>
    </row>
    <row r="1492" spans="1:16" s="96" customFormat="1" ht="12.95" customHeight="1" x14ac:dyDescent="0.2">
      <c r="A1492" s="343" t="s">
        <v>103</v>
      </c>
      <c r="B1492" s="343" t="s">
        <v>1575</v>
      </c>
      <c r="C1492" s="343" t="s">
        <v>238</v>
      </c>
      <c r="D1492" s="343" t="s">
        <v>1695</v>
      </c>
      <c r="E1492" s="397">
        <v>3713</v>
      </c>
      <c r="F1492" s="397">
        <v>3713</v>
      </c>
      <c r="G1492" s="348">
        <v>1.2939232678282103E-3</v>
      </c>
      <c r="H1492" s="349">
        <v>0.28049550973012549</v>
      </c>
      <c r="I1492" s="349">
        <v>2.7152912094462949E-5</v>
      </c>
      <c r="J1492" s="347">
        <v>1.0511282053471405</v>
      </c>
      <c r="K1492" s="347">
        <v>1.0511282053471405</v>
      </c>
      <c r="L1492" s="347">
        <v>0.96845618558383251</v>
      </c>
      <c r="M1492" s="347"/>
      <c r="N1492" s="347"/>
      <c r="O1492" s="347"/>
      <c r="P1492" s="343" t="s">
        <v>1798</v>
      </c>
    </row>
    <row r="1493" spans="1:16" s="96" customFormat="1" ht="12.95" customHeight="1" x14ac:dyDescent="0.2">
      <c r="A1493" s="343" t="s">
        <v>103</v>
      </c>
      <c r="B1493" s="343" t="s">
        <v>1575</v>
      </c>
      <c r="C1493" s="343" t="s">
        <v>238</v>
      </c>
      <c r="D1493" s="343" t="s">
        <v>1696</v>
      </c>
      <c r="E1493" s="397">
        <v>3713</v>
      </c>
      <c r="F1493" s="397">
        <v>3713</v>
      </c>
      <c r="G1493" s="348">
        <v>6.7141381921773287E-4</v>
      </c>
      <c r="H1493" s="349">
        <v>0.2803811280990518</v>
      </c>
      <c r="I1493" s="349">
        <v>2.7021619671572465E-5</v>
      </c>
      <c r="J1493" s="347">
        <v>-1.4347483868804023</v>
      </c>
      <c r="K1493" s="347">
        <v>-1.4347483868804023</v>
      </c>
      <c r="L1493" s="347">
        <v>0.96377341127773519</v>
      </c>
      <c r="M1493" s="347"/>
      <c r="N1493" s="347"/>
      <c r="O1493" s="347"/>
      <c r="P1493" s="343" t="s">
        <v>1798</v>
      </c>
    </row>
    <row r="1494" spans="1:16" s="96" customFormat="1" ht="12.95" customHeight="1" x14ac:dyDescent="0.2">
      <c r="A1494" s="343" t="s">
        <v>103</v>
      </c>
      <c r="B1494" s="343" t="s">
        <v>1575</v>
      </c>
      <c r="C1494" s="343" t="s">
        <v>238</v>
      </c>
      <c r="D1494" s="343" t="s">
        <v>1697</v>
      </c>
      <c r="E1494" s="397">
        <v>3713</v>
      </c>
      <c r="F1494" s="397">
        <v>3713</v>
      </c>
      <c r="G1494" s="348">
        <v>3.7950528341075128E-4</v>
      </c>
      <c r="H1494" s="349">
        <v>0.28036401580073195</v>
      </c>
      <c r="I1494" s="349">
        <v>2.4497425779013452E-5</v>
      </c>
      <c r="J1494" s="347">
        <v>-1.2977461307894789</v>
      </c>
      <c r="K1494" s="347">
        <v>-1.2977461307894789</v>
      </c>
      <c r="L1494" s="347">
        <v>0.87374361335657014</v>
      </c>
      <c r="M1494" s="347"/>
      <c r="N1494" s="347"/>
      <c r="O1494" s="347"/>
      <c r="P1494" s="343" t="s">
        <v>1798</v>
      </c>
    </row>
    <row r="1495" spans="1:16" s="96" customFormat="1" ht="12.95" customHeight="1" x14ac:dyDescent="0.2">
      <c r="A1495" s="343" t="s">
        <v>103</v>
      </c>
      <c r="B1495" s="343" t="s">
        <v>1575</v>
      </c>
      <c r="C1495" s="343" t="s">
        <v>238</v>
      </c>
      <c r="D1495" s="343" t="s">
        <v>1698</v>
      </c>
      <c r="E1495" s="397">
        <v>3713</v>
      </c>
      <c r="F1495" s="397">
        <v>3713</v>
      </c>
      <c r="G1495" s="348">
        <v>4.3966286331723227E-4</v>
      </c>
      <c r="H1495" s="349">
        <v>0.28035883752162033</v>
      </c>
      <c r="I1495" s="349">
        <v>2.2035428083068957E-5</v>
      </c>
      <c r="J1495" s="347">
        <v>-1.6364535781432377</v>
      </c>
      <c r="K1495" s="347">
        <v>-1.6364535781432377</v>
      </c>
      <c r="L1495" s="347">
        <v>0.78593215176114839</v>
      </c>
      <c r="M1495" s="347"/>
      <c r="N1495" s="347"/>
      <c r="O1495" s="347"/>
      <c r="P1495" s="343" t="s">
        <v>1798</v>
      </c>
    </row>
    <row r="1496" spans="1:16" s="96" customFormat="1" ht="12.95" customHeight="1" x14ac:dyDescent="0.2">
      <c r="A1496" s="343" t="s">
        <v>103</v>
      </c>
      <c r="B1496" s="343" t="s">
        <v>1575</v>
      </c>
      <c r="C1496" s="343" t="s">
        <v>238</v>
      </c>
      <c r="D1496" s="343" t="s">
        <v>1699</v>
      </c>
      <c r="E1496" s="397">
        <v>3713</v>
      </c>
      <c r="F1496" s="397">
        <v>3713</v>
      </c>
      <c r="G1496" s="348">
        <v>3.6940203547663537E-4</v>
      </c>
      <c r="H1496" s="349">
        <v>0.28036159008201755</v>
      </c>
      <c r="I1496" s="349">
        <v>2.5024292142808157E-5</v>
      </c>
      <c r="J1496" s="347">
        <v>-1.3583973684572204</v>
      </c>
      <c r="K1496" s="347">
        <v>-1.3583973684572204</v>
      </c>
      <c r="L1496" s="347">
        <v>0.89253522536414387</v>
      </c>
      <c r="M1496" s="347"/>
      <c r="N1496" s="347"/>
      <c r="O1496" s="347"/>
      <c r="P1496" s="343" t="s">
        <v>1798</v>
      </c>
    </row>
    <row r="1497" spans="1:16" s="96" customFormat="1" ht="12.95" customHeight="1" x14ac:dyDescent="0.2">
      <c r="A1497" s="343" t="s">
        <v>103</v>
      </c>
      <c r="B1497" s="343" t="s">
        <v>1575</v>
      </c>
      <c r="C1497" s="343" t="s">
        <v>238</v>
      </c>
      <c r="D1497" s="343" t="s">
        <v>1700</v>
      </c>
      <c r="E1497" s="397">
        <v>3713</v>
      </c>
      <c r="F1497" s="397">
        <v>3713</v>
      </c>
      <c r="G1497" s="348">
        <v>3.9133472115015757E-4</v>
      </c>
      <c r="H1497" s="349">
        <v>0.28036132430248645</v>
      </c>
      <c r="I1497" s="349">
        <v>2.5092173326512359E-5</v>
      </c>
      <c r="J1497" s="347">
        <v>-1.4240287821343234</v>
      </c>
      <c r="K1497" s="347">
        <v>-1.4240287821343234</v>
      </c>
      <c r="L1497" s="347">
        <v>0.89495632671909853</v>
      </c>
      <c r="M1497" s="347"/>
      <c r="N1497" s="347"/>
      <c r="O1497" s="347"/>
      <c r="P1497" s="343" t="s">
        <v>1798</v>
      </c>
    </row>
    <row r="1498" spans="1:16" s="96" customFormat="1" ht="12.95" customHeight="1" x14ac:dyDescent="0.2">
      <c r="A1498" s="343" t="s">
        <v>103</v>
      </c>
      <c r="B1498" s="343" t="s">
        <v>1575</v>
      </c>
      <c r="C1498" s="343" t="s">
        <v>238</v>
      </c>
      <c r="D1498" s="343" t="s">
        <v>1701</v>
      </c>
      <c r="E1498" s="397">
        <v>3713</v>
      </c>
      <c r="F1498" s="397">
        <v>3713</v>
      </c>
      <c r="G1498" s="348">
        <v>5.0344075665786523E-4</v>
      </c>
      <c r="H1498" s="349">
        <v>0.28041536244454912</v>
      </c>
      <c r="I1498" s="349">
        <v>2.3235046661930379E-5</v>
      </c>
      <c r="J1498" s="347">
        <v>0.21632308478514162</v>
      </c>
      <c r="K1498" s="347">
        <v>0.21632308478514162</v>
      </c>
      <c r="L1498" s="347">
        <v>0.82871865027867031</v>
      </c>
      <c r="M1498" s="347"/>
      <c r="N1498" s="347"/>
      <c r="O1498" s="347"/>
      <c r="P1498" s="343" t="s">
        <v>1798</v>
      </c>
    </row>
    <row r="1499" spans="1:16" s="96" customFormat="1" ht="12.95" customHeight="1" x14ac:dyDescent="0.2">
      <c r="A1499" s="343" t="s">
        <v>103</v>
      </c>
      <c r="B1499" s="343" t="s">
        <v>1575</v>
      </c>
      <c r="C1499" s="343" t="s">
        <v>238</v>
      </c>
      <c r="D1499" s="343" t="s">
        <v>1702</v>
      </c>
      <c r="E1499" s="397">
        <v>3713</v>
      </c>
      <c r="F1499" s="397">
        <v>3713</v>
      </c>
      <c r="G1499" s="348">
        <v>4.4850220801633027E-4</v>
      </c>
      <c r="H1499" s="349">
        <v>0.28038103211731658</v>
      </c>
      <c r="I1499" s="349">
        <v>2.4590943443830448E-5</v>
      </c>
      <c r="J1499" s="347">
        <v>-0.86747486810923036</v>
      </c>
      <c r="K1499" s="347">
        <v>-0.86747486810923036</v>
      </c>
      <c r="L1499" s="347">
        <v>0.87707908472678398</v>
      </c>
      <c r="M1499" s="347"/>
      <c r="N1499" s="347"/>
      <c r="O1499" s="347"/>
      <c r="P1499" s="343" t="s">
        <v>1798</v>
      </c>
    </row>
    <row r="1500" spans="1:16" s="96" customFormat="1" ht="12.95" customHeight="1" x14ac:dyDescent="0.2">
      <c r="A1500" s="343" t="s">
        <v>103</v>
      </c>
      <c r="B1500" s="343" t="s">
        <v>1575</v>
      </c>
      <c r="C1500" s="343" t="s">
        <v>238</v>
      </c>
      <c r="D1500" s="343" t="s">
        <v>1703</v>
      </c>
      <c r="E1500" s="397">
        <v>3713</v>
      </c>
      <c r="F1500" s="397">
        <v>3713</v>
      </c>
      <c r="G1500" s="348">
        <v>3.1735981429543037E-4</v>
      </c>
      <c r="H1500" s="349">
        <v>0.280355746908243</v>
      </c>
      <c r="I1500" s="349">
        <v>2.3767799535294218E-5</v>
      </c>
      <c r="J1500" s="347">
        <v>-1.4335662387221504</v>
      </c>
      <c r="K1500" s="347">
        <v>-1.4335662387221504</v>
      </c>
      <c r="L1500" s="347">
        <v>0.84772021496481997</v>
      </c>
      <c r="M1500" s="347"/>
      <c r="N1500" s="347"/>
      <c r="O1500" s="347"/>
      <c r="P1500" s="343" t="s">
        <v>1798</v>
      </c>
    </row>
    <row r="1501" spans="1:16" s="96" customFormat="1" ht="12.95" customHeight="1" x14ac:dyDescent="0.2">
      <c r="A1501" s="343" t="s">
        <v>103</v>
      </c>
      <c r="B1501" s="343" t="s">
        <v>1575</v>
      </c>
      <c r="C1501" s="343" t="s">
        <v>238</v>
      </c>
      <c r="D1501" s="343" t="s">
        <v>1704</v>
      </c>
      <c r="E1501" s="397">
        <v>3713</v>
      </c>
      <c r="F1501" s="397">
        <v>3713</v>
      </c>
      <c r="G1501" s="348">
        <v>4.2863731975252464E-4</v>
      </c>
      <c r="H1501" s="349">
        <v>0.28040535962135171</v>
      </c>
      <c r="I1501" s="349">
        <v>2.5356709194490188E-5</v>
      </c>
      <c r="J1501" s="347">
        <v>5.1066147892520064E-2</v>
      </c>
      <c r="K1501" s="347">
        <v>5.1066147892520064E-2</v>
      </c>
      <c r="L1501" s="347">
        <v>0.90439146195553377</v>
      </c>
      <c r="M1501" s="347"/>
      <c r="N1501" s="347"/>
      <c r="O1501" s="347"/>
      <c r="P1501" s="343" t="s">
        <v>1798</v>
      </c>
    </row>
    <row r="1502" spans="1:16" s="96" customFormat="1" ht="12.95" customHeight="1" x14ac:dyDescent="0.2">
      <c r="A1502" s="343" t="s">
        <v>103</v>
      </c>
      <c r="B1502" s="343" t="s">
        <v>1575</v>
      </c>
      <c r="C1502" s="343" t="s">
        <v>238</v>
      </c>
      <c r="D1502" s="343" t="s">
        <v>1705</v>
      </c>
      <c r="E1502" s="397">
        <v>3713</v>
      </c>
      <c r="F1502" s="397">
        <v>3713</v>
      </c>
      <c r="G1502" s="348">
        <v>3.3393184278777076E-4</v>
      </c>
      <c r="H1502" s="349">
        <v>0.28037318317591642</v>
      </c>
      <c r="I1502" s="349">
        <v>2.4953865172743519E-5</v>
      </c>
      <c r="J1502" s="347">
        <v>-0.85409880227427237</v>
      </c>
      <c r="K1502" s="347">
        <v>-0.85409880227427237</v>
      </c>
      <c r="L1502" s="347">
        <v>0.89002332408050222</v>
      </c>
      <c r="M1502" s="347"/>
      <c r="N1502" s="347"/>
      <c r="O1502" s="347"/>
      <c r="P1502" s="343" t="s">
        <v>1798</v>
      </c>
    </row>
    <row r="1503" spans="1:16" s="96" customFormat="1" ht="12.95" customHeight="1" x14ac:dyDescent="0.2">
      <c r="A1503" s="343" t="s">
        <v>103</v>
      </c>
      <c r="B1503" s="343" t="s">
        <v>1575</v>
      </c>
      <c r="C1503" s="343" t="s">
        <v>238</v>
      </c>
      <c r="D1503" s="343" t="s">
        <v>1706</v>
      </c>
      <c r="E1503" s="397">
        <v>3713</v>
      </c>
      <c r="F1503" s="397">
        <v>3713</v>
      </c>
      <c r="G1503" s="348">
        <v>2.9139884395884758E-4</v>
      </c>
      <c r="H1503" s="349">
        <v>0.28035887236504092</v>
      </c>
      <c r="I1503" s="349">
        <v>2.116608912460184E-5</v>
      </c>
      <c r="J1503" s="347">
        <v>-1.2556262362395376</v>
      </c>
      <c r="K1503" s="347">
        <v>-1.2556262362395376</v>
      </c>
      <c r="L1503" s="347">
        <v>0.75492565460466565</v>
      </c>
      <c r="M1503" s="347"/>
      <c r="N1503" s="347"/>
      <c r="O1503" s="347"/>
      <c r="P1503" s="343" t="s">
        <v>1798</v>
      </c>
    </row>
    <row r="1504" spans="1:16" s="96" customFormat="1" ht="12.95" customHeight="1" x14ac:dyDescent="0.2">
      <c r="A1504" s="343" t="s">
        <v>103</v>
      </c>
      <c r="B1504" s="343" t="s">
        <v>1575</v>
      </c>
      <c r="C1504" s="343" t="s">
        <v>1707</v>
      </c>
      <c r="D1504" s="343" t="s">
        <v>1708</v>
      </c>
      <c r="E1504" s="397">
        <v>3713</v>
      </c>
      <c r="F1504" s="397">
        <v>3713</v>
      </c>
      <c r="G1504" s="348">
        <v>1.0379826517326518E-3</v>
      </c>
      <c r="H1504" s="349">
        <v>0.28036849532451613</v>
      </c>
      <c r="I1504" s="349">
        <v>3.0816543325456231E-5</v>
      </c>
      <c r="J1504" s="347">
        <v>-2.823805596116058</v>
      </c>
      <c r="K1504" s="347">
        <v>-2.823805596116058</v>
      </c>
      <c r="L1504" s="347">
        <v>1.0991260126347324</v>
      </c>
      <c r="M1504" s="347">
        <f>AVERAGE(K1504:K1524)</f>
        <v>-0.47502864384691662</v>
      </c>
      <c r="N1504" s="347">
        <v>0.71</v>
      </c>
      <c r="O1504" s="347">
        <f>MAX(K1504:K1524)-MIN(K1504:K1524)</f>
        <v>6.6745256061850888</v>
      </c>
      <c r="P1504" s="343" t="s">
        <v>1798</v>
      </c>
    </row>
    <row r="1505" spans="1:16" s="96" customFormat="1" ht="12.95" customHeight="1" x14ac:dyDescent="0.2">
      <c r="A1505" s="343" t="s">
        <v>103</v>
      </c>
      <c r="B1505" s="343" t="s">
        <v>1575</v>
      </c>
      <c r="C1505" s="343" t="s">
        <v>1707</v>
      </c>
      <c r="D1505" s="343" t="s">
        <v>1709</v>
      </c>
      <c r="E1505" s="397">
        <v>3713</v>
      </c>
      <c r="F1505" s="397">
        <v>3713</v>
      </c>
      <c r="G1505" s="348">
        <v>1.2081731047498242E-3</v>
      </c>
      <c r="H1505" s="349">
        <v>0.2804043905440215</v>
      </c>
      <c r="I1505" s="349">
        <v>2.9048201338270505E-5</v>
      </c>
      <c r="J1505" s="347">
        <v>-1.9792602038726237</v>
      </c>
      <c r="K1505" s="347">
        <v>-1.9792602038726237</v>
      </c>
      <c r="L1505" s="347">
        <v>1.0360549972776578</v>
      </c>
      <c r="M1505" s="347"/>
      <c r="N1505" s="347"/>
      <c r="O1505" s="347"/>
      <c r="P1505" s="343" t="s">
        <v>1798</v>
      </c>
    </row>
    <row r="1506" spans="1:16" s="96" customFormat="1" ht="12.95" customHeight="1" x14ac:dyDescent="0.2">
      <c r="A1506" s="343" t="s">
        <v>103</v>
      </c>
      <c r="B1506" s="343" t="s">
        <v>1575</v>
      </c>
      <c r="C1506" s="343" t="s">
        <v>1707</v>
      </c>
      <c r="D1506" s="343" t="s">
        <v>1710</v>
      </c>
      <c r="E1506" s="397">
        <v>3713</v>
      </c>
      <c r="F1506" s="397">
        <v>3713</v>
      </c>
      <c r="G1506" s="348">
        <v>9.5436260196858635E-4</v>
      </c>
      <c r="H1506" s="349">
        <v>0.2804544209026732</v>
      </c>
      <c r="I1506" s="349">
        <v>3.1417493996426706E-5</v>
      </c>
      <c r="J1506" s="347">
        <v>0.45496421702040379</v>
      </c>
      <c r="K1506" s="347">
        <v>0.45496421702040379</v>
      </c>
      <c r="L1506" s="347">
        <v>1.120559971266033</v>
      </c>
      <c r="M1506" s="347"/>
      <c r="N1506" s="347"/>
      <c r="O1506" s="347"/>
      <c r="P1506" s="343" t="s">
        <v>1798</v>
      </c>
    </row>
    <row r="1507" spans="1:16" s="96" customFormat="1" ht="12.95" customHeight="1" x14ac:dyDescent="0.2">
      <c r="A1507" s="343" t="s">
        <v>103</v>
      </c>
      <c r="B1507" s="343" t="s">
        <v>1575</v>
      </c>
      <c r="C1507" s="343" t="s">
        <v>1707</v>
      </c>
      <c r="D1507" s="343" t="s">
        <v>1711</v>
      </c>
      <c r="E1507" s="397">
        <v>3713</v>
      </c>
      <c r="F1507" s="397">
        <v>3713</v>
      </c>
      <c r="G1507" s="348">
        <v>6.2730072647754404E-4</v>
      </c>
      <c r="H1507" s="349">
        <v>0.28039001973638766</v>
      </c>
      <c r="I1507" s="349">
        <v>2.7847800902628163E-5</v>
      </c>
      <c r="J1507" s="347">
        <v>-1.0046745051384143</v>
      </c>
      <c r="K1507" s="347">
        <v>-1.0046745051384143</v>
      </c>
      <c r="L1507" s="347">
        <v>0.99324061247019202</v>
      </c>
      <c r="M1507" s="347"/>
      <c r="N1507" s="347"/>
      <c r="O1507" s="347"/>
      <c r="P1507" s="343" t="s">
        <v>1798</v>
      </c>
    </row>
    <row r="1508" spans="1:16" s="96" customFormat="1" ht="12.95" customHeight="1" x14ac:dyDescent="0.2">
      <c r="A1508" s="343" t="s">
        <v>103</v>
      </c>
      <c r="B1508" s="343" t="s">
        <v>1575</v>
      </c>
      <c r="C1508" s="343" t="s">
        <v>1707</v>
      </c>
      <c r="D1508" s="343" t="s">
        <v>1712</v>
      </c>
      <c r="E1508" s="397">
        <v>3713</v>
      </c>
      <c r="F1508" s="397">
        <v>3713</v>
      </c>
      <c r="G1508" s="348">
        <v>7.1616926711358495E-4</v>
      </c>
      <c r="H1508" s="349">
        <v>0.28039618062504457</v>
      </c>
      <c r="I1508" s="349">
        <v>2.6180155139604129E-5</v>
      </c>
      <c r="J1508" s="347">
        <v>-1.0124562834956663</v>
      </c>
      <c r="K1508" s="347">
        <v>-1.0124562834956663</v>
      </c>
      <c r="L1508" s="347">
        <v>0.93376110438025961</v>
      </c>
      <c r="M1508" s="347"/>
      <c r="N1508" s="347"/>
      <c r="O1508" s="347"/>
      <c r="P1508" s="343" t="s">
        <v>1798</v>
      </c>
    </row>
    <row r="1509" spans="1:16" s="96" customFormat="1" ht="12.95" customHeight="1" x14ac:dyDescent="0.2">
      <c r="A1509" s="343" t="s">
        <v>103</v>
      </c>
      <c r="B1509" s="343" t="s">
        <v>1575</v>
      </c>
      <c r="C1509" s="343" t="s">
        <v>1707</v>
      </c>
      <c r="D1509" s="343" t="s">
        <v>1713</v>
      </c>
      <c r="E1509" s="397">
        <v>3713</v>
      </c>
      <c r="F1509" s="397">
        <v>3713</v>
      </c>
      <c r="G1509" s="348">
        <v>1.1742357693184588E-3</v>
      </c>
      <c r="H1509" s="349">
        <v>0.28050011582082235</v>
      </c>
      <c r="I1509" s="349">
        <v>3.2168615593125528E-5</v>
      </c>
      <c r="J1509" s="347">
        <v>1.5218356656609977</v>
      </c>
      <c r="K1509" s="347">
        <v>1.5218356656609977</v>
      </c>
      <c r="L1509" s="347">
        <v>1.1473500390857261</v>
      </c>
      <c r="M1509" s="347"/>
      <c r="N1509" s="347"/>
      <c r="O1509" s="347"/>
      <c r="P1509" s="343" t="s">
        <v>1798</v>
      </c>
    </row>
    <row r="1510" spans="1:16" s="96" customFormat="1" ht="12.95" customHeight="1" x14ac:dyDescent="0.2">
      <c r="A1510" s="343" t="s">
        <v>103</v>
      </c>
      <c r="B1510" s="343" t="s">
        <v>1575</v>
      </c>
      <c r="C1510" s="343" t="s">
        <v>1707</v>
      </c>
      <c r="D1510" s="343" t="s">
        <v>1714</v>
      </c>
      <c r="E1510" s="397">
        <v>3713</v>
      </c>
      <c r="F1510" s="397">
        <v>3713</v>
      </c>
      <c r="G1510" s="348">
        <v>1.171032768048289E-3</v>
      </c>
      <c r="H1510" s="349">
        <v>0.28049800792722196</v>
      </c>
      <c r="I1510" s="349">
        <v>3.3484806956120279E-5</v>
      </c>
      <c r="J1510" s="347">
        <v>1.4548542503600714</v>
      </c>
      <c r="K1510" s="347">
        <v>1.4548542503600714</v>
      </c>
      <c r="L1510" s="347">
        <v>1.1942943101983516</v>
      </c>
      <c r="M1510" s="347"/>
      <c r="N1510" s="347"/>
      <c r="O1510" s="347"/>
      <c r="P1510" s="343" t="s">
        <v>1798</v>
      </c>
    </row>
    <row r="1511" spans="1:16" s="96" customFormat="1" ht="12.95" customHeight="1" x14ac:dyDescent="0.2">
      <c r="A1511" s="343" t="s">
        <v>103</v>
      </c>
      <c r="B1511" s="343" t="s">
        <v>1575</v>
      </c>
      <c r="C1511" s="343" t="s">
        <v>1707</v>
      </c>
      <c r="D1511" s="343" t="s">
        <v>1715</v>
      </c>
      <c r="E1511" s="397">
        <v>3713</v>
      </c>
      <c r="F1511" s="397">
        <v>3713</v>
      </c>
      <c r="G1511" s="348">
        <v>9.2273635529079902E-4</v>
      </c>
      <c r="H1511" s="349">
        <v>0.2804604313688252</v>
      </c>
      <c r="I1511" s="349">
        <v>2.6442574432509025E-5</v>
      </c>
      <c r="J1511" s="347">
        <v>0.75030733716729969</v>
      </c>
      <c r="K1511" s="347" ph="1">
        <v>0.75030733716729969</v>
      </c>
      <c r="L1511" s="347" ph="1">
        <v>0.94312074825797509</v>
      </c>
      <c r="M1511" s="347"/>
      <c r="N1511" s="347"/>
      <c r="O1511" s="347"/>
      <c r="P1511" s="343" t="s">
        <v>1798</v>
      </c>
    </row>
    <row r="1512" spans="1:16" s="26" customFormat="1" ht="12.95" customHeight="1" x14ac:dyDescent="0.2">
      <c r="A1512" s="343" t="s">
        <v>103</v>
      </c>
      <c r="B1512" s="343" t="s">
        <v>2294</v>
      </c>
      <c r="C1512" s="343" t="s">
        <v>1707</v>
      </c>
      <c r="D1512" s="343" t="s">
        <v>2295</v>
      </c>
      <c r="E1512" s="343">
        <v>3713</v>
      </c>
      <c r="F1512" s="343">
        <v>3713</v>
      </c>
      <c r="G1512" s="348">
        <v>1.1638972940137657E-3</v>
      </c>
      <c r="H1512" s="349">
        <v>0.28047674794386102</v>
      </c>
      <c r="I1512" s="349">
        <v>2.7724866566856911E-5</v>
      </c>
      <c r="J1512" s="347">
        <v>0.71484788810138866</v>
      </c>
      <c r="K1512" s="347" ph="1">
        <v>0.71484788810138866</v>
      </c>
      <c r="L1512" s="347" ph="1">
        <v>0.98885594398856469</v>
      </c>
      <c r="M1512" s="343"/>
      <c r="N1512" s="343"/>
      <c r="O1512" s="347"/>
      <c r="P1512" s="343" t="s">
        <v>2296</v>
      </c>
    </row>
    <row r="1513" spans="1:16" s="26" customFormat="1" ht="12.95" customHeight="1" x14ac:dyDescent="0.2">
      <c r="A1513" s="343" t="s">
        <v>103</v>
      </c>
      <c r="B1513" s="343" t="s">
        <v>2294</v>
      </c>
      <c r="C1513" s="343" t="s">
        <v>1707</v>
      </c>
      <c r="D1513" s="343" t="s">
        <v>2297</v>
      </c>
      <c r="E1513" s="343">
        <v>3713</v>
      </c>
      <c r="F1513" s="343">
        <v>3713</v>
      </c>
      <c r="G1513" s="348">
        <v>1.3625306102511576E-3</v>
      </c>
      <c r="H1513" s="349">
        <v>0.2804853096421156</v>
      </c>
      <c r="I1513" s="349">
        <v>3.3792197802777817E-5</v>
      </c>
      <c r="J1513" s="347">
        <v>0.51167611698321736</v>
      </c>
      <c r="K1513" s="347" ph="1">
        <v>0.51167611698321736</v>
      </c>
      <c r="L1513" s="347" ph="1">
        <v>1.2052579433352584</v>
      </c>
      <c r="M1513" s="343"/>
      <c r="N1513" s="343"/>
      <c r="O1513" s="347"/>
      <c r="P1513" s="343" t="s">
        <v>2296</v>
      </c>
    </row>
    <row r="1514" spans="1:16" s="26" customFormat="1" ht="12.95" customHeight="1" x14ac:dyDescent="0.2">
      <c r="A1514" s="343" t="s">
        <v>103</v>
      </c>
      <c r="B1514" s="343" t="s">
        <v>2294</v>
      </c>
      <c r="C1514" s="343" t="s">
        <v>1707</v>
      </c>
      <c r="D1514" s="343" t="s">
        <v>2298</v>
      </c>
      <c r="E1514" s="343">
        <v>3713</v>
      </c>
      <c r="F1514" s="343">
        <v>3713</v>
      </c>
      <c r="G1514" s="348">
        <v>3.6546131302128834E-4</v>
      </c>
      <c r="H1514" s="349">
        <v>0.28038450725783653</v>
      </c>
      <c r="I1514" s="349">
        <v>2.2801382787800783E-5</v>
      </c>
      <c r="J1514" s="347">
        <v>-0.53092712642199835</v>
      </c>
      <c r="K1514" s="347" ph="1">
        <v>-0.53092712642199835</v>
      </c>
      <c r="L1514" s="347" ph="1">
        <v>0.81325126836895301</v>
      </c>
      <c r="M1514" s="343"/>
      <c r="N1514" s="343"/>
      <c r="O1514" s="347"/>
      <c r="P1514" s="343" t="s">
        <v>2296</v>
      </c>
    </row>
    <row r="1515" spans="1:16" s="26" customFormat="1" ht="12.95" customHeight="1" x14ac:dyDescent="0.2">
      <c r="A1515" s="343" t="s">
        <v>103</v>
      </c>
      <c r="B1515" s="343" t="s">
        <v>2294</v>
      </c>
      <c r="C1515" s="343" t="s">
        <v>1707</v>
      </c>
      <c r="D1515" s="343" t="s">
        <v>2299</v>
      </c>
      <c r="E1515" s="343">
        <v>3713</v>
      </c>
      <c r="F1515" s="343">
        <v>3713</v>
      </c>
      <c r="G1515" s="348">
        <v>6.9400739035713893E-4</v>
      </c>
      <c r="H1515" s="349">
        <v>0.28039390308034212</v>
      </c>
      <c r="I1515" s="349">
        <v>2.4039372105750921E-5</v>
      </c>
      <c r="J1515" s="347">
        <v>-1.0369502113327655</v>
      </c>
      <c r="K1515" s="347" ph="1">
        <v>-1.0369502113327655</v>
      </c>
      <c r="L1515" s="347" ph="1">
        <v>0.85740632652542281</v>
      </c>
      <c r="M1515" s="343"/>
      <c r="N1515" s="343"/>
      <c r="O1515" s="347"/>
      <c r="P1515" s="343" t="s">
        <v>2296</v>
      </c>
    </row>
    <row r="1516" spans="1:16" s="26" customFormat="1" ht="12.95" customHeight="1" x14ac:dyDescent="0.2">
      <c r="A1516" s="343" t="s">
        <v>103</v>
      </c>
      <c r="B1516" s="343" t="s">
        <v>2294</v>
      </c>
      <c r="C1516" s="343" t="s">
        <v>1707</v>
      </c>
      <c r="D1516" s="343" t="s">
        <v>2300</v>
      </c>
      <c r="E1516" s="343">
        <v>3713</v>
      </c>
      <c r="F1516" s="343">
        <v>3713</v>
      </c>
      <c r="G1516" s="348">
        <v>5.0465521120863089E-4</v>
      </c>
      <c r="H1516" s="349">
        <v>0.2803955470099862</v>
      </c>
      <c r="I1516" s="349">
        <v>2.1646223288036934E-5</v>
      </c>
      <c r="J1516" s="347">
        <v>-0.493538347082767</v>
      </c>
      <c r="K1516" s="347" ph="1">
        <v>-0.493538347082767</v>
      </c>
      <c r="L1516" s="347" ph="1">
        <v>0.77205048080730698</v>
      </c>
      <c r="M1516" s="343"/>
      <c r="N1516" s="343"/>
      <c r="O1516" s="347"/>
      <c r="P1516" s="343" t="s">
        <v>2296</v>
      </c>
    </row>
    <row r="1517" spans="1:16" s="26" customFormat="1" ht="12.95" customHeight="1" x14ac:dyDescent="0.2">
      <c r="A1517" s="343" t="s">
        <v>103</v>
      </c>
      <c r="B1517" s="343" t="s">
        <v>2294</v>
      </c>
      <c r="C1517" s="343" t="s">
        <v>1707</v>
      </c>
      <c r="D1517" s="343" t="s">
        <v>2301</v>
      </c>
      <c r="E1517" s="343">
        <v>3713</v>
      </c>
      <c r="F1517" s="343">
        <v>3713</v>
      </c>
      <c r="G1517" s="348">
        <v>5.7358386578990593E-4</v>
      </c>
      <c r="H1517" s="349">
        <v>0.28036726959838648</v>
      </c>
      <c r="I1517" s="349">
        <v>2.6685217752320667E-5</v>
      </c>
      <c r="J1517" s="347">
        <v>-1.6785724766232857</v>
      </c>
      <c r="K1517" s="347" ph="1">
        <v>-1.6785724766232857</v>
      </c>
      <c r="L1517" s="347" ph="1">
        <v>0.95177504740417973</v>
      </c>
      <c r="M1517" s="343"/>
      <c r="N1517" s="343"/>
      <c r="O1517" s="347"/>
      <c r="P1517" s="343" t="s">
        <v>2296</v>
      </c>
    </row>
    <row r="1518" spans="1:16" s="26" customFormat="1" ht="12.95" customHeight="1" x14ac:dyDescent="0.2">
      <c r="A1518" s="343" t="s">
        <v>103</v>
      </c>
      <c r="B1518" s="343" t="s">
        <v>2294</v>
      </c>
      <c r="C1518" s="343" t="s">
        <v>1707</v>
      </c>
      <c r="D1518" s="343" t="s">
        <v>2302</v>
      </c>
      <c r="E1518" s="343">
        <v>3713</v>
      </c>
      <c r="F1518" s="343">
        <v>3713</v>
      </c>
      <c r="G1518" s="348">
        <v>8.0958014736500221E-4</v>
      </c>
      <c r="H1518" s="349">
        <v>0.28046785298956822</v>
      </c>
      <c r="I1518" s="349">
        <v>2.7424785141063886E-5</v>
      </c>
      <c r="J1518" s="347">
        <v>1.3047142415745228</v>
      </c>
      <c r="K1518" s="347" ph="1">
        <v>1.3047142415745228</v>
      </c>
      <c r="L1518" s="347" ph="1">
        <v>0.97815301415060674</v>
      </c>
      <c r="M1518" s="343"/>
      <c r="N1518" s="343"/>
      <c r="O1518" s="347"/>
      <c r="P1518" s="343" t="s">
        <v>2296</v>
      </c>
    </row>
    <row r="1519" spans="1:16" s="26" customFormat="1" ht="12.95" customHeight="1" x14ac:dyDescent="0.2">
      <c r="A1519" s="343" t="s">
        <v>103</v>
      </c>
      <c r="B1519" s="343" t="s">
        <v>2294</v>
      </c>
      <c r="C1519" s="343" t="s">
        <v>1707</v>
      </c>
      <c r="D1519" s="343" t="s">
        <v>2303</v>
      </c>
      <c r="E1519" s="343">
        <v>3713</v>
      </c>
      <c r="F1519" s="343">
        <v>3713</v>
      </c>
      <c r="G1519" s="348">
        <v>7.7620200863713824E-4</v>
      </c>
      <c r="H1519" s="349">
        <v>0.28030629087436354</v>
      </c>
      <c r="I1519" s="349">
        <v>2.4849059390657592E-5</v>
      </c>
      <c r="J1519" s="347">
        <v>-4.3722271804025326</v>
      </c>
      <c r="K1519" s="347" ph="1">
        <v>-4.3722271804025326</v>
      </c>
      <c r="L1519" s="347" ph="1">
        <v>0.88628524222644778</v>
      </c>
      <c r="M1519" s="343"/>
      <c r="N1519" s="343"/>
      <c r="O1519" s="347"/>
      <c r="P1519" s="343" t="s">
        <v>2296</v>
      </c>
    </row>
    <row r="1520" spans="1:16" s="26" customFormat="1" ht="12.95" customHeight="1" x14ac:dyDescent="0.2">
      <c r="A1520" s="343" t="s">
        <v>103</v>
      </c>
      <c r="B1520" s="343" t="s">
        <v>2294</v>
      </c>
      <c r="C1520" s="343" t="s">
        <v>1707</v>
      </c>
      <c r="D1520" s="343" t="s">
        <v>2304</v>
      </c>
      <c r="E1520" s="343">
        <v>3713</v>
      </c>
      <c r="F1520" s="343">
        <v>3713</v>
      </c>
      <c r="G1520" s="348">
        <v>1.4979130349423173E-3</v>
      </c>
      <c r="H1520" s="349">
        <v>0.28054523176551649</v>
      </c>
      <c r="I1520" s="349">
        <v>3.3592402931165456E-5</v>
      </c>
      <c r="J1520" s="347">
        <v>2.3022984257825563</v>
      </c>
      <c r="K1520" s="347" ph="1">
        <v>2.3022984257825563</v>
      </c>
      <c r="L1520" s="347" ph="1">
        <v>1.1981319091702858</v>
      </c>
      <c r="M1520" s="343"/>
      <c r="N1520" s="343"/>
      <c r="O1520" s="347"/>
      <c r="P1520" s="343" t="s">
        <v>2296</v>
      </c>
    </row>
    <row r="1521" spans="1:16" s="26" customFormat="1" ht="12.95" customHeight="1" x14ac:dyDescent="0.2">
      <c r="A1521" s="343" t="s">
        <v>103</v>
      </c>
      <c r="B1521" s="343" t="s">
        <v>2294</v>
      </c>
      <c r="C1521" s="343" t="s">
        <v>1707</v>
      </c>
      <c r="D1521" s="343" t="s">
        <v>2305</v>
      </c>
      <c r="E1521" s="343">
        <v>3713</v>
      </c>
      <c r="F1521" s="343">
        <v>3713</v>
      </c>
      <c r="G1521" s="348">
        <v>1.2884362965804731E-3</v>
      </c>
      <c r="H1521" s="349">
        <v>0.28044420946291665</v>
      </c>
      <c r="I1521" s="349">
        <v>2.9104498900202174E-5</v>
      </c>
      <c r="J1521" s="347">
        <v>-0.76453800141096373</v>
      </c>
      <c r="K1521" s="347" ph="1">
        <v>-0.76453800141096373</v>
      </c>
      <c r="L1521" s="347" ph="1">
        <v>1.0380629484652015</v>
      </c>
      <c r="M1521" s="343"/>
      <c r="N1521" s="343"/>
      <c r="O1521" s="347"/>
      <c r="P1521" s="343" t="s">
        <v>2296</v>
      </c>
    </row>
    <row r="1522" spans="1:16" s="26" customFormat="1" ht="12.95" customHeight="1" x14ac:dyDescent="0.2">
      <c r="A1522" s="343" t="s">
        <v>103</v>
      </c>
      <c r="B1522" s="343" t="s">
        <v>2294</v>
      </c>
      <c r="C1522" s="343" t="s">
        <v>1707</v>
      </c>
      <c r="D1522" s="343" t="s">
        <v>2306</v>
      </c>
      <c r="E1522" s="343">
        <v>3713</v>
      </c>
      <c r="F1522" s="343">
        <v>3713</v>
      </c>
      <c r="G1522" s="348">
        <v>1.1745275657018546E-3</v>
      </c>
      <c r="H1522" s="349">
        <v>0.28040149459245439</v>
      </c>
      <c r="I1522" s="349">
        <v>2.929744221178668E-5</v>
      </c>
      <c r="J1522" s="347">
        <v>-1.996410297618878</v>
      </c>
      <c r="K1522" s="347" ph="1">
        <v>-1.996410297618878</v>
      </c>
      <c r="L1522" s="347" ph="1">
        <v>1.0449446097371418</v>
      </c>
      <c r="M1522" s="343"/>
      <c r="N1522" s="343"/>
      <c r="O1522" s="347"/>
      <c r="P1522" s="343" t="s">
        <v>2296</v>
      </c>
    </row>
    <row r="1523" spans="1:16" s="26" customFormat="1" ht="12.95" customHeight="1" x14ac:dyDescent="0.2">
      <c r="A1523" s="343" t="s">
        <v>103</v>
      </c>
      <c r="B1523" s="343" t="s">
        <v>2294</v>
      </c>
      <c r="C1523" s="343" t="s">
        <v>1707</v>
      </c>
      <c r="D1523" s="343" t="s">
        <v>2307</v>
      </c>
      <c r="E1523" s="343">
        <v>3713</v>
      </c>
      <c r="F1523" s="343">
        <v>3713</v>
      </c>
      <c r="G1523" s="348">
        <v>7.5276293128328554E-4</v>
      </c>
      <c r="H1523" s="349">
        <v>0.28038518014923669</v>
      </c>
      <c r="I1523" s="349">
        <v>3.0345298622970056E-5</v>
      </c>
      <c r="J1523" s="347">
        <v>-1.4984943915841153</v>
      </c>
      <c r="K1523" s="347" ph="1">
        <v>-1.4984943915841153</v>
      </c>
      <c r="L1523" s="347" ph="1">
        <v>1.0823182446328961</v>
      </c>
      <c r="M1523" s="343"/>
      <c r="N1523" s="343"/>
      <c r="O1523" s="347"/>
      <c r="P1523" s="343" t="s">
        <v>2296</v>
      </c>
    </row>
    <row r="1524" spans="1:16" s="26" customFormat="1" ht="12.95" customHeight="1" x14ac:dyDescent="0.2">
      <c r="A1524" s="343" t="s">
        <v>103</v>
      </c>
      <c r="B1524" s="343" t="s">
        <v>2294</v>
      </c>
      <c r="C1524" s="343" t="s">
        <v>1707</v>
      </c>
      <c r="D1524" s="343" t="s">
        <v>2308</v>
      </c>
      <c r="E1524" s="343">
        <v>3713</v>
      </c>
      <c r="F1524" s="343">
        <v>3713</v>
      </c>
      <c r="G1524" s="348">
        <v>6.0738765671036591E-4</v>
      </c>
      <c r="H1524" s="349">
        <v>0.28042238736394437</v>
      </c>
      <c r="I1524" s="349">
        <v>2.9842002146865364E-5</v>
      </c>
      <c r="J1524" s="347">
        <v>0.20075495766436191</v>
      </c>
      <c r="K1524" s="347" ph="1">
        <v>0.20075495766436191</v>
      </c>
      <c r="L1524" s="347" ph="1">
        <v>1.0643672939680826</v>
      </c>
      <c r="M1524" s="343"/>
      <c r="N1524" s="343"/>
      <c r="O1524" s="347"/>
      <c r="P1524" s="343" t="s">
        <v>2296</v>
      </c>
    </row>
    <row r="1525" spans="1:16" s="26" customFormat="1" ht="12.95" customHeight="1" x14ac:dyDescent="0.2">
      <c r="A1525" s="343" t="s">
        <v>103</v>
      </c>
      <c r="B1525" s="343" t="s">
        <v>2294</v>
      </c>
      <c r="C1525" s="343" t="s">
        <v>2309</v>
      </c>
      <c r="D1525" s="343" t="s">
        <v>2310</v>
      </c>
      <c r="E1525" s="343">
        <v>3713</v>
      </c>
      <c r="F1525" s="343">
        <v>3713</v>
      </c>
      <c r="G1525" s="348">
        <v>4.3068656185836837E-4</v>
      </c>
      <c r="H1525" s="349">
        <v>0.28040521368176607</v>
      </c>
      <c r="I1525" s="349">
        <v>2.2658862842171592E-5</v>
      </c>
      <c r="J1525" s="347">
        <v>4.0614500385061092E-2</v>
      </c>
      <c r="K1525" s="347" ph="1">
        <v>4.0614500385061092E-2</v>
      </c>
      <c r="L1525" s="347" ph="1">
        <v>0.80816804479244553</v>
      </c>
      <c r="M1525" s="347">
        <f>AVERAGE(K1525:K1534)</f>
        <v>0.67060732443324778</v>
      </c>
      <c r="N1525" s="347">
        <v>1.1455007478328443</v>
      </c>
      <c r="O1525" s="347">
        <f>MAX(K1525:K1534)-MIN(K1525:K1534)</f>
        <v>6.3907234458426831</v>
      </c>
      <c r="P1525" s="343" t="s">
        <v>2296</v>
      </c>
    </row>
    <row r="1526" spans="1:16" s="26" customFormat="1" ht="12.95" customHeight="1" x14ac:dyDescent="0.2">
      <c r="A1526" s="343" t="s">
        <v>103</v>
      </c>
      <c r="B1526" s="343" t="s">
        <v>2294</v>
      </c>
      <c r="C1526" s="343" t="s">
        <v>2309</v>
      </c>
      <c r="D1526" s="343" t="s">
        <v>2311</v>
      </c>
      <c r="E1526" s="343">
        <v>3713</v>
      </c>
      <c r="F1526" s="343">
        <v>3713</v>
      </c>
      <c r="G1526" s="348">
        <v>4.8193962327987505E-4</v>
      </c>
      <c r="H1526" s="349">
        <v>0.28044179445887352</v>
      </c>
      <c r="I1526" s="349">
        <v>2.7688886223717309E-5</v>
      </c>
      <c r="J1526" s="347">
        <v>1.2141142518862225</v>
      </c>
      <c r="K1526" s="347" ph="1">
        <v>1.2141142518862225</v>
      </c>
      <c r="L1526" s="347" ph="1">
        <v>0.98757264200610706</v>
      </c>
      <c r="M1526" s="343"/>
      <c r="N1526" s="343"/>
      <c r="O1526" s="347"/>
      <c r="P1526" s="343" t="s">
        <v>2296</v>
      </c>
    </row>
    <row r="1527" spans="1:16" s="26" customFormat="1" ht="12.95" customHeight="1" x14ac:dyDescent="0.2">
      <c r="A1527" s="343" t="s">
        <v>103</v>
      </c>
      <c r="B1527" s="343" t="s">
        <v>2294</v>
      </c>
      <c r="C1527" s="343" t="s">
        <v>2309</v>
      </c>
      <c r="D1527" s="343" t="s">
        <v>2312</v>
      </c>
      <c r="E1527" s="343">
        <v>3713</v>
      </c>
      <c r="F1527" s="343">
        <v>3713</v>
      </c>
      <c r="G1527" s="348">
        <v>1.4109681243730907E-3</v>
      </c>
      <c r="H1527" s="349">
        <v>0.28054664906929933</v>
      </c>
      <c r="I1527" s="349">
        <v>3.6877597966933096E-5</v>
      </c>
      <c r="J1527" s="347">
        <v>2.5754448502213201</v>
      </c>
      <c r="K1527" s="347" ph="1">
        <v>2.5754448502213201</v>
      </c>
      <c r="L1527" s="347" ph="1">
        <v>1.3153041462476978</v>
      </c>
      <c r="M1527" s="343"/>
      <c r="N1527" s="343"/>
      <c r="O1527" s="347"/>
      <c r="P1527" s="343" t="s">
        <v>2296</v>
      </c>
    </row>
    <row r="1528" spans="1:16" s="26" customFormat="1" ht="12.95" customHeight="1" x14ac:dyDescent="0.2">
      <c r="A1528" s="343" t="s">
        <v>103</v>
      </c>
      <c r="B1528" s="343" t="s">
        <v>2294</v>
      </c>
      <c r="C1528" s="343" t="s">
        <v>2309</v>
      </c>
      <c r="D1528" s="343" t="s">
        <v>2313</v>
      </c>
      <c r="E1528" s="343">
        <v>3713</v>
      </c>
      <c r="F1528" s="343">
        <v>3713</v>
      </c>
      <c r="G1528" s="348">
        <v>8.8040411151610386E-4</v>
      </c>
      <c r="H1528" s="349">
        <v>0.28050525512888869</v>
      </c>
      <c r="I1528" s="349">
        <v>2.3963615623785288E-5</v>
      </c>
      <c r="J1528" s="347">
        <v>2.4574040160540989</v>
      </c>
      <c r="K1528" s="347" ph="1">
        <v>2.4574040160540989</v>
      </c>
      <c r="L1528" s="347" ph="1">
        <v>0.85470433885959096</v>
      </c>
      <c r="M1528" s="343"/>
      <c r="N1528" s="343"/>
      <c r="O1528" s="347"/>
      <c r="P1528" s="343" t="s">
        <v>2296</v>
      </c>
    </row>
    <row r="1529" spans="1:16" s="26" customFormat="1" ht="12.95" customHeight="1" x14ac:dyDescent="0.2">
      <c r="A1529" s="343" t="s">
        <v>103</v>
      </c>
      <c r="B1529" s="343" t="s">
        <v>2294</v>
      </c>
      <c r="C1529" s="343" t="s">
        <v>2309</v>
      </c>
      <c r="D1529" s="343" t="s">
        <v>2314</v>
      </c>
      <c r="E1529" s="343">
        <v>3713</v>
      </c>
      <c r="F1529" s="343">
        <v>3713</v>
      </c>
      <c r="G1529" s="348">
        <v>1.1421690817209151E-3</v>
      </c>
      <c r="H1529" s="349">
        <v>0.28050346434830942</v>
      </c>
      <c r="I1529" s="349">
        <v>2.7411636293861105E-5</v>
      </c>
      <c r="J1529" s="347">
        <v>1.7233636932467711</v>
      </c>
      <c r="K1529" s="347" ph="1">
        <v>1.7233636932467711</v>
      </c>
      <c r="L1529" s="347" ph="1">
        <v>0.97768403747755528</v>
      </c>
      <c r="M1529" s="343"/>
      <c r="N1529" s="343"/>
      <c r="O1529" s="347"/>
      <c r="P1529" s="343" t="s">
        <v>2296</v>
      </c>
    </row>
    <row r="1530" spans="1:16" s="26" customFormat="1" ht="12.95" customHeight="1" x14ac:dyDescent="0.2">
      <c r="A1530" s="343" t="s">
        <v>103</v>
      </c>
      <c r="B1530" s="343" t="s">
        <v>2294</v>
      </c>
      <c r="C1530" s="343" t="s">
        <v>2309</v>
      </c>
      <c r="D1530" s="343" t="s">
        <v>2315</v>
      </c>
      <c r="E1530" s="343">
        <v>3713</v>
      </c>
      <c r="F1530" s="343">
        <v>3713</v>
      </c>
      <c r="G1530" s="348">
        <v>1.1781883414357036E-3</v>
      </c>
      <c r="H1530" s="349">
        <v>0.28047173715642348</v>
      </c>
      <c r="I1530" s="349">
        <v>3.0298878057478865E-5</v>
      </c>
      <c r="J1530" s="347">
        <v>0.49954152669950957</v>
      </c>
      <c r="K1530" s="347" ph="1">
        <v>0.49954152669950957</v>
      </c>
      <c r="L1530" s="347" ph="1">
        <v>1.0806625738313258</v>
      </c>
      <c r="M1530" s="343"/>
      <c r="N1530" s="343"/>
      <c r="O1530" s="347"/>
      <c r="P1530" s="343" t="s">
        <v>2296</v>
      </c>
    </row>
    <row r="1531" spans="1:16" s="96" customFormat="1" ht="12.95" customHeight="1" x14ac:dyDescent="0.2">
      <c r="A1531" s="343" t="s">
        <v>103</v>
      </c>
      <c r="B1531" s="343" t="s">
        <v>1575</v>
      </c>
      <c r="C1531" s="343" t="s">
        <v>1716</v>
      </c>
      <c r="D1531" s="343" t="s">
        <v>1717</v>
      </c>
      <c r="E1531" s="397">
        <v>3713</v>
      </c>
      <c r="F1531" s="397">
        <v>3713</v>
      </c>
      <c r="G1531" s="348">
        <v>2.2376535736265413E-3</v>
      </c>
      <c r="H1531" s="349">
        <v>0.28042681060880659</v>
      </c>
      <c r="I1531" s="349">
        <v>3.0279007684947187E-5</v>
      </c>
      <c r="J1531" s="347">
        <v>-3.8152785956213631</v>
      </c>
      <c r="K1531" s="347">
        <v>-3.8152785956213631</v>
      </c>
      <c r="L1531" s="347" ph="1">
        <v>1.0799538621775184</v>
      </c>
      <c r="M1531" s="347"/>
      <c r="N1531" s="347"/>
      <c r="O1531" s="347"/>
      <c r="P1531" s="343" t="s">
        <v>1798</v>
      </c>
    </row>
    <row r="1532" spans="1:16" s="96" customFormat="1" ht="12.95" customHeight="1" x14ac:dyDescent="0.2">
      <c r="A1532" s="343" t="s">
        <v>103</v>
      </c>
      <c r="B1532" s="343" t="s">
        <v>1575</v>
      </c>
      <c r="C1532" s="343" t="s">
        <v>1716</v>
      </c>
      <c r="D1532" s="343" t="s">
        <v>1718</v>
      </c>
      <c r="E1532" s="397">
        <v>3713</v>
      </c>
      <c r="F1532" s="397">
        <v>3713</v>
      </c>
      <c r="G1532" s="348">
        <v>1.0293854811345782E-3</v>
      </c>
      <c r="H1532" s="349">
        <v>0.28046976117944922</v>
      </c>
      <c r="I1532" s="349">
        <v>2.657996091812197E-5</v>
      </c>
      <c r="J1532" s="347">
        <v>0.81002897309945254</v>
      </c>
      <c r="K1532" s="347">
        <v>0.81002897309945254</v>
      </c>
      <c r="L1532" s="347">
        <v>0.94802087798884216</v>
      </c>
      <c r="M1532" s="347"/>
      <c r="N1532" s="347"/>
      <c r="O1532" s="347"/>
      <c r="P1532" s="343" t="s">
        <v>1798</v>
      </c>
    </row>
    <row r="1533" spans="1:16" s="96" customFormat="1" ht="12.95" customHeight="1" x14ac:dyDescent="0.2">
      <c r="A1533" s="343" t="s">
        <v>103</v>
      </c>
      <c r="B1533" s="343" t="s">
        <v>1575</v>
      </c>
      <c r="C1533" s="343" t="s">
        <v>1716</v>
      </c>
      <c r="D1533" s="343" t="s">
        <v>1719</v>
      </c>
      <c r="E1533" s="397">
        <v>3713</v>
      </c>
      <c r="F1533" s="397">
        <v>3713</v>
      </c>
      <c r="G1533" s="348">
        <v>7.3172007873170718E-4</v>
      </c>
      <c r="H1533" s="349">
        <v>0.28045934591262894</v>
      </c>
      <c r="I1533" s="349">
        <v>2.4619929329811716E-5</v>
      </c>
      <c r="J1533" s="347">
        <v>1.2006312846568612</v>
      </c>
      <c r="K1533" s="347">
        <v>1.2006312846568612</v>
      </c>
      <c r="L1533" s="347">
        <v>0.878112917139795</v>
      </c>
      <c r="M1533" s="347"/>
      <c r="N1533" s="347"/>
      <c r="O1533" s="347"/>
      <c r="P1533" s="343" t="s">
        <v>1798</v>
      </c>
    </row>
    <row r="1534" spans="1:16" s="96" customFormat="1" ht="12.95" customHeight="1" x14ac:dyDescent="0.2">
      <c r="A1534" s="343" t="s">
        <v>103</v>
      </c>
      <c r="B1534" s="343" t="s">
        <v>1575</v>
      </c>
      <c r="C1534" s="343" t="s">
        <v>1716</v>
      </c>
      <c r="D1534" s="343" t="s">
        <v>1720</v>
      </c>
      <c r="E1534" s="397">
        <v>3713</v>
      </c>
      <c r="F1534" s="397">
        <v>3713</v>
      </c>
      <c r="G1534" s="348">
        <v>5.4810938728543535E-4</v>
      </c>
      <c r="H1534" s="349">
        <v>0.28041250953550401</v>
      </c>
      <c r="I1534" s="349">
        <v>3.0672450001925331E-5</v>
      </c>
      <c r="J1534" s="347">
        <v>2.0874370454393443E-4</v>
      </c>
      <c r="K1534" s="347">
        <v>2.0874370454393443E-4</v>
      </c>
      <c r="L1534" s="347">
        <v>1.0939866717807334</v>
      </c>
      <c r="M1534" s="347"/>
      <c r="N1534" s="347"/>
      <c r="O1534" s="347"/>
      <c r="P1534" s="343" t="s">
        <v>1798</v>
      </c>
    </row>
    <row r="1535" spans="1:16" s="96" customFormat="1" ht="12.95" customHeight="1" x14ac:dyDescent="0.2">
      <c r="A1535" s="343" t="s">
        <v>103</v>
      </c>
      <c r="B1535" s="343" t="s">
        <v>1575</v>
      </c>
      <c r="C1535" s="343" t="s">
        <v>238</v>
      </c>
      <c r="D1535" s="343" t="s">
        <v>1721</v>
      </c>
      <c r="E1535" s="397">
        <v>3720</v>
      </c>
      <c r="F1535" s="397">
        <v>3720</v>
      </c>
      <c r="G1535" s="348">
        <v>7.3470819297388528E-4</v>
      </c>
      <c r="H1535" s="349">
        <v>0.28036629646400113</v>
      </c>
      <c r="I1535" s="349">
        <v>1.8098246270797444E-5</v>
      </c>
      <c r="J1535" s="347">
        <v>-1.9616216492332108</v>
      </c>
      <c r="K1535" s="347">
        <v>-1.9616216492335248</v>
      </c>
      <c r="L1535" s="347">
        <v>0.64551650037825148</v>
      </c>
      <c r="M1535" s="347">
        <f>AVERAGE(K1535:K1549)</f>
        <v>-0.93542773013980762</v>
      </c>
      <c r="N1535" s="347">
        <v>0.33598714569940846</v>
      </c>
      <c r="O1535" s="347">
        <f>MAX(K1535:K1549)-MIN(K1535:K1549)</f>
        <v>1.9864416368042814</v>
      </c>
      <c r="P1535" s="343" t="s">
        <v>1799</v>
      </c>
    </row>
    <row r="1536" spans="1:16" s="96" customFormat="1" ht="12.95" customHeight="1" x14ac:dyDescent="0.2">
      <c r="A1536" s="343" t="s">
        <v>103</v>
      </c>
      <c r="B1536" s="343" t="s">
        <v>1575</v>
      </c>
      <c r="C1536" s="343" t="s">
        <v>238</v>
      </c>
      <c r="D1536" s="343" t="s">
        <v>1722</v>
      </c>
      <c r="E1536" s="397">
        <v>3720</v>
      </c>
      <c r="F1536" s="397">
        <v>3720</v>
      </c>
      <c r="G1536" s="348">
        <v>6.3279135343381916E-4</v>
      </c>
      <c r="H1536" s="349">
        <v>0.28036370330488347</v>
      </c>
      <c r="I1536" s="349">
        <v>1.8301224128995348E-5</v>
      </c>
      <c r="J1536" s="347">
        <v>-1.7926723409119401</v>
      </c>
      <c r="K1536" s="347">
        <v>-1.7926723409122935</v>
      </c>
      <c r="L1536" s="347">
        <v>0.65275618287063963</v>
      </c>
      <c r="M1536" s="347"/>
      <c r="N1536" s="347"/>
      <c r="O1536" s="347"/>
      <c r="P1536" s="343" t="s">
        <v>1799</v>
      </c>
    </row>
    <row r="1537" spans="1:16" s="96" customFormat="1" ht="12.95" customHeight="1" x14ac:dyDescent="0.2">
      <c r="A1537" s="343" t="s">
        <v>103</v>
      </c>
      <c r="B1537" s="343" t="s">
        <v>1575</v>
      </c>
      <c r="C1537" s="343" t="s">
        <v>238</v>
      </c>
      <c r="D1537" s="343" t="s">
        <v>1723</v>
      </c>
      <c r="E1537" s="397">
        <v>3720</v>
      </c>
      <c r="F1537" s="397">
        <v>3720</v>
      </c>
      <c r="G1537" s="348">
        <v>8.7988035602770134E-4</v>
      </c>
      <c r="H1537" s="349">
        <v>0.28039519372365107</v>
      </c>
      <c r="I1537" s="349">
        <v>1.949449185255674E-5</v>
      </c>
      <c r="J1537" s="347">
        <v>-1.3033333505236027</v>
      </c>
      <c r="K1537" s="347">
        <v>-1.3033333505241274</v>
      </c>
      <c r="L1537" s="347">
        <v>0.69531688148383175</v>
      </c>
      <c r="M1537" s="347"/>
      <c r="N1537" s="347"/>
      <c r="O1537" s="347"/>
      <c r="P1537" s="343" t="s">
        <v>1799</v>
      </c>
    </row>
    <row r="1538" spans="1:16" s="96" customFormat="1" ht="12.95" customHeight="1" x14ac:dyDescent="0.2">
      <c r="A1538" s="343" t="s">
        <v>103</v>
      </c>
      <c r="B1538" s="343" t="s">
        <v>1575</v>
      </c>
      <c r="C1538" s="343" t="s">
        <v>238</v>
      </c>
      <c r="D1538" s="343" t="s">
        <v>1724</v>
      </c>
      <c r="E1538" s="397">
        <v>3720</v>
      </c>
      <c r="F1538" s="397">
        <v>3720</v>
      </c>
      <c r="G1538" s="348">
        <v>7.0099092909520634E-4</v>
      </c>
      <c r="H1538" s="349">
        <v>0.28040744704072096</v>
      </c>
      <c r="I1538" s="349">
        <v>1.8208859745670001E-5</v>
      </c>
      <c r="J1538" s="347">
        <v>-0.40739695688374128</v>
      </c>
      <c r="K1538" s="347">
        <v>-0.40739695688407629</v>
      </c>
      <c r="L1538" s="347">
        <v>0.64946179000213711</v>
      </c>
      <c r="M1538" s="347"/>
      <c r="N1538" s="347"/>
      <c r="O1538" s="347"/>
      <c r="P1538" s="343" t="s">
        <v>1799</v>
      </c>
    </row>
    <row r="1539" spans="1:16" s="96" customFormat="1" ht="12.95" customHeight="1" x14ac:dyDescent="0.2">
      <c r="A1539" s="343" t="s">
        <v>103</v>
      </c>
      <c r="B1539" s="343" t="s">
        <v>1575</v>
      </c>
      <c r="C1539" s="343" t="s">
        <v>238</v>
      </c>
      <c r="D1539" s="343" t="s">
        <v>1725</v>
      </c>
      <c r="E1539" s="397">
        <v>3720</v>
      </c>
      <c r="F1539" s="397">
        <v>3720</v>
      </c>
      <c r="G1539" s="348">
        <v>4.1531573638913259E-4</v>
      </c>
      <c r="H1539" s="349">
        <v>0.28038563011963263</v>
      </c>
      <c r="I1539" s="349">
        <v>1.4593964411493808E-5</v>
      </c>
      <c r="J1539" s="347">
        <v>-0.45272534879846588</v>
      </c>
      <c r="K1539" s="347">
        <v>-0.45272534879847726</v>
      </c>
      <c r="L1539" s="347">
        <v>0.52052804965674326</v>
      </c>
      <c r="M1539" s="347"/>
      <c r="N1539" s="347"/>
      <c r="O1539" s="347"/>
      <c r="P1539" s="343" t="s">
        <v>1799</v>
      </c>
    </row>
    <row r="1540" spans="1:16" s="96" customFormat="1" ht="12.95" customHeight="1" x14ac:dyDescent="0.2">
      <c r="A1540" s="343" t="s">
        <v>103</v>
      </c>
      <c r="B1540" s="343" t="s">
        <v>1575</v>
      </c>
      <c r="C1540" s="343" t="s">
        <v>238</v>
      </c>
      <c r="D1540" s="343" t="s">
        <v>1726</v>
      </c>
      <c r="E1540" s="397">
        <v>3720</v>
      </c>
      <c r="F1540" s="397">
        <v>3720</v>
      </c>
      <c r="G1540" s="348">
        <v>3.6546605695680326E-4</v>
      </c>
      <c r="H1540" s="349">
        <v>0.28036967096255</v>
      </c>
      <c r="I1540" s="349">
        <v>1.5749717724733305E-5</v>
      </c>
      <c r="J1540" s="347">
        <v>-0.89407016938003414</v>
      </c>
      <c r="K1540" s="347">
        <v>-0.89407016938047867</v>
      </c>
      <c r="L1540" s="347">
        <v>0.56175070863195842</v>
      </c>
      <c r="M1540" s="347"/>
      <c r="N1540" s="347"/>
      <c r="O1540" s="347"/>
      <c r="P1540" s="343" t="s">
        <v>1799</v>
      </c>
    </row>
    <row r="1541" spans="1:16" s="96" customFormat="1" ht="12.95" customHeight="1" x14ac:dyDescent="0.2">
      <c r="A1541" s="343" t="s">
        <v>103</v>
      </c>
      <c r="B1541" s="343" t="s">
        <v>1575</v>
      </c>
      <c r="C1541" s="343" t="s">
        <v>238</v>
      </c>
      <c r="D1541" s="343" t="s">
        <v>1727</v>
      </c>
      <c r="E1541" s="397">
        <v>3720</v>
      </c>
      <c r="F1541" s="397">
        <v>3720</v>
      </c>
      <c r="G1541" s="348">
        <v>5.1967965445974518E-4</v>
      </c>
      <c r="H1541" s="349">
        <v>0.28038091597077158</v>
      </c>
      <c r="I1541" s="349">
        <v>1.6502015894742549E-5</v>
      </c>
      <c r="J1541" s="347">
        <v>-0.88858430114286779</v>
      </c>
      <c r="K1541" s="347">
        <v>-0.888584301143025</v>
      </c>
      <c r="L1541" s="347">
        <v>0.58858319144206028</v>
      </c>
      <c r="M1541" s="347"/>
      <c r="N1541" s="347"/>
      <c r="O1541" s="347"/>
      <c r="P1541" s="343" t="s">
        <v>1799</v>
      </c>
    </row>
    <row r="1542" spans="1:16" s="96" customFormat="1" ht="12.95" customHeight="1" x14ac:dyDescent="0.2">
      <c r="A1542" s="343" t="s">
        <v>103</v>
      </c>
      <c r="B1542" s="343" t="s">
        <v>1575</v>
      </c>
      <c r="C1542" s="343" t="s">
        <v>238</v>
      </c>
      <c r="D1542" s="343" t="s">
        <v>1728</v>
      </c>
      <c r="E1542" s="397">
        <v>3720</v>
      </c>
      <c r="F1542" s="397">
        <v>3720</v>
      </c>
      <c r="G1542" s="348">
        <v>6.4440833469692096E-4</v>
      </c>
      <c r="H1542" s="349">
        <v>0.28035727514586711</v>
      </c>
      <c r="I1542" s="349">
        <v>1.6559513219607236E-5</v>
      </c>
      <c r="J1542" s="347">
        <v>-2.0517480061021582</v>
      </c>
      <c r="K1542" s="347">
        <v>-2.0517480061021942</v>
      </c>
      <c r="L1542" s="347">
        <v>0.59063396870340235</v>
      </c>
      <c r="M1542" s="347"/>
      <c r="N1542" s="347"/>
      <c r="O1542" s="347"/>
      <c r="P1542" s="343" t="s">
        <v>1799</v>
      </c>
    </row>
    <row r="1543" spans="1:16" s="96" customFormat="1" ht="12.95" customHeight="1" x14ac:dyDescent="0.2">
      <c r="A1543" s="343" t="s">
        <v>103</v>
      </c>
      <c r="B1543" s="343" t="s">
        <v>1575</v>
      </c>
      <c r="C1543" s="343" t="s">
        <v>238</v>
      </c>
      <c r="D1543" s="343" t="s">
        <v>1729</v>
      </c>
      <c r="E1543" s="397">
        <v>3720</v>
      </c>
      <c r="F1543" s="397">
        <v>3720</v>
      </c>
      <c r="G1543" s="348">
        <v>1.8687709606163915E-4</v>
      </c>
      <c r="H1543" s="349">
        <v>0.28036857706870277</v>
      </c>
      <c r="I1543" s="349">
        <v>1.5221392451165607E-5</v>
      </c>
      <c r="J1543" s="347">
        <v>-0.47496419637903103</v>
      </c>
      <c r="K1543" s="347">
        <v>-0.47496419637860221</v>
      </c>
      <c r="L1543" s="347">
        <v>0.54290674571189079</v>
      </c>
      <c r="M1543" s="347"/>
      <c r="N1543" s="347"/>
      <c r="O1543" s="347"/>
      <c r="P1543" s="343" t="s">
        <v>1799</v>
      </c>
    </row>
    <row r="1544" spans="1:16" s="96" customFormat="1" ht="12.95" customHeight="1" x14ac:dyDescent="0.2">
      <c r="A1544" s="343" t="s">
        <v>103</v>
      </c>
      <c r="B1544" s="343" t="s">
        <v>1575</v>
      </c>
      <c r="C1544" s="343" t="s">
        <v>238</v>
      </c>
      <c r="D1544" s="343" t="s">
        <v>1730</v>
      </c>
      <c r="E1544" s="397">
        <v>3720</v>
      </c>
      <c r="F1544" s="397">
        <v>3720</v>
      </c>
      <c r="G1544" s="348">
        <v>3.8977972500539723E-4</v>
      </c>
      <c r="H1544" s="349">
        <v>0.28038429108433471</v>
      </c>
      <c r="I1544" s="349">
        <v>1.7255912849380036E-5</v>
      </c>
      <c r="J1544" s="347">
        <v>-0.43497937543677168</v>
      </c>
      <c r="K1544" s="347">
        <v>-0.43497937543657272</v>
      </c>
      <c r="L1544" s="347">
        <v>0.61547269866402132</v>
      </c>
      <c r="M1544" s="347"/>
      <c r="N1544" s="347"/>
      <c r="O1544" s="347"/>
      <c r="P1544" s="343" t="s">
        <v>1799</v>
      </c>
    </row>
    <row r="1545" spans="1:16" s="96" customFormat="1" ht="12.95" customHeight="1" x14ac:dyDescent="0.2">
      <c r="A1545" s="343" t="s">
        <v>103</v>
      </c>
      <c r="B1545" s="343" t="s">
        <v>1575</v>
      </c>
      <c r="C1545" s="343" t="s">
        <v>238</v>
      </c>
      <c r="D1545" s="343" t="s">
        <v>1731</v>
      </c>
      <c r="E1545" s="397">
        <v>3720</v>
      </c>
      <c r="F1545" s="397">
        <v>3720</v>
      </c>
      <c r="G1545" s="348">
        <v>3.6575182229243449E-4</v>
      </c>
      <c r="H1545" s="349">
        <v>0.28037758814147734</v>
      </c>
      <c r="I1545" s="349">
        <v>1.6618950574001415E-5</v>
      </c>
      <c r="J1545" s="347">
        <v>-0.61241842508311994</v>
      </c>
      <c r="K1545" s="347">
        <v>-0.61241842508330535</v>
      </c>
      <c r="L1545" s="347">
        <v>0.59275394167834783</v>
      </c>
      <c r="M1545" s="347"/>
      <c r="N1545" s="347"/>
      <c r="O1545" s="347"/>
      <c r="P1545" s="343" t="s">
        <v>1799</v>
      </c>
    </row>
    <row r="1546" spans="1:16" s="96" customFormat="1" ht="12.95" customHeight="1" x14ac:dyDescent="0.2">
      <c r="A1546" s="343" t="s">
        <v>103</v>
      </c>
      <c r="B1546" s="343" t="s">
        <v>1575</v>
      </c>
      <c r="C1546" s="343" t="s">
        <v>238</v>
      </c>
      <c r="D1546" s="343" t="s">
        <v>1732</v>
      </c>
      <c r="E1546" s="397">
        <v>3720</v>
      </c>
      <c r="F1546" s="397">
        <v>3720</v>
      </c>
      <c r="G1546" s="348">
        <v>1.6157041975449974E-3</v>
      </c>
      <c r="H1546" s="349">
        <v>0.28043795837709012</v>
      </c>
      <c r="I1546" s="349">
        <v>1.9165788885621348E-5</v>
      </c>
      <c r="J1546" s="347">
        <v>-1.6655909385470915</v>
      </c>
      <c r="K1546" s="347">
        <v>-1.6655909385465684</v>
      </c>
      <c r="L1546" s="347">
        <v>0.6835929174187072</v>
      </c>
      <c r="M1546" s="347"/>
      <c r="N1546" s="347"/>
      <c r="O1546" s="347"/>
      <c r="P1546" s="343" t="s">
        <v>1799</v>
      </c>
    </row>
    <row r="1547" spans="1:16" s="96" customFormat="1" ht="12.95" customHeight="1" x14ac:dyDescent="0.2">
      <c r="A1547" s="343" t="s">
        <v>103</v>
      </c>
      <c r="B1547" s="343" t="s">
        <v>1575</v>
      </c>
      <c r="C1547" s="343" t="s">
        <v>238</v>
      </c>
      <c r="D1547" s="343" t="s">
        <v>1733</v>
      </c>
      <c r="E1547" s="397">
        <v>3720</v>
      </c>
      <c r="F1547" s="397">
        <v>3720</v>
      </c>
      <c r="G1547" s="348">
        <v>3.5705891674997606E-4</v>
      </c>
      <c r="H1547" s="349">
        <v>0.28039230223477929</v>
      </c>
      <c r="I1547" s="349">
        <v>1.5362227945057367E-5</v>
      </c>
      <c r="J1547" s="347">
        <v>-6.5306369298009273E-2</v>
      </c>
      <c r="K1547" s="347">
        <v>-6.5306369297912781E-2</v>
      </c>
      <c r="L1547" s="347">
        <v>0.5479299746913302</v>
      </c>
      <c r="M1547" s="347"/>
      <c r="N1547" s="347"/>
      <c r="O1547" s="347"/>
      <c r="P1547" s="343" t="s">
        <v>1799</v>
      </c>
    </row>
    <row r="1548" spans="1:16" s="96" customFormat="1" ht="12.95" customHeight="1" x14ac:dyDescent="0.2">
      <c r="A1548" s="343" t="s">
        <v>103</v>
      </c>
      <c r="B1548" s="343" t="s">
        <v>1575</v>
      </c>
      <c r="C1548" s="343" t="s">
        <v>238</v>
      </c>
      <c r="D1548" s="343" t="s">
        <v>1734</v>
      </c>
      <c r="E1548" s="397">
        <v>3720</v>
      </c>
      <c r="F1548" s="397">
        <v>3720</v>
      </c>
      <c r="G1548" s="348">
        <v>3.2142868311299348E-4</v>
      </c>
      <c r="H1548" s="349">
        <v>0.28037390309325227</v>
      </c>
      <c r="I1548" s="349">
        <v>1.5174746751807448E-5</v>
      </c>
      <c r="J1548" s="347">
        <v>-0.63015516067263289</v>
      </c>
      <c r="K1548" s="347">
        <v>-0.63015516067244093</v>
      </c>
      <c r="L1548" s="347">
        <v>0.54124301718472267</v>
      </c>
      <c r="M1548" s="347"/>
      <c r="N1548" s="347"/>
      <c r="O1548" s="347"/>
      <c r="P1548" s="343" t="s">
        <v>1799</v>
      </c>
    </row>
    <row r="1549" spans="1:16" s="96" customFormat="1" ht="12.95" customHeight="1" x14ac:dyDescent="0.2">
      <c r="A1549" s="343" t="s">
        <v>103</v>
      </c>
      <c r="B1549" s="343" t="s">
        <v>1575</v>
      </c>
      <c r="C1549" s="343" t="s">
        <v>238</v>
      </c>
      <c r="D1549" s="343" t="s">
        <v>1735</v>
      </c>
      <c r="E1549" s="397">
        <v>3720</v>
      </c>
      <c r="F1549" s="397">
        <v>3720</v>
      </c>
      <c r="G1549" s="348">
        <v>5.6230637039561104E-4</v>
      </c>
      <c r="H1549" s="349">
        <v>0.28039779646158974</v>
      </c>
      <c r="I1549" s="349">
        <v>1.793742780866395E-5</v>
      </c>
      <c r="J1549" s="347">
        <v>-0.39584936370327256</v>
      </c>
      <c r="K1549" s="347">
        <v>-0.39584936370351542</v>
      </c>
      <c r="L1549" s="347">
        <v>0.63978053185698158</v>
      </c>
      <c r="M1549" s="347"/>
      <c r="N1549" s="347"/>
      <c r="O1549" s="347"/>
      <c r="P1549" s="343" t="s">
        <v>1799</v>
      </c>
    </row>
    <row r="1550" spans="1:16" s="96" customFormat="1" ht="12.95" customHeight="1" x14ac:dyDescent="0.2">
      <c r="A1550" s="343" t="s">
        <v>103</v>
      </c>
      <c r="B1550" s="343" t="s">
        <v>1575</v>
      </c>
      <c r="C1550" s="343" t="s">
        <v>1664</v>
      </c>
      <c r="D1550" s="343" t="s">
        <v>1736</v>
      </c>
      <c r="E1550" s="397">
        <v>3720</v>
      </c>
      <c r="F1550" s="397">
        <v>3720</v>
      </c>
      <c r="G1550" s="348">
        <v>9.5534424219011573E-4</v>
      </c>
      <c r="H1550" s="349">
        <v>0.28040160841475459</v>
      </c>
      <c r="I1550" s="349">
        <v>1.793447773543495E-5</v>
      </c>
      <c r="J1550" s="347">
        <v>-1.2681207516207602</v>
      </c>
      <c r="K1550" s="347">
        <v>-1.2681207516207493</v>
      </c>
      <c r="L1550" s="347">
        <v>0.63967531056197124</v>
      </c>
      <c r="M1550" s="347">
        <f>AVERAGEA(K1550:K1570)</f>
        <v>-0.64232640020401799</v>
      </c>
      <c r="N1550" s="347">
        <v>0.39443710967805334</v>
      </c>
      <c r="O1550" s="347">
        <f>MAX(K1550:K1570)-MIN(K1550:K1570)</f>
        <v>2.9742351255268584</v>
      </c>
      <c r="P1550" s="343" t="s">
        <v>1799</v>
      </c>
    </row>
    <row r="1551" spans="1:16" s="96" customFormat="1" ht="12.95" customHeight="1" x14ac:dyDescent="0.2">
      <c r="A1551" s="343" t="s">
        <v>103</v>
      </c>
      <c r="B1551" s="343" t="s">
        <v>1575</v>
      </c>
      <c r="C1551" s="343" t="s">
        <v>1664</v>
      </c>
      <c r="D1551" s="343" t="s">
        <v>1737</v>
      </c>
      <c r="E1551" s="397">
        <v>3720</v>
      </c>
      <c r="F1551" s="397">
        <v>3720</v>
      </c>
      <c r="G1551" s="348">
        <v>8.9315504647648517E-4</v>
      </c>
      <c r="H1551" s="349">
        <v>0.28042627985006685</v>
      </c>
      <c r="I1551" s="349">
        <v>2.0655538715978159E-5</v>
      </c>
      <c r="J1551" s="347">
        <v>-0.22862624357458489</v>
      </c>
      <c r="K1551" s="347">
        <v>-0.22862624357466999</v>
      </c>
      <c r="L1551" s="347">
        <v>0.73672834737026349</v>
      </c>
      <c r="M1551" s="347"/>
      <c r="N1551" s="347"/>
      <c r="O1551" s="347"/>
      <c r="P1551" s="343" t="s">
        <v>1799</v>
      </c>
    </row>
    <row r="1552" spans="1:16" s="96" customFormat="1" ht="12.95" customHeight="1" x14ac:dyDescent="0.2">
      <c r="A1552" s="343" t="s">
        <v>103</v>
      </c>
      <c r="B1552" s="343" t="s">
        <v>1575</v>
      </c>
      <c r="C1552" s="343" t="s">
        <v>1664</v>
      </c>
      <c r="D1552" s="343" t="s">
        <v>1738</v>
      </c>
      <c r="E1552" s="397">
        <v>3720</v>
      </c>
      <c r="F1552" s="397">
        <v>3720</v>
      </c>
      <c r="G1552" s="348">
        <v>9.0510180055651426E-4</v>
      </c>
      <c r="H1552" s="349">
        <v>0.28041188969742736</v>
      </c>
      <c r="I1552" s="349">
        <v>2.3363698755996291E-5</v>
      </c>
      <c r="J1552" s="347">
        <v>-0.77253107323065962</v>
      </c>
      <c r="K1552" s="347">
        <v>-0.77253107323094206</v>
      </c>
      <c r="L1552" s="347">
        <v>0.83332124180546252</v>
      </c>
      <c r="M1552" s="347"/>
      <c r="N1552" s="347"/>
      <c r="O1552" s="347"/>
      <c r="P1552" s="343" t="s">
        <v>1799</v>
      </c>
    </row>
    <row r="1553" spans="1:16" s="96" customFormat="1" ht="12.95" customHeight="1" x14ac:dyDescent="0.2">
      <c r="A1553" s="343" t="s">
        <v>103</v>
      </c>
      <c r="B1553" s="343" t="s">
        <v>1575</v>
      </c>
      <c r="C1553" s="343" t="s">
        <v>1664</v>
      </c>
      <c r="D1553" s="343" t="s">
        <v>1739</v>
      </c>
      <c r="E1553" s="397">
        <v>3720</v>
      </c>
      <c r="F1553" s="397">
        <v>3720</v>
      </c>
      <c r="G1553" s="348">
        <v>6.7645073851094661E-4</v>
      </c>
      <c r="H1553" s="349">
        <v>0.28040146505517327</v>
      </c>
      <c r="I1553" s="349">
        <v>2.3540964721152733E-5</v>
      </c>
      <c r="J1553" s="347">
        <v>-0.5578072315092576</v>
      </c>
      <c r="K1553" s="347">
        <v>-0.55780723150933298</v>
      </c>
      <c r="L1553" s="347">
        <v>0.83964384918644441</v>
      </c>
      <c r="M1553" s="347"/>
      <c r="N1553" s="347"/>
      <c r="O1553" s="347"/>
      <c r="P1553" s="343" t="s">
        <v>1799</v>
      </c>
    </row>
    <row r="1554" spans="1:16" s="96" customFormat="1" ht="12.95" customHeight="1" x14ac:dyDescent="0.2">
      <c r="A1554" s="343" t="s">
        <v>103</v>
      </c>
      <c r="B1554" s="343" t="s">
        <v>1575</v>
      </c>
      <c r="C1554" s="343" t="s">
        <v>1664</v>
      </c>
      <c r="D1554" s="343" t="s">
        <v>1740</v>
      </c>
      <c r="E1554" s="397">
        <v>3720</v>
      </c>
      <c r="F1554" s="397">
        <v>3720</v>
      </c>
      <c r="G1554" s="348">
        <v>8.6681662866276525E-4</v>
      </c>
      <c r="H1554" s="349">
        <v>0.28040977550254526</v>
      </c>
      <c r="I1554" s="349">
        <v>2.297296216502515E-5</v>
      </c>
      <c r="J1554" s="347">
        <v>-0.74972842344197732</v>
      </c>
      <c r="K1554" s="347">
        <v>-0.74972842344145363</v>
      </c>
      <c r="L1554" s="347">
        <v>0.81938470270381814</v>
      </c>
      <c r="M1554" s="347"/>
      <c r="N1554" s="347"/>
      <c r="O1554" s="347"/>
      <c r="P1554" s="343" t="s">
        <v>1799</v>
      </c>
    </row>
    <row r="1555" spans="1:16" s="96" customFormat="1" ht="12.95" customHeight="1" x14ac:dyDescent="0.2">
      <c r="A1555" s="343" t="s">
        <v>103</v>
      </c>
      <c r="B1555" s="343" t="s">
        <v>1575</v>
      </c>
      <c r="C1555" s="343" t="s">
        <v>1664</v>
      </c>
      <c r="D1555" s="343" t="s">
        <v>1741</v>
      </c>
      <c r="E1555" s="397">
        <v>3720</v>
      </c>
      <c r="F1555" s="397">
        <v>3720</v>
      </c>
      <c r="G1555" s="348">
        <v>4.659985044557187E-4</v>
      </c>
      <c r="H1555" s="349">
        <v>0.28041634361848239</v>
      </c>
      <c r="I1555" s="349">
        <v>1.9473802114222544E-5</v>
      </c>
      <c r="J1555" s="347">
        <v>0.51273069053124776</v>
      </c>
      <c r="K1555" s="347">
        <v>0.51273069053170417</v>
      </c>
      <c r="L1555" s="347">
        <v>0.69457893332458553</v>
      </c>
      <c r="M1555" s="347"/>
      <c r="N1555" s="347"/>
      <c r="O1555" s="347"/>
      <c r="P1555" s="343" t="s">
        <v>1799</v>
      </c>
    </row>
    <row r="1556" spans="1:16" s="96" customFormat="1" ht="12.95" customHeight="1" x14ac:dyDescent="0.2">
      <c r="A1556" s="343" t="s">
        <v>103</v>
      </c>
      <c r="B1556" s="343" t="s">
        <v>1575</v>
      </c>
      <c r="C1556" s="343" t="s">
        <v>1664</v>
      </c>
      <c r="D1556" s="343" t="s">
        <v>1742</v>
      </c>
      <c r="E1556" s="397">
        <v>3720</v>
      </c>
      <c r="F1556" s="397">
        <v>3720</v>
      </c>
      <c r="G1556" s="348">
        <v>5.101590876420368E-4</v>
      </c>
      <c r="H1556" s="349">
        <v>0.28035967748950563</v>
      </c>
      <c r="I1556" s="349">
        <v>1.6918838203789726E-5</v>
      </c>
      <c r="J1556" s="347">
        <v>-1.6216821942664166</v>
      </c>
      <c r="K1556" s="347">
        <v>-1.6216821942660609</v>
      </c>
      <c r="L1556" s="347">
        <v>0.6034501390006497</v>
      </c>
      <c r="M1556" s="347"/>
      <c r="N1556" s="347"/>
      <c r="O1556" s="347"/>
      <c r="P1556" s="343" t="s">
        <v>1799</v>
      </c>
    </row>
    <row r="1557" spans="1:16" s="96" customFormat="1" ht="12.95" customHeight="1" x14ac:dyDescent="0.2">
      <c r="A1557" s="343" t="s">
        <v>103</v>
      </c>
      <c r="B1557" s="343" t="s">
        <v>1575</v>
      </c>
      <c r="C1557" s="343" t="s">
        <v>1664</v>
      </c>
      <c r="D1557" s="343" t="s">
        <v>1743</v>
      </c>
      <c r="E1557" s="397">
        <v>3720</v>
      </c>
      <c r="F1557" s="397">
        <v>3720</v>
      </c>
      <c r="G1557" s="348">
        <v>8.8614404297664509E-4</v>
      </c>
      <c r="H1557" s="349">
        <v>0.28038333354328093</v>
      </c>
      <c r="I1557" s="349">
        <v>1.8360740216783417E-5</v>
      </c>
      <c r="J1557" s="347">
        <v>-1.7424223810071349</v>
      </c>
      <c r="K1557" s="347">
        <v>-1.7424223810069694</v>
      </c>
      <c r="L1557" s="347">
        <v>0.65487896405702628</v>
      </c>
      <c r="M1557" s="347"/>
      <c r="N1557" s="347"/>
      <c r="O1557" s="347"/>
      <c r="P1557" s="343" t="s">
        <v>1799</v>
      </c>
    </row>
    <row r="1558" spans="1:16" s="96" customFormat="1" ht="12.95" customHeight="1" x14ac:dyDescent="0.2">
      <c r="A1558" s="343" t="s">
        <v>103</v>
      </c>
      <c r="B1558" s="343" t="s">
        <v>1575</v>
      </c>
      <c r="C1558" s="343" t="s">
        <v>1664</v>
      </c>
      <c r="D1558" s="343" t="s">
        <v>1744</v>
      </c>
      <c r="E1558" s="397">
        <v>3720</v>
      </c>
      <c r="F1558" s="397">
        <v>3720</v>
      </c>
      <c r="G1558" s="348">
        <v>1.0805376370145712E-3</v>
      </c>
      <c r="H1558" s="349">
        <v>0.28040273343446515</v>
      </c>
      <c r="I1558" s="349">
        <v>2.0687137196689499E-5</v>
      </c>
      <c r="J1558" s="347">
        <v>-1.5491444875346692</v>
      </c>
      <c r="K1558" s="347">
        <v>-1.5491444875348481</v>
      </c>
      <c r="L1558" s="347">
        <v>0.73785538146742269</v>
      </c>
      <c r="M1558" s="347"/>
      <c r="N1558" s="347"/>
      <c r="O1558" s="347"/>
      <c r="P1558" s="343" t="s">
        <v>1799</v>
      </c>
    </row>
    <row r="1559" spans="1:16" s="96" customFormat="1" ht="12.95" customHeight="1" x14ac:dyDescent="0.2">
      <c r="A1559" s="343" t="s">
        <v>103</v>
      </c>
      <c r="B1559" s="343" t="s">
        <v>1575</v>
      </c>
      <c r="C1559" s="343" t="s">
        <v>1664</v>
      </c>
      <c r="D1559" s="343" t="s">
        <v>1745</v>
      </c>
      <c r="E1559" s="397">
        <v>3720</v>
      </c>
      <c r="F1559" s="397">
        <v>3720</v>
      </c>
      <c r="G1559" s="348">
        <v>2.943318882872627E-4</v>
      </c>
      <c r="H1559" s="349">
        <v>0.280337925085688</v>
      </c>
      <c r="I1559" s="349">
        <v>1.8403346585783463E-5</v>
      </c>
      <c r="J1559" s="347">
        <v>-1.8438857929277332</v>
      </c>
      <c r="K1559" s="347">
        <v>-1.8438857929281571</v>
      </c>
      <c r="L1559" s="347">
        <v>0.65639862037114582</v>
      </c>
      <c r="M1559" s="347"/>
      <c r="N1559" s="347"/>
      <c r="O1559" s="347"/>
      <c r="P1559" s="343" t="s">
        <v>1799</v>
      </c>
    </row>
    <row r="1560" spans="1:16" s="96" customFormat="1" ht="12.95" customHeight="1" x14ac:dyDescent="0.2">
      <c r="A1560" s="343" t="s">
        <v>103</v>
      </c>
      <c r="B1560" s="343" t="s">
        <v>1575</v>
      </c>
      <c r="C1560" s="343" t="s">
        <v>1664</v>
      </c>
      <c r="D1560" s="343" t="s">
        <v>1746</v>
      </c>
      <c r="E1560" s="397">
        <v>3720</v>
      </c>
      <c r="F1560" s="397">
        <v>3720</v>
      </c>
      <c r="G1560" s="348">
        <v>4.0297862602719478E-4</v>
      </c>
      <c r="H1560" s="349">
        <v>0.28035930919993329</v>
      </c>
      <c r="I1560" s="349">
        <v>1.9651022539470391E-5</v>
      </c>
      <c r="J1560" s="347">
        <v>-1.3598752669271057</v>
      </c>
      <c r="K1560" s="347">
        <v>-1.3598752669274905</v>
      </c>
      <c r="L1560" s="347">
        <v>0.70089991641930638</v>
      </c>
      <c r="M1560" s="347"/>
      <c r="N1560" s="347"/>
      <c r="O1560" s="347"/>
      <c r="P1560" s="343" t="s">
        <v>1799</v>
      </c>
    </row>
    <row r="1561" spans="1:16" s="96" customFormat="1" ht="12.95" customHeight="1" x14ac:dyDescent="0.2">
      <c r="A1561" s="343" t="s">
        <v>103</v>
      </c>
      <c r="B1561" s="343" t="s">
        <v>1575</v>
      </c>
      <c r="C1561" s="343" t="s">
        <v>1664</v>
      </c>
      <c r="D1561" s="343" t="s">
        <v>1747</v>
      </c>
      <c r="E1561" s="397">
        <v>3720</v>
      </c>
      <c r="F1561" s="397">
        <v>3720</v>
      </c>
      <c r="G1561" s="348">
        <v>6.8630042206377492E-4</v>
      </c>
      <c r="H1561" s="349">
        <v>0.28038655502272619</v>
      </c>
      <c r="I1561" s="349">
        <v>1.5584244352276902E-5</v>
      </c>
      <c r="J1561" s="347">
        <v>-1.1148753224854902</v>
      </c>
      <c r="K1561" s="347">
        <v>-1.1148753224854424</v>
      </c>
      <c r="L1561" s="347">
        <v>0.55584871179181761</v>
      </c>
      <c r="M1561" s="347"/>
      <c r="N1561" s="347"/>
      <c r="O1561" s="347"/>
      <c r="P1561" s="343" t="s">
        <v>1799</v>
      </c>
    </row>
    <row r="1562" spans="1:16" s="96" customFormat="1" ht="12.95" customHeight="1" x14ac:dyDescent="0.2">
      <c r="A1562" s="343" t="s">
        <v>103</v>
      </c>
      <c r="B1562" s="343" t="s">
        <v>1575</v>
      </c>
      <c r="C1562" s="343" t="s">
        <v>1664</v>
      </c>
      <c r="D1562" s="343" t="s">
        <v>1748</v>
      </c>
      <c r="E1562" s="397">
        <v>3720</v>
      </c>
      <c r="F1562" s="397">
        <v>3720</v>
      </c>
      <c r="G1562" s="348">
        <v>9.3625931612788781E-4</v>
      </c>
      <c r="H1562" s="349">
        <v>0.28042212756609203</v>
      </c>
      <c r="I1562" s="349">
        <v>1.7357792961201923E-5</v>
      </c>
      <c r="J1562" s="347">
        <v>-0.48729970151227325</v>
      </c>
      <c r="K1562" s="347">
        <v>-0.48729970151262236</v>
      </c>
      <c r="L1562" s="347">
        <v>0.61910649236107673</v>
      </c>
      <c r="M1562" s="347"/>
      <c r="N1562" s="347"/>
      <c r="O1562" s="347"/>
      <c r="P1562" s="343" t="s">
        <v>1799</v>
      </c>
    </row>
    <row r="1563" spans="1:16" s="96" customFormat="1" ht="12.95" customHeight="1" x14ac:dyDescent="0.2">
      <c r="A1563" s="343" t="s">
        <v>103</v>
      </c>
      <c r="B1563" s="343" t="s">
        <v>1575</v>
      </c>
      <c r="C1563" s="343" t="s">
        <v>1664</v>
      </c>
      <c r="D1563" s="343" t="s">
        <v>1749</v>
      </c>
      <c r="E1563" s="397">
        <v>3720</v>
      </c>
      <c r="F1563" s="397">
        <v>3720</v>
      </c>
      <c r="G1563" s="348">
        <v>5.9056286075647021E-4</v>
      </c>
      <c r="H1563" s="349">
        <v>0.28040063101444096</v>
      </c>
      <c r="I1563" s="349">
        <v>1.8881986997988142E-5</v>
      </c>
      <c r="J1563" s="347">
        <v>-0.36723284974950543</v>
      </c>
      <c r="K1563" s="347">
        <v>-0.36723284974948811</v>
      </c>
      <c r="L1563" s="347">
        <v>0.67347045590748777</v>
      </c>
      <c r="M1563" s="347"/>
      <c r="N1563" s="347"/>
      <c r="O1563" s="347"/>
      <c r="P1563" s="343" t="s">
        <v>1799</v>
      </c>
    </row>
    <row r="1564" spans="1:16" s="96" customFormat="1" ht="12.95" customHeight="1" x14ac:dyDescent="0.2">
      <c r="A1564" s="343" t="s">
        <v>103</v>
      </c>
      <c r="B1564" s="343" t="s">
        <v>1575</v>
      </c>
      <c r="C1564" s="343" t="s">
        <v>1664</v>
      </c>
      <c r="D1564" s="343" t="s">
        <v>1750</v>
      </c>
      <c r="E1564" s="397">
        <v>3720</v>
      </c>
      <c r="F1564" s="397">
        <v>3720</v>
      </c>
      <c r="G1564" s="348">
        <v>4.373228431306866E-4</v>
      </c>
      <c r="H1564" s="349">
        <v>0.28043159731352879</v>
      </c>
      <c r="I1564" s="349">
        <v>1.9876398572836286E-5</v>
      </c>
      <c r="J1564" s="347">
        <v>1.1303493325987652</v>
      </c>
      <c r="K1564" s="347">
        <v>1.1303493325987013</v>
      </c>
      <c r="L1564" s="347">
        <v>0.70893848248321234</v>
      </c>
      <c r="M1564" s="347"/>
      <c r="N1564" s="347"/>
      <c r="O1564" s="347"/>
      <c r="P1564" s="343" t="s">
        <v>1799</v>
      </c>
    </row>
    <row r="1565" spans="1:16" s="96" customFormat="1" ht="12.95" customHeight="1" x14ac:dyDescent="0.2">
      <c r="A1565" s="343" t="s">
        <v>103</v>
      </c>
      <c r="B1565" s="343" t="s">
        <v>1575</v>
      </c>
      <c r="C1565" s="343" t="s">
        <v>1664</v>
      </c>
      <c r="D1565" s="343" t="s">
        <v>1751</v>
      </c>
      <c r="E1565" s="397">
        <v>3720</v>
      </c>
      <c r="F1565" s="397">
        <v>3720</v>
      </c>
      <c r="G1565" s="348">
        <v>2.142788847922567E-4</v>
      </c>
      <c r="H1565" s="349">
        <v>0.28041408629189124</v>
      </c>
      <c r="I1565" s="349">
        <v>1.5154090138440244E-5</v>
      </c>
      <c r="J1565" s="347">
        <v>1.0779372676455274</v>
      </c>
      <c r="K1565" s="347">
        <v>1.0779372676461563</v>
      </c>
      <c r="L1565" s="347">
        <v>0.54050625050594547</v>
      </c>
      <c r="M1565" s="347"/>
      <c r="N1565" s="347"/>
      <c r="O1565" s="347"/>
      <c r="P1565" s="343" t="s">
        <v>1799</v>
      </c>
    </row>
    <row r="1566" spans="1:16" s="96" customFormat="1" ht="12.95" customHeight="1" x14ac:dyDescent="0.2">
      <c r="A1566" s="343" t="s">
        <v>103</v>
      </c>
      <c r="B1566" s="343" t="s">
        <v>1575</v>
      </c>
      <c r="C1566" s="343" t="s">
        <v>1664</v>
      </c>
      <c r="D1566" s="343" t="s">
        <v>1752</v>
      </c>
      <c r="E1566" s="397">
        <v>3720</v>
      </c>
      <c r="F1566" s="397">
        <v>3720</v>
      </c>
      <c r="G1566" s="348">
        <v>7.6529026902705222E-4</v>
      </c>
      <c r="H1566" s="349">
        <v>0.28039986110043541</v>
      </c>
      <c r="I1566" s="349">
        <v>1.7424176241371118E-5</v>
      </c>
      <c r="J1566" s="347">
        <v>-0.84291012980873059</v>
      </c>
      <c r="K1566" s="347">
        <v>-0.84291012980908242</v>
      </c>
      <c r="L1566" s="347">
        <v>0.62147420811009546</v>
      </c>
      <c r="M1566" s="347"/>
      <c r="N1566" s="347"/>
      <c r="O1566" s="347"/>
      <c r="P1566" s="343" t="s">
        <v>1799</v>
      </c>
    </row>
    <row r="1567" spans="1:16" s="96" customFormat="1" ht="12.95" customHeight="1" x14ac:dyDescent="0.2">
      <c r="A1567" s="343" t="s">
        <v>103</v>
      </c>
      <c r="B1567" s="343" t="s">
        <v>1575</v>
      </c>
      <c r="C1567" s="343" t="s">
        <v>1664</v>
      </c>
      <c r="D1567" s="343" t="s">
        <v>1753</v>
      </c>
      <c r="E1567" s="397">
        <v>3720</v>
      </c>
      <c r="F1567" s="397">
        <v>3720</v>
      </c>
      <c r="G1567" s="348">
        <v>6.595978932222473E-4</v>
      </c>
      <c r="H1567" s="349">
        <v>0.28043633173661942</v>
      </c>
      <c r="I1567" s="349">
        <v>2.226437993827024E-5</v>
      </c>
      <c r="J1567" s="347">
        <v>0.72902640258693197</v>
      </c>
      <c r="K1567" s="347">
        <v>0.72902640258609708</v>
      </c>
      <c r="L1567" s="347">
        <v>0.79411145178509557</v>
      </c>
      <c r="M1567" s="347"/>
      <c r="N1567" s="347"/>
      <c r="O1567" s="347"/>
      <c r="P1567" s="343" t="s">
        <v>1799</v>
      </c>
    </row>
    <row r="1568" spans="1:16" s="96" customFormat="1" ht="12.95" customHeight="1" x14ac:dyDescent="0.2">
      <c r="A1568" s="343" t="s">
        <v>103</v>
      </c>
      <c r="B1568" s="343" t="s">
        <v>1575</v>
      </c>
      <c r="C1568" s="343" t="s">
        <v>1664</v>
      </c>
      <c r="D1568" s="343" t="s">
        <v>1754</v>
      </c>
      <c r="E1568" s="397">
        <v>3720</v>
      </c>
      <c r="F1568" s="397">
        <v>3720</v>
      </c>
      <c r="G1568" s="348">
        <v>1.0205708467572103E-3</v>
      </c>
      <c r="H1568" s="349">
        <v>0.28040395276962465</v>
      </c>
      <c r="I1568" s="349">
        <v>2.0382137967071147E-5</v>
      </c>
      <c r="J1568" s="347">
        <v>-1.3518252524085659</v>
      </c>
      <c r="K1568" s="347">
        <v>-1.3518252524080676</v>
      </c>
      <c r="L1568" s="347">
        <v>0.72697686692158037</v>
      </c>
      <c r="M1568" s="347"/>
      <c r="N1568" s="347"/>
      <c r="O1568" s="347"/>
      <c r="P1568" s="343" t="s">
        <v>1799</v>
      </c>
    </row>
    <row r="1569" spans="1:16" s="96" customFormat="1" ht="12.95" customHeight="1" x14ac:dyDescent="0.2">
      <c r="A1569" s="343" t="s">
        <v>103</v>
      </c>
      <c r="B1569" s="343" t="s">
        <v>1575</v>
      </c>
      <c r="C1569" s="343" t="s">
        <v>1664</v>
      </c>
      <c r="D1569" s="343" t="s">
        <v>1755</v>
      </c>
      <c r="E1569" s="397">
        <v>3720</v>
      </c>
      <c r="F1569" s="397">
        <v>3720</v>
      </c>
      <c r="G1569" s="348">
        <v>5.9859627236163895E-4</v>
      </c>
      <c r="H1569" s="349">
        <v>0.28038120886240897</v>
      </c>
      <c r="I1569" s="349">
        <v>1.9510754007899826E-5</v>
      </c>
      <c r="J1569" s="347">
        <v>-1.080577132796342</v>
      </c>
      <c r="K1569" s="347">
        <v>-1.0805771327959679</v>
      </c>
      <c r="L1569" s="347">
        <v>0.69589690948390626</v>
      </c>
      <c r="M1569" s="347"/>
      <c r="N1569" s="347"/>
      <c r="O1569" s="347"/>
      <c r="P1569" s="343" t="s">
        <v>1799</v>
      </c>
    </row>
    <row r="1570" spans="1:16" s="96" customFormat="1" ht="12.95" customHeight="1" x14ac:dyDescent="0.2">
      <c r="A1570" s="399" t="s">
        <v>103</v>
      </c>
      <c r="B1570" s="399" t="s">
        <v>1575</v>
      </c>
      <c r="C1570" s="399" t="s">
        <v>1664</v>
      </c>
      <c r="D1570" s="399" t="s">
        <v>1756</v>
      </c>
      <c r="E1570" s="400">
        <v>3720</v>
      </c>
      <c r="F1570" s="400">
        <v>3720</v>
      </c>
      <c r="G1570" s="401">
        <v>2.4592863813369266E-4</v>
      </c>
      <c r="H1570" s="402">
        <v>0.28038613069332563</v>
      </c>
      <c r="I1570" s="402">
        <v>1.6788577731349576E-5</v>
      </c>
      <c r="J1570" s="403">
        <v>-3.538628455166358E-4</v>
      </c>
      <c r="K1570" s="403">
        <v>-3.5386284569227655E-4</v>
      </c>
      <c r="L1570" s="403">
        <v>0.59880409302159876</v>
      </c>
      <c r="M1570" s="403"/>
      <c r="N1570" s="403"/>
      <c r="O1570" s="403"/>
      <c r="P1570" s="399" t="s">
        <v>1799</v>
      </c>
    </row>
    <row r="1571" spans="1:16" s="96" customFormat="1" ht="12.95" customHeight="1" x14ac:dyDescent="0.2">
      <c r="A1571" s="26"/>
      <c r="B1571" s="26"/>
      <c r="C1571" s="26"/>
      <c r="D1571" s="26"/>
      <c r="E1571" s="451"/>
      <c r="F1571" s="451"/>
      <c r="G1571" s="168"/>
      <c r="H1571" s="169"/>
      <c r="I1571" s="169"/>
      <c r="J1571" s="13"/>
      <c r="K1571" s="13"/>
      <c r="L1571" s="13"/>
      <c r="M1571" s="13"/>
      <c r="N1571" s="13"/>
      <c r="O1571" s="13"/>
      <c r="P1571" s="26"/>
    </row>
    <row r="1572" spans="1:16" s="96" customFormat="1" ht="12.75" x14ac:dyDescent="0.2">
      <c r="A1572" s="107" t="s">
        <v>2404</v>
      </c>
      <c r="B1572" s="26"/>
      <c r="C1572" s="26"/>
      <c r="D1572" s="26"/>
      <c r="E1572" s="167"/>
      <c r="F1572" s="167"/>
      <c r="G1572" s="168"/>
      <c r="H1572" s="169"/>
      <c r="I1572" s="169"/>
      <c r="J1572" s="404"/>
      <c r="K1572" s="404"/>
      <c r="L1572" s="404"/>
      <c r="M1572" s="404"/>
      <c r="N1572" s="404"/>
      <c r="O1572" s="404"/>
    </row>
    <row r="1573" spans="1:16" s="96" customFormat="1" ht="12.75" x14ac:dyDescent="0.2">
      <c r="A1573" s="27" t="s">
        <v>2420</v>
      </c>
      <c r="B1573" s="26"/>
      <c r="C1573" s="26"/>
      <c r="D1573" s="26"/>
      <c r="E1573" s="167"/>
      <c r="F1573" s="167"/>
      <c r="G1573" s="168"/>
      <c r="H1573" s="169"/>
      <c r="I1573" s="169"/>
      <c r="J1573" s="404"/>
      <c r="K1573" s="404"/>
      <c r="L1573" s="404"/>
      <c r="M1573" s="404"/>
      <c r="N1573" s="404"/>
      <c r="O1573" s="404"/>
    </row>
    <row r="1574" spans="1:16" s="96" customFormat="1" ht="15.75" x14ac:dyDescent="0.2">
      <c r="A1574" s="27" t="s">
        <v>2769</v>
      </c>
      <c r="B1574" s="26"/>
      <c r="C1574" s="26"/>
      <c r="D1574" s="26"/>
      <c r="E1574" s="167"/>
      <c r="F1574" s="167"/>
      <c r="G1574" s="168"/>
      <c r="H1574" s="169"/>
      <c r="I1574" s="169"/>
      <c r="J1574" s="404"/>
      <c r="K1574" s="404"/>
      <c r="L1574" s="404"/>
      <c r="M1574" s="404"/>
      <c r="N1574" s="404"/>
      <c r="O1574" s="404"/>
    </row>
    <row r="1575" spans="1:16" s="96" customFormat="1" ht="15.75" x14ac:dyDescent="0.2">
      <c r="A1575" s="27" t="s">
        <v>2770</v>
      </c>
      <c r="B1575" s="26"/>
      <c r="C1575" s="26"/>
      <c r="D1575" s="26"/>
      <c r="E1575" s="167"/>
      <c r="F1575" s="167"/>
      <c r="G1575" s="168"/>
      <c r="H1575" s="169"/>
      <c r="I1575" s="169"/>
      <c r="J1575" s="404"/>
      <c r="K1575" s="404"/>
      <c r="L1575" s="404"/>
      <c r="M1575" s="404"/>
      <c r="N1575" s="404"/>
      <c r="O1575" s="404"/>
    </row>
    <row r="1576" spans="1:16" s="96" customFormat="1" ht="16.5" x14ac:dyDescent="0.2">
      <c r="A1576" s="27" t="s">
        <v>3070</v>
      </c>
      <c r="B1576" s="26"/>
      <c r="C1576" s="26"/>
      <c r="D1576" s="26"/>
      <c r="E1576" s="167"/>
      <c r="F1576" s="167"/>
      <c r="G1576" s="168"/>
      <c r="H1576" s="169"/>
      <c r="I1576" s="169"/>
      <c r="J1576" s="404"/>
      <c r="K1576" s="404"/>
      <c r="L1576" s="404"/>
      <c r="M1576" s="404"/>
      <c r="N1576" s="404"/>
      <c r="O1576" s="404"/>
    </row>
    <row r="1577" spans="1:16" s="96" customFormat="1" ht="12.75" x14ac:dyDescent="0.2">
      <c r="A1577" s="26"/>
      <c r="B1577" s="26"/>
      <c r="C1577" s="26"/>
      <c r="D1577" s="26"/>
      <c r="E1577" s="167"/>
      <c r="F1577" s="167"/>
      <c r="G1577" s="168"/>
      <c r="H1577" s="169"/>
      <c r="I1577" s="169"/>
      <c r="J1577" s="404"/>
      <c r="K1577" s="404"/>
      <c r="L1577" s="404"/>
      <c r="M1577" s="404"/>
      <c r="N1577" s="404"/>
      <c r="O1577" s="404"/>
    </row>
    <row r="1578" spans="1:16" s="96" customFormat="1" ht="12.75" x14ac:dyDescent="0.2">
      <c r="A1578" s="96" t="s">
        <v>2241</v>
      </c>
      <c r="B1578" s="26"/>
      <c r="C1578" s="26"/>
      <c r="D1578" s="26"/>
      <c r="E1578" s="167"/>
      <c r="F1578" s="167"/>
      <c r="G1578" s="168"/>
      <c r="H1578" s="169"/>
      <c r="I1578" s="169"/>
      <c r="J1578" s="404"/>
      <c r="K1578" s="404"/>
      <c r="L1578" s="404"/>
      <c r="M1578" s="404"/>
      <c r="N1578" s="404"/>
      <c r="O1578" s="404"/>
    </row>
    <row r="1579" spans="1:16" s="96" customFormat="1" ht="12.75" x14ac:dyDescent="0.2">
      <c r="A1579" s="96" t="s">
        <v>1769</v>
      </c>
      <c r="B1579" s="26"/>
      <c r="C1579" s="26"/>
      <c r="D1579" s="26"/>
      <c r="E1579" s="167"/>
      <c r="F1579" s="167"/>
      <c r="G1579" s="168"/>
      <c r="H1579" s="169"/>
      <c r="I1579" s="169"/>
      <c r="J1579" s="404"/>
      <c r="K1579" s="404"/>
      <c r="L1579" s="404"/>
      <c r="M1579" s="404"/>
      <c r="N1579" s="404"/>
      <c r="O1579" s="404"/>
    </row>
    <row r="1580" spans="1:16" s="96" customFormat="1" ht="12.75" x14ac:dyDescent="0.2">
      <c r="A1580" s="96" t="s">
        <v>1780</v>
      </c>
      <c r="B1580" s="26"/>
      <c r="C1580" s="26"/>
      <c r="D1580" s="26"/>
      <c r="E1580" s="167"/>
      <c r="F1580" s="167"/>
      <c r="G1580" s="168"/>
      <c r="H1580" s="169"/>
      <c r="I1580" s="169"/>
      <c r="J1580" s="404"/>
      <c r="K1580" s="404"/>
      <c r="L1580" s="404"/>
      <c r="M1580" s="404"/>
      <c r="N1580" s="404"/>
      <c r="O1580" s="404"/>
    </row>
    <row r="1581" spans="1:16" s="96" customFormat="1" ht="12.75" x14ac:dyDescent="0.2">
      <c r="A1581" s="96" t="s">
        <v>1762</v>
      </c>
      <c r="B1581" s="26"/>
      <c r="C1581" s="26"/>
      <c r="D1581" s="26"/>
      <c r="E1581" s="167"/>
      <c r="F1581" s="167"/>
      <c r="G1581" s="168"/>
      <c r="H1581" s="169"/>
      <c r="I1581" s="169"/>
      <c r="J1581" s="404"/>
      <c r="K1581" s="404"/>
      <c r="L1581" s="404"/>
      <c r="M1581" s="404"/>
      <c r="N1581" s="404"/>
      <c r="O1581" s="404"/>
    </row>
    <row r="1582" spans="1:16" s="96" customFormat="1" ht="12.75" x14ac:dyDescent="0.2">
      <c r="A1582" s="96" t="s">
        <v>1783</v>
      </c>
      <c r="B1582" s="26"/>
      <c r="C1582" s="26"/>
      <c r="D1582" s="26"/>
      <c r="E1582" s="167"/>
      <c r="F1582" s="167"/>
      <c r="G1582" s="168"/>
      <c r="H1582" s="169"/>
      <c r="I1582" s="169"/>
      <c r="J1582" s="404"/>
      <c r="K1582" s="404"/>
      <c r="L1582" s="404"/>
      <c r="M1582" s="404"/>
      <c r="N1582" s="404"/>
      <c r="O1582" s="404"/>
    </row>
    <row r="1583" spans="1:16" s="96" customFormat="1" ht="12.75" x14ac:dyDescent="0.2">
      <c r="A1583" s="96" t="s">
        <v>1776</v>
      </c>
      <c r="B1583" s="26"/>
      <c r="C1583" s="26"/>
      <c r="D1583" s="26"/>
      <c r="E1583" s="167"/>
      <c r="F1583" s="167"/>
      <c r="G1583" s="168"/>
      <c r="H1583" s="169"/>
      <c r="I1583" s="169"/>
      <c r="J1583" s="404"/>
      <c r="K1583" s="404"/>
      <c r="L1583" s="404"/>
      <c r="M1583" s="404"/>
      <c r="N1583" s="404"/>
      <c r="O1583" s="404"/>
    </row>
    <row r="1584" spans="1:16" s="96" customFormat="1" ht="12.75" x14ac:dyDescent="0.2">
      <c r="A1584" s="96" t="s">
        <v>1770</v>
      </c>
      <c r="B1584" s="26"/>
      <c r="C1584" s="26"/>
      <c r="D1584" s="26"/>
      <c r="E1584" s="167"/>
      <c r="F1584" s="167"/>
      <c r="G1584" s="168"/>
      <c r="H1584" s="169"/>
      <c r="I1584" s="169"/>
      <c r="J1584" s="404"/>
      <c r="K1584" s="404"/>
      <c r="L1584" s="404"/>
      <c r="M1584" s="404"/>
      <c r="N1584" s="404"/>
      <c r="O1584" s="404"/>
    </row>
    <row r="1585" spans="1:15" s="96" customFormat="1" ht="12.75" x14ac:dyDescent="0.2">
      <c r="A1585" s="96" t="s">
        <v>1784</v>
      </c>
      <c r="B1585" s="26"/>
      <c r="C1585" s="26"/>
      <c r="D1585" s="26"/>
      <c r="E1585" s="167"/>
      <c r="F1585" s="167"/>
      <c r="G1585" s="168"/>
      <c r="H1585" s="169"/>
      <c r="I1585" s="169"/>
      <c r="J1585" s="404"/>
      <c r="K1585" s="404"/>
      <c r="L1585" s="404"/>
      <c r="M1585" s="404"/>
      <c r="N1585" s="404"/>
      <c r="O1585" s="404"/>
    </row>
    <row r="1586" spans="1:15" s="96" customFormat="1" ht="12.75" x14ac:dyDescent="0.2">
      <c r="A1586" s="96" t="s">
        <v>1785</v>
      </c>
      <c r="B1586" s="26"/>
      <c r="C1586" s="26"/>
      <c r="D1586" s="26"/>
      <c r="E1586" s="167"/>
      <c r="F1586" s="167"/>
      <c r="G1586" s="168"/>
      <c r="H1586" s="169"/>
      <c r="I1586" s="169"/>
      <c r="J1586" s="404"/>
      <c r="K1586" s="404"/>
      <c r="L1586" s="404"/>
      <c r="M1586" s="404"/>
      <c r="N1586" s="404"/>
      <c r="O1586" s="404"/>
    </row>
    <row r="1587" spans="1:15" s="96" customFormat="1" ht="12.75" x14ac:dyDescent="0.2">
      <c r="A1587" s="96" t="s">
        <v>3004</v>
      </c>
      <c r="B1587" s="26"/>
      <c r="C1587" s="26"/>
      <c r="D1587" s="26"/>
      <c r="E1587" s="167"/>
      <c r="F1587" s="167"/>
      <c r="G1587" s="168"/>
      <c r="H1587" s="169"/>
      <c r="I1587" s="169"/>
      <c r="J1587" s="404"/>
      <c r="K1587" s="404"/>
      <c r="L1587" s="404"/>
      <c r="M1587" s="404"/>
      <c r="N1587" s="404"/>
      <c r="O1587" s="404"/>
    </row>
    <row r="1588" spans="1:15" s="96" customFormat="1" ht="12.75" x14ac:dyDescent="0.2">
      <c r="A1588" s="96" t="s">
        <v>1781</v>
      </c>
      <c r="B1588" s="26"/>
      <c r="C1588" s="26"/>
      <c r="D1588" s="26"/>
      <c r="E1588" s="167"/>
      <c r="F1588" s="167"/>
      <c r="G1588" s="168"/>
      <c r="H1588" s="169"/>
      <c r="I1588" s="169"/>
      <c r="J1588" s="404"/>
      <c r="K1588" s="404"/>
      <c r="L1588" s="404"/>
      <c r="M1588" s="404"/>
      <c r="N1588" s="404"/>
      <c r="O1588" s="404"/>
    </row>
    <row r="1589" spans="1:15" s="96" customFormat="1" ht="12.75" x14ac:dyDescent="0.2">
      <c r="A1589" s="96" t="s">
        <v>1782</v>
      </c>
      <c r="B1589" s="26"/>
      <c r="C1589" s="26"/>
      <c r="D1589" s="26"/>
      <c r="E1589" s="167"/>
      <c r="F1589" s="167"/>
      <c r="G1589" s="168"/>
      <c r="H1589" s="169"/>
      <c r="I1589" s="169"/>
      <c r="J1589" s="404"/>
      <c r="K1589" s="404"/>
      <c r="L1589" s="404"/>
      <c r="M1589" s="404"/>
      <c r="N1589" s="404"/>
      <c r="O1589" s="404"/>
    </row>
    <row r="1590" spans="1:15" s="96" customFormat="1" ht="12.75" x14ac:dyDescent="0.2">
      <c r="A1590" s="96" t="s">
        <v>1766</v>
      </c>
      <c r="B1590" s="26"/>
      <c r="C1590" s="26"/>
      <c r="D1590" s="26"/>
      <c r="E1590" s="167"/>
      <c r="F1590" s="167"/>
      <c r="G1590" s="168"/>
      <c r="H1590" s="169"/>
      <c r="I1590" s="169"/>
      <c r="J1590" s="404"/>
      <c r="K1590" s="404"/>
      <c r="L1590" s="404"/>
      <c r="M1590" s="404"/>
      <c r="N1590" s="404"/>
      <c r="O1590" s="404"/>
    </row>
    <row r="1591" spans="1:15" s="96" customFormat="1" ht="12.75" x14ac:dyDescent="0.2">
      <c r="A1591" s="96" t="s">
        <v>1757</v>
      </c>
      <c r="B1591" s="26"/>
      <c r="C1591" s="26"/>
      <c r="D1591" s="26"/>
      <c r="E1591" s="167"/>
      <c r="F1591" s="167"/>
      <c r="G1591" s="168"/>
      <c r="H1591" s="169"/>
      <c r="I1591" s="169"/>
      <c r="J1591" s="404"/>
      <c r="K1591" s="404"/>
      <c r="L1591" s="404"/>
      <c r="M1591" s="404"/>
      <c r="N1591" s="404"/>
      <c r="O1591" s="404"/>
    </row>
    <row r="1592" spans="1:15" s="96" customFormat="1" ht="12.75" x14ac:dyDescent="0.2">
      <c r="A1592" s="96" t="s">
        <v>1767</v>
      </c>
      <c r="B1592" s="26"/>
      <c r="C1592" s="26"/>
      <c r="D1592" s="26"/>
      <c r="E1592" s="167"/>
      <c r="F1592" s="167"/>
      <c r="G1592" s="168"/>
      <c r="H1592" s="169"/>
      <c r="I1592" s="169"/>
      <c r="J1592" s="404"/>
      <c r="K1592" s="404"/>
      <c r="L1592" s="404"/>
      <c r="M1592" s="404"/>
      <c r="N1592" s="404"/>
      <c r="O1592" s="404"/>
    </row>
    <row r="1593" spans="1:15" s="96" customFormat="1" ht="12.75" x14ac:dyDescent="0.2">
      <c r="A1593" s="96" t="s">
        <v>1768</v>
      </c>
      <c r="B1593" s="26"/>
      <c r="C1593" s="26"/>
      <c r="D1593" s="26"/>
      <c r="E1593" s="167"/>
      <c r="F1593" s="167"/>
      <c r="G1593" s="168"/>
      <c r="H1593" s="169"/>
      <c r="I1593" s="169"/>
      <c r="J1593" s="404"/>
      <c r="K1593" s="404"/>
      <c r="L1593" s="404"/>
      <c r="M1593" s="404"/>
      <c r="N1593" s="404"/>
      <c r="O1593" s="404"/>
    </row>
    <row r="1594" spans="1:15" s="96" customFormat="1" ht="12.75" x14ac:dyDescent="0.2">
      <c r="A1594" s="96" t="s">
        <v>1772</v>
      </c>
      <c r="B1594" s="26"/>
      <c r="C1594" s="26"/>
      <c r="D1594" s="26"/>
      <c r="E1594" s="167"/>
      <c r="F1594" s="167"/>
      <c r="G1594" s="168"/>
      <c r="H1594" s="169"/>
      <c r="I1594" s="169"/>
      <c r="J1594" s="404"/>
      <c r="K1594" s="404"/>
      <c r="L1594" s="404"/>
      <c r="M1594" s="404"/>
      <c r="N1594" s="404"/>
      <c r="O1594" s="404"/>
    </row>
    <row r="1595" spans="1:15" s="96" customFormat="1" ht="12.75" x14ac:dyDescent="0.2">
      <c r="A1595" s="96" t="s">
        <v>1774</v>
      </c>
      <c r="B1595" s="26"/>
      <c r="C1595" s="26"/>
      <c r="D1595" s="26"/>
      <c r="E1595" s="167"/>
      <c r="F1595" s="167"/>
      <c r="G1595" s="168"/>
      <c r="H1595" s="169"/>
      <c r="I1595" s="169"/>
      <c r="J1595" s="404"/>
      <c r="K1595" s="404"/>
      <c r="L1595" s="404"/>
      <c r="M1595" s="404"/>
      <c r="N1595" s="404"/>
      <c r="O1595" s="404"/>
    </row>
    <row r="1596" spans="1:15" s="96" customFormat="1" ht="12.75" x14ac:dyDescent="0.2">
      <c r="A1596" s="96" t="s">
        <v>1779</v>
      </c>
      <c r="B1596" s="26"/>
      <c r="C1596" s="26"/>
      <c r="D1596" s="26"/>
      <c r="E1596" s="167"/>
      <c r="F1596" s="167"/>
      <c r="G1596" s="168"/>
      <c r="H1596" s="169"/>
      <c r="I1596" s="169"/>
      <c r="J1596" s="404"/>
      <c r="K1596" s="404"/>
      <c r="L1596" s="404"/>
      <c r="M1596" s="404"/>
      <c r="N1596" s="404"/>
      <c r="O1596" s="404"/>
    </row>
    <row r="1597" spans="1:15" s="96" customFormat="1" ht="12.75" x14ac:dyDescent="0.2">
      <c r="A1597" s="96" t="s">
        <v>1771</v>
      </c>
      <c r="B1597" s="26"/>
      <c r="C1597" s="26"/>
      <c r="D1597" s="26"/>
      <c r="E1597" s="167"/>
      <c r="F1597" s="167"/>
      <c r="G1597" s="168"/>
      <c r="H1597" s="169"/>
      <c r="I1597" s="169"/>
      <c r="J1597" s="404"/>
      <c r="K1597" s="404"/>
      <c r="L1597" s="404"/>
      <c r="M1597" s="404"/>
      <c r="N1597" s="404"/>
      <c r="O1597" s="404"/>
    </row>
    <row r="1598" spans="1:15" s="96" customFormat="1" ht="12.75" x14ac:dyDescent="0.2">
      <c r="A1598" s="96" t="s">
        <v>1759</v>
      </c>
      <c r="B1598" s="26"/>
      <c r="C1598" s="26"/>
      <c r="D1598" s="26"/>
      <c r="E1598" s="167"/>
      <c r="F1598" s="167"/>
      <c r="G1598" s="168"/>
      <c r="H1598" s="169"/>
      <c r="I1598" s="169"/>
      <c r="J1598" s="404"/>
      <c r="K1598" s="404"/>
      <c r="L1598" s="404"/>
      <c r="M1598" s="404"/>
      <c r="N1598" s="404"/>
      <c r="O1598" s="404"/>
    </row>
    <row r="1599" spans="1:15" s="96" customFormat="1" ht="12.75" x14ac:dyDescent="0.2">
      <c r="A1599" s="96" t="s">
        <v>1775</v>
      </c>
      <c r="B1599" s="26"/>
      <c r="C1599" s="26"/>
      <c r="D1599" s="26"/>
      <c r="E1599" s="167"/>
      <c r="F1599" s="167"/>
      <c r="G1599" s="168"/>
      <c r="H1599" s="169"/>
      <c r="I1599" s="169"/>
      <c r="J1599" s="404"/>
      <c r="K1599" s="404"/>
      <c r="L1599" s="404"/>
      <c r="M1599" s="404"/>
      <c r="N1599" s="404"/>
      <c r="O1599" s="404"/>
    </row>
    <row r="1600" spans="1:15" s="96" customFormat="1" ht="12.75" x14ac:dyDescent="0.2">
      <c r="A1600" s="96" t="s">
        <v>1773</v>
      </c>
      <c r="B1600" s="26"/>
      <c r="C1600" s="26"/>
      <c r="D1600" s="26"/>
      <c r="E1600" s="167"/>
      <c r="F1600" s="167"/>
      <c r="G1600" s="168"/>
      <c r="H1600" s="169"/>
      <c r="I1600" s="169"/>
      <c r="J1600" s="404"/>
      <c r="K1600" s="404"/>
      <c r="L1600" s="404"/>
      <c r="M1600" s="404"/>
      <c r="N1600" s="404"/>
      <c r="O1600" s="404"/>
    </row>
    <row r="1601" spans="1:15" s="96" customFormat="1" ht="12.75" x14ac:dyDescent="0.2">
      <c r="A1601" s="96" t="s">
        <v>3005</v>
      </c>
      <c r="B1601" s="26"/>
      <c r="C1601" s="26"/>
      <c r="D1601" s="26"/>
      <c r="E1601" s="167"/>
      <c r="F1601" s="167"/>
      <c r="G1601" s="168"/>
      <c r="H1601" s="169"/>
      <c r="I1601" s="169"/>
      <c r="J1601" s="404"/>
      <c r="K1601" s="404"/>
      <c r="L1601" s="404"/>
      <c r="M1601" s="404"/>
      <c r="N1601" s="404"/>
      <c r="O1601" s="404"/>
    </row>
  </sheetData>
  <phoneticPr fontId="8" type="noConversion"/>
  <conditionalFormatting sqref="E1414:F1414 E1432:F1432">
    <cfRule type="expression" dxfId="0" priority="1" stopIfTrue="1">
      <formula>ISERROR(E1414)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G1365"/>
  <sheetViews>
    <sheetView topLeftCell="A1321" workbookViewId="0">
      <selection activeCell="A1365" sqref="A1365"/>
    </sheetView>
  </sheetViews>
  <sheetFormatPr defaultColWidth="8.875" defaultRowHeight="15" x14ac:dyDescent="0.2"/>
  <cols>
    <col min="1" max="1" width="8.875" style="37"/>
    <col min="2" max="2" width="13" style="37" customWidth="1"/>
    <col min="3" max="3" width="8.875" style="37"/>
    <col min="4" max="4" width="11.75" style="37" customWidth="1"/>
    <col min="5" max="5" width="12.25" style="37" customWidth="1"/>
    <col min="6" max="6" width="8.875" style="37"/>
    <col min="7" max="7" width="10.375" style="37" customWidth="1"/>
    <col min="8" max="8" width="8.25" style="37" customWidth="1"/>
    <col min="9" max="10" width="7" style="37" customWidth="1"/>
    <col min="11" max="11" width="8.875" style="37"/>
    <col min="12" max="13" width="8.125" style="37" customWidth="1"/>
    <col min="14" max="14" width="7.375" style="37" customWidth="1"/>
    <col min="15" max="15" width="6.625" style="37" customWidth="1"/>
    <col min="16" max="16" width="13" style="37" customWidth="1"/>
    <col min="17" max="16384" width="8.875" style="37"/>
  </cols>
  <sheetData>
    <row r="1" spans="1:59" s="163" customFormat="1" ht="27.75" customHeight="1" x14ac:dyDescent="0.2">
      <c r="A1" s="162" t="s">
        <v>2795</v>
      </c>
    </row>
    <row r="2" spans="1:59" s="96" customFormat="1" ht="43.5" customHeight="1" x14ac:dyDescent="0.2">
      <c r="A2" s="505" t="s">
        <v>2320</v>
      </c>
      <c r="B2" s="506"/>
      <c r="C2" s="507" t="s">
        <v>2774</v>
      </c>
      <c r="D2" s="508"/>
      <c r="E2" s="508"/>
      <c r="F2" s="508"/>
      <c r="G2" s="508"/>
      <c r="H2" s="508"/>
      <c r="I2" s="508"/>
      <c r="J2" s="508"/>
      <c r="K2" s="508"/>
      <c r="L2" s="508"/>
      <c r="M2" s="508"/>
      <c r="N2" s="508"/>
      <c r="O2" s="509"/>
      <c r="P2" s="419" t="s">
        <v>2788</v>
      </c>
      <c r="Q2" s="507" t="s">
        <v>2775</v>
      </c>
      <c r="R2" s="508"/>
      <c r="S2" s="508"/>
      <c r="T2" s="508"/>
      <c r="U2" s="508"/>
      <c r="V2" s="508"/>
      <c r="W2" s="508"/>
      <c r="X2" s="509"/>
      <c r="Y2" s="507" t="s">
        <v>2776</v>
      </c>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8"/>
      <c r="AX2" s="508"/>
      <c r="AY2" s="508"/>
      <c r="AZ2" s="508"/>
      <c r="BA2" s="508"/>
      <c r="BB2" s="508"/>
      <c r="BC2" s="508"/>
      <c r="BD2" s="508"/>
      <c r="BE2" s="508"/>
      <c r="BF2" s="508"/>
    </row>
    <row r="3" spans="1:59" s="137" customFormat="1" ht="42" customHeight="1" x14ac:dyDescent="0.2">
      <c r="A3" s="135" t="s">
        <v>2222</v>
      </c>
      <c r="B3" s="136" t="s">
        <v>2777</v>
      </c>
      <c r="C3" s="138" t="s">
        <v>2325</v>
      </c>
      <c r="D3" s="138" t="s">
        <v>2321</v>
      </c>
      <c r="E3" s="138" t="s">
        <v>2322</v>
      </c>
      <c r="F3" s="138" t="s">
        <v>2223</v>
      </c>
      <c r="G3" s="138" t="s">
        <v>2323</v>
      </c>
      <c r="H3" s="138" t="s">
        <v>2324</v>
      </c>
      <c r="I3" s="138" t="s">
        <v>2326</v>
      </c>
      <c r="J3" s="138" t="s">
        <v>2327</v>
      </c>
      <c r="K3" s="135" t="s">
        <v>2224</v>
      </c>
      <c r="L3" s="138" t="s">
        <v>2328</v>
      </c>
      <c r="M3" s="138" t="s">
        <v>2329</v>
      </c>
      <c r="N3" s="138" t="s">
        <v>2790</v>
      </c>
      <c r="O3" s="139" t="s">
        <v>2789</v>
      </c>
      <c r="P3" s="416" t="s">
        <v>2787</v>
      </c>
      <c r="Q3" s="135" t="s">
        <v>2778</v>
      </c>
      <c r="R3" s="135" t="s">
        <v>2779</v>
      </c>
      <c r="S3" s="135" t="s">
        <v>2780</v>
      </c>
      <c r="T3" s="135" t="s">
        <v>2225</v>
      </c>
      <c r="U3" s="135" t="s">
        <v>2226</v>
      </c>
      <c r="V3" s="135" t="s">
        <v>2227</v>
      </c>
      <c r="W3" s="135" t="s">
        <v>2781</v>
      </c>
      <c r="X3" s="136" t="s">
        <v>2782</v>
      </c>
      <c r="Y3" s="140" t="s">
        <v>327</v>
      </c>
      <c r="Z3" s="140" t="s">
        <v>291</v>
      </c>
      <c r="AA3" s="140" t="s">
        <v>2228</v>
      </c>
      <c r="AB3" s="140" t="s">
        <v>292</v>
      </c>
      <c r="AC3" s="140" t="s">
        <v>299</v>
      </c>
      <c r="AD3" s="140" t="s">
        <v>300</v>
      </c>
      <c r="AE3" s="140" t="s">
        <v>294</v>
      </c>
      <c r="AF3" s="140" t="s">
        <v>295</v>
      </c>
      <c r="AG3" s="140" t="s">
        <v>301</v>
      </c>
      <c r="AH3" s="140" t="s">
        <v>302</v>
      </c>
      <c r="AI3" s="140" t="s">
        <v>303</v>
      </c>
      <c r="AJ3" s="140" t="s">
        <v>337</v>
      </c>
      <c r="AK3" s="140" t="s">
        <v>293</v>
      </c>
      <c r="AL3" s="140" t="s">
        <v>304</v>
      </c>
      <c r="AM3" s="140" t="s">
        <v>305</v>
      </c>
      <c r="AN3" s="140" t="s">
        <v>297</v>
      </c>
      <c r="AO3" s="140" t="s">
        <v>296</v>
      </c>
      <c r="AP3" s="140" t="s">
        <v>334</v>
      </c>
      <c r="AQ3" s="140" t="s">
        <v>306</v>
      </c>
      <c r="AR3" s="140" t="s">
        <v>307</v>
      </c>
      <c r="AS3" s="140" t="s">
        <v>308</v>
      </c>
      <c r="AT3" s="140" t="s">
        <v>310</v>
      </c>
      <c r="AU3" s="140" t="s">
        <v>298</v>
      </c>
      <c r="AV3" s="140" t="s">
        <v>311</v>
      </c>
      <c r="AW3" s="140" t="s">
        <v>312</v>
      </c>
      <c r="AX3" s="140" t="s">
        <v>313</v>
      </c>
      <c r="AY3" s="140" t="s">
        <v>315</v>
      </c>
      <c r="AZ3" s="140" t="s">
        <v>316</v>
      </c>
      <c r="BA3" s="140" t="s">
        <v>288</v>
      </c>
      <c r="BB3" s="140" t="s">
        <v>321</v>
      </c>
      <c r="BC3" s="140" t="s">
        <v>289</v>
      </c>
      <c r="BD3" s="140" t="s">
        <v>322</v>
      </c>
      <c r="BE3" s="140" t="s">
        <v>323</v>
      </c>
      <c r="BF3" s="140" t="s">
        <v>320</v>
      </c>
    </row>
    <row r="4" spans="1:59" s="96" customFormat="1" ht="12.75" x14ac:dyDescent="0.2">
      <c r="A4" s="13">
        <v>1.2</v>
      </c>
      <c r="B4" s="407">
        <v>620</v>
      </c>
      <c r="C4" s="408">
        <v>0.15468980045879399</v>
      </c>
      <c r="D4" s="408">
        <v>8.1375718292892607</v>
      </c>
      <c r="E4" s="408"/>
      <c r="F4" s="408"/>
      <c r="G4" s="408">
        <v>59.705914890744999</v>
      </c>
      <c r="H4" s="408">
        <v>4.9385224623828901</v>
      </c>
      <c r="I4" s="408">
        <v>8.1124246190040505</v>
      </c>
      <c r="J4" s="408">
        <v>14.886084243157301</v>
      </c>
      <c r="K4" s="408"/>
      <c r="L4" s="408"/>
      <c r="M4" s="408">
        <v>1.54452040939139</v>
      </c>
      <c r="N4" s="408">
        <v>2.4460343844430499</v>
      </c>
      <c r="O4" s="409"/>
      <c r="P4" s="417">
        <v>17.985983491255599</v>
      </c>
      <c r="Q4" s="237">
        <v>72.692223579540396</v>
      </c>
      <c r="R4" s="237">
        <v>0</v>
      </c>
      <c r="S4" s="237">
        <v>16.389622667490059</v>
      </c>
      <c r="T4" s="237">
        <v>4.4549650482374838E-2</v>
      </c>
      <c r="U4" s="237">
        <v>9.3684004584878317E-3</v>
      </c>
      <c r="V4" s="237">
        <v>0.97739167027089768</v>
      </c>
      <c r="W4" s="237">
        <v>7.1568692136421586</v>
      </c>
      <c r="X4" s="410">
        <v>2.7299748181156227</v>
      </c>
      <c r="Y4" s="270">
        <v>0.93611915360143949</v>
      </c>
      <c r="Z4" s="270">
        <v>84.303294426802012</v>
      </c>
      <c r="AA4" s="270">
        <v>14532.922517728857</v>
      </c>
      <c r="AB4" s="270">
        <v>156.54975611993959</v>
      </c>
      <c r="AC4" s="270">
        <v>7.6562425377400114</v>
      </c>
      <c r="AD4" s="270">
        <v>2.2518430449039291</v>
      </c>
      <c r="AE4" s="270">
        <v>15.329566723189416</v>
      </c>
      <c r="AF4" s="270">
        <v>0.40040195895801373</v>
      </c>
      <c r="AG4" s="270">
        <v>12.096799704287996</v>
      </c>
      <c r="AH4" s="270">
        <v>19.608734575887741</v>
      </c>
      <c r="AI4" s="270">
        <v>2.0294722668258851</v>
      </c>
      <c r="AJ4" s="270">
        <v>19.500020520267125</v>
      </c>
      <c r="AK4" s="270">
        <v>396.15769328487579</v>
      </c>
      <c r="AL4" s="270">
        <v>7.52015786492648</v>
      </c>
      <c r="AM4" s="270">
        <v>1.4930481748015518</v>
      </c>
      <c r="AN4" s="270">
        <v>183.70754958681869</v>
      </c>
      <c r="AO4" s="270">
        <v>2.2913731594320241</v>
      </c>
      <c r="AP4" s="270">
        <v>1623.4589638383288</v>
      </c>
      <c r="AQ4" s="270">
        <v>0.63590694296502603</v>
      </c>
      <c r="AR4" s="270">
        <v>1.6256592680627437</v>
      </c>
      <c r="AS4" s="270">
        <v>0.25373483225876531</v>
      </c>
      <c r="AT4" s="270">
        <v>1.5669827453392406</v>
      </c>
      <c r="AU4" s="270">
        <v>7.8628608712849211</v>
      </c>
      <c r="AV4" s="270">
        <v>0.31988433159884666</v>
      </c>
      <c r="AW4" s="270">
        <v>0.88767776027615308</v>
      </c>
      <c r="AX4" s="270">
        <v>0.13116221471655515</v>
      </c>
      <c r="AY4" s="270">
        <v>0.87581393828769816</v>
      </c>
      <c r="AZ4" s="270">
        <v>0.1370919419079436</v>
      </c>
      <c r="BA4" s="270">
        <v>32.156218481707562</v>
      </c>
      <c r="BB4" s="270">
        <v>7.9857264823095333</v>
      </c>
      <c r="BC4" s="270">
        <v>19.5064793999288</v>
      </c>
      <c r="BD4" s="270">
        <v>130.75405832319873</v>
      </c>
      <c r="BE4" s="270">
        <v>46.871609112382103</v>
      </c>
      <c r="BF4" s="270">
        <v>117.29723637943715</v>
      </c>
      <c r="BG4" s="26"/>
    </row>
    <row r="5" spans="1:59" s="96" customFormat="1" ht="12.75" x14ac:dyDescent="0.2">
      <c r="A5" s="13">
        <v>0.99999999999999312</v>
      </c>
      <c r="B5" s="279">
        <v>630.00000000000102</v>
      </c>
      <c r="C5" s="408">
        <v>3.83009540796184E-2</v>
      </c>
      <c r="D5" s="408">
        <v>8.6227738216950698</v>
      </c>
      <c r="E5" s="408"/>
      <c r="F5" s="408">
        <v>1.4994581786683101</v>
      </c>
      <c r="G5" s="408">
        <v>67.381587357528403</v>
      </c>
      <c r="H5" s="408">
        <v>4.1583286217073203</v>
      </c>
      <c r="I5" s="408"/>
      <c r="J5" s="408">
        <v>15.0885401078397</v>
      </c>
      <c r="K5" s="408"/>
      <c r="L5" s="408"/>
      <c r="M5" s="408">
        <v>1.37585863188955</v>
      </c>
      <c r="N5" s="408">
        <v>1.8351523265920799</v>
      </c>
      <c r="O5" s="411"/>
      <c r="P5" s="417">
        <v>15.5569097712046</v>
      </c>
      <c r="Q5" s="237">
        <v>72.916368479843541</v>
      </c>
      <c r="R5" s="237">
        <v>0</v>
      </c>
      <c r="S5" s="237">
        <v>16.075468422523819</v>
      </c>
      <c r="T5" s="237">
        <v>4.4683110010455808E-2</v>
      </c>
      <c r="U5" s="237">
        <v>8.507905056022412E-3</v>
      </c>
      <c r="V5" s="237">
        <v>1.2714931889788048</v>
      </c>
      <c r="W5" s="237">
        <v>6.2759565598363238</v>
      </c>
      <c r="X5" s="412">
        <v>3.4075223337510341</v>
      </c>
      <c r="Y5" s="270">
        <v>0.88782354160080179</v>
      </c>
      <c r="Z5" s="270">
        <v>92.957363820624806</v>
      </c>
      <c r="AA5" s="270">
        <v>14393.959408665574</v>
      </c>
      <c r="AB5" s="270">
        <v>173.05330911036847</v>
      </c>
      <c r="AC5" s="270">
        <v>8.0538842013756948</v>
      </c>
      <c r="AD5" s="270">
        <v>2.4722026743673546</v>
      </c>
      <c r="AE5" s="270">
        <v>14.351953923855833</v>
      </c>
      <c r="AF5" s="270">
        <v>0.38468993802183393</v>
      </c>
      <c r="AG5" s="270">
        <v>11.878407531084173</v>
      </c>
      <c r="AH5" s="270">
        <v>19.142554353334418</v>
      </c>
      <c r="AI5" s="270">
        <v>1.9576945491104216</v>
      </c>
      <c r="AJ5" s="270">
        <v>17.167021323521983</v>
      </c>
      <c r="AK5" s="270">
        <v>298.16693248076109</v>
      </c>
      <c r="AL5" s="270">
        <v>7.2193744513881635</v>
      </c>
      <c r="AM5" s="270">
        <v>1.4944863532642669</v>
      </c>
      <c r="AN5" s="270">
        <v>192.23594541662851</v>
      </c>
      <c r="AO5" s="270">
        <v>2.4099282269187232</v>
      </c>
      <c r="AP5" s="270">
        <v>1642.2383445729363</v>
      </c>
      <c r="AQ5" s="270">
        <v>0.63637127137538096</v>
      </c>
      <c r="AR5" s="270">
        <v>1.8241075644383307</v>
      </c>
      <c r="AS5" s="270">
        <v>0.3133175281034013</v>
      </c>
      <c r="AT5" s="270">
        <v>2.1839907076147318</v>
      </c>
      <c r="AU5" s="270">
        <v>11.998933127626543</v>
      </c>
      <c r="AV5" s="270">
        <v>0.50951371326672634</v>
      </c>
      <c r="AW5" s="270">
        <v>1.6093712968704819</v>
      </c>
      <c r="AX5" s="270">
        <v>0.26999421010292718</v>
      </c>
      <c r="AY5" s="270">
        <v>2.0100898754114325</v>
      </c>
      <c r="AZ5" s="270">
        <v>0.34735321809826136</v>
      </c>
      <c r="BA5" s="270">
        <v>45.680731103597431</v>
      </c>
      <c r="BB5" s="270">
        <v>7.7232852541471537</v>
      </c>
      <c r="BC5" s="270">
        <v>17.811167835593515</v>
      </c>
      <c r="BD5" s="270">
        <v>167.82091409738081</v>
      </c>
      <c r="BE5" s="270">
        <v>54.543816611381928</v>
      </c>
      <c r="BF5" s="270">
        <v>117.2970506560245</v>
      </c>
      <c r="BG5" s="26"/>
    </row>
    <row r="6" spans="1:59" s="96" customFormat="1" ht="12.75" x14ac:dyDescent="0.2">
      <c r="A6" s="13">
        <v>1.1000000000000001</v>
      </c>
      <c r="B6" s="279">
        <v>630</v>
      </c>
      <c r="C6" s="408">
        <v>1.78722896631054E-2</v>
      </c>
      <c r="D6" s="408">
        <v>8.8063012191291499</v>
      </c>
      <c r="E6" s="408"/>
      <c r="F6" s="408"/>
      <c r="G6" s="408">
        <v>65.931250199900902</v>
      </c>
      <c r="H6" s="408">
        <v>4.4967509384624504</v>
      </c>
      <c r="I6" s="408">
        <v>1.2681774461726401</v>
      </c>
      <c r="J6" s="408">
        <v>15.391735938672101</v>
      </c>
      <c r="K6" s="408"/>
      <c r="L6" s="408"/>
      <c r="M6" s="408">
        <v>1.38217713405826</v>
      </c>
      <c r="N6" s="408">
        <v>2.70573483394138</v>
      </c>
      <c r="O6" s="411"/>
      <c r="P6" s="417">
        <v>16.491042399959198</v>
      </c>
      <c r="Q6" s="237">
        <v>72.68754682327021</v>
      </c>
      <c r="R6" s="237">
        <v>0</v>
      </c>
      <c r="S6" s="237">
        <v>16.304844932454113</v>
      </c>
      <c r="T6" s="237">
        <v>4.8552854449523994E-2</v>
      </c>
      <c r="U6" s="237">
        <v>9.4046076377020723E-3</v>
      </c>
      <c r="V6" s="237">
        <v>1.1171784283973716</v>
      </c>
      <c r="W6" s="237">
        <v>6.7875985684147526</v>
      </c>
      <c r="X6" s="412">
        <v>3.044873785376323</v>
      </c>
      <c r="Y6" s="270">
        <v>0.89854417901835404</v>
      </c>
      <c r="Z6" s="270">
        <v>89.322548963959633</v>
      </c>
      <c r="AA6" s="270">
        <v>14336.856354742735</v>
      </c>
      <c r="AB6" s="270">
        <v>168.96276633079316</v>
      </c>
      <c r="AC6" s="270">
        <v>7.1703344212125568</v>
      </c>
      <c r="AD6" s="270">
        <v>2.1648785621283069</v>
      </c>
      <c r="AE6" s="270">
        <v>14.664922942681065</v>
      </c>
      <c r="AF6" s="270">
        <v>0.38845578133263803</v>
      </c>
      <c r="AG6" s="270">
        <v>11.579871824097463</v>
      </c>
      <c r="AH6" s="270">
        <v>18.809221153395313</v>
      </c>
      <c r="AI6" s="270">
        <v>1.9342872439241756</v>
      </c>
      <c r="AJ6" s="270">
        <v>18.317714339130816</v>
      </c>
      <c r="AK6" s="270">
        <v>371.45006534966006</v>
      </c>
      <c r="AL6" s="270">
        <v>7.1607724109244355</v>
      </c>
      <c r="AM6" s="270">
        <v>1.4752073026088361</v>
      </c>
      <c r="AN6" s="270">
        <v>191.82704527243285</v>
      </c>
      <c r="AO6" s="270">
        <v>2.1798897666657822</v>
      </c>
      <c r="AP6" s="270">
        <v>1644.9247970075658</v>
      </c>
      <c r="AQ6" s="270">
        <v>0.63831794325980873</v>
      </c>
      <c r="AR6" s="270">
        <v>1.7674902262441581</v>
      </c>
      <c r="AS6" s="270">
        <v>0.2984455496541441</v>
      </c>
      <c r="AT6" s="270">
        <v>2.0319209168598018</v>
      </c>
      <c r="AU6" s="270">
        <v>10.948884100001766</v>
      </c>
      <c r="AV6" s="270">
        <v>0.4605646615016829</v>
      </c>
      <c r="AW6" s="270">
        <v>1.4112605804713687</v>
      </c>
      <c r="AX6" s="270">
        <v>0.22903254517652477</v>
      </c>
      <c r="AY6" s="270">
        <v>1.6533282017530111</v>
      </c>
      <c r="AZ6" s="270">
        <v>0.27719534043210692</v>
      </c>
      <c r="BA6" s="270">
        <v>42.837368167931743</v>
      </c>
      <c r="BB6" s="270">
        <v>7.4162845113670741</v>
      </c>
      <c r="BC6" s="270">
        <v>18.124641639884626</v>
      </c>
      <c r="BD6" s="270">
        <v>146.96859787075596</v>
      </c>
      <c r="BE6" s="270">
        <v>49.049041566366078</v>
      </c>
      <c r="BF6" s="270">
        <v>117.52497687053624</v>
      </c>
      <c r="BG6" s="26"/>
    </row>
    <row r="7" spans="1:59" s="96" customFormat="1" ht="12.75" x14ac:dyDescent="0.2">
      <c r="A7" s="13">
        <v>1.1499999999999999</v>
      </c>
      <c r="B7" s="279">
        <v>630</v>
      </c>
      <c r="C7" s="408">
        <v>0.49312813005714001</v>
      </c>
      <c r="D7" s="408">
        <v>8.5308075551775797</v>
      </c>
      <c r="E7" s="408"/>
      <c r="F7" s="408"/>
      <c r="G7" s="408">
        <v>62.1614224340573</v>
      </c>
      <c r="H7" s="408">
        <v>4.5764961223538201</v>
      </c>
      <c r="I7" s="408">
        <v>5.7255770104074397</v>
      </c>
      <c r="J7" s="408">
        <v>15.0841627229255</v>
      </c>
      <c r="K7" s="408"/>
      <c r="L7" s="408"/>
      <c r="M7" s="408">
        <v>1.4530446497853</v>
      </c>
      <c r="N7" s="408">
        <v>1.9753613752358501</v>
      </c>
      <c r="O7" s="411"/>
      <c r="P7" s="417">
        <v>16.8585551942789</v>
      </c>
      <c r="Q7" s="237">
        <v>72.617054103785009</v>
      </c>
      <c r="R7" s="237">
        <v>0</v>
      </c>
      <c r="S7" s="237">
        <v>16.372427708930708</v>
      </c>
      <c r="T7" s="237">
        <v>4.804958737636595E-2</v>
      </c>
      <c r="U7" s="237">
        <v>9.6678474648419985E-3</v>
      </c>
      <c r="V7" s="237">
        <v>1.0679293466147552</v>
      </c>
      <c r="W7" s="237">
        <v>6.9130415817426139</v>
      </c>
      <c r="X7" s="412">
        <v>2.9718298240857011</v>
      </c>
      <c r="Y7" s="270">
        <v>0.90378425831955511</v>
      </c>
      <c r="Z7" s="270">
        <v>86.471528847711681</v>
      </c>
      <c r="AA7" s="270">
        <v>14531.984465251297</v>
      </c>
      <c r="AB7" s="270">
        <v>166.02403848412914</v>
      </c>
      <c r="AC7" s="270">
        <v>7.7849725825814726</v>
      </c>
      <c r="AD7" s="270">
        <v>2.3265826957887499</v>
      </c>
      <c r="AE7" s="270">
        <v>14.922484093705044</v>
      </c>
      <c r="AF7" s="270">
        <v>0.39472478545397899</v>
      </c>
      <c r="AG7" s="270">
        <v>12.225970242382111</v>
      </c>
      <c r="AH7" s="270">
        <v>19.723634298337963</v>
      </c>
      <c r="AI7" s="270">
        <v>2.0279218039389448</v>
      </c>
      <c r="AJ7" s="270">
        <v>18.874013538039684</v>
      </c>
      <c r="AK7" s="270">
        <v>395.70450426628804</v>
      </c>
      <c r="AL7" s="270">
        <v>7.4942208072661112</v>
      </c>
      <c r="AM7" s="270">
        <v>1.502923936358447</v>
      </c>
      <c r="AN7" s="270">
        <v>184.26020577679992</v>
      </c>
      <c r="AO7" s="270">
        <v>2.3997985512216444</v>
      </c>
      <c r="AP7" s="270">
        <v>1637.9511904830388</v>
      </c>
      <c r="AQ7" s="270">
        <v>0.64373470692290991</v>
      </c>
      <c r="AR7" s="270">
        <v>1.6869615775430493</v>
      </c>
      <c r="AS7" s="270">
        <v>0.26974246659702528</v>
      </c>
      <c r="AT7" s="270">
        <v>1.7138859075950303</v>
      </c>
      <c r="AU7" s="270">
        <v>8.7686321013809234</v>
      </c>
      <c r="AV7" s="270">
        <v>0.3599291629391837</v>
      </c>
      <c r="AW7" s="270">
        <v>1.0242199283542819</v>
      </c>
      <c r="AX7" s="270">
        <v>0.15470299282448016</v>
      </c>
      <c r="AY7" s="270">
        <v>1.0508101095779308</v>
      </c>
      <c r="AZ7" s="270">
        <v>0.16683180041354001</v>
      </c>
      <c r="BA7" s="270">
        <v>35.187622825888852</v>
      </c>
      <c r="BB7" s="270">
        <v>8.0314329882206508</v>
      </c>
      <c r="BC7" s="270">
        <v>18.888118955024478</v>
      </c>
      <c r="BD7" s="270">
        <v>144.91849550848204</v>
      </c>
      <c r="BE7" s="270">
        <v>50.024446064123126</v>
      </c>
      <c r="BF7" s="270">
        <v>116.93429649179346</v>
      </c>
      <c r="BG7" s="26"/>
    </row>
    <row r="8" spans="1:59" s="96" customFormat="1" ht="12.75" x14ac:dyDescent="0.2">
      <c r="A8" s="13">
        <v>1.2</v>
      </c>
      <c r="B8" s="279">
        <v>630</v>
      </c>
      <c r="C8" s="408">
        <v>0.93288550074995402</v>
      </c>
      <c r="D8" s="408">
        <v>8.4670332688152605</v>
      </c>
      <c r="E8" s="408"/>
      <c r="F8" s="408"/>
      <c r="G8" s="408">
        <v>58.497358946991802</v>
      </c>
      <c r="H8" s="408">
        <v>4.6395962791193401</v>
      </c>
      <c r="I8" s="408">
        <v>9.8724520705460304</v>
      </c>
      <c r="J8" s="408">
        <v>14.7992624796893</v>
      </c>
      <c r="K8" s="408"/>
      <c r="L8" s="408"/>
      <c r="M8" s="408">
        <v>1.5193197596760899</v>
      </c>
      <c r="N8" s="408">
        <v>1.27209169441228</v>
      </c>
      <c r="O8" s="411"/>
      <c r="P8" s="417">
        <v>17.341610118516599</v>
      </c>
      <c r="Q8" s="237">
        <v>72.558821780620093</v>
      </c>
      <c r="R8" s="237">
        <v>0</v>
      </c>
      <c r="S8" s="237">
        <v>16.436950042306052</v>
      </c>
      <c r="T8" s="237">
        <v>4.7251681617383724E-2</v>
      </c>
      <c r="U8" s="237">
        <v>9.9271764746437282E-3</v>
      </c>
      <c r="V8" s="237">
        <v>1.0172601113169</v>
      </c>
      <c r="W8" s="237">
        <v>7.0412064503447791</v>
      </c>
      <c r="X8" s="412">
        <v>2.8885827573201559</v>
      </c>
      <c r="Y8" s="270">
        <v>0.91097272680168218</v>
      </c>
      <c r="Z8" s="270">
        <v>84.162565443314492</v>
      </c>
      <c r="AA8" s="270">
        <v>14754.477697122064</v>
      </c>
      <c r="AB8" s="270">
        <v>163.78113680138284</v>
      </c>
      <c r="AC8" s="270">
        <v>8.4857300042138242</v>
      </c>
      <c r="AD8" s="270">
        <v>2.5137282320536682</v>
      </c>
      <c r="AE8" s="270">
        <v>15.205442993669539</v>
      </c>
      <c r="AF8" s="270">
        <v>0.40149293530872759</v>
      </c>
      <c r="AG8" s="270">
        <v>12.935915791977093</v>
      </c>
      <c r="AH8" s="270">
        <v>20.713885004774365</v>
      </c>
      <c r="AI8" s="270">
        <v>2.1289448869567869</v>
      </c>
      <c r="AJ8" s="270">
        <v>19.481185210580907</v>
      </c>
      <c r="AK8" s="270">
        <v>422.71382602144246</v>
      </c>
      <c r="AL8" s="270">
        <v>7.853278063840424</v>
      </c>
      <c r="AM8" s="270">
        <v>1.53312246869753</v>
      </c>
      <c r="AN8" s="270">
        <v>177.97075714915374</v>
      </c>
      <c r="AO8" s="270">
        <v>2.6606871665341982</v>
      </c>
      <c r="AP8" s="270">
        <v>1633.922813427848</v>
      </c>
      <c r="AQ8" s="270">
        <v>0.65017099190075545</v>
      </c>
      <c r="AR8" s="270">
        <v>1.6214305588679838</v>
      </c>
      <c r="AS8" s="270">
        <v>0.24799778825494773</v>
      </c>
      <c r="AT8" s="270">
        <v>1.498111048828046</v>
      </c>
      <c r="AU8" s="270">
        <v>7.4072114307953036</v>
      </c>
      <c r="AV8" s="270">
        <v>0.29946784461603082</v>
      </c>
      <c r="AW8" s="270">
        <v>0.8167861493799855</v>
      </c>
      <c r="AX8" s="270">
        <v>0.11891925748273927</v>
      </c>
      <c r="AY8" s="270">
        <v>0.78526970485229619</v>
      </c>
      <c r="AZ8" s="270">
        <v>0.12180797364190685</v>
      </c>
      <c r="BA8" s="270">
        <v>30.214608211755763</v>
      </c>
      <c r="BB8" s="270">
        <v>8.7332477291562594</v>
      </c>
      <c r="BC8" s="270">
        <v>19.651045594807687</v>
      </c>
      <c r="BD8" s="270">
        <v>142.87718974382901</v>
      </c>
      <c r="BE8" s="270">
        <v>50.991429169549029</v>
      </c>
      <c r="BF8" s="270">
        <v>116.56800963800221</v>
      </c>
      <c r="BG8" s="26"/>
    </row>
    <row r="9" spans="1:59" s="96" customFormat="1" ht="12.75" x14ac:dyDescent="0.2">
      <c r="A9" s="13">
        <v>1.25</v>
      </c>
      <c r="B9" s="279">
        <v>630.00000000000205</v>
      </c>
      <c r="C9" s="408">
        <v>1.33966309680452</v>
      </c>
      <c r="D9" s="408">
        <v>8.8212731619423295</v>
      </c>
      <c r="E9" s="408"/>
      <c r="F9" s="408"/>
      <c r="G9" s="408">
        <v>55.176686424632997</v>
      </c>
      <c r="H9" s="408">
        <v>3.88807474992407</v>
      </c>
      <c r="I9" s="408">
        <v>14.145398899394801</v>
      </c>
      <c r="J9" s="408">
        <v>14.2695412501073</v>
      </c>
      <c r="K9" s="408">
        <v>0.74181856869680596</v>
      </c>
      <c r="L9" s="408"/>
      <c r="M9" s="408">
        <v>1.61754384849719</v>
      </c>
      <c r="N9" s="408"/>
      <c r="O9" s="411"/>
      <c r="P9" s="417">
        <v>17.9059792323308</v>
      </c>
      <c r="Q9" s="237">
        <v>72.544757169670916</v>
      </c>
      <c r="R9" s="237">
        <v>0</v>
      </c>
      <c r="S9" s="237">
        <v>16.476053512320384</v>
      </c>
      <c r="T9" s="237">
        <v>4.6375706378409584E-2</v>
      </c>
      <c r="U9" s="237">
        <v>1.0099415000370201E-2</v>
      </c>
      <c r="V9" s="237">
        <v>0.96972835556732173</v>
      </c>
      <c r="W9" s="237">
        <v>7.1613830579657467</v>
      </c>
      <c r="X9" s="412">
        <v>2.791602783096848</v>
      </c>
      <c r="Y9" s="270">
        <v>0.94278585377627799</v>
      </c>
      <c r="Z9" s="270">
        <v>84.814222453257358</v>
      </c>
      <c r="AA9" s="270">
        <v>15195.62678345371</v>
      </c>
      <c r="AB9" s="270">
        <v>170.15183079629401</v>
      </c>
      <c r="AC9" s="270">
        <v>10.481827829427798</v>
      </c>
      <c r="AD9" s="270">
        <v>3.1226530957706484</v>
      </c>
      <c r="AE9" s="270">
        <v>13.830502944525197</v>
      </c>
      <c r="AF9" s="270">
        <v>0.40386451175700977</v>
      </c>
      <c r="AG9" s="270">
        <v>14.204617094342277</v>
      </c>
      <c r="AH9" s="270">
        <v>22.265666989531987</v>
      </c>
      <c r="AI9" s="270">
        <v>2.2731625921825875</v>
      </c>
      <c r="AJ9" s="270">
        <v>20.668308559517129</v>
      </c>
      <c r="AK9" s="270">
        <v>470.11456051292669</v>
      </c>
      <c r="AL9" s="270">
        <v>8.3345906032776806</v>
      </c>
      <c r="AM9" s="270">
        <v>1.57431914444502</v>
      </c>
      <c r="AN9" s="270">
        <v>171.07134167919975</v>
      </c>
      <c r="AO9" s="270">
        <v>3.2633252979578069</v>
      </c>
      <c r="AP9" s="270">
        <v>1569.3422751503545</v>
      </c>
      <c r="AQ9" s="270">
        <v>0.6602752285407707</v>
      </c>
      <c r="AR9" s="270">
        <v>1.5653802399198187</v>
      </c>
      <c r="AS9" s="270">
        <v>0.22976735319742034</v>
      </c>
      <c r="AT9" s="270">
        <v>1.3298052447373843</v>
      </c>
      <c r="AU9" s="270">
        <v>6.40232767181302</v>
      </c>
      <c r="AV9" s="270">
        <v>0.2558933705233396</v>
      </c>
      <c r="AW9" s="270">
        <v>0.67700086121830971</v>
      </c>
      <c r="AX9" s="270">
        <v>9.6181008159821349E-2</v>
      </c>
      <c r="AY9" s="270">
        <v>0.62386308778302513</v>
      </c>
      <c r="AZ9" s="270">
        <v>9.5416855922630675E-2</v>
      </c>
      <c r="BA9" s="270">
        <v>26.514572258918111</v>
      </c>
      <c r="BB9" s="270">
        <v>9.5744413658103618</v>
      </c>
      <c r="BC9" s="270">
        <v>20.319019118264467</v>
      </c>
      <c r="BD9" s="270">
        <v>151.36052772752049</v>
      </c>
      <c r="BE9" s="270">
        <v>54.020935946079902</v>
      </c>
      <c r="BF9" s="270">
        <v>115.77145144594111</v>
      </c>
      <c r="BG9" s="26"/>
    </row>
    <row r="10" spans="1:59" s="96" customFormat="1" ht="12.75" x14ac:dyDescent="0.2">
      <c r="A10" s="13">
        <v>1.3</v>
      </c>
      <c r="B10" s="279">
        <v>630</v>
      </c>
      <c r="C10" s="408">
        <v>1.44890603394022</v>
      </c>
      <c r="D10" s="408">
        <v>9.3166275082559604</v>
      </c>
      <c r="E10" s="408"/>
      <c r="F10" s="408"/>
      <c r="G10" s="408">
        <v>52.456302174084897</v>
      </c>
      <c r="H10" s="408">
        <v>3.3085000572605399</v>
      </c>
      <c r="I10" s="408">
        <v>16.668524466721401</v>
      </c>
      <c r="J10" s="408">
        <v>13.676675224591399</v>
      </c>
      <c r="K10" s="408">
        <v>1.42579569829411</v>
      </c>
      <c r="L10" s="408"/>
      <c r="M10" s="408">
        <v>1.68995408107579</v>
      </c>
      <c r="N10" s="408"/>
      <c r="O10" s="411"/>
      <c r="P10" s="417">
        <v>18.6744366790582</v>
      </c>
      <c r="Q10" s="237">
        <v>72.659350070250866</v>
      </c>
      <c r="R10" s="237">
        <v>0</v>
      </c>
      <c r="S10" s="237">
        <v>16.445051184833932</v>
      </c>
      <c r="T10" s="237">
        <v>5.2022053490290522E-2</v>
      </c>
      <c r="U10" s="237">
        <v>1.1727700442003769E-2</v>
      </c>
      <c r="V10" s="237">
        <v>0.92663174886465516</v>
      </c>
      <c r="W10" s="237">
        <v>7.2503777477441522</v>
      </c>
      <c r="X10" s="412">
        <v>2.6548394943740896</v>
      </c>
      <c r="Y10" s="270">
        <v>0.98446310703425322</v>
      </c>
      <c r="Z10" s="270">
        <v>85.39663909903382</v>
      </c>
      <c r="AA10" s="270">
        <v>15543.151497588487</v>
      </c>
      <c r="AB10" s="270">
        <v>171.72640691850233</v>
      </c>
      <c r="AC10" s="270">
        <v>10.416260460463786</v>
      </c>
      <c r="AD10" s="270">
        <v>3.0979796193688514</v>
      </c>
      <c r="AE10" s="270">
        <v>12.762643943186035</v>
      </c>
      <c r="AF10" s="270">
        <v>0.40661609154611406</v>
      </c>
      <c r="AG10" s="270">
        <v>14.384232042174386</v>
      </c>
      <c r="AH10" s="270">
        <v>22.580755123883375</v>
      </c>
      <c r="AI10" s="270">
        <v>2.3152173685775344</v>
      </c>
      <c r="AJ10" s="270">
        <v>21.248447119357341</v>
      </c>
      <c r="AK10" s="270">
        <v>483.00042378722264</v>
      </c>
      <c r="AL10" s="270">
        <v>8.5056433017862041</v>
      </c>
      <c r="AM10" s="270">
        <v>1.5825999556617834</v>
      </c>
      <c r="AN10" s="270">
        <v>168.66357330358287</v>
      </c>
      <c r="AO10" s="270">
        <v>3.3021095831000435</v>
      </c>
      <c r="AP10" s="270">
        <v>1524.8598210854257</v>
      </c>
      <c r="AQ10" s="270">
        <v>0.65895118902700556</v>
      </c>
      <c r="AR10" s="270">
        <v>1.522877078652304</v>
      </c>
      <c r="AS10" s="270">
        <v>0.21892893000066485</v>
      </c>
      <c r="AT10" s="270">
        <v>1.2413585439364914</v>
      </c>
      <c r="AU10" s="270">
        <v>5.9047176978517113</v>
      </c>
      <c r="AV10" s="270">
        <v>0.23480357301212423</v>
      </c>
      <c r="AW10" s="270">
        <v>0.61311152292622406</v>
      </c>
      <c r="AX10" s="270">
        <v>8.6223970878560832E-2</v>
      </c>
      <c r="AY10" s="270">
        <v>0.55527431247122216</v>
      </c>
      <c r="AZ10" s="270">
        <v>8.4458099940095788E-2</v>
      </c>
      <c r="BA10" s="270">
        <v>24.898029260656486</v>
      </c>
      <c r="BB10" s="270">
        <v>9.541414429738623</v>
      </c>
      <c r="BC10" s="270">
        <v>20.901401169631708</v>
      </c>
      <c r="BD10" s="270">
        <v>140.23058292572924</v>
      </c>
      <c r="BE10" s="270">
        <v>51.719460916784023</v>
      </c>
      <c r="BF10" s="270">
        <v>116.44743780904281</v>
      </c>
      <c r="BG10" s="26"/>
    </row>
    <row r="11" spans="1:59" s="96" customFormat="1" ht="12.75" x14ac:dyDescent="0.2">
      <c r="A11" s="13">
        <v>1.3499999999999901</v>
      </c>
      <c r="B11" s="279">
        <v>630.00000000000102</v>
      </c>
      <c r="C11" s="408">
        <v>0.55109906935877795</v>
      </c>
      <c r="D11" s="408">
        <v>10.392155567504</v>
      </c>
      <c r="E11" s="408"/>
      <c r="F11" s="408"/>
      <c r="G11" s="408">
        <v>50.416368694979901</v>
      </c>
      <c r="H11" s="408">
        <v>2.28184889748472</v>
      </c>
      <c r="I11" s="408">
        <v>18.469487793024602</v>
      </c>
      <c r="J11" s="408">
        <v>13.2460871609722</v>
      </c>
      <c r="K11" s="408">
        <v>2.6868666313723</v>
      </c>
      <c r="L11" s="408"/>
      <c r="M11" s="408">
        <v>1.7662579221644099</v>
      </c>
      <c r="N11" s="408"/>
      <c r="O11" s="411"/>
      <c r="P11" s="417">
        <v>19.219564809215399</v>
      </c>
      <c r="Q11" s="237">
        <v>72.70553510429913</v>
      </c>
      <c r="R11" s="237">
        <v>0</v>
      </c>
      <c r="S11" s="237">
        <v>16.450451723656318</v>
      </c>
      <c r="T11" s="237">
        <v>5.7796523942883239E-2</v>
      </c>
      <c r="U11" s="237">
        <v>1.3372687851418937E-2</v>
      </c>
      <c r="V11" s="237">
        <v>0.87943798208128321</v>
      </c>
      <c r="W11" s="237">
        <v>7.377961407835679</v>
      </c>
      <c r="X11" s="412">
        <v>2.5154445703332984</v>
      </c>
      <c r="Y11" s="270">
        <v>1.1281087656631921</v>
      </c>
      <c r="Z11" s="270">
        <v>91.80690381296597</v>
      </c>
      <c r="AA11" s="270">
        <v>16240.315278849926</v>
      </c>
      <c r="AB11" s="270">
        <v>179.1442160913349</v>
      </c>
      <c r="AC11" s="270">
        <v>12.312516563767776</v>
      </c>
      <c r="AD11" s="270">
        <v>3.7463145747156585</v>
      </c>
      <c r="AE11" s="270">
        <v>11.374553172194226</v>
      </c>
      <c r="AF11" s="270">
        <v>0.41465405203112887</v>
      </c>
      <c r="AG11" s="270">
        <v>15.009587424160149</v>
      </c>
      <c r="AH11" s="270">
        <v>23.229139860073879</v>
      </c>
      <c r="AI11" s="270">
        <v>2.3732874209811441</v>
      </c>
      <c r="AJ11" s="270">
        <v>23.826656697243124</v>
      </c>
      <c r="AK11" s="270">
        <v>511.46352777138782</v>
      </c>
      <c r="AL11" s="270">
        <v>8.6990451351733142</v>
      </c>
      <c r="AM11" s="270">
        <v>1.5952390203228366</v>
      </c>
      <c r="AN11" s="270">
        <v>171.10265505421827</v>
      </c>
      <c r="AO11" s="270">
        <v>3.3828075126223611</v>
      </c>
      <c r="AP11" s="270">
        <v>1449.8434973610731</v>
      </c>
      <c r="AQ11" s="270">
        <v>0.66051705635165991</v>
      </c>
      <c r="AR11" s="270">
        <v>1.4979002025619417</v>
      </c>
      <c r="AS11" s="270">
        <v>0.21226077408103294</v>
      </c>
      <c r="AT11" s="270">
        <v>1.1871998668586461</v>
      </c>
      <c r="AU11" s="270">
        <v>5.6040042506858603</v>
      </c>
      <c r="AV11" s="270">
        <v>0.22211425813573238</v>
      </c>
      <c r="AW11" s="270">
        <v>0.57519764462269907</v>
      </c>
      <c r="AX11" s="270">
        <v>8.0395955737319127E-2</v>
      </c>
      <c r="AY11" s="270">
        <v>0.51552910212456393</v>
      </c>
      <c r="AZ11" s="270">
        <v>7.8161396143965528E-2</v>
      </c>
      <c r="BA11" s="270">
        <v>24.045630054297664</v>
      </c>
      <c r="BB11" s="270">
        <v>9.1722788843657543</v>
      </c>
      <c r="BC11" s="270">
        <v>21.249107987553529</v>
      </c>
      <c r="BD11" s="270">
        <v>134.65987536665187</v>
      </c>
      <c r="BE11" s="270">
        <v>49.300471189687698</v>
      </c>
      <c r="BF11" s="270">
        <v>117.50916601465514</v>
      </c>
      <c r="BG11" s="26"/>
    </row>
    <row r="12" spans="1:59" s="96" customFormat="1" ht="12.75" x14ac:dyDescent="0.2">
      <c r="A12" s="13">
        <v>1.4</v>
      </c>
      <c r="B12" s="279">
        <v>630</v>
      </c>
      <c r="C12" s="408">
        <v>0.17713364437705301</v>
      </c>
      <c r="D12" s="408">
        <v>11.5005192766614</v>
      </c>
      <c r="E12" s="408"/>
      <c r="F12" s="408"/>
      <c r="G12" s="408">
        <v>47.751309611536499</v>
      </c>
      <c r="H12" s="408">
        <v>1.3368238194569699</v>
      </c>
      <c r="I12" s="408">
        <v>20.685900219187001</v>
      </c>
      <c r="J12" s="408">
        <v>12.648925506543801</v>
      </c>
      <c r="K12" s="408">
        <v>3.75228319036867</v>
      </c>
      <c r="L12" s="408"/>
      <c r="M12" s="408">
        <v>1.8515949255433299</v>
      </c>
      <c r="N12" s="408"/>
      <c r="O12" s="411"/>
      <c r="P12" s="417">
        <v>19.616542247572902</v>
      </c>
      <c r="Q12" s="237">
        <v>72.726633854082564</v>
      </c>
      <c r="R12" s="237">
        <v>0</v>
      </c>
      <c r="S12" s="237">
        <v>16.463981685615909</v>
      </c>
      <c r="T12" s="237">
        <v>6.5196758679819805E-2</v>
      </c>
      <c r="U12" s="237">
        <v>1.5395879168689067E-2</v>
      </c>
      <c r="V12" s="237">
        <v>0.83491652567292907</v>
      </c>
      <c r="W12" s="237">
        <v>7.4883686978447006</v>
      </c>
      <c r="X12" s="412">
        <v>2.4055065989353834</v>
      </c>
      <c r="Y12" s="270">
        <v>1.2630917767336129</v>
      </c>
      <c r="Z12" s="270">
        <v>96.775963595458052</v>
      </c>
      <c r="AA12" s="270">
        <v>16959.723886293956</v>
      </c>
      <c r="AB12" s="270">
        <v>186.49670275918052</v>
      </c>
      <c r="AC12" s="270">
        <v>13.372825038221357</v>
      </c>
      <c r="AD12" s="270">
        <v>4.1509974645417467</v>
      </c>
      <c r="AE12" s="270">
        <v>10.352801187272355</v>
      </c>
      <c r="AF12" s="270">
        <v>0.42033773725440671</v>
      </c>
      <c r="AG12" s="270">
        <v>15.453821494350054</v>
      </c>
      <c r="AH12" s="270">
        <v>23.762574973677587</v>
      </c>
      <c r="AI12" s="270">
        <v>2.4301973494606335</v>
      </c>
      <c r="AJ12" s="270">
        <v>25.889782004716395</v>
      </c>
      <c r="AK12" s="270">
        <v>536.38043829085234</v>
      </c>
      <c r="AL12" s="270">
        <v>8.9103094258715778</v>
      </c>
      <c r="AM12" s="270">
        <v>1.6085978524002524</v>
      </c>
      <c r="AN12" s="270">
        <v>171.17079475293195</v>
      </c>
      <c r="AO12" s="270">
        <v>3.451590315583434</v>
      </c>
      <c r="AP12" s="270">
        <v>1393.1027391972102</v>
      </c>
      <c r="AQ12" s="270">
        <v>0.66129312754307668</v>
      </c>
      <c r="AR12" s="270">
        <v>1.4673336068257241</v>
      </c>
      <c r="AS12" s="270">
        <v>0.20449197822136131</v>
      </c>
      <c r="AT12" s="270">
        <v>1.1262340451902471</v>
      </c>
      <c r="AU12" s="270">
        <v>5.2710725579817694</v>
      </c>
      <c r="AV12" s="270">
        <v>0.20816977693804922</v>
      </c>
      <c r="AW12" s="270">
        <v>0.53428065059575713</v>
      </c>
      <c r="AX12" s="270">
        <v>7.4184376441521038E-2</v>
      </c>
      <c r="AY12" s="270">
        <v>0.47352846106257646</v>
      </c>
      <c r="AZ12" s="270">
        <v>7.154747845153081E-2</v>
      </c>
      <c r="BA12" s="270">
        <v>23.005634439140415</v>
      </c>
      <c r="BB12" s="270">
        <v>8.9728970267893118</v>
      </c>
      <c r="BC12" s="270">
        <v>21.745808919581943</v>
      </c>
      <c r="BD12" s="270">
        <v>126.5642900701942</v>
      </c>
      <c r="BE12" s="270">
        <v>47.056911615082562</v>
      </c>
      <c r="BF12" s="270">
        <v>118.70284062306746</v>
      </c>
      <c r="BG12" s="26"/>
    </row>
    <row r="13" spans="1:59" s="96" customFormat="1" ht="12.75" x14ac:dyDescent="0.2">
      <c r="A13" s="13">
        <v>0.9</v>
      </c>
      <c r="B13" s="279">
        <v>640</v>
      </c>
      <c r="C13" s="408">
        <v>0.42064869256833898</v>
      </c>
      <c r="D13" s="408">
        <v>8.4877387953464307</v>
      </c>
      <c r="E13" s="408"/>
      <c r="F13" s="408">
        <v>4.0606317273905796</v>
      </c>
      <c r="G13" s="408">
        <v>67.919117984160394</v>
      </c>
      <c r="H13" s="408">
        <v>3.4855537726003498</v>
      </c>
      <c r="I13" s="408"/>
      <c r="J13" s="408">
        <v>14.2948500114344</v>
      </c>
      <c r="K13" s="408"/>
      <c r="L13" s="408"/>
      <c r="M13" s="408">
        <v>1.33145901649948</v>
      </c>
      <c r="N13" s="408"/>
      <c r="O13" s="411"/>
      <c r="P13" s="417">
        <v>14.286275306629699</v>
      </c>
      <c r="Q13" s="237">
        <v>73.244832199318907</v>
      </c>
      <c r="R13" s="237">
        <v>0</v>
      </c>
      <c r="S13" s="237">
        <v>15.749790991395777</v>
      </c>
      <c r="T13" s="237">
        <v>5.0160591939777455E-2</v>
      </c>
      <c r="U13" s="237">
        <v>9.4222138729950465E-3</v>
      </c>
      <c r="V13" s="237">
        <v>1.5535270524940161</v>
      </c>
      <c r="W13" s="237">
        <v>5.4349638598636307</v>
      </c>
      <c r="X13" s="412">
        <v>3.9573030911149054</v>
      </c>
      <c r="Y13" s="270">
        <v>0.87277277945041676</v>
      </c>
      <c r="Z13" s="270">
        <v>99.804796989615369</v>
      </c>
      <c r="AA13" s="270">
        <v>14739.350028999041</v>
      </c>
      <c r="AB13" s="270">
        <v>183.46846284669738</v>
      </c>
      <c r="AC13" s="270">
        <v>10.524322800457531</v>
      </c>
      <c r="AD13" s="270">
        <v>3.3649199436741686</v>
      </c>
      <c r="AE13" s="270">
        <v>13.999903927052104</v>
      </c>
      <c r="AF13" s="270">
        <v>0.38475202741343373</v>
      </c>
      <c r="AG13" s="270">
        <v>12.870814468516054</v>
      </c>
      <c r="AH13" s="270">
        <v>20.389419350758807</v>
      </c>
      <c r="AI13" s="270">
        <v>2.0610174917412047</v>
      </c>
      <c r="AJ13" s="270">
        <v>15.603813180200973</v>
      </c>
      <c r="AK13" s="270">
        <v>227.45734149470883</v>
      </c>
      <c r="AL13" s="270">
        <v>7.5433104974325822</v>
      </c>
      <c r="AM13" s="270">
        <v>1.5519242096510402</v>
      </c>
      <c r="AN13" s="270">
        <v>189.27144392511698</v>
      </c>
      <c r="AO13" s="270">
        <v>3.1278300145039606</v>
      </c>
      <c r="AP13" s="270">
        <v>1656.6480515721425</v>
      </c>
      <c r="AQ13" s="270">
        <v>0.63935784551150099</v>
      </c>
      <c r="AR13" s="270">
        <v>1.8899148611592718</v>
      </c>
      <c r="AS13" s="270">
        <v>0.32437901341365549</v>
      </c>
      <c r="AT13" s="270">
        <v>2.2598061892388004</v>
      </c>
      <c r="AU13" s="270">
        <v>12.4090115830762</v>
      </c>
      <c r="AV13" s="270">
        <v>0.52684354520734489</v>
      </c>
      <c r="AW13" s="270">
        <v>1.6626383069407635</v>
      </c>
      <c r="AX13" s="270">
        <v>0.278714180778797</v>
      </c>
      <c r="AY13" s="270">
        <v>2.0730610173522517</v>
      </c>
      <c r="AZ13" s="270">
        <v>0.35788926520245301</v>
      </c>
      <c r="BA13" s="270">
        <v>45.859565199197796</v>
      </c>
      <c r="BB13" s="270">
        <v>8.6753177757074891</v>
      </c>
      <c r="BC13" s="270">
        <v>17.590765946243508</v>
      </c>
      <c r="BD13" s="270">
        <v>215.27200361729251</v>
      </c>
      <c r="BE13" s="270">
        <v>68.112652864250492</v>
      </c>
      <c r="BF13" s="270">
        <v>116.86626463183192</v>
      </c>
      <c r="BG13" s="26"/>
    </row>
    <row r="14" spans="1:59" s="96" customFormat="1" ht="12.75" x14ac:dyDescent="0.2">
      <c r="A14" s="13">
        <v>0.95</v>
      </c>
      <c r="B14" s="279">
        <v>640</v>
      </c>
      <c r="C14" s="408">
        <v>0.34737676717628202</v>
      </c>
      <c r="D14" s="408">
        <v>8.8877816045414999</v>
      </c>
      <c r="E14" s="408"/>
      <c r="F14" s="408">
        <v>2.9218184157854301</v>
      </c>
      <c r="G14" s="408">
        <v>67.902029193167806</v>
      </c>
      <c r="H14" s="408">
        <v>3.55713296367807</v>
      </c>
      <c r="I14" s="408"/>
      <c r="J14" s="408">
        <v>14.715924133545601</v>
      </c>
      <c r="K14" s="408"/>
      <c r="L14" s="408"/>
      <c r="M14" s="408">
        <v>1.3327354481371301</v>
      </c>
      <c r="N14" s="408">
        <v>0.33520147396818301</v>
      </c>
      <c r="O14" s="411"/>
      <c r="P14" s="417">
        <v>14.566386685505201</v>
      </c>
      <c r="Q14" s="237">
        <v>72.986867492450358</v>
      </c>
      <c r="R14" s="237">
        <v>0</v>
      </c>
      <c r="S14" s="237">
        <v>15.920521036117455</v>
      </c>
      <c r="T14" s="237">
        <v>5.0021747465250205E-2</v>
      </c>
      <c r="U14" s="237">
        <v>9.2138990580711705E-3</v>
      </c>
      <c r="V14" s="237">
        <v>1.4990868329452234</v>
      </c>
      <c r="W14" s="237">
        <v>5.6074979416051693</v>
      </c>
      <c r="X14" s="412">
        <v>3.9267910503584731</v>
      </c>
      <c r="Y14" s="270">
        <v>0.88040624467834283</v>
      </c>
      <c r="Z14" s="270">
        <v>99.685796961835834</v>
      </c>
      <c r="AA14" s="270">
        <v>14800.769160529409</v>
      </c>
      <c r="AB14" s="270">
        <v>187.51192302791003</v>
      </c>
      <c r="AC14" s="270">
        <v>10.008198823884246</v>
      </c>
      <c r="AD14" s="270">
        <v>3.1893815618689776</v>
      </c>
      <c r="AE14" s="270">
        <v>14.159635415426971</v>
      </c>
      <c r="AF14" s="270">
        <v>0.38510476300095076</v>
      </c>
      <c r="AG14" s="270">
        <v>12.777811477097394</v>
      </c>
      <c r="AH14" s="270">
        <v>20.235437706439114</v>
      </c>
      <c r="AI14" s="270">
        <v>2.0456486876900919</v>
      </c>
      <c r="AJ14" s="270">
        <v>16.391092298623349</v>
      </c>
      <c r="AK14" s="270">
        <v>258.45047467411672</v>
      </c>
      <c r="AL14" s="270">
        <v>7.4910972157077325</v>
      </c>
      <c r="AM14" s="270">
        <v>1.5410447665274933</v>
      </c>
      <c r="AN14" s="270">
        <v>189.74412358259144</v>
      </c>
      <c r="AO14" s="270">
        <v>2.9628913216681352</v>
      </c>
      <c r="AP14" s="270">
        <v>1654.8184243794904</v>
      </c>
      <c r="AQ14" s="270">
        <v>0.64423360763918203</v>
      </c>
      <c r="AR14" s="270">
        <v>1.8761109936914429</v>
      </c>
      <c r="AS14" s="270">
        <v>0.32195549032633336</v>
      </c>
      <c r="AT14" s="270">
        <v>2.2425568673388865</v>
      </c>
      <c r="AU14" s="270">
        <v>12.312459092594988</v>
      </c>
      <c r="AV14" s="270">
        <v>0.52273307909795386</v>
      </c>
      <c r="AW14" s="270">
        <v>1.6497032967098622</v>
      </c>
      <c r="AX14" s="270">
        <v>0.27652497410493287</v>
      </c>
      <c r="AY14" s="270">
        <v>2.0567676378062418</v>
      </c>
      <c r="AZ14" s="270">
        <v>0.35507205443686363</v>
      </c>
      <c r="BA14" s="270">
        <v>45.807556198086694</v>
      </c>
      <c r="BB14" s="270">
        <v>8.4695374692295093</v>
      </c>
      <c r="BC14" s="270">
        <v>17.576294668649236</v>
      </c>
      <c r="BD14" s="270">
        <v>206.95882892548687</v>
      </c>
      <c r="BE14" s="270">
        <v>64.700285782691594</v>
      </c>
      <c r="BF14" s="270">
        <v>116.73005788109123</v>
      </c>
      <c r="BG14" s="26"/>
    </row>
    <row r="15" spans="1:59" s="96" customFormat="1" ht="12.75" x14ac:dyDescent="0.2">
      <c r="A15" s="13">
        <v>1</v>
      </c>
      <c r="B15" s="279">
        <v>640</v>
      </c>
      <c r="C15" s="408">
        <v>0.20119038219542301</v>
      </c>
      <c r="D15" s="408">
        <v>8.9831376543547794</v>
      </c>
      <c r="E15" s="408"/>
      <c r="F15" s="408">
        <v>1.8423149109747801</v>
      </c>
      <c r="G15" s="408">
        <v>67.583700114257397</v>
      </c>
      <c r="H15" s="408">
        <v>3.8293346977082501</v>
      </c>
      <c r="I15" s="408"/>
      <c r="J15" s="408">
        <v>15.041203633574099</v>
      </c>
      <c r="K15" s="408"/>
      <c r="L15" s="408"/>
      <c r="M15" s="408">
        <v>1.31981154351445</v>
      </c>
      <c r="N15" s="408">
        <v>1.19930706342083</v>
      </c>
      <c r="O15" s="411"/>
      <c r="P15" s="417">
        <v>14.913657076078501</v>
      </c>
      <c r="Q15" s="237">
        <v>72.815834015589147</v>
      </c>
      <c r="R15" s="237">
        <v>0</v>
      </c>
      <c r="S15" s="237">
        <v>16.071001846031965</v>
      </c>
      <c r="T15" s="237">
        <v>4.9756014122722098E-2</v>
      </c>
      <c r="U15" s="237">
        <v>9.4693122449590744E-3</v>
      </c>
      <c r="V15" s="237">
        <v>1.3817718472872462</v>
      </c>
      <c r="W15" s="237">
        <v>5.9425988639531555</v>
      </c>
      <c r="X15" s="412">
        <v>3.7295681007708166</v>
      </c>
      <c r="Y15" s="270">
        <v>0.88780728309638468</v>
      </c>
      <c r="Z15" s="270">
        <v>96.908554476795246</v>
      </c>
      <c r="AA15" s="270">
        <v>14681.279036392281</v>
      </c>
      <c r="AB15" s="270">
        <v>183.17660347150138</v>
      </c>
      <c r="AC15" s="270">
        <v>8.7483686586166556</v>
      </c>
      <c r="AD15" s="270">
        <v>2.7315742261503972</v>
      </c>
      <c r="AE15" s="270">
        <v>14.347049694739844</v>
      </c>
      <c r="AF15" s="270">
        <v>0.38705081188766227</v>
      </c>
      <c r="AG15" s="270">
        <v>12.337301013815017</v>
      </c>
      <c r="AH15" s="270">
        <v>19.718664440333892</v>
      </c>
      <c r="AI15" s="270">
        <v>2.0037370895065298</v>
      </c>
      <c r="AJ15" s="270">
        <v>17.030055262825297</v>
      </c>
      <c r="AK15" s="270">
        <v>291.07750323466632</v>
      </c>
      <c r="AL15" s="270">
        <v>7.3656469342621902</v>
      </c>
      <c r="AM15" s="270">
        <v>1.5187069343086899</v>
      </c>
      <c r="AN15" s="270">
        <v>191.40392815243837</v>
      </c>
      <c r="AO15" s="270">
        <v>2.6185476314035214</v>
      </c>
      <c r="AP15" s="270">
        <v>1659.4320423472982</v>
      </c>
      <c r="AQ15" s="270">
        <v>0.64393342859279146</v>
      </c>
      <c r="AR15" s="270">
        <v>1.849666289267772</v>
      </c>
      <c r="AS15" s="270">
        <v>0.3174255319821086</v>
      </c>
      <c r="AT15" s="270">
        <v>2.2110487734558868</v>
      </c>
      <c r="AU15" s="270">
        <v>12.137070998790522</v>
      </c>
      <c r="AV15" s="270">
        <v>0.51534141118959653</v>
      </c>
      <c r="AW15" s="270">
        <v>1.6271601258941963</v>
      </c>
      <c r="AX15" s="270">
        <v>0.27278051057282715</v>
      </c>
      <c r="AY15" s="270">
        <v>2.0294719293667809</v>
      </c>
      <c r="AZ15" s="270">
        <v>0.35044047454421895</v>
      </c>
      <c r="BA15" s="270">
        <v>45.793827210139852</v>
      </c>
      <c r="BB15" s="270">
        <v>8.0215244256288791</v>
      </c>
      <c r="BC15" s="270">
        <v>17.680524401644895</v>
      </c>
      <c r="BD15" s="270">
        <v>182.35466134776934</v>
      </c>
      <c r="BE15" s="270">
        <v>58.275686988116796</v>
      </c>
      <c r="BF15" s="270">
        <v>117.11463915175528</v>
      </c>
      <c r="BG15" s="26"/>
    </row>
    <row r="16" spans="1:59" s="96" customFormat="1" ht="12.75" x14ac:dyDescent="0.2">
      <c r="A16" s="13">
        <v>1.05</v>
      </c>
      <c r="B16" s="279">
        <v>640</v>
      </c>
      <c r="C16" s="408">
        <v>7.6334093052564403E-2</v>
      </c>
      <c r="D16" s="408">
        <v>9.1293642248916402</v>
      </c>
      <c r="E16" s="408"/>
      <c r="F16" s="408">
        <v>0.80843974777913097</v>
      </c>
      <c r="G16" s="408">
        <v>67.299869761824496</v>
      </c>
      <c r="H16" s="408">
        <v>4.0721166988927999</v>
      </c>
      <c r="I16" s="408"/>
      <c r="J16" s="408">
        <v>15.334709797573799</v>
      </c>
      <c r="K16" s="408"/>
      <c r="L16" s="408"/>
      <c r="M16" s="408">
        <v>1.30715146977409</v>
      </c>
      <c r="N16" s="408">
        <v>1.9720142062114701</v>
      </c>
      <c r="O16" s="411"/>
      <c r="P16" s="417">
        <v>15.278828712611</v>
      </c>
      <c r="Q16" s="237">
        <v>72.6662096335521</v>
      </c>
      <c r="R16" s="237">
        <v>0</v>
      </c>
      <c r="S16" s="237">
        <v>16.211325860676574</v>
      </c>
      <c r="T16" s="237">
        <v>5.270482947978207E-2</v>
      </c>
      <c r="U16" s="237">
        <v>9.9583367086575336E-3</v>
      </c>
      <c r="V16" s="237">
        <v>1.2895617217227326</v>
      </c>
      <c r="W16" s="237">
        <v>6.2593150565429427</v>
      </c>
      <c r="X16" s="412">
        <v>3.5109245613171898</v>
      </c>
      <c r="Y16" s="270">
        <v>0.89456464663830526</v>
      </c>
      <c r="Z16" s="270">
        <v>94.553659421202354</v>
      </c>
      <c r="AA16" s="270">
        <v>14581.5571994849</v>
      </c>
      <c r="AB16" s="270">
        <v>179.86136312496669</v>
      </c>
      <c r="AC16" s="270">
        <v>7.8574898117589687</v>
      </c>
      <c r="AD16" s="270">
        <v>2.4203494492982851</v>
      </c>
      <c r="AE16" s="270">
        <v>14.52687866477908</v>
      </c>
      <c r="AF16" s="270">
        <v>0.38883517941761109</v>
      </c>
      <c r="AG16" s="270">
        <v>11.976441937256872</v>
      </c>
      <c r="AH16" s="270">
        <v>19.286233531155414</v>
      </c>
      <c r="AI16" s="270">
        <v>1.9681316305958081</v>
      </c>
      <c r="AJ16" s="270">
        <v>17.702046688790421</v>
      </c>
      <c r="AK16" s="270">
        <v>331.83627050998723</v>
      </c>
      <c r="AL16" s="270">
        <v>7.2582254603208982</v>
      </c>
      <c r="AM16" s="270">
        <v>1.4993467024962432</v>
      </c>
      <c r="AN16" s="270">
        <v>192.87483322385313</v>
      </c>
      <c r="AO16" s="270">
        <v>2.3716718859683739</v>
      </c>
      <c r="AP16" s="270">
        <v>1663.7704754920846</v>
      </c>
      <c r="AQ16" s="270">
        <v>0.64424428177277882</v>
      </c>
      <c r="AR16" s="270">
        <v>1.8265746621014503</v>
      </c>
      <c r="AS16" s="270">
        <v>0.31345668880656818</v>
      </c>
      <c r="AT16" s="270">
        <v>2.1833557908005612</v>
      </c>
      <c r="AU16" s="270">
        <v>11.982549960158321</v>
      </c>
      <c r="AV16" s="270">
        <v>0.50882264611267147</v>
      </c>
      <c r="AW16" s="270">
        <v>1.6072101666386587</v>
      </c>
      <c r="AX16" s="270">
        <v>0.26945496362075377</v>
      </c>
      <c r="AY16" s="270">
        <v>2.0051382338774477</v>
      </c>
      <c r="AZ16" s="270">
        <v>0.34629491262739076</v>
      </c>
      <c r="BA16" s="270">
        <v>45.77753846074134</v>
      </c>
      <c r="BB16" s="270">
        <v>7.6581717335844939</v>
      </c>
      <c r="BC16" s="270">
        <v>17.765258678640013</v>
      </c>
      <c r="BD16" s="270">
        <v>164.82421542294608</v>
      </c>
      <c r="BE16" s="270">
        <v>53.465602191309308</v>
      </c>
      <c r="BF16" s="270">
        <v>117.4368881008358</v>
      </c>
      <c r="BG16" s="26"/>
    </row>
    <row r="17" spans="1:59" s="96" customFormat="1" ht="12.75" x14ac:dyDescent="0.2">
      <c r="A17" s="13">
        <v>1.0999999999999901</v>
      </c>
      <c r="B17" s="279">
        <v>640</v>
      </c>
      <c r="C17" s="408">
        <v>0.50775944270622597</v>
      </c>
      <c r="D17" s="408">
        <v>8.9831549220876994</v>
      </c>
      <c r="E17" s="408"/>
      <c r="F17" s="408">
        <v>0.44133871754270299</v>
      </c>
      <c r="G17" s="408">
        <v>64.048179939692503</v>
      </c>
      <c r="H17" s="408">
        <v>4.1961197217517698</v>
      </c>
      <c r="I17" s="408">
        <v>3.9021623836976098</v>
      </c>
      <c r="J17" s="408">
        <v>15.236903278744601</v>
      </c>
      <c r="K17" s="408"/>
      <c r="L17" s="408"/>
      <c r="M17" s="408">
        <v>1.3654657989635199</v>
      </c>
      <c r="N17" s="408">
        <v>1.3189157948132799</v>
      </c>
      <c r="O17" s="411"/>
      <c r="P17" s="417">
        <v>15.612641280868299</v>
      </c>
      <c r="Q17" s="237">
        <v>72.521735332184349</v>
      </c>
      <c r="R17" s="237">
        <v>0</v>
      </c>
      <c r="S17" s="237">
        <v>16.341609243129053</v>
      </c>
      <c r="T17" s="237">
        <v>5.2913556178830048E-2</v>
      </c>
      <c r="U17" s="237">
        <v>1.0255334134336934E-2</v>
      </c>
      <c r="V17" s="237">
        <v>1.2061837110367533</v>
      </c>
      <c r="W17" s="237">
        <v>6.5251906684179319</v>
      </c>
      <c r="X17" s="412">
        <v>3.3421121549187394</v>
      </c>
      <c r="Y17" s="270">
        <v>0.89755084759835047</v>
      </c>
      <c r="Z17" s="270">
        <v>91.017797795844345</v>
      </c>
      <c r="AA17" s="270">
        <v>14716.758507596389</v>
      </c>
      <c r="AB17" s="270">
        <v>177.17042257908113</v>
      </c>
      <c r="AC17" s="270">
        <v>8.5313892883283557</v>
      </c>
      <c r="AD17" s="270">
        <v>2.6072294187998044</v>
      </c>
      <c r="AE17" s="270">
        <v>14.791168315404688</v>
      </c>
      <c r="AF17" s="270">
        <v>0.39432277469462984</v>
      </c>
      <c r="AG17" s="270">
        <v>12.636678875722918</v>
      </c>
      <c r="AH17" s="270">
        <v>20.177425234781531</v>
      </c>
      <c r="AI17" s="270">
        <v>2.055749861696563</v>
      </c>
      <c r="AJ17" s="270">
        <v>18.501786255756986</v>
      </c>
      <c r="AK17" s="270">
        <v>372.5036135212336</v>
      </c>
      <c r="AL17" s="270">
        <v>7.5639560837086393</v>
      </c>
      <c r="AM17" s="270">
        <v>1.5248462688805402</v>
      </c>
      <c r="AN17" s="270">
        <v>186.08153834399047</v>
      </c>
      <c r="AO17" s="270">
        <v>2.6020336902243373</v>
      </c>
      <c r="AP17" s="270">
        <v>1656.8139053504485</v>
      </c>
      <c r="AQ17" s="270">
        <v>0.65239269055513693</v>
      </c>
      <c r="AR17" s="270">
        <v>1.7509430377470123</v>
      </c>
      <c r="AS17" s="270">
        <v>0.2854849380389885</v>
      </c>
      <c r="AT17" s="270">
        <v>1.8584840046385245</v>
      </c>
      <c r="AU17" s="270">
        <v>9.6744695115691108</v>
      </c>
      <c r="AV17" s="270">
        <v>0.40039798754023426</v>
      </c>
      <c r="AW17" s="270">
        <v>1.1670298205385223</v>
      </c>
      <c r="AX17" s="270">
        <v>0.18019224200690115</v>
      </c>
      <c r="AY17" s="270">
        <v>1.2459119724846208</v>
      </c>
      <c r="AZ17" s="270">
        <v>0.20084647225563215</v>
      </c>
      <c r="BA17" s="270">
        <v>37.985476930956985</v>
      </c>
      <c r="BB17" s="270">
        <v>8.2280696985888877</v>
      </c>
      <c r="BC17" s="270">
        <v>18.390065831635951</v>
      </c>
      <c r="BD17" s="270">
        <v>164.11360958265394</v>
      </c>
      <c r="BE17" s="270">
        <v>54.36974409697104</v>
      </c>
      <c r="BF17" s="270">
        <v>116.78443489213134</v>
      </c>
      <c r="BG17" s="26"/>
    </row>
    <row r="18" spans="1:59" s="96" customFormat="1" ht="12.75" x14ac:dyDescent="0.2">
      <c r="A18" s="13">
        <v>1.1500000000000099</v>
      </c>
      <c r="B18" s="279">
        <v>640.00000000000102</v>
      </c>
      <c r="C18" s="408">
        <v>0.90887215499978502</v>
      </c>
      <c r="D18" s="408">
        <v>8.9522118146332694</v>
      </c>
      <c r="E18" s="408"/>
      <c r="F18" s="408">
        <v>5.3674572084210302E-2</v>
      </c>
      <c r="G18" s="408">
        <v>60.853822644790199</v>
      </c>
      <c r="H18" s="408">
        <v>4.3095869609625801</v>
      </c>
      <c r="I18" s="408">
        <v>7.6239475760769304</v>
      </c>
      <c r="J18" s="408">
        <v>15.129853032860799</v>
      </c>
      <c r="K18" s="408"/>
      <c r="L18" s="408"/>
      <c r="M18" s="408">
        <v>1.4213013506087699</v>
      </c>
      <c r="N18" s="408">
        <v>0.74672989298345405</v>
      </c>
      <c r="O18" s="411"/>
      <c r="P18" s="417">
        <v>15.925609807683101</v>
      </c>
      <c r="Q18" s="237">
        <v>72.384318130744902</v>
      </c>
      <c r="R18" s="237">
        <v>0</v>
      </c>
      <c r="S18" s="237">
        <v>16.462051633595063</v>
      </c>
      <c r="T18" s="237">
        <v>5.1415455311926574E-2</v>
      </c>
      <c r="U18" s="237">
        <v>1.0389896006820958E-2</v>
      </c>
      <c r="V18" s="237">
        <v>1.1301792927543388</v>
      </c>
      <c r="W18" s="237">
        <v>6.75210732455559</v>
      </c>
      <c r="X18" s="412">
        <v>3.2095382670313679</v>
      </c>
      <c r="Y18" s="270">
        <v>0.90241858614240156</v>
      </c>
      <c r="Z18" s="270">
        <v>88.046515368064959</v>
      </c>
      <c r="AA18" s="270">
        <v>14875.263160812001</v>
      </c>
      <c r="AB18" s="270">
        <v>175.00382501773859</v>
      </c>
      <c r="AC18" s="270">
        <v>9.20880369875462</v>
      </c>
      <c r="AD18" s="270">
        <v>2.7911076981896774</v>
      </c>
      <c r="AE18" s="270">
        <v>15.074998124700603</v>
      </c>
      <c r="AF18" s="270">
        <v>0.40010821427005466</v>
      </c>
      <c r="AG18" s="270">
        <v>13.313051312935126</v>
      </c>
      <c r="AH18" s="270">
        <v>21.083286012752009</v>
      </c>
      <c r="AI18" s="270">
        <v>2.1453192176672937</v>
      </c>
      <c r="AJ18" s="270">
        <v>19.377274517239819</v>
      </c>
      <c r="AK18" s="270">
        <v>424.3994039637422</v>
      </c>
      <c r="AL18" s="270">
        <v>7.8774946593903499</v>
      </c>
      <c r="AM18" s="270">
        <v>1.5496926940107385</v>
      </c>
      <c r="AN18" s="270">
        <v>180.20698748961516</v>
      </c>
      <c r="AO18" s="270">
        <v>2.847963289454722</v>
      </c>
      <c r="AP18" s="270">
        <v>1651.6185233587014</v>
      </c>
      <c r="AQ18" s="270">
        <v>0.66047836749852118</v>
      </c>
      <c r="AR18" s="270">
        <v>1.684170108032796</v>
      </c>
      <c r="AS18" s="270">
        <v>0.26305475767547337</v>
      </c>
      <c r="AT18" s="270">
        <v>1.6272755551498856</v>
      </c>
      <c r="AU18" s="270">
        <v>8.1718001885358884</v>
      </c>
      <c r="AV18" s="270">
        <v>0.33271903613154841</v>
      </c>
      <c r="AW18" s="270">
        <v>0.9251918889382782</v>
      </c>
      <c r="AX18" s="270">
        <v>0.13691011066871409</v>
      </c>
      <c r="AY18" s="270">
        <v>0.91522723289458252</v>
      </c>
      <c r="AZ18" s="270">
        <v>0.14338244797859562</v>
      </c>
      <c r="BA18" s="270">
        <v>32.708179140732426</v>
      </c>
      <c r="BB18" s="270">
        <v>8.8338503718432904</v>
      </c>
      <c r="BC18" s="270">
        <v>19.028401975095658</v>
      </c>
      <c r="BD18" s="270">
        <v>161.84577851729301</v>
      </c>
      <c r="BE18" s="270">
        <v>54.916650649806272</v>
      </c>
      <c r="BF18" s="270">
        <v>116.27693577415506</v>
      </c>
      <c r="BG18" s="26"/>
    </row>
    <row r="19" spans="1:59" s="96" customFormat="1" ht="12.75" x14ac:dyDescent="0.2">
      <c r="A19" s="13">
        <v>1.2</v>
      </c>
      <c r="B19" s="279">
        <v>640</v>
      </c>
      <c r="C19" s="408">
        <v>1.3299999611709801</v>
      </c>
      <c r="D19" s="408">
        <v>8.88958912618188</v>
      </c>
      <c r="E19" s="408"/>
      <c r="F19" s="408"/>
      <c r="G19" s="408">
        <v>57.398036892453703</v>
      </c>
      <c r="H19" s="408">
        <v>4.3889320218439396</v>
      </c>
      <c r="I19" s="408">
        <v>11.506745086096201</v>
      </c>
      <c r="J19" s="408">
        <v>14.8687317357148</v>
      </c>
      <c r="K19" s="408"/>
      <c r="L19" s="408"/>
      <c r="M19" s="408">
        <v>1.48541514874946</v>
      </c>
      <c r="N19" s="408">
        <v>0.132550027789061</v>
      </c>
      <c r="O19" s="411"/>
      <c r="P19" s="417">
        <v>16.338330017592199</v>
      </c>
      <c r="Q19" s="237">
        <v>72.310192962517078</v>
      </c>
      <c r="R19" s="237">
        <v>0</v>
      </c>
      <c r="S19" s="237">
        <v>16.538759668670171</v>
      </c>
      <c r="T19" s="237">
        <v>5.0441923940930472E-2</v>
      </c>
      <c r="U19" s="237">
        <v>1.0577659771301208E-2</v>
      </c>
      <c r="V19" s="237">
        <v>1.0678476556161334</v>
      </c>
      <c r="W19" s="237">
        <v>6.9110702141706701</v>
      </c>
      <c r="X19" s="412">
        <v>3.1111099153136945</v>
      </c>
      <c r="Y19" s="270">
        <v>0.90821456685220037</v>
      </c>
      <c r="Z19" s="270">
        <v>85.513692946018651</v>
      </c>
      <c r="AA19" s="270">
        <v>15071.691945260387</v>
      </c>
      <c r="AB19" s="270">
        <v>172.16003632668293</v>
      </c>
      <c r="AC19" s="270">
        <v>10.033183236998184</v>
      </c>
      <c r="AD19" s="270">
        <v>3.0116316751067309</v>
      </c>
      <c r="AE19" s="270">
        <v>15.340824279614461</v>
      </c>
      <c r="AF19" s="270">
        <v>0.40640926947327216</v>
      </c>
      <c r="AG19" s="270">
        <v>14.059707623325565</v>
      </c>
      <c r="AH19" s="270">
        <v>22.094655408695388</v>
      </c>
      <c r="AI19" s="270">
        <v>2.247398785016633</v>
      </c>
      <c r="AJ19" s="270">
        <v>19.995156304696799</v>
      </c>
      <c r="AK19" s="270">
        <v>457.60502351904813</v>
      </c>
      <c r="AL19" s="270">
        <v>8.237534641954726</v>
      </c>
      <c r="AM19" s="270">
        <v>1.5781687732004623</v>
      </c>
      <c r="AN19" s="270">
        <v>174.54218053686199</v>
      </c>
      <c r="AO19" s="270">
        <v>3.1722872860940536</v>
      </c>
      <c r="AP19" s="270">
        <v>1647.2293875538398</v>
      </c>
      <c r="AQ19" s="270">
        <v>0.66662077112262985</v>
      </c>
      <c r="AR19" s="270">
        <v>1.6216546689801592</v>
      </c>
      <c r="AS19" s="270">
        <v>0.24340363852997507</v>
      </c>
      <c r="AT19" s="270">
        <v>1.4418217094602994</v>
      </c>
      <c r="AU19" s="270">
        <v>7.0392391072170444</v>
      </c>
      <c r="AV19" s="270">
        <v>0.28310735139444554</v>
      </c>
      <c r="AW19" s="270">
        <v>0.76133310435484347</v>
      </c>
      <c r="AX19" s="270">
        <v>0.10955351586303304</v>
      </c>
      <c r="AY19" s="270">
        <v>0.71721187620877813</v>
      </c>
      <c r="AZ19" s="270">
        <v>0.11048671368793629</v>
      </c>
      <c r="BA19" s="270">
        <v>28.608822946020762</v>
      </c>
      <c r="BB19" s="270">
        <v>9.6007299541673188</v>
      </c>
      <c r="BC19" s="270">
        <v>19.761646581864536</v>
      </c>
      <c r="BD19" s="270">
        <v>158.56390845229271</v>
      </c>
      <c r="BE19" s="270">
        <v>55.733691034275061</v>
      </c>
      <c r="BF19" s="270">
        <v>115.95694462438779</v>
      </c>
      <c r="BG19" s="26"/>
    </row>
    <row r="20" spans="1:59" s="96" customFormat="1" ht="12.75" x14ac:dyDescent="0.2">
      <c r="A20" s="13">
        <v>1.25</v>
      </c>
      <c r="B20" s="279">
        <v>640</v>
      </c>
      <c r="C20" s="408">
        <v>1.58589730219754</v>
      </c>
      <c r="D20" s="408">
        <v>9.0543932678586394</v>
      </c>
      <c r="E20" s="408"/>
      <c r="F20" s="408"/>
      <c r="G20" s="408">
        <v>54.368217046888603</v>
      </c>
      <c r="H20" s="408">
        <v>4.2709561932230304</v>
      </c>
      <c r="I20" s="408">
        <v>14.475272978879</v>
      </c>
      <c r="J20" s="408">
        <v>14.4616353197446</v>
      </c>
      <c r="K20" s="408">
        <v>0.236836990999892</v>
      </c>
      <c r="L20" s="408"/>
      <c r="M20" s="408">
        <v>1.5467909002087199</v>
      </c>
      <c r="N20" s="408"/>
      <c r="O20" s="411"/>
      <c r="P20" s="417">
        <v>16.967439670527401</v>
      </c>
      <c r="Q20" s="237">
        <v>72.352771823117962</v>
      </c>
      <c r="R20" s="237">
        <v>0</v>
      </c>
      <c r="S20" s="237">
        <v>16.554686624152094</v>
      </c>
      <c r="T20" s="237">
        <v>5.2757234173976236E-2</v>
      </c>
      <c r="U20" s="237">
        <v>1.143562229563836E-2</v>
      </c>
      <c r="V20" s="237">
        <v>1.0126834153513751</v>
      </c>
      <c r="W20" s="237">
        <v>7.0542329253917888</v>
      </c>
      <c r="X20" s="412">
        <v>2.9614323555171786</v>
      </c>
      <c r="Y20" s="270">
        <v>0.92561498570357281</v>
      </c>
      <c r="Z20" s="270">
        <v>84.010058683151598</v>
      </c>
      <c r="AA20" s="270">
        <v>15277.740890731646</v>
      </c>
      <c r="AB20" s="270">
        <v>169.48824522811427</v>
      </c>
      <c r="AC20" s="270">
        <v>10.090311170192184</v>
      </c>
      <c r="AD20" s="270">
        <v>3.0003686941894161</v>
      </c>
      <c r="AE20" s="270">
        <v>15.009152011982398</v>
      </c>
      <c r="AF20" s="270">
        <v>0.4114184944718377</v>
      </c>
      <c r="AG20" s="270">
        <v>14.375353939335259</v>
      </c>
      <c r="AH20" s="270">
        <v>22.605548899531723</v>
      </c>
      <c r="AI20" s="270">
        <v>2.3081408399069856</v>
      </c>
      <c r="AJ20" s="270">
        <v>20.405318300941275</v>
      </c>
      <c r="AK20" s="270">
        <v>473.58677849038105</v>
      </c>
      <c r="AL20" s="270">
        <v>8.4712437327953989</v>
      </c>
      <c r="AM20" s="270">
        <v>1.5928861266761343</v>
      </c>
      <c r="AN20" s="270">
        <v>171.12637134271367</v>
      </c>
      <c r="AO20" s="270">
        <v>3.284156355282744</v>
      </c>
      <c r="AP20" s="270">
        <v>1630.0223507085993</v>
      </c>
      <c r="AQ20" s="270">
        <v>0.6674912848853124</v>
      </c>
      <c r="AR20" s="270">
        <v>1.5716908144040229</v>
      </c>
      <c r="AS20" s="270">
        <v>0.22964594965585436</v>
      </c>
      <c r="AT20" s="270">
        <v>1.3234790499764009</v>
      </c>
      <c r="AU20" s="270">
        <v>6.3537942563815131</v>
      </c>
      <c r="AV20" s="270">
        <v>0.25372230969994075</v>
      </c>
      <c r="AW20" s="270">
        <v>0.66965126964461019</v>
      </c>
      <c r="AX20" s="270">
        <v>9.493394038344094E-2</v>
      </c>
      <c r="AY20" s="270">
        <v>0.6148684592010758</v>
      </c>
      <c r="AZ20" s="270">
        <v>9.3929291615243549E-2</v>
      </c>
      <c r="BA20" s="270">
        <v>26.234467717315241</v>
      </c>
      <c r="BB20" s="270">
        <v>9.9315789571132882</v>
      </c>
      <c r="BC20" s="270">
        <v>20.429500206685386</v>
      </c>
      <c r="BD20" s="270">
        <v>147.91585103281164</v>
      </c>
      <c r="BE20" s="270">
        <v>54.203694522149149</v>
      </c>
      <c r="BF20" s="270">
        <v>116.32500620846339</v>
      </c>
      <c r="BG20" s="26"/>
    </row>
    <row r="21" spans="1:59" s="96" customFormat="1" ht="12.75" x14ac:dyDescent="0.2">
      <c r="A21" s="13">
        <v>1.3</v>
      </c>
      <c r="B21" s="279">
        <v>640</v>
      </c>
      <c r="C21" s="408">
        <v>1.75353684777741</v>
      </c>
      <c r="D21" s="408">
        <v>9.5862174732002892</v>
      </c>
      <c r="E21" s="408"/>
      <c r="F21" s="408"/>
      <c r="G21" s="408">
        <v>51.590053605238801</v>
      </c>
      <c r="H21" s="408">
        <v>3.6938154270604202</v>
      </c>
      <c r="I21" s="408">
        <v>16.974304047699199</v>
      </c>
      <c r="J21" s="408">
        <v>13.8495690232826</v>
      </c>
      <c r="K21" s="408">
        <v>0.92781535952134897</v>
      </c>
      <c r="L21" s="408"/>
      <c r="M21" s="408">
        <v>1.6246882162199701</v>
      </c>
      <c r="N21" s="408"/>
      <c r="O21" s="411"/>
      <c r="P21" s="417">
        <v>17.6267047459609</v>
      </c>
      <c r="Q21" s="237">
        <v>72.423716597224114</v>
      </c>
      <c r="R21" s="237">
        <v>0</v>
      </c>
      <c r="S21" s="237">
        <v>16.561286736767713</v>
      </c>
      <c r="T21" s="237">
        <v>5.7945046464948587E-2</v>
      </c>
      <c r="U21" s="237">
        <v>1.2870229725378195E-2</v>
      </c>
      <c r="V21" s="237">
        <v>0.94675032680533544</v>
      </c>
      <c r="W21" s="237">
        <v>7.2462418969483693</v>
      </c>
      <c r="X21" s="412">
        <v>2.7511891660641608</v>
      </c>
      <c r="Y21" s="270">
        <v>0.96189483782997098</v>
      </c>
      <c r="Z21" s="270">
        <v>84.165058474141148</v>
      </c>
      <c r="AA21" s="270">
        <v>15597.420084527199</v>
      </c>
      <c r="AB21" s="270">
        <v>170.47825950948965</v>
      </c>
      <c r="AC21" s="270">
        <v>9.9298887274226892</v>
      </c>
      <c r="AD21" s="270">
        <v>2.9475294498223947</v>
      </c>
      <c r="AE21" s="270">
        <v>13.714230310155669</v>
      </c>
      <c r="AF21" s="270">
        <v>0.41354835824948349</v>
      </c>
      <c r="AG21" s="270">
        <v>14.523190063461856</v>
      </c>
      <c r="AH21" s="270">
        <v>22.895767573916146</v>
      </c>
      <c r="AI21" s="270">
        <v>2.3495085840880434</v>
      </c>
      <c r="AJ21" s="270">
        <v>20.885128776443082</v>
      </c>
      <c r="AK21" s="270">
        <v>485.74263671046089</v>
      </c>
      <c r="AL21" s="270">
        <v>8.6435390326902368</v>
      </c>
      <c r="AM21" s="270">
        <v>1.6014688846079337</v>
      </c>
      <c r="AN21" s="270">
        <v>168.54958854143075</v>
      </c>
      <c r="AO21" s="270">
        <v>3.3220085872413407</v>
      </c>
      <c r="AP21" s="270">
        <v>1580.9445362779295</v>
      </c>
      <c r="AQ21" s="270">
        <v>0.66610940161407428</v>
      </c>
      <c r="AR21" s="270">
        <v>1.5296429258348632</v>
      </c>
      <c r="AS21" s="270">
        <v>0.21897474773613335</v>
      </c>
      <c r="AT21" s="270">
        <v>1.2369094517140737</v>
      </c>
      <c r="AU21" s="270">
        <v>5.8691029973572082</v>
      </c>
      <c r="AV21" s="270">
        <v>0.23320480942538604</v>
      </c>
      <c r="AW21" s="270">
        <v>0.60770875869392726</v>
      </c>
      <c r="AX21" s="270">
        <v>8.5313836137659846E-2</v>
      </c>
      <c r="AY21" s="270">
        <v>0.54875654702366328</v>
      </c>
      <c r="AZ21" s="270">
        <v>8.3386713694248688E-2</v>
      </c>
      <c r="BA21" s="270">
        <v>24.677701456484105</v>
      </c>
      <c r="BB21" s="270">
        <v>9.9002211035460537</v>
      </c>
      <c r="BC21" s="270">
        <v>21.023691206438258</v>
      </c>
      <c r="BD21" s="270">
        <v>137.03262600792019</v>
      </c>
      <c r="BE21" s="270">
        <v>51.869722186788977</v>
      </c>
      <c r="BF21" s="270">
        <v>117.08056481571758</v>
      </c>
      <c r="BG21" s="26"/>
    </row>
    <row r="22" spans="1:59" s="96" customFormat="1" ht="12.75" x14ac:dyDescent="0.2">
      <c r="A22" s="13">
        <v>1.35</v>
      </c>
      <c r="B22" s="279">
        <v>640</v>
      </c>
      <c r="C22" s="408">
        <v>1.90029639460671</v>
      </c>
      <c r="D22" s="408">
        <v>10.292358012275599</v>
      </c>
      <c r="E22" s="408"/>
      <c r="F22" s="408"/>
      <c r="G22" s="408">
        <v>48.7488691991257</v>
      </c>
      <c r="H22" s="408">
        <v>3.0245546094533</v>
      </c>
      <c r="I22" s="408">
        <v>19.441967398253301</v>
      </c>
      <c r="J22" s="408">
        <v>13.206976585249899</v>
      </c>
      <c r="K22" s="408">
        <v>1.6785178092858799</v>
      </c>
      <c r="L22" s="408"/>
      <c r="M22" s="408">
        <v>1.70645999174958</v>
      </c>
      <c r="N22" s="408"/>
      <c r="O22" s="411"/>
      <c r="P22" s="417">
        <v>18.475415167773502</v>
      </c>
      <c r="Q22" s="237">
        <v>72.572419411744931</v>
      </c>
      <c r="R22" s="237">
        <v>0</v>
      </c>
      <c r="S22" s="237">
        <v>16.506378662558337</v>
      </c>
      <c r="T22" s="237">
        <v>6.261788597496637E-2</v>
      </c>
      <c r="U22" s="237">
        <v>1.4484232868151745E-2</v>
      </c>
      <c r="V22" s="237">
        <v>0.91690833773478075</v>
      </c>
      <c r="W22" s="237">
        <v>7.2928813727284032</v>
      </c>
      <c r="X22" s="412">
        <v>2.634310096390438</v>
      </c>
      <c r="Y22" s="270">
        <v>1.007296346347365</v>
      </c>
      <c r="Z22" s="270">
        <v>85.001203011781044</v>
      </c>
      <c r="AA22" s="270">
        <v>16011.51314910365</v>
      </c>
      <c r="AB22" s="270">
        <v>173.06886428233051</v>
      </c>
      <c r="AC22" s="270">
        <v>9.7853078316660476</v>
      </c>
      <c r="AD22" s="270">
        <v>2.9087013411238418</v>
      </c>
      <c r="AE22" s="270">
        <v>12.541682236026638</v>
      </c>
      <c r="AF22" s="270">
        <v>0.41578484368552382</v>
      </c>
      <c r="AG22" s="270">
        <v>14.685383159274645</v>
      </c>
      <c r="AH22" s="270">
        <v>23.204629844986865</v>
      </c>
      <c r="AI22" s="270">
        <v>2.3933943404622839</v>
      </c>
      <c r="AJ22" s="270">
        <v>21.458053817102041</v>
      </c>
      <c r="AK22" s="270">
        <v>499.27892796620534</v>
      </c>
      <c r="AL22" s="270">
        <v>8.8272986875251664</v>
      </c>
      <c r="AM22" s="270">
        <v>1.6111780215856475</v>
      </c>
      <c r="AN22" s="270">
        <v>166.21349346198568</v>
      </c>
      <c r="AO22" s="270">
        <v>3.3632046719885618</v>
      </c>
      <c r="AP22" s="270">
        <v>1531.8028797196005</v>
      </c>
      <c r="AQ22" s="270">
        <v>0.66505194719629956</v>
      </c>
      <c r="AR22" s="270">
        <v>1.491103433623058</v>
      </c>
      <c r="AS22" s="270">
        <v>0.20946401129123354</v>
      </c>
      <c r="AT22" s="270">
        <v>1.1622752805303844</v>
      </c>
      <c r="AU22" s="270">
        <v>5.4597236882329483</v>
      </c>
      <c r="AV22" s="270">
        <v>0.21602205643471581</v>
      </c>
      <c r="AW22" s="270">
        <v>0.55696251565378385</v>
      </c>
      <c r="AX22" s="270">
        <v>7.75665333381413E-2</v>
      </c>
      <c r="AY22" s="270">
        <v>0.49615312715513793</v>
      </c>
      <c r="AZ22" s="270">
        <v>7.507564397785349E-2</v>
      </c>
      <c r="BA22" s="270">
        <v>23.347425855648286</v>
      </c>
      <c r="BB22" s="270">
        <v>9.8459101423509807</v>
      </c>
      <c r="BC22" s="270">
        <v>21.629425553221768</v>
      </c>
      <c r="BD22" s="270">
        <v>127.33709702234512</v>
      </c>
      <c r="BE22" s="270">
        <v>49.648559999170736</v>
      </c>
      <c r="BF22" s="270">
        <v>117.97729648681812</v>
      </c>
      <c r="BG22" s="26"/>
    </row>
    <row r="23" spans="1:59" s="96" customFormat="1" ht="12.75" x14ac:dyDescent="0.2">
      <c r="A23" s="13">
        <v>1.4</v>
      </c>
      <c r="B23" s="279">
        <v>640</v>
      </c>
      <c r="C23" s="408">
        <v>2.04898229958894</v>
      </c>
      <c r="D23" s="408">
        <v>11.2149015090493</v>
      </c>
      <c r="E23" s="408"/>
      <c r="F23" s="408"/>
      <c r="G23" s="408">
        <v>45.844781731024199</v>
      </c>
      <c r="H23" s="408">
        <v>2.2382526341119502</v>
      </c>
      <c r="I23" s="408">
        <v>21.818035418950299</v>
      </c>
      <c r="J23" s="408">
        <v>12.507895105125799</v>
      </c>
      <c r="K23" s="408">
        <v>2.5297501780711702</v>
      </c>
      <c r="L23" s="408"/>
      <c r="M23" s="408">
        <v>1.7974011240783501</v>
      </c>
      <c r="N23" s="408"/>
      <c r="O23" s="411"/>
      <c r="P23" s="417">
        <v>19.228822704377901</v>
      </c>
      <c r="Q23" s="237">
        <v>72.682723950347807</v>
      </c>
      <c r="R23" s="237">
        <v>0</v>
      </c>
      <c r="S23" s="237">
        <v>16.473038457793752</v>
      </c>
      <c r="T23" s="237">
        <v>6.793317836675046E-2</v>
      </c>
      <c r="U23" s="237">
        <v>1.6242370175262848E-2</v>
      </c>
      <c r="V23" s="237">
        <v>0.87671159090460826</v>
      </c>
      <c r="W23" s="237">
        <v>7.3756294401653335</v>
      </c>
      <c r="X23" s="412">
        <v>2.5077210122465012</v>
      </c>
      <c r="Y23" s="270">
        <v>1.0627137135264817</v>
      </c>
      <c r="Z23" s="270">
        <v>86.323107976291823</v>
      </c>
      <c r="AA23" s="270">
        <v>16506.166360351377</v>
      </c>
      <c r="AB23" s="270">
        <v>177.04494374435509</v>
      </c>
      <c r="AC23" s="270">
        <v>9.6129119883000556</v>
      </c>
      <c r="AD23" s="270">
        <v>2.8713150843939736</v>
      </c>
      <c r="AE23" s="270">
        <v>11.414430822976515</v>
      </c>
      <c r="AF23" s="270">
        <v>0.41739894221190049</v>
      </c>
      <c r="AG23" s="270">
        <v>14.836085237213464</v>
      </c>
      <c r="AH23" s="270">
        <v>23.500983127867599</v>
      </c>
      <c r="AI23" s="270">
        <v>2.4374647778422638</v>
      </c>
      <c r="AJ23" s="270">
        <v>22.099554221696774</v>
      </c>
      <c r="AK23" s="270">
        <v>513.68099453951277</v>
      </c>
      <c r="AL23" s="270">
        <v>9.0156653606380246</v>
      </c>
      <c r="AM23" s="270">
        <v>1.6218355760238579</v>
      </c>
      <c r="AN23" s="270">
        <v>164.07805327296961</v>
      </c>
      <c r="AO23" s="270">
        <v>3.4068273538490241</v>
      </c>
      <c r="AP23" s="270">
        <v>1479.6700405103484</v>
      </c>
      <c r="AQ23" s="270">
        <v>0.66423359467802678</v>
      </c>
      <c r="AR23" s="270">
        <v>1.456811286250751</v>
      </c>
      <c r="AS23" s="270">
        <v>0.20117921769745478</v>
      </c>
      <c r="AT23" s="270">
        <v>1.0989900664802557</v>
      </c>
      <c r="AU23" s="270">
        <v>5.1185097669408437</v>
      </c>
      <c r="AV23" s="270">
        <v>0.2017951366417744</v>
      </c>
      <c r="AW23" s="270">
        <v>0.51566379673813201</v>
      </c>
      <c r="AX23" s="270">
        <v>7.1346669509059699E-2</v>
      </c>
      <c r="AY23" s="270">
        <v>0.45431606707202121</v>
      </c>
      <c r="AZ23" s="270">
        <v>6.8513019685131848E-2</v>
      </c>
      <c r="BA23" s="270">
        <v>22.244979261054162</v>
      </c>
      <c r="BB23" s="270">
        <v>9.7492702075981637</v>
      </c>
      <c r="BC23" s="270">
        <v>22.236364731699151</v>
      </c>
      <c r="BD23" s="270">
        <v>118.66059342671102</v>
      </c>
      <c r="BE23" s="270">
        <v>47.512287081492836</v>
      </c>
      <c r="BF23" s="270">
        <v>119.08497293755109</v>
      </c>
      <c r="BG23" s="26"/>
    </row>
    <row r="24" spans="1:59" s="96" customFormat="1" ht="12.75" x14ac:dyDescent="0.2">
      <c r="A24" s="13">
        <v>1.45</v>
      </c>
      <c r="B24" s="279">
        <v>640</v>
      </c>
      <c r="C24" s="408">
        <v>1.78139534677904</v>
      </c>
      <c r="D24" s="408">
        <v>12.4964332644437</v>
      </c>
      <c r="E24" s="408"/>
      <c r="F24" s="408"/>
      <c r="G24" s="408">
        <v>43.200977605107802</v>
      </c>
      <c r="H24" s="408">
        <v>1.2042380681224401</v>
      </c>
      <c r="I24" s="408">
        <v>23.836071539943902</v>
      </c>
      <c r="J24" s="408">
        <v>11.847463337143999</v>
      </c>
      <c r="K24" s="408">
        <v>3.6645250045839202</v>
      </c>
      <c r="L24" s="408"/>
      <c r="M24" s="408">
        <v>1.8954877962731</v>
      </c>
      <c r="N24" s="408"/>
      <c r="O24" s="411"/>
      <c r="P24" s="417">
        <v>19.907480639914699</v>
      </c>
      <c r="Q24" s="237">
        <v>72.766814742631155</v>
      </c>
      <c r="R24" s="237">
        <v>0</v>
      </c>
      <c r="S24" s="237">
        <v>16.451156168364264</v>
      </c>
      <c r="T24" s="237">
        <v>7.4172138382071373E-2</v>
      </c>
      <c r="U24" s="237">
        <v>1.8124814575196622E-2</v>
      </c>
      <c r="V24" s="237">
        <v>0.82590928093578486</v>
      </c>
      <c r="W24" s="237">
        <v>7.4799355886054339</v>
      </c>
      <c r="X24" s="412">
        <v>2.3838872665060822</v>
      </c>
      <c r="Y24" s="270">
        <v>1.1741748728854158</v>
      </c>
      <c r="Z24" s="270">
        <v>90.470675033520394</v>
      </c>
      <c r="AA24" s="270">
        <v>17233.24816268036</v>
      </c>
      <c r="AB24" s="270">
        <v>184.7944062208721</v>
      </c>
      <c r="AC24" s="270">
        <v>10.031642288032714</v>
      </c>
      <c r="AD24" s="270">
        <v>3.0439969496665897</v>
      </c>
      <c r="AE24" s="270">
        <v>10.26524252835438</v>
      </c>
      <c r="AF24" s="270">
        <v>0.42087926183209057</v>
      </c>
      <c r="AG24" s="270">
        <v>15.167772204032749</v>
      </c>
      <c r="AH24" s="270">
        <v>23.931375168508062</v>
      </c>
      <c r="AI24" s="270">
        <v>2.4883604766627294</v>
      </c>
      <c r="AJ24" s="270">
        <v>23.639576490926608</v>
      </c>
      <c r="AK24" s="270">
        <v>535.7212874934296</v>
      </c>
      <c r="AL24" s="270">
        <v>9.2151881456359881</v>
      </c>
      <c r="AM24" s="270">
        <v>1.6347321589865256</v>
      </c>
      <c r="AN24" s="270">
        <v>163.91162237165466</v>
      </c>
      <c r="AO24" s="270">
        <v>3.469884828022034</v>
      </c>
      <c r="AP24" s="270">
        <v>1415.5091190499609</v>
      </c>
      <c r="AQ24" s="270">
        <v>0.66468568974909581</v>
      </c>
      <c r="AR24" s="270">
        <v>1.4311293815732105</v>
      </c>
      <c r="AS24" s="270">
        <v>0.19488887360555796</v>
      </c>
      <c r="AT24" s="270">
        <v>1.0514644516513962</v>
      </c>
      <c r="AU24" s="270">
        <v>4.8651845624684391</v>
      </c>
      <c r="AV24" s="270">
        <v>0.19127230036364229</v>
      </c>
      <c r="AW24" s="270">
        <v>0.48544294225492934</v>
      </c>
      <c r="AX24" s="270">
        <v>6.6838742177786542E-2</v>
      </c>
      <c r="AY24" s="270">
        <v>0.4241961723486572</v>
      </c>
      <c r="AZ24" s="270">
        <v>6.3813678624483783E-2</v>
      </c>
      <c r="BA24" s="270">
        <v>21.485701131151199</v>
      </c>
      <c r="BB24" s="270">
        <v>9.4892848147771964</v>
      </c>
      <c r="BC24" s="270">
        <v>22.727222358881956</v>
      </c>
      <c r="BD24" s="270">
        <v>112.16453992261062</v>
      </c>
      <c r="BE24" s="270">
        <v>45.411517461601761</v>
      </c>
      <c r="BF24" s="270">
        <v>120.47785841543717</v>
      </c>
      <c r="BG24" s="26"/>
    </row>
    <row r="25" spans="1:59" s="96" customFormat="1" ht="12.75" x14ac:dyDescent="0.2">
      <c r="A25" s="13">
        <v>0.85</v>
      </c>
      <c r="B25" s="279">
        <v>649.99999999999898</v>
      </c>
      <c r="C25" s="408">
        <v>0.54670391121041795</v>
      </c>
      <c r="D25" s="408">
        <v>7.9509182830122702</v>
      </c>
      <c r="E25" s="408"/>
      <c r="F25" s="408">
        <v>5.54783589423658</v>
      </c>
      <c r="G25" s="408">
        <v>67.649866599104399</v>
      </c>
      <c r="H25" s="408">
        <v>3.4039073747447599</v>
      </c>
      <c r="I25" s="408"/>
      <c r="J25" s="408">
        <v>13.656409865323001</v>
      </c>
      <c r="K25" s="408"/>
      <c r="L25" s="408"/>
      <c r="M25" s="408">
        <v>1.2443580723685499</v>
      </c>
      <c r="N25" s="408"/>
      <c r="O25" s="411"/>
      <c r="P25" s="417">
        <v>13.485430484195501</v>
      </c>
      <c r="Q25" s="237">
        <v>73.525457380221454</v>
      </c>
      <c r="R25" s="237">
        <v>0</v>
      </c>
      <c r="S25" s="237">
        <v>15.546652812115456</v>
      </c>
      <c r="T25" s="237">
        <v>6.7523915532251122E-2</v>
      </c>
      <c r="U25" s="237">
        <v>1.2385099957019606E-2</v>
      </c>
      <c r="V25" s="237">
        <v>1.6469542840826794</v>
      </c>
      <c r="W25" s="237">
        <v>5.1900134983320632</v>
      </c>
      <c r="X25" s="412">
        <v>4.0110130097590782</v>
      </c>
      <c r="Y25" s="270">
        <v>0.86500017048285149</v>
      </c>
      <c r="Z25" s="270">
        <v>99.960175657183257</v>
      </c>
      <c r="AA25" s="270">
        <v>14696.619474052683</v>
      </c>
      <c r="AB25" s="270">
        <v>177.66320834538519</v>
      </c>
      <c r="AC25" s="270">
        <v>10.197244339236709</v>
      </c>
      <c r="AD25" s="270">
        <v>3.2288564064329042</v>
      </c>
      <c r="AE25" s="270">
        <v>13.877491955972555</v>
      </c>
      <c r="AF25" s="270">
        <v>0.38951311446153519</v>
      </c>
      <c r="AG25" s="270">
        <v>12.809654349363498</v>
      </c>
      <c r="AH25" s="270">
        <v>20.476177449698145</v>
      </c>
      <c r="AI25" s="270">
        <v>2.0745188255491125</v>
      </c>
      <c r="AJ25" s="270">
        <v>14.51602178181095</v>
      </c>
      <c r="AK25" s="270">
        <v>195.02015885078745</v>
      </c>
      <c r="AL25" s="270">
        <v>7.6092944945802756</v>
      </c>
      <c r="AM25" s="270">
        <v>1.5657022126004909</v>
      </c>
      <c r="AN25" s="270">
        <v>189.88843102237405</v>
      </c>
      <c r="AO25" s="270">
        <v>3.1442284204940232</v>
      </c>
      <c r="AP25" s="270">
        <v>1688.7379612599223</v>
      </c>
      <c r="AQ25" s="270">
        <v>0.63318448425486029</v>
      </c>
      <c r="AR25" s="270">
        <v>1.9051072787769465</v>
      </c>
      <c r="AS25" s="270">
        <v>0.32683002374169712</v>
      </c>
      <c r="AT25" s="270">
        <v>2.2761783748546685</v>
      </c>
      <c r="AU25" s="270">
        <v>12.487195507800699</v>
      </c>
      <c r="AV25" s="270">
        <v>0.53025804265386733</v>
      </c>
      <c r="AW25" s="270">
        <v>1.6741290905028328</v>
      </c>
      <c r="AX25" s="270">
        <v>0.28053618223964227</v>
      </c>
      <c r="AY25" s="270">
        <v>2.0861458551710959</v>
      </c>
      <c r="AZ25" s="270">
        <v>0.36001370107799241</v>
      </c>
      <c r="BA25" s="270">
        <v>46.095262147181984</v>
      </c>
      <c r="BB25" s="270">
        <v>8.7158581729151621</v>
      </c>
      <c r="BC25" s="270">
        <v>17.67517225919266</v>
      </c>
      <c r="BD25" s="270">
        <v>206.80316693873039</v>
      </c>
      <c r="BE25" s="270">
        <v>69.211087910666706</v>
      </c>
      <c r="BF25" s="270">
        <v>117.6868291207409</v>
      </c>
      <c r="BG25" s="26"/>
    </row>
    <row r="26" spans="1:59" s="96" customFormat="1" ht="12.75" x14ac:dyDescent="0.2">
      <c r="A26" s="13">
        <v>0.89999999999999913</v>
      </c>
      <c r="B26" s="279">
        <v>650</v>
      </c>
      <c r="C26" s="408">
        <v>0.52081607271876795</v>
      </c>
      <c r="D26" s="408">
        <v>8.5182831959188494</v>
      </c>
      <c r="E26" s="408"/>
      <c r="F26" s="408">
        <v>4.4131869329302704</v>
      </c>
      <c r="G26" s="408">
        <v>67.810047153567197</v>
      </c>
      <c r="H26" s="408">
        <v>3.3526599145236902</v>
      </c>
      <c r="I26" s="408"/>
      <c r="J26" s="408">
        <v>14.1304822183551</v>
      </c>
      <c r="K26" s="408"/>
      <c r="L26" s="408"/>
      <c r="M26" s="408">
        <v>1.2545245119861399</v>
      </c>
      <c r="N26" s="408"/>
      <c r="O26" s="411"/>
      <c r="P26" s="417">
        <v>13.7287427989429</v>
      </c>
      <c r="Q26" s="237">
        <v>73.21181957299315</v>
      </c>
      <c r="R26" s="237">
        <v>0</v>
      </c>
      <c r="S26" s="237">
        <v>15.739170104515551</v>
      </c>
      <c r="T26" s="237">
        <v>6.3551908508427277E-2</v>
      </c>
      <c r="U26" s="237">
        <v>1.1704824843531858E-2</v>
      </c>
      <c r="V26" s="237">
        <v>1.6332748032395479</v>
      </c>
      <c r="W26" s="237">
        <v>5.2652374021934163</v>
      </c>
      <c r="X26" s="412">
        <v>4.075241383706369</v>
      </c>
      <c r="Y26" s="270">
        <v>0.87241527723036028</v>
      </c>
      <c r="Z26" s="270">
        <v>101.51178159532407</v>
      </c>
      <c r="AA26" s="270">
        <v>14864.915167563822</v>
      </c>
      <c r="AB26" s="270">
        <v>186.26089204187576</v>
      </c>
      <c r="AC26" s="270">
        <v>10.311284379148791</v>
      </c>
      <c r="AD26" s="270">
        <v>3.2964426560557114</v>
      </c>
      <c r="AE26" s="270">
        <v>14.015429810349531</v>
      </c>
      <c r="AF26" s="270">
        <v>0.38888699751980904</v>
      </c>
      <c r="AG26" s="270">
        <v>12.945584989154206</v>
      </c>
      <c r="AH26" s="270">
        <v>20.562813422415534</v>
      </c>
      <c r="AI26" s="270">
        <v>2.0768302523555695</v>
      </c>
      <c r="AJ26" s="270">
        <v>15.282502438366848</v>
      </c>
      <c r="AK26" s="270">
        <v>219.2086776254186</v>
      </c>
      <c r="AL26" s="270">
        <v>7.6059523297264686</v>
      </c>
      <c r="AM26" s="270">
        <v>1.5625629540633486</v>
      </c>
      <c r="AN26" s="270">
        <v>189.6464191832801</v>
      </c>
      <c r="AO26" s="270">
        <v>3.1355237376084828</v>
      </c>
      <c r="AP26" s="270">
        <v>1682.8615199524452</v>
      </c>
      <c r="AQ26" s="270">
        <v>0.64098121044426992</v>
      </c>
      <c r="AR26" s="270">
        <v>1.8999376849956509</v>
      </c>
      <c r="AS26" s="270">
        <v>0.32585304143908311</v>
      </c>
      <c r="AT26" s="270">
        <v>2.268771155966943</v>
      </c>
      <c r="AU26" s="270">
        <v>12.445283195474209</v>
      </c>
      <c r="AV26" s="270">
        <v>0.52842493686713954</v>
      </c>
      <c r="AW26" s="270">
        <v>1.6678945570560797</v>
      </c>
      <c r="AX26" s="270">
        <v>0.27943755956441563</v>
      </c>
      <c r="AY26" s="270">
        <v>2.0776115844660326</v>
      </c>
      <c r="AZ26" s="270">
        <v>0.35848408359655087</v>
      </c>
      <c r="BA26" s="270">
        <v>46.023862732037301</v>
      </c>
      <c r="BB26" s="270">
        <v>8.6879053141654925</v>
      </c>
      <c r="BC26" s="270">
        <v>17.591057246097236</v>
      </c>
      <c r="BD26" s="270">
        <v>211.41591311242922</v>
      </c>
      <c r="BE26" s="270">
        <v>68.373385776184463</v>
      </c>
      <c r="BF26" s="270">
        <v>117.24424642462236</v>
      </c>
      <c r="BG26" s="26"/>
    </row>
    <row r="27" spans="1:59" s="96" customFormat="1" ht="12.75" x14ac:dyDescent="0.2">
      <c r="A27" s="13">
        <v>0.95</v>
      </c>
      <c r="B27" s="279">
        <v>650</v>
      </c>
      <c r="C27" s="408">
        <v>0.49622751592199099</v>
      </c>
      <c r="D27" s="408">
        <v>9.0655274109162107</v>
      </c>
      <c r="E27" s="408"/>
      <c r="F27" s="408">
        <v>3.31978564554628</v>
      </c>
      <c r="G27" s="408">
        <v>67.974798747296305</v>
      </c>
      <c r="H27" s="408">
        <v>3.3008600722450101</v>
      </c>
      <c r="I27" s="408"/>
      <c r="J27" s="408">
        <v>14.5774422331969</v>
      </c>
      <c r="K27" s="408"/>
      <c r="L27" s="408"/>
      <c r="M27" s="408">
        <v>1.2653583748773201</v>
      </c>
      <c r="N27" s="408"/>
      <c r="O27" s="411"/>
      <c r="P27" s="417">
        <v>13.933185360713001</v>
      </c>
      <c r="Q27" s="237">
        <v>72.905880992055756</v>
      </c>
      <c r="R27" s="237">
        <v>0</v>
      </c>
      <c r="S27" s="237">
        <v>15.914805110328933</v>
      </c>
      <c r="T27" s="237">
        <v>6.0010948554599243E-2</v>
      </c>
      <c r="U27" s="237">
        <v>1.0892285706244811E-2</v>
      </c>
      <c r="V27" s="237">
        <v>1.6156357416133218</v>
      </c>
      <c r="W27" s="237">
        <v>5.3085428750707297</v>
      </c>
      <c r="X27" s="412">
        <v>4.1842320466704184</v>
      </c>
      <c r="Y27" s="270">
        <v>0.87962925236625433</v>
      </c>
      <c r="Z27" s="270">
        <v>103.08578172413712</v>
      </c>
      <c r="AA27" s="270">
        <v>15031.946260008195</v>
      </c>
      <c r="AB27" s="270">
        <v>195.45404744821786</v>
      </c>
      <c r="AC27" s="270">
        <v>10.421572918173538</v>
      </c>
      <c r="AD27" s="270">
        <v>3.3637667433834664</v>
      </c>
      <c r="AE27" s="270">
        <v>14.147726607422619</v>
      </c>
      <c r="AF27" s="270">
        <v>0.38817583718594756</v>
      </c>
      <c r="AG27" s="270">
        <v>13.075565561230992</v>
      </c>
      <c r="AH27" s="270">
        <v>20.641209363095392</v>
      </c>
      <c r="AI27" s="270">
        <v>2.078534425677792</v>
      </c>
      <c r="AJ27" s="270">
        <v>16.099747141018284</v>
      </c>
      <c r="AK27" s="270">
        <v>248.93287896363441</v>
      </c>
      <c r="AL27" s="270">
        <v>7.6008394470051863</v>
      </c>
      <c r="AM27" s="270">
        <v>1.5592003675747435</v>
      </c>
      <c r="AN27" s="270">
        <v>189.37507673334173</v>
      </c>
      <c r="AO27" s="270">
        <v>3.1265940488830313</v>
      </c>
      <c r="AP27" s="270">
        <v>1676.774692512113</v>
      </c>
      <c r="AQ27" s="270">
        <v>0.64853406649607837</v>
      </c>
      <c r="AR27" s="270">
        <v>1.894596725887532</v>
      </c>
      <c r="AS27" s="270">
        <v>0.32485401279622328</v>
      </c>
      <c r="AT27" s="270">
        <v>2.2612554867241976</v>
      </c>
      <c r="AU27" s="270">
        <v>12.402986152953194</v>
      </c>
      <c r="AV27" s="270">
        <v>0.52657779207089928</v>
      </c>
      <c r="AW27" s="270">
        <v>1.6616353077095083</v>
      </c>
      <c r="AX27" s="270">
        <v>0.27833925689871264</v>
      </c>
      <c r="AY27" s="270">
        <v>2.0691072154592058</v>
      </c>
      <c r="AZ27" s="270">
        <v>0.35696458882348087</v>
      </c>
      <c r="BA27" s="270">
        <v>45.950902017500532</v>
      </c>
      <c r="BB27" s="270">
        <v>8.6598846998070655</v>
      </c>
      <c r="BC27" s="270">
        <v>17.508474627691712</v>
      </c>
      <c r="BD27" s="270">
        <v>216.04241952316937</v>
      </c>
      <c r="BE27" s="270">
        <v>67.582237730249759</v>
      </c>
      <c r="BF27" s="270">
        <v>116.80302804024862</v>
      </c>
      <c r="BG27" s="26"/>
    </row>
    <row r="28" spans="1:59" s="96" customFormat="1" ht="12.75" x14ac:dyDescent="0.2">
      <c r="A28" s="13">
        <v>0.999999999999998</v>
      </c>
      <c r="B28" s="279">
        <v>649.99999999999898</v>
      </c>
      <c r="C28" s="408">
        <v>0.39552934831915698</v>
      </c>
      <c r="D28" s="408">
        <v>9.3741297465682898</v>
      </c>
      <c r="E28" s="408"/>
      <c r="F28" s="408">
        <v>2.2203661612008299</v>
      </c>
      <c r="G28" s="408">
        <v>67.858890762813104</v>
      </c>
      <c r="H28" s="408">
        <v>3.4393768471019999</v>
      </c>
      <c r="I28" s="408"/>
      <c r="J28" s="408">
        <v>14.9670496215551</v>
      </c>
      <c r="K28" s="408"/>
      <c r="L28" s="408"/>
      <c r="M28" s="408">
        <v>1.26445568485275</v>
      </c>
      <c r="N28" s="408">
        <v>0.48020182758868701</v>
      </c>
      <c r="O28" s="411"/>
      <c r="P28" s="417">
        <v>14.250775511715201</v>
      </c>
      <c r="Q28" s="237">
        <v>72.70301832471273</v>
      </c>
      <c r="R28" s="237">
        <v>0</v>
      </c>
      <c r="S28" s="237">
        <v>16.069557394050101</v>
      </c>
      <c r="T28" s="237">
        <v>6.0692306724580918E-2</v>
      </c>
      <c r="U28" s="237">
        <v>1.0955901182790379E-2</v>
      </c>
      <c r="V28" s="237">
        <v>1.5280914444310199</v>
      </c>
      <c r="W28" s="237">
        <v>5.5693790733808912</v>
      </c>
      <c r="X28" s="412">
        <v>4.0583055555178884</v>
      </c>
      <c r="Y28" s="270">
        <v>0.88728962109003717</v>
      </c>
      <c r="Z28" s="270">
        <v>101.99693368032214</v>
      </c>
      <c r="AA28" s="270">
        <v>15031.110866712759</v>
      </c>
      <c r="AB28" s="270">
        <v>196.79220251880807</v>
      </c>
      <c r="AC28" s="270">
        <v>9.6761964510186367</v>
      </c>
      <c r="AD28" s="270">
        <v>3.0933978582983093</v>
      </c>
      <c r="AE28" s="270">
        <v>14.318450335470365</v>
      </c>
      <c r="AF28" s="270">
        <v>0.38899270954274828</v>
      </c>
      <c r="AG28" s="270">
        <v>12.875838895783156</v>
      </c>
      <c r="AH28" s="270">
        <v>20.376232591209682</v>
      </c>
      <c r="AI28" s="270">
        <v>2.0552590270574478</v>
      </c>
      <c r="AJ28" s="270">
        <v>16.867542390633609</v>
      </c>
      <c r="AK28" s="270">
        <v>283.55918950888628</v>
      </c>
      <c r="AL28" s="270">
        <v>7.5269115647792999</v>
      </c>
      <c r="AM28" s="270">
        <v>1.5450692725859527</v>
      </c>
      <c r="AN28" s="270">
        <v>190.22768275599728</v>
      </c>
      <c r="AO28" s="270">
        <v>2.8999166939396561</v>
      </c>
      <c r="AP28" s="270">
        <v>1676.3422851298242</v>
      </c>
      <c r="AQ28" s="270">
        <v>0.65193071569828143</v>
      </c>
      <c r="AR28" s="270">
        <v>1.8773738951988541</v>
      </c>
      <c r="AS28" s="270">
        <v>0.32187481182878885</v>
      </c>
      <c r="AT28" s="270">
        <v>2.2403262696083077</v>
      </c>
      <c r="AU28" s="270">
        <v>12.286691140789159</v>
      </c>
      <c r="AV28" s="270">
        <v>0.52164722039787581</v>
      </c>
      <c r="AW28" s="270">
        <v>1.6463250979649489</v>
      </c>
      <c r="AX28" s="270">
        <v>0.27577637780105985</v>
      </c>
      <c r="AY28" s="270">
        <v>2.0502442178419797</v>
      </c>
      <c r="AZ28" s="270">
        <v>0.35373845866833442</v>
      </c>
      <c r="BA28" s="270">
        <v>45.909694489716713</v>
      </c>
      <c r="BB28" s="270">
        <v>8.3830011959127173</v>
      </c>
      <c r="BC28" s="270">
        <v>17.529651797460268</v>
      </c>
      <c r="BD28" s="270">
        <v>202.25576010687027</v>
      </c>
      <c r="BE28" s="270">
        <v>63.187246387242773</v>
      </c>
      <c r="BF28" s="270">
        <v>116.82940963026259</v>
      </c>
      <c r="BG28" s="26"/>
    </row>
    <row r="29" spans="1:59" s="96" customFormat="1" ht="12.75" x14ac:dyDescent="0.2">
      <c r="A29" s="13">
        <v>1.05</v>
      </c>
      <c r="B29" s="279">
        <v>650</v>
      </c>
      <c r="C29" s="408">
        <v>0.72383500274007195</v>
      </c>
      <c r="D29" s="408">
        <v>9.1597520566337298</v>
      </c>
      <c r="E29" s="408"/>
      <c r="F29" s="408">
        <v>1.6212557695058301</v>
      </c>
      <c r="G29" s="408">
        <v>65.056077588551602</v>
      </c>
      <c r="H29" s="408">
        <v>3.65476741348043</v>
      </c>
      <c r="I29" s="408">
        <v>3.2906019821669701</v>
      </c>
      <c r="J29" s="408">
        <v>14.974036769654401</v>
      </c>
      <c r="K29" s="408"/>
      <c r="L29" s="408"/>
      <c r="M29" s="408">
        <v>1.3087770883651999</v>
      </c>
      <c r="N29" s="408">
        <v>0.21089632890180199</v>
      </c>
      <c r="O29" s="411"/>
      <c r="P29" s="417">
        <v>14.569071121664001</v>
      </c>
      <c r="Q29" s="237">
        <v>72.546607934309876</v>
      </c>
      <c r="R29" s="237">
        <v>0</v>
      </c>
      <c r="S29" s="237">
        <v>16.209412317458032</v>
      </c>
      <c r="T29" s="237">
        <v>5.9988094270091732E-2</v>
      </c>
      <c r="U29" s="237">
        <v>1.1264492446067916E-2</v>
      </c>
      <c r="V29" s="237">
        <v>1.4225553907693878</v>
      </c>
      <c r="W29" s="237">
        <v>5.8734055104000582</v>
      </c>
      <c r="X29" s="412">
        <v>3.8767662603464847</v>
      </c>
      <c r="Y29" s="270">
        <v>0.88985146220032485</v>
      </c>
      <c r="Z29" s="270">
        <v>97.126331722737902</v>
      </c>
      <c r="AA29" s="270">
        <v>15064.266776226206</v>
      </c>
      <c r="AB29" s="270">
        <v>191.17141165371399</v>
      </c>
      <c r="AC29" s="270">
        <v>10.031521882294379</v>
      </c>
      <c r="AD29" s="270">
        <v>3.159663751459032</v>
      </c>
      <c r="AE29" s="270">
        <v>14.573056301308702</v>
      </c>
      <c r="AF29" s="270">
        <v>0.39398203895502304</v>
      </c>
      <c r="AG29" s="270">
        <v>13.332558266114246</v>
      </c>
      <c r="AH29" s="270">
        <v>21.003181134655893</v>
      </c>
      <c r="AI29" s="270">
        <v>2.1188735182832765</v>
      </c>
      <c r="AJ29" s="270">
        <v>17.621635586596881</v>
      </c>
      <c r="AK29" s="270">
        <v>318.36053546008827</v>
      </c>
      <c r="AL29" s="270">
        <v>7.7530976936943592</v>
      </c>
      <c r="AM29" s="270">
        <v>1.5595160510475736</v>
      </c>
      <c r="AN29" s="270">
        <v>185.02657037434304</v>
      </c>
      <c r="AO29" s="270">
        <v>3.0493197274074459</v>
      </c>
      <c r="AP29" s="270">
        <v>1671.1716263329988</v>
      </c>
      <c r="AQ29" s="270">
        <v>0.658077387657242</v>
      </c>
      <c r="AR29" s="270">
        <v>1.8008707432911626</v>
      </c>
      <c r="AS29" s="270">
        <v>0.29534317006644284</v>
      </c>
      <c r="AT29" s="270">
        <v>1.9376796379176346</v>
      </c>
      <c r="AU29" s="270">
        <v>10.143672354394873</v>
      </c>
      <c r="AV29" s="270">
        <v>0.42101223453782344</v>
      </c>
      <c r="AW29" s="270">
        <v>1.2373537310991032</v>
      </c>
      <c r="AX29" s="270">
        <v>0.19255879847145502</v>
      </c>
      <c r="AY29" s="270">
        <v>1.3400904880559241</v>
      </c>
      <c r="AZ29" s="270">
        <v>0.2172580372078714</v>
      </c>
      <c r="BA29" s="270">
        <v>39.090382689930863</v>
      </c>
      <c r="BB29" s="270">
        <v>8.7831799144145126</v>
      </c>
      <c r="BC29" s="270">
        <v>18.087151714222436</v>
      </c>
      <c r="BD29" s="270">
        <v>193.3947154806099</v>
      </c>
      <c r="BE29" s="270">
        <v>62.125527513409146</v>
      </c>
      <c r="BF29" s="270">
        <v>116.37155952105833</v>
      </c>
      <c r="BG29" s="26"/>
    </row>
    <row r="30" spans="1:59" s="96" customFormat="1" ht="12.75" x14ac:dyDescent="0.2">
      <c r="A30" s="13">
        <v>1.1000000000000001</v>
      </c>
      <c r="B30" s="279">
        <v>650</v>
      </c>
      <c r="C30" s="408">
        <v>1.0259330719738</v>
      </c>
      <c r="D30" s="408">
        <v>9.0587307573388394</v>
      </c>
      <c r="E30" s="408"/>
      <c r="F30" s="408">
        <v>1.1040645947638299</v>
      </c>
      <c r="G30" s="408">
        <v>62.160250137795003</v>
      </c>
      <c r="H30" s="408">
        <v>3.8798043277276699</v>
      </c>
      <c r="I30" s="408">
        <v>6.426134790571</v>
      </c>
      <c r="J30" s="408">
        <v>14.926003332543001</v>
      </c>
      <c r="K30" s="408"/>
      <c r="L30" s="408"/>
      <c r="M30" s="408">
        <v>1.3529941028985499</v>
      </c>
      <c r="N30" s="408">
        <v>6.6084884388298695E-2</v>
      </c>
      <c r="O30" s="411"/>
      <c r="P30" s="417">
        <v>14.9584013824404</v>
      </c>
      <c r="Q30" s="237">
        <v>72.438358744090962</v>
      </c>
      <c r="R30" s="237">
        <v>0</v>
      </c>
      <c r="S30" s="237">
        <v>16.336196438912935</v>
      </c>
      <c r="T30" s="237">
        <v>6.0692773227471658E-2</v>
      </c>
      <c r="U30" s="237">
        <v>1.1778367445297611E-2</v>
      </c>
      <c r="V30" s="237">
        <v>1.2976445702203079</v>
      </c>
      <c r="W30" s="237">
        <v>6.2489619568809811</v>
      </c>
      <c r="X30" s="412">
        <v>3.6063671492220477</v>
      </c>
      <c r="Y30" s="270">
        <v>0.89415097561663437</v>
      </c>
      <c r="Z30" s="270">
        <v>92.716326659569191</v>
      </c>
      <c r="AA30" s="270">
        <v>15100.564470652238</v>
      </c>
      <c r="AB30" s="270">
        <v>184.87306234804507</v>
      </c>
      <c r="AC30" s="270">
        <v>10.152260825167836</v>
      </c>
      <c r="AD30" s="270">
        <v>3.145377562431745</v>
      </c>
      <c r="AE30" s="270">
        <v>14.842824190036987</v>
      </c>
      <c r="AF30" s="270">
        <v>0.39956064334601976</v>
      </c>
      <c r="AG30" s="270">
        <v>13.711886752471894</v>
      </c>
      <c r="AH30" s="270">
        <v>21.557897787507432</v>
      </c>
      <c r="AI30" s="270">
        <v>2.1785749015861717</v>
      </c>
      <c r="AJ30" s="270">
        <v>18.336272791387092</v>
      </c>
      <c r="AK30" s="270">
        <v>355.73329981089216</v>
      </c>
      <c r="AL30" s="270">
        <v>7.9724885325337214</v>
      </c>
      <c r="AM30" s="270">
        <v>1.5729662881807702</v>
      </c>
      <c r="AN30" s="270">
        <v>180.70721500165618</v>
      </c>
      <c r="AO30" s="270">
        <v>3.1538707193786193</v>
      </c>
      <c r="AP30" s="270">
        <v>1669.0171414335152</v>
      </c>
      <c r="AQ30" s="270">
        <v>0.66318932275437681</v>
      </c>
      <c r="AR30" s="270">
        <v>1.7333906054136989</v>
      </c>
      <c r="AS30" s="270">
        <v>0.27382568956746645</v>
      </c>
      <c r="AT30" s="270">
        <v>1.7166789903765529</v>
      </c>
      <c r="AU30" s="270">
        <v>8.6982067956100675</v>
      </c>
      <c r="AV30" s="270">
        <v>0.3556404195478281</v>
      </c>
      <c r="AW30" s="270">
        <v>1.0005318291684209</v>
      </c>
      <c r="AX30" s="270">
        <v>0.14955769108222561</v>
      </c>
      <c r="AY30" s="270">
        <v>1.007561802858469</v>
      </c>
      <c r="AZ30" s="270">
        <v>0.15885871279051228</v>
      </c>
      <c r="BA30" s="270">
        <v>34.307176401175859</v>
      </c>
      <c r="BB30" s="270">
        <v>9.1524849443539438</v>
      </c>
      <c r="BC30" s="270">
        <v>18.678584893210054</v>
      </c>
      <c r="BD30" s="270">
        <v>181.10809480794074</v>
      </c>
      <c r="BE30" s="270">
        <v>60.340844386970865</v>
      </c>
      <c r="BF30" s="270">
        <v>116.23209765532619</v>
      </c>
      <c r="BG30" s="26"/>
    </row>
    <row r="31" spans="1:59" s="96" customFormat="1" ht="12.75" x14ac:dyDescent="0.2">
      <c r="A31" s="13">
        <v>1.1499999999999999</v>
      </c>
      <c r="B31" s="279">
        <v>650.00000000000102</v>
      </c>
      <c r="C31" s="408">
        <v>1.3068717614488601</v>
      </c>
      <c r="D31" s="408">
        <v>9.0742283771047703</v>
      </c>
      <c r="E31" s="408"/>
      <c r="F31" s="408">
        <v>0.64484876359116805</v>
      </c>
      <c r="G31" s="408">
        <v>59.311301008100202</v>
      </c>
      <c r="H31" s="408">
        <v>4.08085638201453</v>
      </c>
      <c r="I31" s="408">
        <v>9.3385163875120796</v>
      </c>
      <c r="J31" s="408">
        <v>14.841308608454201</v>
      </c>
      <c r="K31" s="408"/>
      <c r="L31" s="408"/>
      <c r="M31" s="408">
        <v>1.39453480890527</v>
      </c>
      <c r="N31" s="408">
        <v>7.5339028688945599E-3</v>
      </c>
      <c r="O31" s="411"/>
      <c r="P31" s="417">
        <v>15.3092943438656</v>
      </c>
      <c r="Q31" s="237">
        <v>72.332725886066413</v>
      </c>
      <c r="R31" s="237">
        <v>0</v>
      </c>
      <c r="S31" s="237">
        <v>16.453981103700904</v>
      </c>
      <c r="T31" s="237">
        <v>6.1172503730123028E-2</v>
      </c>
      <c r="U31" s="237">
        <v>1.2266038282285533E-2</v>
      </c>
      <c r="V31" s="237">
        <v>1.1934905314420616</v>
      </c>
      <c r="W31" s="237">
        <v>6.566982589789931</v>
      </c>
      <c r="X31" s="412">
        <v>3.3793813469883243</v>
      </c>
      <c r="Y31" s="270">
        <v>0.89998177155166248</v>
      </c>
      <c r="Z31" s="270">
        <v>89.106091798648976</v>
      </c>
      <c r="AA31" s="270">
        <v>15165.223126627161</v>
      </c>
      <c r="AB31" s="270">
        <v>179.38907003183596</v>
      </c>
      <c r="AC31" s="270">
        <v>10.088437845989558</v>
      </c>
      <c r="AD31" s="270">
        <v>3.0776800978101386</v>
      </c>
      <c r="AE31" s="270">
        <v>15.116457433535563</v>
      </c>
      <c r="AF31" s="270">
        <v>0.40540954293282472</v>
      </c>
      <c r="AG31" s="270">
        <v>14.02402841034087</v>
      </c>
      <c r="AH31" s="270">
        <v>22.046373611113356</v>
      </c>
      <c r="AI31" s="270">
        <v>2.2339780601686341</v>
      </c>
      <c r="AJ31" s="270">
        <v>19.012877968762961</v>
      </c>
      <c r="AK31" s="270">
        <v>396.44966134044603</v>
      </c>
      <c r="AL31" s="270">
        <v>8.1821269427894023</v>
      </c>
      <c r="AM31" s="270">
        <v>1.5853955770810018</v>
      </c>
      <c r="AN31" s="270">
        <v>177.08637037129938</v>
      </c>
      <c r="AO31" s="270">
        <v>3.2199496437691248</v>
      </c>
      <c r="AP31" s="270">
        <v>1669.4789371341856</v>
      </c>
      <c r="AQ31" s="270">
        <v>0.66758782094647995</v>
      </c>
      <c r="AR31" s="270">
        <v>1.6750310864619764</v>
      </c>
      <c r="AS31" s="270">
        <v>0.25646611825452775</v>
      </c>
      <c r="AT31" s="270">
        <v>1.5522108382816131</v>
      </c>
      <c r="AU31" s="270">
        <v>7.6813817592465057</v>
      </c>
      <c r="AV31" s="270">
        <v>0.31080764168051861</v>
      </c>
      <c r="AW31" s="270">
        <v>0.84948991950892516</v>
      </c>
      <c r="AX31" s="270">
        <v>0.1238613540553158</v>
      </c>
      <c r="AY31" s="270">
        <v>0.8188071730235128</v>
      </c>
      <c r="AZ31" s="270">
        <v>0.12711530888533118</v>
      </c>
      <c r="BA31" s="270">
        <v>30.849610586425662</v>
      </c>
      <c r="BB31" s="270">
        <v>9.488799538521782</v>
      </c>
      <c r="BC31" s="270">
        <v>19.276514270942833</v>
      </c>
      <c r="BD31" s="270">
        <v>168.22458964697893</v>
      </c>
      <c r="BE31" s="270">
        <v>58.255570049684891</v>
      </c>
      <c r="BF31" s="270">
        <v>116.30912903988848</v>
      </c>
      <c r="BG31" s="26"/>
    </row>
    <row r="32" spans="1:59" s="96" customFormat="1" ht="12.75" x14ac:dyDescent="0.2">
      <c r="A32" s="13">
        <v>1.2</v>
      </c>
      <c r="B32" s="279">
        <v>649.99999999999898</v>
      </c>
      <c r="C32" s="408">
        <v>1.5576989370257699</v>
      </c>
      <c r="D32" s="408">
        <v>9.2237114846561497</v>
      </c>
      <c r="E32" s="408"/>
      <c r="F32" s="408">
        <v>0.18765001437351</v>
      </c>
      <c r="G32" s="408">
        <v>56.642853664454002</v>
      </c>
      <c r="H32" s="408">
        <v>4.2453236480257397</v>
      </c>
      <c r="I32" s="408">
        <v>11.955800750962901</v>
      </c>
      <c r="J32" s="408">
        <v>14.751911716518499</v>
      </c>
      <c r="K32" s="408"/>
      <c r="L32" s="408"/>
      <c r="M32" s="408">
        <v>1.4350497839834</v>
      </c>
      <c r="N32" s="408"/>
      <c r="O32" s="411"/>
      <c r="P32" s="417">
        <v>15.637631220046901</v>
      </c>
      <c r="Q32" s="237">
        <v>72.226777021005489</v>
      </c>
      <c r="R32" s="237">
        <v>0</v>
      </c>
      <c r="S32" s="237">
        <v>16.563085589160433</v>
      </c>
      <c r="T32" s="237">
        <v>6.0858557025400085E-2</v>
      </c>
      <c r="U32" s="237">
        <v>1.2586644386382647E-2</v>
      </c>
      <c r="V32" s="237">
        <v>1.107148450035895</v>
      </c>
      <c r="W32" s="237">
        <v>6.830103349774598</v>
      </c>
      <c r="X32" s="412">
        <v>3.1994403886118086</v>
      </c>
      <c r="Y32" s="270">
        <v>0.90735197290383995</v>
      </c>
      <c r="Z32" s="270">
        <v>86.344742583850561</v>
      </c>
      <c r="AA32" s="270">
        <v>15265.825374795388</v>
      </c>
      <c r="AB32" s="270">
        <v>175.41360591959017</v>
      </c>
      <c r="AC32" s="270">
        <v>9.9303406697396355</v>
      </c>
      <c r="AD32" s="270">
        <v>2.9922761382469774</v>
      </c>
      <c r="AE32" s="270">
        <v>15.389372916074992</v>
      </c>
      <c r="AF32" s="270">
        <v>0.41104693134051057</v>
      </c>
      <c r="AG32" s="270">
        <v>14.285889832300391</v>
      </c>
      <c r="AH32" s="270">
        <v>22.473057444014206</v>
      </c>
      <c r="AI32" s="270">
        <v>2.2842078724722406</v>
      </c>
      <c r="AJ32" s="270">
        <v>19.712776220640812</v>
      </c>
      <c r="AK32" s="270">
        <v>445.45795314311084</v>
      </c>
      <c r="AL32" s="270">
        <v>8.3760648461162681</v>
      </c>
      <c r="AM32" s="270">
        <v>1.5964241859261901</v>
      </c>
      <c r="AN32" s="270">
        <v>174.06649256758024</v>
      </c>
      <c r="AO32" s="270">
        <v>3.2586551678460327</v>
      </c>
      <c r="AP32" s="270">
        <v>1670.7962364633272</v>
      </c>
      <c r="AQ32" s="270">
        <v>0.67173810130746714</v>
      </c>
      <c r="AR32" s="270">
        <v>1.6256855837806545</v>
      </c>
      <c r="AS32" s="270">
        <v>0.24262432386863991</v>
      </c>
      <c r="AT32" s="270">
        <v>1.4290607817205951</v>
      </c>
      <c r="AU32" s="270">
        <v>6.9507671907566708</v>
      </c>
      <c r="AV32" s="270">
        <v>0.27916305723929696</v>
      </c>
      <c r="AW32" s="270">
        <v>0.74795688985122166</v>
      </c>
      <c r="AX32" s="270">
        <v>0.10728679413912739</v>
      </c>
      <c r="AY32" s="270">
        <v>0.70076992265762905</v>
      </c>
      <c r="AZ32" s="270">
        <v>0.10775608413930858</v>
      </c>
      <c r="BA32" s="270">
        <v>28.315012065674818</v>
      </c>
      <c r="BB32" s="270">
        <v>9.7909788396692576</v>
      </c>
      <c r="BC32" s="270">
        <v>19.845459567889588</v>
      </c>
      <c r="BD32" s="270">
        <v>156.64061707888686</v>
      </c>
      <c r="BE32" s="270">
        <v>56.167309150563248</v>
      </c>
      <c r="BF32" s="270">
        <v>116.49671220464941</v>
      </c>
      <c r="BG32" s="26"/>
    </row>
    <row r="33" spans="1:59" s="96" customFormat="1" ht="12.75" x14ac:dyDescent="0.2">
      <c r="A33" s="13">
        <v>1.25000000000001</v>
      </c>
      <c r="B33" s="279">
        <v>649.99999999999704</v>
      </c>
      <c r="C33" s="408">
        <v>1.8163902644297401</v>
      </c>
      <c r="D33" s="408">
        <v>9.3669854605643899</v>
      </c>
      <c r="E33" s="408"/>
      <c r="F33" s="408"/>
      <c r="G33" s="408">
        <v>53.693577221173904</v>
      </c>
      <c r="H33" s="408">
        <v>4.38422896456545</v>
      </c>
      <c r="I33" s="408">
        <v>14.7339107713891</v>
      </c>
      <c r="J33" s="408">
        <v>14.5217060393345</v>
      </c>
      <c r="K33" s="408"/>
      <c r="L33" s="408"/>
      <c r="M33" s="408">
        <v>1.4832012785428801</v>
      </c>
      <c r="N33" s="408"/>
      <c r="O33" s="411"/>
      <c r="P33" s="417">
        <v>16.133610775978099</v>
      </c>
      <c r="Q33" s="237">
        <v>72.214154315419947</v>
      </c>
      <c r="R33" s="237">
        <v>0</v>
      </c>
      <c r="S33" s="237">
        <v>16.612025919984372</v>
      </c>
      <c r="T33" s="237">
        <v>6.2143887211003182E-2</v>
      </c>
      <c r="U33" s="237">
        <v>1.3243770624726973E-2</v>
      </c>
      <c r="V33" s="237">
        <v>1.0399812039984615</v>
      </c>
      <c r="W33" s="237">
        <v>7.009621094993614</v>
      </c>
      <c r="X33" s="412">
        <v>3.0488298077678695</v>
      </c>
      <c r="Y33" s="270">
        <v>0.91674939527659216</v>
      </c>
      <c r="Z33" s="270">
        <v>83.981300677348216</v>
      </c>
      <c r="AA33" s="270">
        <v>15407.997083756427</v>
      </c>
      <c r="AB33" s="270">
        <v>170.93202909734515</v>
      </c>
      <c r="AC33" s="270">
        <v>9.7304766764452584</v>
      </c>
      <c r="AD33" s="270">
        <v>2.8963032441941912</v>
      </c>
      <c r="AE33" s="270">
        <v>15.658729591842484</v>
      </c>
      <c r="AF33" s="270">
        <v>0.41737834446508004</v>
      </c>
      <c r="AG33" s="270">
        <v>14.519494658272018</v>
      </c>
      <c r="AH33" s="270">
        <v>22.901347700585525</v>
      </c>
      <c r="AI33" s="270">
        <v>2.3383480199046001</v>
      </c>
      <c r="AJ33" s="270">
        <v>20.180696258229261</v>
      </c>
      <c r="AK33" s="270">
        <v>476.59826746036867</v>
      </c>
      <c r="AL33" s="270">
        <v>8.5911671984202211</v>
      </c>
      <c r="AM33" s="270">
        <v>1.6091201613840602</v>
      </c>
      <c r="AN33" s="270">
        <v>171.09027492699687</v>
      </c>
      <c r="AO33" s="270">
        <v>3.3001679034661469</v>
      </c>
      <c r="AP33" s="270">
        <v>1673.2618290300588</v>
      </c>
      <c r="AQ33" s="270">
        <v>0.67374644293487684</v>
      </c>
      <c r="AR33" s="270">
        <v>1.5774538439363508</v>
      </c>
      <c r="AS33" s="270">
        <v>0.2296289045580126</v>
      </c>
      <c r="AT33" s="270">
        <v>1.3188432492820583</v>
      </c>
      <c r="AU33" s="270">
        <v>6.3169986657267199</v>
      </c>
      <c r="AV33" s="270">
        <v>0.25207241636190414</v>
      </c>
      <c r="AW33" s="270">
        <v>0.66404918096890553</v>
      </c>
      <c r="AX33" s="270">
        <v>9.3981062048969707E-2</v>
      </c>
      <c r="AY33" s="270">
        <v>0.60799150396577384</v>
      </c>
      <c r="AZ33" s="270">
        <v>9.2791831390186166E-2</v>
      </c>
      <c r="BA33" s="270">
        <v>26.076189492825659</v>
      </c>
      <c r="BB33" s="270">
        <v>10.146741407167791</v>
      </c>
      <c r="BC33" s="270">
        <v>20.505274760258878</v>
      </c>
      <c r="BD33" s="270">
        <v>144.80372901866988</v>
      </c>
      <c r="BE33" s="270">
        <v>54.17469250488913</v>
      </c>
      <c r="BF33" s="270">
        <v>116.89257444235318</v>
      </c>
      <c r="BG33" s="26"/>
    </row>
    <row r="34" spans="1:59" s="96" customFormat="1" ht="12.75" x14ac:dyDescent="0.2">
      <c r="A34" s="13">
        <v>1.3</v>
      </c>
      <c r="B34" s="279">
        <v>649.99999999999898</v>
      </c>
      <c r="C34" s="408">
        <v>2.03251895297152</v>
      </c>
      <c r="D34" s="408">
        <v>9.8048807970737695</v>
      </c>
      <c r="E34" s="408"/>
      <c r="F34" s="408"/>
      <c r="G34" s="408">
        <v>50.703371474272501</v>
      </c>
      <c r="H34" s="408">
        <v>4.0892773944517504</v>
      </c>
      <c r="I34" s="408">
        <v>17.382896931134098</v>
      </c>
      <c r="J34" s="408">
        <v>14.0251243069449</v>
      </c>
      <c r="K34" s="408">
        <v>0.407952789665746</v>
      </c>
      <c r="L34" s="408"/>
      <c r="M34" s="408">
        <v>1.5539773534858199</v>
      </c>
      <c r="N34" s="408"/>
      <c r="O34" s="411"/>
      <c r="P34" s="417">
        <v>16.733764955812202</v>
      </c>
      <c r="Q34" s="237">
        <v>72.253652260690927</v>
      </c>
      <c r="R34" s="237">
        <v>0</v>
      </c>
      <c r="S34" s="237">
        <v>16.62577586609439</v>
      </c>
      <c r="T34" s="237">
        <v>6.4328605770373581E-2</v>
      </c>
      <c r="U34" s="237">
        <v>1.4165219279356996E-2</v>
      </c>
      <c r="V34" s="237">
        <v>0.98859791090869253</v>
      </c>
      <c r="W34" s="237">
        <v>7.1310446492502511</v>
      </c>
      <c r="X34" s="412">
        <v>2.9224354880060215</v>
      </c>
      <c r="Y34" s="270">
        <v>0.9422697800918769</v>
      </c>
      <c r="Z34" s="270">
        <v>83.209578202339472</v>
      </c>
      <c r="AA34" s="270">
        <v>15680.505377607542</v>
      </c>
      <c r="AB34" s="270">
        <v>169.61903161334715</v>
      </c>
      <c r="AC34" s="270">
        <v>9.5355030237530638</v>
      </c>
      <c r="AD34" s="270">
        <v>2.8237216266000211</v>
      </c>
      <c r="AE34" s="270">
        <v>14.897159583869007</v>
      </c>
      <c r="AF34" s="270">
        <v>0.42150840962991143</v>
      </c>
      <c r="AG34" s="270">
        <v>14.6961488736902</v>
      </c>
      <c r="AH34" s="270">
        <v>23.257970598200455</v>
      </c>
      <c r="AI34" s="270">
        <v>2.3878803914593671</v>
      </c>
      <c r="AJ34" s="270">
        <v>20.578408228468312</v>
      </c>
      <c r="AK34" s="270">
        <v>489.36468311872159</v>
      </c>
      <c r="AL34" s="270">
        <v>8.7956714838173422</v>
      </c>
      <c r="AM34" s="270">
        <v>1.6209004020180946</v>
      </c>
      <c r="AN34" s="270">
        <v>168.41537736773773</v>
      </c>
      <c r="AO34" s="270">
        <v>3.3434172368037292</v>
      </c>
      <c r="AP34" s="270">
        <v>1643.8950334452866</v>
      </c>
      <c r="AQ34" s="270">
        <v>0.67340965350712023</v>
      </c>
      <c r="AR34" s="270">
        <v>1.5343042938423412</v>
      </c>
      <c r="AS34" s="270">
        <v>0.21853465601723324</v>
      </c>
      <c r="AT34" s="270">
        <v>1.2288606882460065</v>
      </c>
      <c r="AU34" s="270">
        <v>5.8141060821018238</v>
      </c>
      <c r="AV34" s="270">
        <v>0.23080574638134663</v>
      </c>
      <c r="AW34" s="270">
        <v>0.60002596813566256</v>
      </c>
      <c r="AX34" s="270">
        <v>8.4062636846152256E-2</v>
      </c>
      <c r="AY34" s="270">
        <v>0.53995812952957833</v>
      </c>
      <c r="AZ34" s="270">
        <v>8.1959092777120837E-2</v>
      </c>
      <c r="BA34" s="270">
        <v>24.380000426985358</v>
      </c>
      <c r="BB34" s="270">
        <v>10.300844392148775</v>
      </c>
      <c r="BC34" s="270">
        <v>21.164023622053271</v>
      </c>
      <c r="BD34" s="270">
        <v>133.88495908786155</v>
      </c>
      <c r="BE34" s="270">
        <v>52.011721169863222</v>
      </c>
      <c r="BF34" s="270">
        <v>117.64446660191068</v>
      </c>
      <c r="BG34" s="26"/>
    </row>
    <row r="35" spans="1:59" s="96" customFormat="1" ht="12.75" x14ac:dyDescent="0.2">
      <c r="A35" s="13">
        <v>1.35</v>
      </c>
      <c r="B35" s="279">
        <v>649.99999999999898</v>
      </c>
      <c r="C35" s="408">
        <v>2.1976161461922001</v>
      </c>
      <c r="D35" s="408">
        <v>10.604579549125001</v>
      </c>
      <c r="E35" s="408"/>
      <c r="F35" s="408"/>
      <c r="G35" s="408">
        <v>47.788710059962703</v>
      </c>
      <c r="H35" s="408">
        <v>3.40678064375204</v>
      </c>
      <c r="I35" s="408">
        <v>19.798540390039701</v>
      </c>
      <c r="J35" s="408">
        <v>13.3641795587811</v>
      </c>
      <c r="K35" s="408">
        <v>1.1954644247659101</v>
      </c>
      <c r="L35" s="408"/>
      <c r="M35" s="408">
        <v>1.64412922738126</v>
      </c>
      <c r="N35" s="408"/>
      <c r="O35" s="411"/>
      <c r="P35" s="417">
        <v>17.3861498278734</v>
      </c>
      <c r="Q35" s="237">
        <v>72.326449297825278</v>
      </c>
      <c r="R35" s="237">
        <v>0</v>
      </c>
      <c r="S35" s="237">
        <v>16.630020431988473</v>
      </c>
      <c r="T35" s="237">
        <v>6.994459085589988E-2</v>
      </c>
      <c r="U35" s="237">
        <v>1.5891048381396187E-2</v>
      </c>
      <c r="V35" s="237">
        <v>0.93171434335446723</v>
      </c>
      <c r="W35" s="237">
        <v>7.308804788387059</v>
      </c>
      <c r="X35" s="412">
        <v>2.7171754992074182</v>
      </c>
      <c r="Y35" s="270">
        <v>0.98530671683051796</v>
      </c>
      <c r="Z35" s="270">
        <v>83.734379256966662</v>
      </c>
      <c r="AA35" s="270">
        <v>16073.18044475749</v>
      </c>
      <c r="AB35" s="270">
        <v>171.58256140874929</v>
      </c>
      <c r="AC35" s="270">
        <v>9.3654565757136439</v>
      </c>
      <c r="AD35" s="270">
        <v>2.7795484596106541</v>
      </c>
      <c r="AE35" s="270">
        <v>13.444029372540399</v>
      </c>
      <c r="AF35" s="270">
        <v>0.42327427532698686</v>
      </c>
      <c r="AG35" s="270">
        <v>14.842042076145747</v>
      </c>
      <c r="AH35" s="270">
        <v>23.554128927264667</v>
      </c>
      <c r="AI35" s="270">
        <v>2.4320514392736579</v>
      </c>
      <c r="AJ35" s="270">
        <v>21.125681637236514</v>
      </c>
      <c r="AK35" s="270">
        <v>502.859296699151</v>
      </c>
      <c r="AL35" s="270">
        <v>8.9836443702807536</v>
      </c>
      <c r="AM35" s="270">
        <v>1.6315619922566422</v>
      </c>
      <c r="AN35" s="270">
        <v>166.13974933496235</v>
      </c>
      <c r="AO35" s="270">
        <v>3.3865168544711155</v>
      </c>
      <c r="AP35" s="270">
        <v>1587.4695895727577</v>
      </c>
      <c r="AQ35" s="270">
        <v>0.67253828554967909</v>
      </c>
      <c r="AR35" s="270">
        <v>1.497257808882382</v>
      </c>
      <c r="AS35" s="270">
        <v>0.2093708255026811</v>
      </c>
      <c r="AT35" s="270">
        <v>1.1571713830195691</v>
      </c>
      <c r="AU35" s="270">
        <v>5.4224790035817572</v>
      </c>
      <c r="AV35" s="270">
        <v>0.21437977997949662</v>
      </c>
      <c r="AW35" s="270">
        <v>0.55163005235864815</v>
      </c>
      <c r="AX35" s="270">
        <v>7.6695368023797228E-2</v>
      </c>
      <c r="AY35" s="270">
        <v>0.49003088120057681</v>
      </c>
      <c r="AZ35" s="270">
        <v>7.4083589694993193E-2</v>
      </c>
      <c r="BA35" s="270">
        <v>23.131067043682531</v>
      </c>
      <c r="BB35" s="270">
        <v>10.23268885478047</v>
      </c>
      <c r="BC35" s="270">
        <v>21.775703879225421</v>
      </c>
      <c r="BD35" s="270">
        <v>124.47169868941474</v>
      </c>
      <c r="BE35" s="270">
        <v>49.723926367619917</v>
      </c>
      <c r="BF35" s="270">
        <v>118.68685307954067</v>
      </c>
      <c r="BG35" s="26"/>
    </row>
    <row r="36" spans="1:59" s="96" customFormat="1" ht="12.75" x14ac:dyDescent="0.2">
      <c r="A36" s="13">
        <v>1.4</v>
      </c>
      <c r="B36" s="279">
        <v>650.00000000000102</v>
      </c>
      <c r="C36" s="408">
        <v>2.3313854671757901</v>
      </c>
      <c r="D36" s="408">
        <v>11.5777769048567</v>
      </c>
      <c r="E36" s="408"/>
      <c r="F36" s="408"/>
      <c r="G36" s="408">
        <v>44.901701755537601</v>
      </c>
      <c r="H36" s="408">
        <v>2.61468696798228</v>
      </c>
      <c r="I36" s="408">
        <v>22.107325857551999</v>
      </c>
      <c r="J36" s="408">
        <v>12.6717849146287</v>
      </c>
      <c r="K36" s="408">
        <v>2.0559948420326699</v>
      </c>
      <c r="L36" s="408"/>
      <c r="M36" s="408">
        <v>1.73934329023426</v>
      </c>
      <c r="N36" s="408"/>
      <c r="O36" s="411"/>
      <c r="P36" s="417">
        <v>18.1974792522551</v>
      </c>
      <c r="Q36" s="237">
        <v>72.468590244762908</v>
      </c>
      <c r="R36" s="237">
        <v>0</v>
      </c>
      <c r="S36" s="237">
        <v>16.577668725611545</v>
      </c>
      <c r="T36" s="237">
        <v>7.533273162063045E-2</v>
      </c>
      <c r="U36" s="237">
        <v>1.7737065266361849E-2</v>
      </c>
      <c r="V36" s="237">
        <v>0.89648577016734998</v>
      </c>
      <c r="W36" s="237">
        <v>7.3616582554960379</v>
      </c>
      <c r="X36" s="412">
        <v>2.6025272070751808</v>
      </c>
      <c r="Y36" s="270">
        <v>1.03934945678098</v>
      </c>
      <c r="Z36" s="270">
        <v>85.062165924575496</v>
      </c>
      <c r="AA36" s="270">
        <v>16571.846071722222</v>
      </c>
      <c r="AB36" s="270">
        <v>175.49180790336789</v>
      </c>
      <c r="AC36" s="270">
        <v>9.2196292644416893</v>
      </c>
      <c r="AD36" s="270">
        <v>2.7514498941741903</v>
      </c>
      <c r="AE36" s="270">
        <v>12.143980764982473</v>
      </c>
      <c r="AF36" s="270">
        <v>0.42471974256432576</v>
      </c>
      <c r="AG36" s="270">
        <v>14.990090299778903</v>
      </c>
      <c r="AH36" s="270">
        <v>23.84599140767315</v>
      </c>
      <c r="AI36" s="270">
        <v>2.4762070738468864</v>
      </c>
      <c r="AJ36" s="270">
        <v>21.772506319750196</v>
      </c>
      <c r="AK36" s="270">
        <v>517.41200733537153</v>
      </c>
      <c r="AL36" s="270">
        <v>9.1735480345356351</v>
      </c>
      <c r="AM36" s="270">
        <v>1.6425204072434239</v>
      </c>
      <c r="AN36" s="270">
        <v>164.13437281569759</v>
      </c>
      <c r="AO36" s="270">
        <v>3.4313767447937518</v>
      </c>
      <c r="AP36" s="270">
        <v>1530.2752906317387</v>
      </c>
      <c r="AQ36" s="270">
        <v>0.67175530909221348</v>
      </c>
      <c r="AR36" s="270">
        <v>1.464010771108458</v>
      </c>
      <c r="AS36" s="270">
        <v>0.20136626504082217</v>
      </c>
      <c r="AT36" s="270">
        <v>1.0963265125704256</v>
      </c>
      <c r="AU36" s="270">
        <v>5.0957600714614424</v>
      </c>
      <c r="AV36" s="270">
        <v>0.2007695694240211</v>
      </c>
      <c r="AW36" s="270">
        <v>0.51222300719225444</v>
      </c>
      <c r="AX36" s="270">
        <v>7.0776122443235695E-2</v>
      </c>
      <c r="AY36" s="270">
        <v>0.45028527470802693</v>
      </c>
      <c r="AZ36" s="270">
        <v>6.7857977899108357E-2</v>
      </c>
      <c r="BA36" s="270">
        <v>22.091859078451265</v>
      </c>
      <c r="BB36" s="270">
        <v>10.121940341879229</v>
      </c>
      <c r="BC36" s="270">
        <v>22.373153009443332</v>
      </c>
      <c r="BD36" s="270">
        <v>116.25136752316786</v>
      </c>
      <c r="BE36" s="270">
        <v>47.585354996155587</v>
      </c>
      <c r="BF36" s="270">
        <v>119.85721231488739</v>
      </c>
      <c r="BG36" s="26"/>
    </row>
    <row r="37" spans="1:59" s="96" customFormat="1" ht="12.75" x14ac:dyDescent="0.2">
      <c r="A37" s="13">
        <v>1.45</v>
      </c>
      <c r="B37" s="279">
        <v>650.00000000000102</v>
      </c>
      <c r="C37" s="408">
        <v>2.4716806609553399</v>
      </c>
      <c r="D37" s="408">
        <v>12.736862966492099</v>
      </c>
      <c r="E37" s="408"/>
      <c r="F37" s="408"/>
      <c r="G37" s="408">
        <v>41.918266116723899</v>
      </c>
      <c r="H37" s="408">
        <v>1.7322183712644299</v>
      </c>
      <c r="I37" s="408">
        <v>24.367567223584501</v>
      </c>
      <c r="J37" s="408">
        <v>11.9400445110275</v>
      </c>
      <c r="K37" s="408">
        <v>2.9915938161760498</v>
      </c>
      <c r="L37" s="408"/>
      <c r="M37" s="408">
        <v>1.8417663337761701</v>
      </c>
      <c r="N37" s="408"/>
      <c r="O37" s="411"/>
      <c r="P37" s="417">
        <v>18.9449977521591</v>
      </c>
      <c r="Q37" s="237">
        <v>72.58281822394332</v>
      </c>
      <c r="R37" s="237">
        <v>0</v>
      </c>
      <c r="S37" s="237">
        <v>16.539896708507985</v>
      </c>
      <c r="T37" s="237">
        <v>8.1180146175776097E-2</v>
      </c>
      <c r="U37" s="237">
        <v>1.9745527664105932E-2</v>
      </c>
      <c r="V37" s="237">
        <v>0.85688911165255999</v>
      </c>
      <c r="W37" s="237">
        <v>7.4361683371161806</v>
      </c>
      <c r="X37" s="412">
        <v>2.4833019449400711</v>
      </c>
      <c r="Y37" s="270">
        <v>1.1045768561841824</v>
      </c>
      <c r="Z37" s="270">
        <v>86.809758637379034</v>
      </c>
      <c r="AA37" s="270">
        <v>17160.429261577632</v>
      </c>
      <c r="AB37" s="270">
        <v>180.68287254467501</v>
      </c>
      <c r="AC37" s="270">
        <v>9.0501433463095662</v>
      </c>
      <c r="AD37" s="270">
        <v>2.7226054267064659</v>
      </c>
      <c r="AE37" s="270">
        <v>10.97981395725016</v>
      </c>
      <c r="AF37" s="270">
        <v>0.42583076466588765</v>
      </c>
      <c r="AG37" s="270">
        <v>15.133959625290872</v>
      </c>
      <c r="AH37" s="270">
        <v>24.138261930980821</v>
      </c>
      <c r="AI37" s="270">
        <v>2.5220436666128228</v>
      </c>
      <c r="AJ37" s="270">
        <v>22.493659998964219</v>
      </c>
      <c r="AK37" s="270">
        <v>533.16950091897195</v>
      </c>
      <c r="AL37" s="270">
        <v>9.3741298427633932</v>
      </c>
      <c r="AM37" s="270">
        <v>1.6549015136970622</v>
      </c>
      <c r="AN37" s="270">
        <v>162.28190773981126</v>
      </c>
      <c r="AO37" s="270">
        <v>3.4797824565998474</v>
      </c>
      <c r="AP37" s="270">
        <v>1473.0616365983797</v>
      </c>
      <c r="AQ37" s="270">
        <v>0.67133763663075818</v>
      </c>
      <c r="AR37" s="270">
        <v>1.4339649074516341</v>
      </c>
      <c r="AS37" s="270">
        <v>0.19422569081476596</v>
      </c>
      <c r="AT37" s="270">
        <v>1.0431700640989361</v>
      </c>
      <c r="AU37" s="270">
        <v>4.814106456434545</v>
      </c>
      <c r="AV37" s="270">
        <v>0.18909784267208626</v>
      </c>
      <c r="AW37" s="270">
        <v>0.47888047410803036</v>
      </c>
      <c r="AX37" s="270">
        <v>6.5819560916639222E-2</v>
      </c>
      <c r="AY37" s="270">
        <v>0.41724027059450414</v>
      </c>
      <c r="AZ37" s="270">
        <v>6.2709806438803153E-2</v>
      </c>
      <c r="BA37" s="270">
        <v>21.198624567800959</v>
      </c>
      <c r="BB37" s="270">
        <v>9.9865299233621485</v>
      </c>
      <c r="BC37" s="270">
        <v>22.985022659522638</v>
      </c>
      <c r="BD37" s="270">
        <v>108.7865837927512</v>
      </c>
      <c r="BE37" s="270">
        <v>45.542468093769038</v>
      </c>
      <c r="BF37" s="270">
        <v>121.24593427120723</v>
      </c>
      <c r="BG37" s="26"/>
    </row>
    <row r="38" spans="1:59" s="96" customFormat="1" ht="12.75" x14ac:dyDescent="0.2">
      <c r="A38" s="13">
        <v>1.5</v>
      </c>
      <c r="B38" s="279">
        <v>649.99999999999704</v>
      </c>
      <c r="C38" s="408">
        <v>2.5975960220558401</v>
      </c>
      <c r="D38" s="408">
        <v>14.0517471329552</v>
      </c>
      <c r="E38" s="408"/>
      <c r="F38" s="408"/>
      <c r="G38" s="408">
        <v>38.9225831287348</v>
      </c>
      <c r="H38" s="408">
        <v>0.81754787915037497</v>
      </c>
      <c r="I38" s="408">
        <v>26.521531202412</v>
      </c>
      <c r="J38" s="408">
        <v>11.1983522269077</v>
      </c>
      <c r="K38" s="408">
        <v>3.9435757071076498</v>
      </c>
      <c r="L38" s="408"/>
      <c r="M38" s="408">
        <v>1.94706670067636</v>
      </c>
      <c r="N38" s="408"/>
      <c r="O38" s="411"/>
      <c r="P38" s="417">
        <v>19.7627946161703</v>
      </c>
      <c r="Q38" s="237">
        <v>72.723499925653627</v>
      </c>
      <c r="R38" s="237">
        <v>0</v>
      </c>
      <c r="S38" s="237">
        <v>16.479247043142102</v>
      </c>
      <c r="T38" s="237">
        <v>8.5769725653078471E-2</v>
      </c>
      <c r="U38" s="237">
        <v>2.148443982024268E-2</v>
      </c>
      <c r="V38" s="237">
        <v>0.82378426612771183</v>
      </c>
      <c r="W38" s="237">
        <v>7.4704899947020396</v>
      </c>
      <c r="X38" s="412">
        <v>2.3957246049011784</v>
      </c>
      <c r="Y38" s="270">
        <v>1.1821118253148404</v>
      </c>
      <c r="Z38" s="270">
        <v>88.969833471997504</v>
      </c>
      <c r="AA38" s="270">
        <v>17835.820930828559</v>
      </c>
      <c r="AB38" s="270">
        <v>186.99094077162039</v>
      </c>
      <c r="AC38" s="270">
        <v>8.8861270536344161</v>
      </c>
      <c r="AD38" s="270">
        <v>2.7005927542431345</v>
      </c>
      <c r="AE38" s="270">
        <v>10.007010873923964</v>
      </c>
      <c r="AF38" s="270">
        <v>0.42697087641497738</v>
      </c>
      <c r="AG38" s="270">
        <v>15.282955845383841</v>
      </c>
      <c r="AH38" s="270">
        <v>24.437536137182487</v>
      </c>
      <c r="AI38" s="270">
        <v>2.569503836741398</v>
      </c>
      <c r="AJ38" s="270">
        <v>23.306735461060267</v>
      </c>
      <c r="AK38" s="270">
        <v>550.18478400791275</v>
      </c>
      <c r="AL38" s="270">
        <v>9.5838399921151751</v>
      </c>
      <c r="AM38" s="270">
        <v>1.6686989388443176</v>
      </c>
      <c r="AN38" s="270">
        <v>160.6883036813027</v>
      </c>
      <c r="AO38" s="270">
        <v>3.5316798654246608</v>
      </c>
      <c r="AP38" s="270">
        <v>1419.5923503486094</v>
      </c>
      <c r="AQ38" s="270">
        <v>0.67141883359279309</v>
      </c>
      <c r="AR38" s="270">
        <v>1.4076322635202643</v>
      </c>
      <c r="AS38" s="270">
        <v>0.18800237797671004</v>
      </c>
      <c r="AT38" s="270">
        <v>0.99760061872982597</v>
      </c>
      <c r="AU38" s="270">
        <v>4.5752770358673667</v>
      </c>
      <c r="AV38" s="270">
        <v>0.17924327866544806</v>
      </c>
      <c r="AW38" s="270">
        <v>0.45103945791973599</v>
      </c>
      <c r="AX38" s="270">
        <v>6.1715909307865788E-2</v>
      </c>
      <c r="AY38" s="270">
        <v>0.39004055546223015</v>
      </c>
      <c r="AZ38" s="270">
        <v>5.8490874205895382E-2</v>
      </c>
      <c r="BA38" s="270">
        <v>20.440887833795571</v>
      </c>
      <c r="BB38" s="270">
        <v>9.8485946301230261</v>
      </c>
      <c r="BC38" s="270">
        <v>23.588019219213031</v>
      </c>
      <c r="BD38" s="270">
        <v>102.16852452970471</v>
      </c>
      <c r="BE38" s="270">
        <v>43.653025306458545</v>
      </c>
      <c r="BF38" s="270">
        <v>122.80533063991093</v>
      </c>
      <c r="BG38" s="26"/>
    </row>
    <row r="39" spans="1:59" s="96" customFormat="1" ht="12.75" x14ac:dyDescent="0.2">
      <c r="A39" s="13">
        <v>1.55</v>
      </c>
      <c r="B39" s="279">
        <v>649.99999999999898</v>
      </c>
      <c r="C39" s="408">
        <v>3.0787129971223699</v>
      </c>
      <c r="D39" s="408">
        <v>18.749061710744002</v>
      </c>
      <c r="E39" s="408"/>
      <c r="F39" s="408"/>
      <c r="G39" s="408">
        <v>32.312142766728698</v>
      </c>
      <c r="H39" s="408"/>
      <c r="I39" s="408">
        <v>29.886868722767701</v>
      </c>
      <c r="J39" s="408">
        <v>10.2675417615058</v>
      </c>
      <c r="K39" s="408">
        <v>4.8431086790025697</v>
      </c>
      <c r="L39" s="408"/>
      <c r="M39" s="408"/>
      <c r="N39" s="408"/>
      <c r="O39" s="411">
        <v>0.85964024805783301</v>
      </c>
      <c r="P39" s="417">
        <v>20.357676205537999</v>
      </c>
      <c r="Q39" s="237">
        <v>72.747812345757993</v>
      </c>
      <c r="R39" s="237">
        <v>0</v>
      </c>
      <c r="S39" s="237">
        <v>16.519159260353007</v>
      </c>
      <c r="T39" s="237">
        <v>8.493846882229529E-2</v>
      </c>
      <c r="U39" s="237">
        <v>2.2306669844606213E-2</v>
      </c>
      <c r="V39" s="237">
        <v>0.8092590745843814</v>
      </c>
      <c r="W39" s="237">
        <v>7.5933102236794046</v>
      </c>
      <c r="X39" s="412">
        <v>2.2232139569583116</v>
      </c>
      <c r="Y39" s="270">
        <v>1.3796435503256279</v>
      </c>
      <c r="Z39" s="270">
        <v>95.967407257555834</v>
      </c>
      <c r="AA39" s="270">
        <v>20066.726981604235</v>
      </c>
      <c r="AB39" s="270">
        <v>212.17790806371389</v>
      </c>
      <c r="AC39" s="270">
        <v>8.2895219460065253</v>
      </c>
      <c r="AD39" s="270">
        <v>2.5949594800023608</v>
      </c>
      <c r="AE39" s="270">
        <v>1.9634651195277315</v>
      </c>
      <c r="AF39" s="270">
        <v>9.4679699715693663E-2</v>
      </c>
      <c r="AG39" s="270">
        <v>26.273873401820101</v>
      </c>
      <c r="AH39" s="270">
        <v>41.658786830210275</v>
      </c>
      <c r="AI39" s="270">
        <v>4.021834156656281</v>
      </c>
      <c r="AJ39" s="270">
        <v>24.714704332878522</v>
      </c>
      <c r="AK39" s="270">
        <v>783.52675071961266</v>
      </c>
      <c r="AL39" s="270">
        <v>15.050243770057149</v>
      </c>
      <c r="AM39" s="270">
        <v>2.1555205358214606</v>
      </c>
      <c r="AN39" s="270">
        <v>157.98609925469032</v>
      </c>
      <c r="AO39" s="270">
        <v>3.5938210681979785</v>
      </c>
      <c r="AP39" s="270">
        <v>1091.4507696268479</v>
      </c>
      <c r="AQ39" s="270">
        <v>0.85740267555773753</v>
      </c>
      <c r="AR39" s="270">
        <v>1.5330916217130799</v>
      </c>
      <c r="AS39" s="270">
        <v>0.19233719442633007</v>
      </c>
      <c r="AT39" s="270">
        <v>0.97749025312724624</v>
      </c>
      <c r="AU39" s="270">
        <v>4.3637600715185885</v>
      </c>
      <c r="AV39" s="270">
        <v>0.17005792686407112</v>
      </c>
      <c r="AW39" s="270">
        <v>0.42236934252520514</v>
      </c>
      <c r="AX39" s="270">
        <v>5.7035610312043489E-2</v>
      </c>
      <c r="AY39" s="270">
        <v>0.35758769218328823</v>
      </c>
      <c r="AZ39" s="270">
        <v>5.3284077467709016E-2</v>
      </c>
      <c r="BA39" s="270">
        <v>19.432360118494273</v>
      </c>
      <c r="BB39" s="270">
        <v>10.169275281768131</v>
      </c>
      <c r="BC39" s="270">
        <v>24.222409220610807</v>
      </c>
      <c r="BD39" s="270">
        <v>88.732645842683468</v>
      </c>
      <c r="BE39" s="270">
        <v>40.151255858398514</v>
      </c>
      <c r="BF39" s="270">
        <v>133.37619454382403</v>
      </c>
      <c r="BG39" s="26"/>
    </row>
    <row r="40" spans="1:59" s="96" customFormat="1" ht="12.75" x14ac:dyDescent="0.2">
      <c r="A40" s="13">
        <v>1.6</v>
      </c>
      <c r="B40" s="279">
        <v>649.99999999999898</v>
      </c>
      <c r="C40" s="408">
        <v>2.15154296107371</v>
      </c>
      <c r="D40" s="408">
        <v>20.349259710590101</v>
      </c>
      <c r="E40" s="408"/>
      <c r="F40" s="408"/>
      <c r="G40" s="408">
        <v>29.157503102466102</v>
      </c>
      <c r="H40" s="408"/>
      <c r="I40" s="408">
        <v>31.822190184616201</v>
      </c>
      <c r="J40" s="408">
        <v>10.2861301767449</v>
      </c>
      <c r="K40" s="408">
        <v>5.1210327422716997</v>
      </c>
      <c r="L40" s="408"/>
      <c r="M40" s="408"/>
      <c r="N40" s="408"/>
      <c r="O40" s="411">
        <v>0.88362826806475903</v>
      </c>
      <c r="P40" s="417">
        <v>20.879524228552999</v>
      </c>
      <c r="Q40" s="237">
        <v>72.78081842229787</v>
      </c>
      <c r="R40" s="237">
        <v>0</v>
      </c>
      <c r="S40" s="237">
        <v>16.535086820825928</v>
      </c>
      <c r="T40" s="237">
        <v>8.7898494498497917E-2</v>
      </c>
      <c r="U40" s="237">
        <v>2.3883125403221923E-2</v>
      </c>
      <c r="V40" s="237">
        <v>0.7835327403832576</v>
      </c>
      <c r="W40" s="237">
        <v>7.6865171601930928</v>
      </c>
      <c r="X40" s="412">
        <v>2.1022632363981431</v>
      </c>
      <c r="Y40" s="270">
        <v>1.6251945187493231</v>
      </c>
      <c r="Z40" s="270">
        <v>100.39000252800022</v>
      </c>
      <c r="AA40" s="270">
        <v>21098.025544543503</v>
      </c>
      <c r="AB40" s="270">
        <v>210.67579356068731</v>
      </c>
      <c r="AC40" s="270">
        <v>9.4959046954114967</v>
      </c>
      <c r="AD40" s="270">
        <v>3.0499347243124064</v>
      </c>
      <c r="AE40" s="270">
        <v>1.9279341504049323</v>
      </c>
      <c r="AF40" s="270">
        <v>9.3573965472965467E-2</v>
      </c>
      <c r="AG40" s="270">
        <v>29.998484240343618</v>
      </c>
      <c r="AH40" s="270">
        <v>46.22341225677264</v>
      </c>
      <c r="AI40" s="270">
        <v>4.3936236025136388</v>
      </c>
      <c r="AJ40" s="270">
        <v>28.624727228359266</v>
      </c>
      <c r="AK40" s="270">
        <v>893.01297254385145</v>
      </c>
      <c r="AL40" s="270">
        <v>16.395593996488703</v>
      </c>
      <c r="AM40" s="270">
        <v>2.2375182341516791</v>
      </c>
      <c r="AN40" s="270">
        <v>161.624433214074</v>
      </c>
      <c r="AO40" s="270">
        <v>3.7439981387591454</v>
      </c>
      <c r="AP40" s="270">
        <v>1082.4029399070703</v>
      </c>
      <c r="AQ40" s="270">
        <v>0.8809998156461244</v>
      </c>
      <c r="AR40" s="270">
        <v>1.5257937996181472</v>
      </c>
      <c r="AS40" s="270">
        <v>0.18846652012554735</v>
      </c>
      <c r="AT40" s="270">
        <v>0.94692595037710503</v>
      </c>
      <c r="AU40" s="270">
        <v>4.2044719733469655</v>
      </c>
      <c r="AV40" s="270">
        <v>0.16349551882040048</v>
      </c>
      <c r="AW40" s="270">
        <v>0.40401011148612365</v>
      </c>
      <c r="AX40" s="270">
        <v>5.4370811584278651E-2</v>
      </c>
      <c r="AY40" s="270">
        <v>0.34012355367972152</v>
      </c>
      <c r="AZ40" s="270">
        <v>5.0601447051038695E-2</v>
      </c>
      <c r="BA40" s="270">
        <v>18.798687261575072</v>
      </c>
      <c r="BB40" s="270">
        <v>10.441310902612441</v>
      </c>
      <c r="BC40" s="270">
        <v>24.818881124045102</v>
      </c>
      <c r="BD40" s="270">
        <v>85.475607154981844</v>
      </c>
      <c r="BE40" s="270">
        <v>38.85986624775957</v>
      </c>
      <c r="BF40" s="270">
        <v>136.0339120894244</v>
      </c>
      <c r="BG40" s="26"/>
    </row>
    <row r="41" spans="1:59" s="96" customFormat="1" ht="12.75" x14ac:dyDescent="0.2">
      <c r="A41" s="13">
        <v>1.65</v>
      </c>
      <c r="B41" s="279">
        <v>649.99999999999898</v>
      </c>
      <c r="C41" s="408">
        <v>0.40299484017719001</v>
      </c>
      <c r="D41" s="408">
        <v>22.332922608944799</v>
      </c>
      <c r="E41" s="408"/>
      <c r="F41" s="408"/>
      <c r="G41" s="408">
        <v>26.053218870378</v>
      </c>
      <c r="H41" s="408"/>
      <c r="I41" s="408">
        <v>33.645229365793</v>
      </c>
      <c r="J41" s="408">
        <v>10.513558680246399</v>
      </c>
      <c r="K41" s="408">
        <v>5.5116000922891297</v>
      </c>
      <c r="L41" s="408"/>
      <c r="M41" s="408"/>
      <c r="N41" s="408"/>
      <c r="O41" s="411">
        <v>0.90580612609314104</v>
      </c>
      <c r="P41" s="417">
        <v>21.297352247808401</v>
      </c>
      <c r="Q41" s="237">
        <v>72.70562867473194</v>
      </c>
      <c r="R41" s="237">
        <v>0</v>
      </c>
      <c r="S41" s="237">
        <v>16.657477268737292</v>
      </c>
      <c r="T41" s="237">
        <v>7.9032564445405865E-2</v>
      </c>
      <c r="U41" s="237">
        <v>2.2324699357015254E-2</v>
      </c>
      <c r="V41" s="237">
        <v>0.77236475434946061</v>
      </c>
      <c r="W41" s="237">
        <v>7.893691260306082</v>
      </c>
      <c r="X41" s="412">
        <v>1.8694807780727913</v>
      </c>
      <c r="Y41" s="270">
        <v>2.2534523447270978</v>
      </c>
      <c r="Z41" s="270">
        <v>110.77984101350114</v>
      </c>
      <c r="AA41" s="270">
        <v>22745.670746345801</v>
      </c>
      <c r="AB41" s="270">
        <v>211.63627517713775</v>
      </c>
      <c r="AC41" s="270">
        <v>13.000740068124861</v>
      </c>
      <c r="AD41" s="270">
        <v>4.4923965674070221</v>
      </c>
      <c r="AE41" s="270">
        <v>1.9014103045461457</v>
      </c>
      <c r="AF41" s="270">
        <v>9.3054241707303587E-2</v>
      </c>
      <c r="AG41" s="270">
        <v>37.658722987219534</v>
      </c>
      <c r="AH41" s="270">
        <v>54.031194133446064</v>
      </c>
      <c r="AI41" s="270">
        <v>4.9561774159763612</v>
      </c>
      <c r="AJ41" s="270">
        <v>38.20159603083637</v>
      </c>
      <c r="AK41" s="270">
        <v>1106.9907496513549</v>
      </c>
      <c r="AL41" s="270">
        <v>18.300158023425507</v>
      </c>
      <c r="AM41" s="270">
        <v>2.3426094073200274</v>
      </c>
      <c r="AN41" s="270">
        <v>169.1432455393788</v>
      </c>
      <c r="AO41" s="270">
        <v>3.9716695601755272</v>
      </c>
      <c r="AP41" s="270">
        <v>1071.9901563589676</v>
      </c>
      <c r="AQ41" s="270">
        <v>0.91247447662619607</v>
      </c>
      <c r="AR41" s="270">
        <v>1.5254062440385263</v>
      </c>
      <c r="AS41" s="270">
        <v>0.18549112170510607</v>
      </c>
      <c r="AT41" s="270">
        <v>0.92168873919829819</v>
      </c>
      <c r="AU41" s="270">
        <v>4.0714430011226561</v>
      </c>
      <c r="AV41" s="270">
        <v>0.15800094836633904</v>
      </c>
      <c r="AW41" s="270">
        <v>0.38859411713394215</v>
      </c>
      <c r="AX41" s="270">
        <v>5.213371805018667E-2</v>
      </c>
      <c r="AY41" s="270">
        <v>0.32547685504307294</v>
      </c>
      <c r="AZ41" s="270">
        <v>4.8354439456645193E-2</v>
      </c>
      <c r="BA41" s="270">
        <v>18.263882568572452</v>
      </c>
      <c r="BB41" s="270">
        <v>10.659188455084305</v>
      </c>
      <c r="BC41" s="270">
        <v>25.320466784186163</v>
      </c>
      <c r="BD41" s="270">
        <v>83.199280959539578</v>
      </c>
      <c r="BE41" s="270">
        <v>37.515813770657275</v>
      </c>
      <c r="BF41" s="270">
        <v>139.16144174765608</v>
      </c>
      <c r="BG41" s="26"/>
    </row>
    <row r="42" spans="1:59" s="96" customFormat="1" ht="12.75" x14ac:dyDescent="0.2">
      <c r="A42" s="13">
        <v>0.749999999999999</v>
      </c>
      <c r="B42" s="279">
        <v>660</v>
      </c>
      <c r="C42" s="408">
        <v>8.5739498116016999E-2</v>
      </c>
      <c r="D42" s="408">
        <v>6.8659109365937097</v>
      </c>
      <c r="E42" s="408"/>
      <c r="F42" s="408">
        <v>8.9824094490382898</v>
      </c>
      <c r="G42" s="408">
        <v>66.647147998831798</v>
      </c>
      <c r="H42" s="408">
        <v>3.63657773903833</v>
      </c>
      <c r="I42" s="408"/>
      <c r="J42" s="408">
        <v>12.5612218061032</v>
      </c>
      <c r="K42" s="408"/>
      <c r="L42" s="408"/>
      <c r="M42" s="408">
        <v>1.1395038106223301</v>
      </c>
      <c r="N42" s="408"/>
      <c r="O42" s="411"/>
      <c r="P42" s="417">
        <v>12.3522801791372</v>
      </c>
      <c r="Q42" s="237">
        <v>74.185765243854448</v>
      </c>
      <c r="R42" s="237">
        <v>0</v>
      </c>
      <c r="S42" s="237">
        <v>15.106906003249806</v>
      </c>
      <c r="T42" s="237">
        <v>0.10235750191860851</v>
      </c>
      <c r="U42" s="237">
        <v>1.8530844802447374E-2</v>
      </c>
      <c r="V42" s="237">
        <v>1.7640359172287925</v>
      </c>
      <c r="W42" s="237">
        <v>4.8485941686971019</v>
      </c>
      <c r="X42" s="412">
        <v>3.9738103202487878</v>
      </c>
      <c r="Y42" s="270">
        <v>0.87783173407019999</v>
      </c>
      <c r="Z42" s="270">
        <v>98.612990028335091</v>
      </c>
      <c r="AA42" s="270">
        <v>14416.669885469188</v>
      </c>
      <c r="AB42" s="270">
        <v>156.77499257599987</v>
      </c>
      <c r="AC42" s="270">
        <v>10.781227890293593</v>
      </c>
      <c r="AD42" s="270">
        <v>3.3745825055755865</v>
      </c>
      <c r="AE42" s="270">
        <v>13.956714540120618</v>
      </c>
      <c r="AF42" s="270">
        <v>0.40348925548787956</v>
      </c>
      <c r="AG42" s="270">
        <v>12.840576272808802</v>
      </c>
      <c r="AH42" s="270">
        <v>20.768888822082992</v>
      </c>
      <c r="AI42" s="270">
        <v>2.1122643486371042</v>
      </c>
      <c r="AJ42" s="270">
        <v>13.003404950539762</v>
      </c>
      <c r="AK42" s="270">
        <v>147.68117060354058</v>
      </c>
      <c r="AL42" s="270">
        <v>7.7684112259216107</v>
      </c>
      <c r="AM42" s="270">
        <v>1.5999106836150734</v>
      </c>
      <c r="AN42" s="270">
        <v>195.53452369772506</v>
      </c>
      <c r="AO42" s="270">
        <v>3.2259369052545495</v>
      </c>
      <c r="AP42" s="270">
        <v>1739.9007010800804</v>
      </c>
      <c r="AQ42" s="270">
        <v>0.61952769749670189</v>
      </c>
      <c r="AR42" s="270">
        <v>1.9462053920778288</v>
      </c>
      <c r="AS42" s="270">
        <v>0.33382672258654983</v>
      </c>
      <c r="AT42" s="270">
        <v>2.3250936321447946</v>
      </c>
      <c r="AU42" s="270">
        <v>12.746822174157996</v>
      </c>
      <c r="AV42" s="270">
        <v>0.5414682361771086</v>
      </c>
      <c r="AW42" s="270">
        <v>1.7111345566766019</v>
      </c>
      <c r="AX42" s="270">
        <v>0.28679318948544752</v>
      </c>
      <c r="AY42" s="270">
        <v>2.1334635726846427</v>
      </c>
      <c r="AZ42" s="270">
        <v>0.36828730372829371</v>
      </c>
      <c r="BA42" s="270">
        <v>46.592977986832956</v>
      </c>
      <c r="BB42" s="270">
        <v>8.8600756539723147</v>
      </c>
      <c r="BC42" s="270">
        <v>17.927287244061826</v>
      </c>
      <c r="BD42" s="270">
        <v>193.76834415572333</v>
      </c>
      <c r="BE42" s="270">
        <v>71.268165742900138</v>
      </c>
      <c r="BF42" s="270">
        <v>120.00481267601272</v>
      </c>
      <c r="BG42" s="26"/>
    </row>
    <row r="43" spans="1:59" s="96" customFormat="1" ht="12.75" x14ac:dyDescent="0.2">
      <c r="A43" s="13">
        <v>0.79999999999999905</v>
      </c>
      <c r="B43" s="279">
        <v>660</v>
      </c>
      <c r="C43" s="408">
        <v>0.70080541175580302</v>
      </c>
      <c r="D43" s="408">
        <v>7.4290590640719598</v>
      </c>
      <c r="E43" s="408"/>
      <c r="F43" s="408">
        <v>7.1321021003770202</v>
      </c>
      <c r="G43" s="408">
        <v>67.2973154978271</v>
      </c>
      <c r="H43" s="408">
        <v>3.3282114500876401</v>
      </c>
      <c r="I43" s="408"/>
      <c r="J43" s="408">
        <v>12.958738923893501</v>
      </c>
      <c r="K43" s="408"/>
      <c r="L43" s="408"/>
      <c r="M43" s="408">
        <v>1.1537675519869599</v>
      </c>
      <c r="N43" s="408"/>
      <c r="O43" s="411"/>
      <c r="P43" s="417">
        <v>12.698675116381599</v>
      </c>
      <c r="Q43" s="237">
        <v>73.827407445366504</v>
      </c>
      <c r="R43" s="237">
        <v>0</v>
      </c>
      <c r="S43" s="237">
        <v>15.327806396837332</v>
      </c>
      <c r="T43" s="237">
        <v>9.0018858632798293E-2</v>
      </c>
      <c r="U43" s="237">
        <v>1.6305609071092599E-2</v>
      </c>
      <c r="V43" s="237">
        <v>1.729248542741221</v>
      </c>
      <c r="W43" s="237">
        <v>4.9563403067520095</v>
      </c>
      <c r="X43" s="412">
        <v>4.052872840599016</v>
      </c>
      <c r="Y43" s="270">
        <v>0.85590837934985342</v>
      </c>
      <c r="Z43" s="270">
        <v>99.794340473950967</v>
      </c>
      <c r="AA43" s="270">
        <v>14637.634201963443</v>
      </c>
      <c r="AB43" s="270">
        <v>171.40839608593126</v>
      </c>
      <c r="AC43" s="270">
        <v>9.8349077636827023</v>
      </c>
      <c r="AD43" s="270">
        <v>3.084396258290599</v>
      </c>
      <c r="AE43" s="270">
        <v>13.744816450600613</v>
      </c>
      <c r="AF43" s="270">
        <v>0.39466417846601043</v>
      </c>
      <c r="AG43" s="270">
        <v>12.740593628173359</v>
      </c>
      <c r="AH43" s="270">
        <v>20.568215566507735</v>
      </c>
      <c r="AI43" s="270">
        <v>2.0894766541107677</v>
      </c>
      <c r="AJ43" s="270">
        <v>13.504778923506379</v>
      </c>
      <c r="AK43" s="270">
        <v>169.29460592418874</v>
      </c>
      <c r="AL43" s="270">
        <v>7.683284339199786</v>
      </c>
      <c r="AM43" s="270">
        <v>1.5813707972987849</v>
      </c>
      <c r="AN43" s="270">
        <v>190.53177023632645</v>
      </c>
      <c r="AO43" s="270">
        <v>3.1627308113237653</v>
      </c>
      <c r="AP43" s="270">
        <v>1724.4833151218158</v>
      </c>
      <c r="AQ43" s="270">
        <v>0.62694051288030728</v>
      </c>
      <c r="AR43" s="270">
        <v>1.9225649723410034</v>
      </c>
      <c r="AS43" s="270">
        <v>0.3296593186941788</v>
      </c>
      <c r="AT43" s="270">
        <v>2.2951120236727376</v>
      </c>
      <c r="AU43" s="270">
        <v>12.578579621683291</v>
      </c>
      <c r="AV43" s="270">
        <v>0.53423365833161529</v>
      </c>
      <c r="AW43" s="270">
        <v>1.6873863044691588</v>
      </c>
      <c r="AX43" s="270">
        <v>0.28263823227074997</v>
      </c>
      <c r="AY43" s="270">
        <v>2.1012052160573482</v>
      </c>
      <c r="AZ43" s="270">
        <v>0.36245544415694581</v>
      </c>
      <c r="BA43" s="270">
        <v>46.373645577714576</v>
      </c>
      <c r="BB43" s="270">
        <v>8.7660613447646689</v>
      </c>
      <c r="BC43" s="270">
        <v>17.768403286037596</v>
      </c>
      <c r="BD43" s="270">
        <v>197.99480324691913</v>
      </c>
      <c r="BE43" s="270">
        <v>70.351857980968802</v>
      </c>
      <c r="BF43" s="270">
        <v>118.63970057861786</v>
      </c>
      <c r="BG43" s="26"/>
    </row>
    <row r="44" spans="1:59" s="96" customFormat="1" ht="12.75" x14ac:dyDescent="0.2">
      <c r="A44" s="13">
        <v>0.85</v>
      </c>
      <c r="B44" s="279">
        <v>660.00000000000102</v>
      </c>
      <c r="C44" s="408">
        <v>0.66631827739549698</v>
      </c>
      <c r="D44" s="408">
        <v>8.0244288229708296</v>
      </c>
      <c r="E44" s="408"/>
      <c r="F44" s="408">
        <v>5.8957025786524504</v>
      </c>
      <c r="G44" s="408">
        <v>67.508527162052602</v>
      </c>
      <c r="H44" s="408">
        <v>3.2633067113973802</v>
      </c>
      <c r="I44" s="408"/>
      <c r="J44" s="408">
        <v>13.478481788250599</v>
      </c>
      <c r="K44" s="408"/>
      <c r="L44" s="408"/>
      <c r="M44" s="408">
        <v>1.1632346592806899</v>
      </c>
      <c r="N44" s="408"/>
      <c r="O44" s="411"/>
      <c r="P44" s="417">
        <v>12.95195980259</v>
      </c>
      <c r="Q44" s="237">
        <v>73.501782190599528</v>
      </c>
      <c r="R44" s="237">
        <v>0</v>
      </c>
      <c r="S44" s="237">
        <v>15.533022646306183</v>
      </c>
      <c r="T44" s="237">
        <v>8.6723054175091532E-2</v>
      </c>
      <c r="U44" s="237">
        <v>1.5657200844793891E-2</v>
      </c>
      <c r="V44" s="237">
        <v>1.7175731761158428</v>
      </c>
      <c r="W44" s="237">
        <v>5.0512916102178025</v>
      </c>
      <c r="X44" s="412">
        <v>4.0939501217407592</v>
      </c>
      <c r="Y44" s="270">
        <v>0.86420053688838494</v>
      </c>
      <c r="Z44" s="270">
        <v>101.68566067783119</v>
      </c>
      <c r="AA44" s="270">
        <v>14829.172523023388</v>
      </c>
      <c r="AB44" s="270">
        <v>180.5066722123629</v>
      </c>
      <c r="AC44" s="270">
        <v>9.9621700750892401</v>
      </c>
      <c r="AD44" s="270">
        <v>3.1553924774345967</v>
      </c>
      <c r="AE44" s="270">
        <v>13.892797742393778</v>
      </c>
      <c r="AF44" s="270">
        <v>0.39397291234061865</v>
      </c>
      <c r="AG44" s="270">
        <v>12.888545618013726</v>
      </c>
      <c r="AH44" s="270">
        <v>20.663327505257321</v>
      </c>
      <c r="AI44" s="270">
        <v>2.0917677326339668</v>
      </c>
      <c r="AJ44" s="270">
        <v>14.229285810352033</v>
      </c>
      <c r="AK44" s="270">
        <v>189.01929961691744</v>
      </c>
      <c r="AL44" s="270">
        <v>7.6781893726721142</v>
      </c>
      <c r="AM44" s="270">
        <v>1.5774766901187478</v>
      </c>
      <c r="AN44" s="270">
        <v>190.2496495623794</v>
      </c>
      <c r="AO44" s="270">
        <v>3.1524080171910134</v>
      </c>
      <c r="AP44" s="270">
        <v>1717.8506939336273</v>
      </c>
      <c r="AQ44" s="270">
        <v>0.63515734616361419</v>
      </c>
      <c r="AR44" s="270">
        <v>1.9162513853778997</v>
      </c>
      <c r="AS44" s="270">
        <v>0.32847267425398891</v>
      </c>
      <c r="AT44" s="270">
        <v>2.2861749672393148</v>
      </c>
      <c r="AU44" s="270">
        <v>12.527987438547648</v>
      </c>
      <c r="AV44" s="270">
        <v>0.53202989295821301</v>
      </c>
      <c r="AW44" s="270">
        <v>1.6799643628389964</v>
      </c>
      <c r="AX44" s="270">
        <v>0.28133711885149243</v>
      </c>
      <c r="AY44" s="270">
        <v>2.0911525353456404</v>
      </c>
      <c r="AZ44" s="270">
        <v>0.36066232786418412</v>
      </c>
      <c r="BA44" s="270">
        <v>46.28270951699691</v>
      </c>
      <c r="BB44" s="270">
        <v>8.7314641259649761</v>
      </c>
      <c r="BC44" s="270">
        <v>17.673377257431451</v>
      </c>
      <c r="BD44" s="270">
        <v>202.81677876992677</v>
      </c>
      <c r="BE44" s="270">
        <v>69.443415173703144</v>
      </c>
      <c r="BF44" s="270">
        <v>118.1118735071787</v>
      </c>
      <c r="BG44" s="26"/>
    </row>
    <row r="45" spans="1:59" s="96" customFormat="1" ht="12.75" x14ac:dyDescent="0.2">
      <c r="A45" s="13">
        <v>0.90000000000000091</v>
      </c>
      <c r="B45" s="279">
        <v>660</v>
      </c>
      <c r="C45" s="408">
        <v>0.63413756991647796</v>
      </c>
      <c r="D45" s="408">
        <v>8.5774659102125295</v>
      </c>
      <c r="E45" s="408"/>
      <c r="F45" s="408">
        <v>4.7541884852036302</v>
      </c>
      <c r="G45" s="408">
        <v>67.690768629624699</v>
      </c>
      <c r="H45" s="408">
        <v>3.20805937092645</v>
      </c>
      <c r="I45" s="408"/>
      <c r="J45" s="408">
        <v>13.9598149629524</v>
      </c>
      <c r="K45" s="408"/>
      <c r="L45" s="408"/>
      <c r="M45" s="408">
        <v>1.17556507116378</v>
      </c>
      <c r="N45" s="408"/>
      <c r="O45" s="411"/>
      <c r="P45" s="417">
        <v>13.185060255499</v>
      </c>
      <c r="Q45" s="237">
        <v>73.192807585606928</v>
      </c>
      <c r="R45" s="237">
        <v>0</v>
      </c>
      <c r="S45" s="237">
        <v>15.721500224264714</v>
      </c>
      <c r="T45" s="237">
        <v>8.3142621993556501E-2</v>
      </c>
      <c r="U45" s="237">
        <v>1.4801805184031536E-2</v>
      </c>
      <c r="V45" s="237">
        <v>1.685217718705645</v>
      </c>
      <c r="W45" s="237">
        <v>5.1545860006088535</v>
      </c>
      <c r="X45" s="412">
        <v>4.1479440436362864</v>
      </c>
      <c r="Y45" s="270">
        <v>0.87190681453520968</v>
      </c>
      <c r="Z45" s="270">
        <v>103.40352346873317</v>
      </c>
      <c r="AA45" s="270">
        <v>15005.363196215665</v>
      </c>
      <c r="AB45" s="270">
        <v>189.60008414789147</v>
      </c>
      <c r="AC45" s="270">
        <v>10.08274741848936</v>
      </c>
      <c r="AD45" s="270">
        <v>3.223843478986967</v>
      </c>
      <c r="AE45" s="270">
        <v>14.029573324240671</v>
      </c>
      <c r="AF45" s="270">
        <v>0.39316909642190984</v>
      </c>
      <c r="AG45" s="270">
        <v>13.022649059051073</v>
      </c>
      <c r="AH45" s="270">
        <v>20.743554625767938</v>
      </c>
      <c r="AI45" s="270">
        <v>2.0932992177621057</v>
      </c>
      <c r="AJ45" s="270">
        <v>14.97249851143593</v>
      </c>
      <c r="AK45" s="270">
        <v>211.78622688392312</v>
      </c>
      <c r="AL45" s="270">
        <v>7.6714941103538168</v>
      </c>
      <c r="AM45" s="270">
        <v>1.5736623601061721</v>
      </c>
      <c r="AN45" s="270">
        <v>189.97968495324335</v>
      </c>
      <c r="AO45" s="270">
        <v>3.1429788063853139</v>
      </c>
      <c r="AP45" s="270">
        <v>1710.8103072842125</v>
      </c>
      <c r="AQ45" s="270">
        <v>0.64281972361884587</v>
      </c>
      <c r="AR45" s="270">
        <v>1.9103417448126949</v>
      </c>
      <c r="AS45" s="270">
        <v>0.32737738916706888</v>
      </c>
      <c r="AT45" s="270">
        <v>2.2779973917860015</v>
      </c>
      <c r="AU45" s="270">
        <v>12.482333830488116</v>
      </c>
      <c r="AV45" s="270">
        <v>0.53003809653503542</v>
      </c>
      <c r="AW45" s="270">
        <v>1.6732332113670361</v>
      </c>
      <c r="AX45" s="270">
        <v>0.28016335076573579</v>
      </c>
      <c r="AY45" s="270">
        <v>2.0821097292250403</v>
      </c>
      <c r="AZ45" s="270">
        <v>0.35905578269210536</v>
      </c>
      <c r="BA45" s="270">
        <v>46.202612040069603</v>
      </c>
      <c r="BB45" s="270">
        <v>8.7011912523017383</v>
      </c>
      <c r="BC45" s="270">
        <v>17.588383090522143</v>
      </c>
      <c r="BD45" s="270">
        <v>207.46397467182615</v>
      </c>
      <c r="BE45" s="270">
        <v>68.618857577358611</v>
      </c>
      <c r="BF45" s="270">
        <v>117.63640093295528</v>
      </c>
      <c r="BG45" s="26"/>
    </row>
    <row r="46" spans="1:59" s="96" customFormat="1" ht="12.75" x14ac:dyDescent="0.2">
      <c r="A46" s="13">
        <v>0.94999999999999907</v>
      </c>
      <c r="B46" s="279">
        <v>659.99999999999898</v>
      </c>
      <c r="C46" s="408">
        <v>0.60505951725243701</v>
      </c>
      <c r="D46" s="408">
        <v>9.1141769701268203</v>
      </c>
      <c r="E46" s="408"/>
      <c r="F46" s="408">
        <v>3.6567965458528602</v>
      </c>
      <c r="G46" s="408">
        <v>67.872937921704505</v>
      </c>
      <c r="H46" s="408">
        <v>3.15260935251032</v>
      </c>
      <c r="I46" s="408"/>
      <c r="J46" s="408">
        <v>14.411758925105801</v>
      </c>
      <c r="K46" s="408"/>
      <c r="L46" s="408"/>
      <c r="M46" s="408">
        <v>1.18666076744729</v>
      </c>
      <c r="N46" s="408"/>
      <c r="O46" s="411"/>
      <c r="P46" s="417">
        <v>13.3832276053901</v>
      </c>
      <c r="Q46" s="237">
        <v>72.875045073869487</v>
      </c>
      <c r="R46" s="237">
        <v>0</v>
      </c>
      <c r="S46" s="237">
        <v>15.901195940344218</v>
      </c>
      <c r="T46" s="237">
        <v>7.6418515343167348E-2</v>
      </c>
      <c r="U46" s="237">
        <v>1.3503331131186022E-2</v>
      </c>
      <c r="V46" s="237">
        <v>1.6839547194322457</v>
      </c>
      <c r="W46" s="237">
        <v>5.1569555915109522</v>
      </c>
      <c r="X46" s="412">
        <v>4.2929268283687554</v>
      </c>
      <c r="Y46" s="270">
        <v>0.87936563422722014</v>
      </c>
      <c r="Z46" s="270">
        <v>105.13906430341547</v>
      </c>
      <c r="AA46" s="270">
        <v>15180.210123496478</v>
      </c>
      <c r="AB46" s="270">
        <v>199.34130623345351</v>
      </c>
      <c r="AC46" s="270">
        <v>10.196878327442855</v>
      </c>
      <c r="AD46" s="270">
        <v>3.291199447151651</v>
      </c>
      <c r="AE46" s="270">
        <v>14.162433095655269</v>
      </c>
      <c r="AF46" s="270">
        <v>0.39239839752493466</v>
      </c>
      <c r="AG46" s="270">
        <v>13.153962800240906</v>
      </c>
      <c r="AH46" s="270">
        <v>20.821164275071354</v>
      </c>
      <c r="AI46" s="270">
        <v>2.0947212037573602</v>
      </c>
      <c r="AJ46" s="270">
        <v>15.761140542349729</v>
      </c>
      <c r="AK46" s="270">
        <v>239.51011535629743</v>
      </c>
      <c r="AL46" s="270">
        <v>7.6649132275009482</v>
      </c>
      <c r="AM46" s="270">
        <v>1.5699448525255344</v>
      </c>
      <c r="AN46" s="270">
        <v>189.69830752918344</v>
      </c>
      <c r="AO46" s="270">
        <v>3.1336223852231666</v>
      </c>
      <c r="AP46" s="270">
        <v>1704.2191453131384</v>
      </c>
      <c r="AQ46" s="270">
        <v>0.65033824958636521</v>
      </c>
      <c r="AR46" s="270">
        <v>1.904570076542677</v>
      </c>
      <c r="AS46" s="270">
        <v>0.3263064080298233</v>
      </c>
      <c r="AT46" s="270">
        <v>2.269997844111872</v>
      </c>
      <c r="AU46" s="270">
        <v>12.437529960610821</v>
      </c>
      <c r="AV46" s="270">
        <v>0.52808534942145602</v>
      </c>
      <c r="AW46" s="270">
        <v>1.6666490710133588</v>
      </c>
      <c r="AX46" s="270">
        <v>0.27901431199247512</v>
      </c>
      <c r="AY46" s="270">
        <v>2.0732545575991779</v>
      </c>
      <c r="AZ46" s="270">
        <v>0.35748126268210845</v>
      </c>
      <c r="BA46" s="270">
        <v>46.122990517382888</v>
      </c>
      <c r="BB46" s="270">
        <v>8.6713237001824712</v>
      </c>
      <c r="BC46" s="270">
        <v>17.504880153604013</v>
      </c>
      <c r="BD46" s="270">
        <v>212.07003982432505</v>
      </c>
      <c r="BE46" s="270">
        <v>67.836121217085989</v>
      </c>
      <c r="BF46" s="270">
        <v>117.17221855347138</v>
      </c>
      <c r="BG46" s="26"/>
    </row>
    <row r="47" spans="1:59" s="96" customFormat="1" ht="12.75" x14ac:dyDescent="0.2">
      <c r="A47" s="13">
        <v>0.999999999999998</v>
      </c>
      <c r="B47" s="279">
        <v>660.00000000000102</v>
      </c>
      <c r="C47" s="408">
        <v>0.65082761237922504</v>
      </c>
      <c r="D47" s="408">
        <v>9.4530454528002501</v>
      </c>
      <c r="E47" s="408"/>
      <c r="F47" s="408">
        <v>2.6786113502156401</v>
      </c>
      <c r="G47" s="408">
        <v>67.336834759737897</v>
      </c>
      <c r="H47" s="408">
        <v>3.1832289762148198</v>
      </c>
      <c r="I47" s="408">
        <v>0.73823661947960695</v>
      </c>
      <c r="J47" s="408">
        <v>14.7529790622063</v>
      </c>
      <c r="K47" s="408"/>
      <c r="L47" s="408"/>
      <c r="M47" s="408">
        <v>1.20623616696626</v>
      </c>
      <c r="N47" s="408"/>
      <c r="O47" s="411"/>
      <c r="P47" s="417">
        <v>13.644596665515801</v>
      </c>
      <c r="Q47" s="237">
        <v>72.633057207174147</v>
      </c>
      <c r="R47" s="237">
        <v>0</v>
      </c>
      <c r="S47" s="237">
        <v>16.062616159809689</v>
      </c>
      <c r="T47" s="237">
        <v>7.3488183414477617E-2</v>
      </c>
      <c r="U47" s="237">
        <v>1.3092398257371679E-2</v>
      </c>
      <c r="V47" s="237">
        <v>1.6290731731174679</v>
      </c>
      <c r="W47" s="237">
        <v>5.3128308875997696</v>
      </c>
      <c r="X47" s="412">
        <v>4.2758419906270628</v>
      </c>
      <c r="Y47" s="270">
        <v>0.88558404807869895</v>
      </c>
      <c r="Z47" s="270">
        <v>104.86467555709737</v>
      </c>
      <c r="AA47" s="270">
        <v>15300.748885901532</v>
      </c>
      <c r="AB47" s="270">
        <v>204.84384382947988</v>
      </c>
      <c r="AC47" s="270">
        <v>10.253670693596586</v>
      </c>
      <c r="AD47" s="270">
        <v>3.3143716568424146</v>
      </c>
      <c r="AE47" s="270">
        <v>14.322554215824296</v>
      </c>
      <c r="AF47" s="270">
        <v>0.3929826246052881</v>
      </c>
      <c r="AG47" s="270">
        <v>13.312866145999401</v>
      </c>
      <c r="AH47" s="270">
        <v>20.972899157900162</v>
      </c>
      <c r="AI47" s="270">
        <v>2.1065530588031396</v>
      </c>
      <c r="AJ47" s="270">
        <v>16.561262674788242</v>
      </c>
      <c r="AK47" s="270">
        <v>272.0237115652406</v>
      </c>
      <c r="AL47" s="270">
        <v>7.7007218278436751</v>
      </c>
      <c r="AM47" s="270">
        <v>1.5688610414458846</v>
      </c>
      <c r="AN47" s="270">
        <v>188.41279057405157</v>
      </c>
      <c r="AO47" s="270">
        <v>3.1338084429733204</v>
      </c>
      <c r="AP47" s="270">
        <v>1698.10518142152</v>
      </c>
      <c r="AQ47" s="270">
        <v>0.65698204213079614</v>
      </c>
      <c r="AR47" s="270">
        <v>1.8804459681660128</v>
      </c>
      <c r="AS47" s="270">
        <v>0.31874166904884921</v>
      </c>
      <c r="AT47" s="270">
        <v>2.1848919396405204</v>
      </c>
      <c r="AU47" s="270">
        <v>11.828881406047524</v>
      </c>
      <c r="AV47" s="270">
        <v>0.49921719115105029</v>
      </c>
      <c r="AW47" s="270">
        <v>1.5449690172225483</v>
      </c>
      <c r="AX47" s="270">
        <v>0.25321716577959652</v>
      </c>
      <c r="AY47" s="270">
        <v>1.8443935865911221</v>
      </c>
      <c r="AZ47" s="270">
        <v>0.31184280378045465</v>
      </c>
      <c r="BA47" s="270">
        <v>44.330591441736559</v>
      </c>
      <c r="BB47" s="270">
        <v>8.7090331530629985</v>
      </c>
      <c r="BC47" s="270">
        <v>17.576634455799468</v>
      </c>
      <c r="BD47" s="270">
        <v>210.98392870634726</v>
      </c>
      <c r="BE47" s="270">
        <v>66.490211500024984</v>
      </c>
      <c r="BF47" s="270">
        <v>116.78229990056754</v>
      </c>
      <c r="BG47" s="26"/>
    </row>
    <row r="48" spans="1:59" s="96" customFormat="1" ht="12.75" x14ac:dyDescent="0.2">
      <c r="A48" s="13">
        <v>1.05</v>
      </c>
      <c r="B48" s="279">
        <v>660</v>
      </c>
      <c r="C48" s="408">
        <v>0.95361132467386001</v>
      </c>
      <c r="D48" s="408">
        <v>9.2409519398788795</v>
      </c>
      <c r="E48" s="408"/>
      <c r="F48" s="408">
        <v>2.02182246805322</v>
      </c>
      <c r="G48" s="408">
        <v>64.311542637695695</v>
      </c>
      <c r="H48" s="408">
        <v>3.48381097041355</v>
      </c>
      <c r="I48" s="408">
        <v>3.99066407558692</v>
      </c>
      <c r="J48" s="408">
        <v>14.745560649870701</v>
      </c>
      <c r="K48" s="408"/>
      <c r="L48" s="408"/>
      <c r="M48" s="408">
        <v>1.25203593382718</v>
      </c>
      <c r="N48" s="408"/>
      <c r="O48" s="411"/>
      <c r="P48" s="417">
        <v>14.0394601745313</v>
      </c>
      <c r="Q48" s="237">
        <v>72.530422385106462</v>
      </c>
      <c r="R48" s="237">
        <v>0</v>
      </c>
      <c r="S48" s="237">
        <v>16.192194499995519</v>
      </c>
      <c r="T48" s="237">
        <v>7.5562760759626771E-2</v>
      </c>
      <c r="U48" s="237">
        <v>1.3839661204325893E-2</v>
      </c>
      <c r="V48" s="237">
        <v>1.4641887637566233</v>
      </c>
      <c r="W48" s="237">
        <v>5.7716250967942635</v>
      </c>
      <c r="X48" s="412">
        <v>3.952166832383182</v>
      </c>
      <c r="Y48" s="270">
        <v>0.88888498827564089</v>
      </c>
      <c r="Z48" s="270">
        <v>98.574269295578816</v>
      </c>
      <c r="AA48" s="270">
        <v>15270.790027907762</v>
      </c>
      <c r="AB48" s="270">
        <v>195.11127783806899</v>
      </c>
      <c r="AC48" s="270">
        <v>10.103279983138911</v>
      </c>
      <c r="AD48" s="270">
        <v>3.1888682205706109</v>
      </c>
      <c r="AE48" s="270">
        <v>14.597163648177499</v>
      </c>
      <c r="AF48" s="270">
        <v>0.39864044849511454</v>
      </c>
      <c r="AG48" s="270">
        <v>13.58776669056482</v>
      </c>
      <c r="AH48" s="270">
        <v>21.413557291876632</v>
      </c>
      <c r="AI48" s="270">
        <v>2.1573476307798103</v>
      </c>
      <c r="AJ48" s="270">
        <v>17.248041438718385</v>
      </c>
      <c r="AK48" s="270">
        <v>303.50903835409139</v>
      </c>
      <c r="AL48" s="270">
        <v>7.8936576360903237</v>
      </c>
      <c r="AM48" s="270">
        <v>1.5778548963225414</v>
      </c>
      <c r="AN48" s="270">
        <v>183.91421598353446</v>
      </c>
      <c r="AO48" s="270">
        <v>3.1677658577028178</v>
      </c>
      <c r="AP48" s="270">
        <v>1695.205978195115</v>
      </c>
      <c r="AQ48" s="270">
        <v>0.66126819582492391</v>
      </c>
      <c r="AR48" s="270">
        <v>1.7992805645177232</v>
      </c>
      <c r="AS48" s="270">
        <v>0.29220896301114169</v>
      </c>
      <c r="AT48" s="270">
        <v>1.8944845778789936</v>
      </c>
      <c r="AU48" s="270">
        <v>9.8273576904485811</v>
      </c>
      <c r="AV48" s="270">
        <v>0.40629951288329524</v>
      </c>
      <c r="AW48" s="270">
        <v>1.1802698249468693</v>
      </c>
      <c r="AX48" s="270">
        <v>0.18158263592923676</v>
      </c>
      <c r="AY48" s="270">
        <v>1.2518440558394262</v>
      </c>
      <c r="AZ48" s="270">
        <v>0.20126850094196549</v>
      </c>
      <c r="BA48" s="270">
        <v>38.060449631525273</v>
      </c>
      <c r="BB48" s="270">
        <v>8.9901329779863044</v>
      </c>
      <c r="BC48" s="270">
        <v>18.189673017592053</v>
      </c>
      <c r="BD48" s="270">
        <v>191.94615082410039</v>
      </c>
      <c r="BE48" s="270">
        <v>63.271565414940007</v>
      </c>
      <c r="BF48" s="270">
        <v>116.67466987383909</v>
      </c>
      <c r="BG48" s="26"/>
    </row>
    <row r="49" spans="1:59" s="96" customFormat="1" ht="12.75" x14ac:dyDescent="0.2">
      <c r="A49" s="13">
        <v>1.1000000000000001</v>
      </c>
      <c r="B49" s="279">
        <v>660</v>
      </c>
      <c r="C49" s="408">
        <v>1.24723875084108</v>
      </c>
      <c r="D49" s="408">
        <v>9.17624777487252</v>
      </c>
      <c r="E49" s="408"/>
      <c r="F49" s="408">
        <v>1.5021963553828701</v>
      </c>
      <c r="G49" s="408">
        <v>61.379468866718803</v>
      </c>
      <c r="H49" s="408">
        <v>3.7285567843741099</v>
      </c>
      <c r="I49" s="408">
        <v>6.9858731439125696</v>
      </c>
      <c r="J49" s="408">
        <v>14.6842464488735</v>
      </c>
      <c r="K49" s="408"/>
      <c r="L49" s="408"/>
      <c r="M49" s="408">
        <v>1.2961718750245901</v>
      </c>
      <c r="N49" s="408"/>
      <c r="O49" s="411"/>
      <c r="P49" s="417">
        <v>14.3820630889628</v>
      </c>
      <c r="Q49" s="237">
        <v>72.406113076987808</v>
      </c>
      <c r="R49" s="237">
        <v>0</v>
      </c>
      <c r="S49" s="237">
        <v>16.32226945773856</v>
      </c>
      <c r="T49" s="237">
        <v>7.533687099010522E-2</v>
      </c>
      <c r="U49" s="237">
        <v>1.4394878841711617E-2</v>
      </c>
      <c r="V49" s="237">
        <v>1.3564700080901311</v>
      </c>
      <c r="W49" s="237">
        <v>6.1007375277997706</v>
      </c>
      <c r="X49" s="412">
        <v>3.7246781795519164</v>
      </c>
      <c r="Y49" s="270">
        <v>0.89327332037840834</v>
      </c>
      <c r="Z49" s="270">
        <v>93.800168330193259</v>
      </c>
      <c r="AA49" s="270">
        <v>15290.847868364583</v>
      </c>
      <c r="AB49" s="270">
        <v>187.5185005364695</v>
      </c>
      <c r="AC49" s="270">
        <v>9.9215333394613392</v>
      </c>
      <c r="AD49" s="270">
        <v>3.0721220772372719</v>
      </c>
      <c r="AE49" s="270">
        <v>14.861135728066683</v>
      </c>
      <c r="AF49" s="270">
        <v>0.40437069695603328</v>
      </c>
      <c r="AG49" s="270">
        <v>13.845730461971547</v>
      </c>
      <c r="AH49" s="270">
        <v>21.843723907012372</v>
      </c>
      <c r="AI49" s="270">
        <v>2.2081180448468705</v>
      </c>
      <c r="AJ49" s="270">
        <v>17.862929245252154</v>
      </c>
      <c r="AK49" s="270">
        <v>335.14084502247113</v>
      </c>
      <c r="AL49" s="270">
        <v>8.0892443518408559</v>
      </c>
      <c r="AM49" s="270">
        <v>1.588306629873528</v>
      </c>
      <c r="AN49" s="270">
        <v>180.06243975160356</v>
      </c>
      <c r="AO49" s="270">
        <v>3.2031596630488406</v>
      </c>
      <c r="AP49" s="270">
        <v>1694.761542371594</v>
      </c>
      <c r="AQ49" s="270">
        <v>0.66522474755514183</v>
      </c>
      <c r="AR49" s="270">
        <v>1.7326459939416605</v>
      </c>
      <c r="AS49" s="270">
        <v>0.27171389986537803</v>
      </c>
      <c r="AT49" s="270">
        <v>1.6895789882933561</v>
      </c>
      <c r="AU49" s="270">
        <v>8.5104075157836458</v>
      </c>
      <c r="AV49" s="270">
        <v>0.34715298471351141</v>
      </c>
      <c r="AW49" s="270">
        <v>0.97022406223267221</v>
      </c>
      <c r="AX49" s="270">
        <v>0.14414377890178071</v>
      </c>
      <c r="AY49" s="270">
        <v>0.96655354664074444</v>
      </c>
      <c r="AZ49" s="270">
        <v>0.15179545815392032</v>
      </c>
      <c r="BA49" s="270">
        <v>33.731075887888053</v>
      </c>
      <c r="BB49" s="270">
        <v>9.282868701675433</v>
      </c>
      <c r="BC49" s="270">
        <v>18.793692267455171</v>
      </c>
      <c r="BD49" s="270">
        <v>175.98266742035264</v>
      </c>
      <c r="BE49" s="270">
        <v>60.539352840177699</v>
      </c>
      <c r="BF49" s="270">
        <v>116.7608518972641</v>
      </c>
      <c r="BG49" s="26"/>
    </row>
    <row r="50" spans="1:59" s="96" customFormat="1" ht="12.75" x14ac:dyDescent="0.2">
      <c r="A50" s="13">
        <v>1.1499999999999999</v>
      </c>
      <c r="B50" s="279">
        <v>660</v>
      </c>
      <c r="C50" s="408">
        <v>1.52941315466417</v>
      </c>
      <c r="D50" s="408">
        <v>9.2455165702921303</v>
      </c>
      <c r="E50" s="408"/>
      <c r="F50" s="408">
        <v>1.03469445787966</v>
      </c>
      <c r="G50" s="408">
        <v>58.5032835271263</v>
      </c>
      <c r="H50" s="408">
        <v>3.9332022194876299</v>
      </c>
      <c r="I50" s="408">
        <v>9.8161368445850492</v>
      </c>
      <c r="J50" s="408">
        <v>14.595603091358001</v>
      </c>
      <c r="K50" s="408"/>
      <c r="L50" s="408"/>
      <c r="M50" s="408">
        <v>1.3421501346070499</v>
      </c>
      <c r="N50" s="408"/>
      <c r="O50" s="411"/>
      <c r="P50" s="417">
        <v>14.713617367341699</v>
      </c>
      <c r="Q50" s="237">
        <v>72.292488538078487</v>
      </c>
      <c r="R50" s="237">
        <v>0</v>
      </c>
      <c r="S50" s="237">
        <v>16.43992465790804</v>
      </c>
      <c r="T50" s="237">
        <v>7.4208999123335048E-2</v>
      </c>
      <c r="U50" s="237">
        <v>1.468376489890782E-2</v>
      </c>
      <c r="V50" s="237">
        <v>1.2532189973056373</v>
      </c>
      <c r="W50" s="237">
        <v>6.3976384191930382</v>
      </c>
      <c r="X50" s="412">
        <v>3.5278366234925378</v>
      </c>
      <c r="Y50" s="270">
        <v>0.89909366230589949</v>
      </c>
      <c r="Z50" s="270">
        <v>90.042918992017363</v>
      </c>
      <c r="AA50" s="270">
        <v>15355.197180140794</v>
      </c>
      <c r="AB50" s="270">
        <v>181.62045091575649</v>
      </c>
      <c r="AC50" s="270">
        <v>9.7316533025723828</v>
      </c>
      <c r="AD50" s="270">
        <v>2.967464097290069</v>
      </c>
      <c r="AE50" s="270">
        <v>15.126893249461871</v>
      </c>
      <c r="AF50" s="270">
        <v>0.41009983163436886</v>
      </c>
      <c r="AG50" s="270">
        <v>14.097227865038054</v>
      </c>
      <c r="AH50" s="270">
        <v>22.269855034088874</v>
      </c>
      <c r="AI50" s="270">
        <v>2.2592964894748699</v>
      </c>
      <c r="AJ50" s="270">
        <v>18.479196874507668</v>
      </c>
      <c r="AK50" s="270">
        <v>370.3646101343968</v>
      </c>
      <c r="AL50" s="270">
        <v>8.2882536605187092</v>
      </c>
      <c r="AM50" s="270">
        <v>1.5994922494965738</v>
      </c>
      <c r="AN50" s="270">
        <v>176.63648817696659</v>
      </c>
      <c r="AO50" s="270">
        <v>3.2395745062913091</v>
      </c>
      <c r="AP50" s="270">
        <v>1695.09093546447</v>
      </c>
      <c r="AQ50" s="270">
        <v>0.66914817408725258</v>
      </c>
      <c r="AR50" s="270">
        <v>1.6752422592116596</v>
      </c>
      <c r="AS50" s="270">
        <v>0.25498802574114643</v>
      </c>
      <c r="AT50" s="270">
        <v>1.5337473521189349</v>
      </c>
      <c r="AU50" s="270">
        <v>7.5577496420330919</v>
      </c>
      <c r="AV50" s="270">
        <v>0.30531856452111705</v>
      </c>
      <c r="AW50" s="270">
        <v>0.83086256572178174</v>
      </c>
      <c r="AX50" s="270">
        <v>0.12067723453979461</v>
      </c>
      <c r="AY50" s="270">
        <v>0.79549696363403044</v>
      </c>
      <c r="AZ50" s="270">
        <v>0.12321092400951329</v>
      </c>
      <c r="BA50" s="270">
        <v>30.491771700780721</v>
      </c>
      <c r="BB50" s="270">
        <v>9.5902694497664562</v>
      </c>
      <c r="BC50" s="270">
        <v>19.39671274849248</v>
      </c>
      <c r="BD50" s="270">
        <v>162.43814107517687</v>
      </c>
      <c r="BE50" s="270">
        <v>58.112544845393934</v>
      </c>
      <c r="BF50" s="270">
        <v>116.96082927170249</v>
      </c>
      <c r="BG50" s="26"/>
    </row>
    <row r="51" spans="1:59" s="96" customFormat="1" ht="12.75" x14ac:dyDescent="0.2">
      <c r="A51" s="13">
        <v>1.2</v>
      </c>
      <c r="B51" s="279">
        <v>659.99999999999898</v>
      </c>
      <c r="C51" s="408">
        <v>1.80037574449355</v>
      </c>
      <c r="D51" s="408">
        <v>9.4653753302756201</v>
      </c>
      <c r="E51" s="408"/>
      <c r="F51" s="408">
        <v>0.58866787280600497</v>
      </c>
      <c r="G51" s="408">
        <v>55.677493680191198</v>
      </c>
      <c r="H51" s="408">
        <v>4.1035210336940899</v>
      </c>
      <c r="I51" s="408">
        <v>12.4811743914898</v>
      </c>
      <c r="J51" s="408">
        <v>14.4953610147271</v>
      </c>
      <c r="K51" s="408"/>
      <c r="L51" s="408"/>
      <c r="M51" s="408">
        <v>1.3880309323226201</v>
      </c>
      <c r="N51" s="408"/>
      <c r="O51" s="411"/>
      <c r="P51" s="417">
        <v>15.060295672296601</v>
      </c>
      <c r="Q51" s="237">
        <v>72.195174903664068</v>
      </c>
      <c r="R51" s="237">
        <v>0</v>
      </c>
      <c r="S51" s="237">
        <v>16.552399422357446</v>
      </c>
      <c r="T51" s="237">
        <v>7.3994854451985642E-2</v>
      </c>
      <c r="U51" s="237">
        <v>1.5153265998995982E-2</v>
      </c>
      <c r="V51" s="237">
        <v>1.1588742475776612</v>
      </c>
      <c r="W51" s="237">
        <v>6.6976180330129687</v>
      </c>
      <c r="X51" s="412">
        <v>3.3067852729368608</v>
      </c>
      <c r="Y51" s="270">
        <v>0.90641675919108289</v>
      </c>
      <c r="Z51" s="270">
        <v>87.05553981881377</v>
      </c>
      <c r="AA51" s="270">
        <v>15461.892106927295</v>
      </c>
      <c r="AB51" s="270">
        <v>177.14968116415619</v>
      </c>
      <c r="AC51" s="270">
        <v>9.5372144996768391</v>
      </c>
      <c r="AD51" s="270">
        <v>2.8742830502963899</v>
      </c>
      <c r="AE51" s="270">
        <v>15.403025906638817</v>
      </c>
      <c r="AF51" s="270">
        <v>0.41598671718282593</v>
      </c>
      <c r="AG51" s="270">
        <v>14.352191220671973</v>
      </c>
      <c r="AH51" s="270">
        <v>22.703836727489481</v>
      </c>
      <c r="AI51" s="270">
        <v>2.3117943619923182</v>
      </c>
      <c r="AJ51" s="270">
        <v>19.126719027321691</v>
      </c>
      <c r="AK51" s="270">
        <v>411.93524365191706</v>
      </c>
      <c r="AL51" s="270">
        <v>8.4937928671284677</v>
      </c>
      <c r="AM51" s="270">
        <v>1.6118629338917594</v>
      </c>
      <c r="AN51" s="270">
        <v>173.62681666813558</v>
      </c>
      <c r="AO51" s="270">
        <v>3.2774856445682139</v>
      </c>
      <c r="AP51" s="270">
        <v>1696.7755133870589</v>
      </c>
      <c r="AQ51" s="270">
        <v>0.67349046427690162</v>
      </c>
      <c r="AR51" s="270">
        <v>1.6259985346494361</v>
      </c>
      <c r="AS51" s="270">
        <v>0.24120019063473078</v>
      </c>
      <c r="AT51" s="270">
        <v>1.4120570168015836</v>
      </c>
      <c r="AU51" s="270">
        <v>6.8408275346400966</v>
      </c>
      <c r="AV51" s="270">
        <v>0.27434163584868415</v>
      </c>
      <c r="AW51" s="270">
        <v>0.73215790072167553</v>
      </c>
      <c r="AX51" s="270">
        <v>0.10466947511197572</v>
      </c>
      <c r="AY51" s="270">
        <v>0.68204092425707508</v>
      </c>
      <c r="AZ51" s="270">
        <v>0.10467605911703354</v>
      </c>
      <c r="BA51" s="270">
        <v>27.992997060893007</v>
      </c>
      <c r="BB51" s="270">
        <v>9.9137262025002411</v>
      </c>
      <c r="BC51" s="270">
        <v>19.993497823871714</v>
      </c>
      <c r="BD51" s="270">
        <v>150.85748294098346</v>
      </c>
      <c r="BE51" s="270">
        <v>55.924069330538131</v>
      </c>
      <c r="BF51" s="270">
        <v>117.28003546136978</v>
      </c>
      <c r="BG51" s="26"/>
    </row>
    <row r="52" spans="1:59" s="96" customFormat="1" ht="12.75" x14ac:dyDescent="0.2">
      <c r="A52" s="13">
        <v>1.25</v>
      </c>
      <c r="B52" s="279">
        <v>660.00000000000296</v>
      </c>
      <c r="C52" s="408">
        <v>2.0694863962080801</v>
      </c>
      <c r="D52" s="408">
        <v>9.8026841858445302</v>
      </c>
      <c r="E52" s="408"/>
      <c r="F52" s="408">
        <v>0.15594366361024001</v>
      </c>
      <c r="G52" s="408">
        <v>52.865207985134099</v>
      </c>
      <c r="H52" s="408">
        <v>4.2451943951305902</v>
      </c>
      <c r="I52" s="408">
        <v>15.047321664746899</v>
      </c>
      <c r="J52" s="408">
        <v>14.3792260731587</v>
      </c>
      <c r="K52" s="408"/>
      <c r="L52" s="408"/>
      <c r="M52" s="408">
        <v>1.4349356361668499</v>
      </c>
      <c r="N52" s="408"/>
      <c r="O52" s="411"/>
      <c r="P52" s="417">
        <v>15.370968690617801</v>
      </c>
      <c r="Q52" s="237">
        <v>72.096174516072296</v>
      </c>
      <c r="R52" s="237">
        <v>0</v>
      </c>
      <c r="S52" s="237">
        <v>16.656697036302631</v>
      </c>
      <c r="T52" s="237">
        <v>7.3558957767363112E-2</v>
      </c>
      <c r="U52" s="237">
        <v>1.5525649357694049E-2</v>
      </c>
      <c r="V52" s="237">
        <v>1.0763874612743907</v>
      </c>
      <c r="W52" s="237">
        <v>6.9486161137014486</v>
      </c>
      <c r="X52" s="412">
        <v>3.1330402655241785</v>
      </c>
      <c r="Y52" s="270">
        <v>0.91489850733906464</v>
      </c>
      <c r="Z52" s="270">
        <v>84.605715551139383</v>
      </c>
      <c r="AA52" s="270">
        <v>15606.736162524019</v>
      </c>
      <c r="AB52" s="270">
        <v>173.73492910332737</v>
      </c>
      <c r="AC52" s="270">
        <v>9.3335746452932096</v>
      </c>
      <c r="AD52" s="270">
        <v>2.78737795758714</v>
      </c>
      <c r="AE52" s="270">
        <v>15.688134893663387</v>
      </c>
      <c r="AF52" s="270">
        <v>0.42199794265056872</v>
      </c>
      <c r="AG52" s="270">
        <v>14.609938082294374</v>
      </c>
      <c r="AH52" s="270">
        <v>23.146675748012981</v>
      </c>
      <c r="AI52" s="270">
        <v>2.3659911248893755</v>
      </c>
      <c r="AJ52" s="270">
        <v>19.809724231253636</v>
      </c>
      <c r="AK52" s="270">
        <v>462.49563967709179</v>
      </c>
      <c r="AL52" s="270">
        <v>8.7076416814624835</v>
      </c>
      <c r="AM52" s="270">
        <v>1.6251333399571006</v>
      </c>
      <c r="AN52" s="270">
        <v>170.86995322843833</v>
      </c>
      <c r="AO52" s="270">
        <v>3.3166981118657168</v>
      </c>
      <c r="AP52" s="270">
        <v>1699.3007884618801</v>
      </c>
      <c r="AQ52" s="270">
        <v>0.67811536377973392</v>
      </c>
      <c r="AR52" s="270">
        <v>1.5821979074631558</v>
      </c>
      <c r="AS52" s="270">
        <v>0.2293800287463123</v>
      </c>
      <c r="AT52" s="270">
        <v>1.3123659301698249</v>
      </c>
      <c r="AU52" s="270">
        <v>6.2705388165492106</v>
      </c>
      <c r="AV52" s="270">
        <v>0.25000704653309175</v>
      </c>
      <c r="AW52" s="270">
        <v>0.6571634285206418</v>
      </c>
      <c r="AX52" s="270">
        <v>9.2832366373464398E-2</v>
      </c>
      <c r="AY52" s="270">
        <v>0.599777716933517</v>
      </c>
      <c r="AZ52" s="270">
        <v>9.1443501659209128E-2</v>
      </c>
      <c r="BA52" s="270">
        <v>25.966736900910306</v>
      </c>
      <c r="BB52" s="270">
        <v>10.25866938343154</v>
      </c>
      <c r="BC52" s="270">
        <v>20.596205700009953</v>
      </c>
      <c r="BD52" s="270">
        <v>140.71998448770324</v>
      </c>
      <c r="BE52" s="270">
        <v>53.913473194703457</v>
      </c>
      <c r="BF52" s="270">
        <v>117.68841502867465</v>
      </c>
      <c r="BG52" s="26"/>
    </row>
    <row r="53" spans="1:59" s="96" customFormat="1" ht="12.75" x14ac:dyDescent="0.2">
      <c r="A53" s="13">
        <v>1.3</v>
      </c>
      <c r="B53" s="279">
        <v>659.99999999999898</v>
      </c>
      <c r="C53" s="408">
        <v>2.3350675749939702</v>
      </c>
      <c r="D53" s="408">
        <v>10.110991754531399</v>
      </c>
      <c r="E53" s="408"/>
      <c r="F53" s="408"/>
      <c r="G53" s="408">
        <v>49.829048986201499</v>
      </c>
      <c r="H53" s="408">
        <v>4.3363658548889301</v>
      </c>
      <c r="I53" s="408">
        <v>17.760324313558101</v>
      </c>
      <c r="J53" s="408">
        <v>14.1155289389571</v>
      </c>
      <c r="K53" s="408">
        <v>2.36530859244421E-2</v>
      </c>
      <c r="L53" s="408"/>
      <c r="M53" s="408">
        <v>1.48901949094449</v>
      </c>
      <c r="N53" s="408"/>
      <c r="O53" s="411"/>
      <c r="P53" s="417">
        <v>15.847164361836199</v>
      </c>
      <c r="Q53" s="237">
        <v>72.073343487418143</v>
      </c>
      <c r="R53" s="237">
        <v>0</v>
      </c>
      <c r="S53" s="237">
        <v>16.702770432051363</v>
      </c>
      <c r="T53" s="237">
        <v>7.210447710118352E-2</v>
      </c>
      <c r="U53" s="237">
        <v>1.580812758193061E-2</v>
      </c>
      <c r="V53" s="237">
        <v>1.0290337976114092</v>
      </c>
      <c r="W53" s="237">
        <v>7.0613425060896056</v>
      </c>
      <c r="X53" s="412">
        <v>3.0455971721463726</v>
      </c>
      <c r="Y53" s="270">
        <v>0.9263846185076654</v>
      </c>
      <c r="Z53" s="270">
        <v>82.634472237747389</v>
      </c>
      <c r="AA53" s="270">
        <v>15799.820040238774</v>
      </c>
      <c r="AB53" s="270">
        <v>170.02924631999451</v>
      </c>
      <c r="AC53" s="270">
        <v>9.125625068162444</v>
      </c>
      <c r="AD53" s="270">
        <v>2.7010349598988506</v>
      </c>
      <c r="AE53" s="270">
        <v>15.905048468309932</v>
      </c>
      <c r="AF53" s="270">
        <v>0.42855872471007206</v>
      </c>
      <c r="AG53" s="270">
        <v>14.8427028195693</v>
      </c>
      <c r="AH53" s="270">
        <v>23.591974545218996</v>
      </c>
      <c r="AI53" s="270">
        <v>2.4240734541168942</v>
      </c>
      <c r="AJ53" s="270">
        <v>20.260762974040404</v>
      </c>
      <c r="AK53" s="270">
        <v>492.46795722353443</v>
      </c>
      <c r="AL53" s="270">
        <v>8.9424776866031053</v>
      </c>
      <c r="AM53" s="270">
        <v>1.6397281376207364</v>
      </c>
      <c r="AN53" s="270">
        <v>168.14196339449541</v>
      </c>
      <c r="AO53" s="270">
        <v>3.3621187541051398</v>
      </c>
      <c r="AP53" s="270">
        <v>1700.742252621536</v>
      </c>
      <c r="AQ53" s="270">
        <v>0.68036525206198151</v>
      </c>
      <c r="AR53" s="270">
        <v>1.5389670274899205</v>
      </c>
      <c r="AS53" s="270">
        <v>0.21816641027925843</v>
      </c>
      <c r="AT53" s="270">
        <v>1.2216580160072672</v>
      </c>
      <c r="AU53" s="270">
        <v>5.7647320511105624</v>
      </c>
      <c r="AV53" s="270">
        <v>0.22865047373007388</v>
      </c>
      <c r="AW53" s="270">
        <v>0.59312461316381226</v>
      </c>
      <c r="AX53" s="270">
        <v>8.2940551520567271E-2</v>
      </c>
      <c r="AY53" s="270">
        <v>0.5320769733984515</v>
      </c>
      <c r="AZ53" s="270">
        <v>8.0681783158772183E-2</v>
      </c>
      <c r="BA53" s="270">
        <v>24.146182763159448</v>
      </c>
      <c r="BB53" s="270">
        <v>10.649699047329721</v>
      </c>
      <c r="BC53" s="270">
        <v>21.288864821564619</v>
      </c>
      <c r="BD53" s="270">
        <v>130.70264641686578</v>
      </c>
      <c r="BE53" s="270">
        <v>52.037829933087593</v>
      </c>
      <c r="BF53" s="270">
        <v>118.27085980410368</v>
      </c>
      <c r="BG53" s="26"/>
    </row>
    <row r="54" spans="1:59" s="96" customFormat="1" ht="12.75" x14ac:dyDescent="0.2">
      <c r="A54" s="13">
        <v>1.35</v>
      </c>
      <c r="B54" s="279">
        <v>660</v>
      </c>
      <c r="C54" s="408">
        <v>2.5154974594123001</v>
      </c>
      <c r="D54" s="408">
        <v>10.8486241524077</v>
      </c>
      <c r="E54" s="408"/>
      <c r="F54" s="408"/>
      <c r="G54" s="408">
        <v>46.856210438223201</v>
      </c>
      <c r="H54" s="408">
        <v>3.7845932583002302</v>
      </c>
      <c r="I54" s="408">
        <v>20.218730716943199</v>
      </c>
      <c r="J54" s="408">
        <v>13.5063816855967</v>
      </c>
      <c r="K54" s="408">
        <v>0.69196353009588496</v>
      </c>
      <c r="L54" s="408"/>
      <c r="M54" s="408">
        <v>1.57799875902084</v>
      </c>
      <c r="N54" s="408"/>
      <c r="O54" s="411"/>
      <c r="P54" s="417">
        <v>16.448298647901499</v>
      </c>
      <c r="Q54" s="237">
        <v>72.130366437205154</v>
      </c>
      <c r="R54" s="237">
        <v>0</v>
      </c>
      <c r="S54" s="237">
        <v>16.716549574203988</v>
      </c>
      <c r="T54" s="237">
        <v>7.7093040735263185E-2</v>
      </c>
      <c r="U54" s="237">
        <v>1.7453156559390462E-2</v>
      </c>
      <c r="V54" s="237">
        <v>0.97122697200004571</v>
      </c>
      <c r="W54" s="237">
        <v>7.2394041035919914</v>
      </c>
      <c r="X54" s="412">
        <v>2.8479067157041538</v>
      </c>
      <c r="Y54" s="270">
        <v>0.96296611136846766</v>
      </c>
      <c r="Z54" s="270">
        <v>82.642007644079897</v>
      </c>
      <c r="AA54" s="270">
        <v>16153.97890081136</v>
      </c>
      <c r="AB54" s="270">
        <v>170.65231965818643</v>
      </c>
      <c r="AC54" s="270">
        <v>8.9601805616677161</v>
      </c>
      <c r="AD54" s="270">
        <v>2.6533533796163562</v>
      </c>
      <c r="AE54" s="270">
        <v>14.518604426707714</v>
      </c>
      <c r="AF54" s="270">
        <v>0.43100441861695116</v>
      </c>
      <c r="AG54" s="270">
        <v>14.995623203799408</v>
      </c>
      <c r="AH54" s="270">
        <v>23.909866418879115</v>
      </c>
      <c r="AI54" s="270">
        <v>2.4714812530199679</v>
      </c>
      <c r="AJ54" s="270">
        <v>20.759666486329252</v>
      </c>
      <c r="AK54" s="270">
        <v>506.10836028250145</v>
      </c>
      <c r="AL54" s="270">
        <v>9.1439969766497864</v>
      </c>
      <c r="AM54" s="270">
        <v>1.6514168604743802</v>
      </c>
      <c r="AN54" s="270">
        <v>165.84246133798371</v>
      </c>
      <c r="AO54" s="270">
        <v>3.407245424200736</v>
      </c>
      <c r="AP54" s="270">
        <v>1649.0067928075775</v>
      </c>
      <c r="AQ54" s="270">
        <v>0.67975976444870978</v>
      </c>
      <c r="AR54" s="270">
        <v>1.5014528163096776</v>
      </c>
      <c r="AS54" s="270">
        <v>0.20892170085670295</v>
      </c>
      <c r="AT54" s="270">
        <v>1.1497954096516465</v>
      </c>
      <c r="AU54" s="270">
        <v>5.3738550920480463</v>
      </c>
      <c r="AV54" s="270">
        <v>0.21228059688254824</v>
      </c>
      <c r="AW54" s="270">
        <v>0.5450804684633026</v>
      </c>
      <c r="AX54" s="270">
        <v>7.5650799257932139E-2</v>
      </c>
      <c r="AY54" s="270">
        <v>0.48278655007315074</v>
      </c>
      <c r="AZ54" s="270">
        <v>7.2920513217909877E-2</v>
      </c>
      <c r="BA54" s="270">
        <v>22.870182268531199</v>
      </c>
      <c r="BB54" s="270">
        <v>10.657743850937724</v>
      </c>
      <c r="BC54" s="270">
        <v>21.932399232134227</v>
      </c>
      <c r="BD54" s="270">
        <v>121.67430204384675</v>
      </c>
      <c r="BE54" s="270">
        <v>49.824972983692668</v>
      </c>
      <c r="BF54" s="270">
        <v>119.29771538852565</v>
      </c>
      <c r="BG54" s="26"/>
    </row>
    <row r="55" spans="1:59" s="96" customFormat="1" ht="12.75" x14ac:dyDescent="0.2">
      <c r="A55" s="13">
        <v>1.4</v>
      </c>
      <c r="B55" s="279">
        <v>659.99999999999898</v>
      </c>
      <c r="C55" s="408">
        <v>2.6509702450472199</v>
      </c>
      <c r="D55" s="408">
        <v>11.8954515461966</v>
      </c>
      <c r="E55" s="408"/>
      <c r="F55" s="408"/>
      <c r="G55" s="408">
        <v>43.8779046914593</v>
      </c>
      <c r="H55" s="408">
        <v>2.99788394460924</v>
      </c>
      <c r="I55" s="408">
        <v>22.519688382980899</v>
      </c>
      <c r="J55" s="408">
        <v>12.810159151037</v>
      </c>
      <c r="K55" s="408">
        <v>1.56765902129621</v>
      </c>
      <c r="L55" s="408"/>
      <c r="M55" s="408">
        <v>1.6802830173735399</v>
      </c>
      <c r="N55" s="408"/>
      <c r="O55" s="411"/>
      <c r="P55" s="417">
        <v>17.220589780902099</v>
      </c>
      <c r="Q55" s="237">
        <v>72.266005791237447</v>
      </c>
      <c r="R55" s="237">
        <v>0</v>
      </c>
      <c r="S55" s="237">
        <v>16.677713087481514</v>
      </c>
      <c r="T55" s="237">
        <v>8.3359817397081454E-2</v>
      </c>
      <c r="U55" s="237">
        <v>1.9500868810334367E-2</v>
      </c>
      <c r="V55" s="237">
        <v>0.91888275792662588</v>
      </c>
      <c r="W55" s="237">
        <v>7.3408673341268855</v>
      </c>
      <c r="X55" s="412">
        <v>2.6936703430200879</v>
      </c>
      <c r="Y55" s="270">
        <v>1.0149499108408293</v>
      </c>
      <c r="Z55" s="270">
        <v>83.721042412404074</v>
      </c>
      <c r="AA55" s="270">
        <v>16641.533327943009</v>
      </c>
      <c r="AB55" s="270">
        <v>173.92957669133014</v>
      </c>
      <c r="AC55" s="270">
        <v>8.819483673742571</v>
      </c>
      <c r="AD55" s="270">
        <v>2.6270195177812887</v>
      </c>
      <c r="AE55" s="270">
        <v>12.990210510770313</v>
      </c>
      <c r="AF55" s="270">
        <v>0.43235589582831618</v>
      </c>
      <c r="AG55" s="270">
        <v>15.142027680287967</v>
      </c>
      <c r="AH55" s="270">
        <v>24.206042320566336</v>
      </c>
      <c r="AI55" s="270">
        <v>2.5174652997195239</v>
      </c>
      <c r="AJ55" s="270">
        <v>21.406064645464411</v>
      </c>
      <c r="AK55" s="270">
        <v>521.10164434671083</v>
      </c>
      <c r="AL55" s="270">
        <v>9.3433850691137419</v>
      </c>
      <c r="AM55" s="270">
        <v>1.6635338471602177</v>
      </c>
      <c r="AN55" s="270">
        <v>163.92075028748616</v>
      </c>
      <c r="AO55" s="270">
        <v>3.4552762617023389</v>
      </c>
      <c r="AP55" s="270">
        <v>1585.6758914045608</v>
      </c>
      <c r="AQ55" s="270">
        <v>0.67919911877193662</v>
      </c>
      <c r="AR55" s="270">
        <v>1.4689197554446536</v>
      </c>
      <c r="AS55" s="270">
        <v>0.20107111096029548</v>
      </c>
      <c r="AT55" s="270">
        <v>1.090312196289801</v>
      </c>
      <c r="AU55" s="270">
        <v>5.0556464426902465</v>
      </c>
      <c r="AV55" s="270">
        <v>0.1990345871601478</v>
      </c>
      <c r="AW55" s="270">
        <v>0.50681579490511552</v>
      </c>
      <c r="AX55" s="270">
        <v>6.9918004206125817E-2</v>
      </c>
      <c r="AY55" s="270">
        <v>0.44435882968905199</v>
      </c>
      <c r="AZ55" s="270">
        <v>6.6909901097272823E-2</v>
      </c>
      <c r="BA55" s="270">
        <v>21.869305384912138</v>
      </c>
      <c r="BB55" s="270">
        <v>10.542732615604379</v>
      </c>
      <c r="BC55" s="270">
        <v>22.545712164598292</v>
      </c>
      <c r="BD55" s="270">
        <v>113.66525861787635</v>
      </c>
      <c r="BE55" s="270">
        <v>47.630479136025585</v>
      </c>
      <c r="BF55" s="270">
        <v>120.59231364832156</v>
      </c>
      <c r="BG55" s="26"/>
    </row>
    <row r="56" spans="1:59" s="96" customFormat="1" ht="12.75" x14ac:dyDescent="0.2">
      <c r="A56" s="13">
        <v>1.45</v>
      </c>
      <c r="B56" s="279">
        <v>659.99999999999898</v>
      </c>
      <c r="C56" s="408">
        <v>2.79419264483976</v>
      </c>
      <c r="D56" s="408">
        <v>13.1127381292336</v>
      </c>
      <c r="E56" s="408"/>
      <c r="F56" s="408"/>
      <c r="G56" s="408">
        <v>40.851659876338097</v>
      </c>
      <c r="H56" s="408">
        <v>2.1208594467186401</v>
      </c>
      <c r="I56" s="408">
        <v>24.740768316297299</v>
      </c>
      <c r="J56" s="408">
        <v>12.0808258095376</v>
      </c>
      <c r="K56" s="408">
        <v>2.5121771560956399</v>
      </c>
      <c r="L56" s="408"/>
      <c r="M56" s="408">
        <v>1.7867786209393199</v>
      </c>
      <c r="N56" s="408"/>
      <c r="O56" s="411"/>
      <c r="P56" s="417">
        <v>17.921933559889901</v>
      </c>
      <c r="Q56" s="237">
        <v>72.369550801639278</v>
      </c>
      <c r="R56" s="237">
        <v>0</v>
      </c>
      <c r="S56" s="237">
        <v>16.647123369733773</v>
      </c>
      <c r="T56" s="237">
        <v>8.9614969117157897E-2</v>
      </c>
      <c r="U56" s="237">
        <v>2.1558202934642549E-2</v>
      </c>
      <c r="V56" s="237">
        <v>0.87723600400116375</v>
      </c>
      <c r="W56" s="237">
        <v>7.4323933317444375</v>
      </c>
      <c r="X56" s="412">
        <v>2.5625233208295422</v>
      </c>
      <c r="Y56" s="270">
        <v>1.0768737459996514</v>
      </c>
      <c r="Z56" s="270">
        <v>85.239680842371939</v>
      </c>
      <c r="AA56" s="270">
        <v>17217.956724931828</v>
      </c>
      <c r="AB56" s="270">
        <v>178.57106799424824</v>
      </c>
      <c r="AC56" s="270">
        <v>8.655425794562797</v>
      </c>
      <c r="AD56" s="270">
        <v>2.5993608471351952</v>
      </c>
      <c r="AE56" s="270">
        <v>11.654189420305039</v>
      </c>
      <c r="AF56" s="270">
        <v>0.43336888434676263</v>
      </c>
      <c r="AG56" s="270">
        <v>15.28330024007953</v>
      </c>
      <c r="AH56" s="270">
        <v>24.501235190599292</v>
      </c>
      <c r="AI56" s="270">
        <v>2.5647676326656312</v>
      </c>
      <c r="AJ56" s="270">
        <v>22.110246035481666</v>
      </c>
      <c r="AK56" s="270">
        <v>537.11323891803488</v>
      </c>
      <c r="AL56" s="270">
        <v>9.5520890912904086</v>
      </c>
      <c r="AM56" s="270">
        <v>1.677009002360675</v>
      </c>
      <c r="AN56" s="270">
        <v>162.16097012454784</v>
      </c>
      <c r="AO56" s="270">
        <v>3.5060500275673032</v>
      </c>
      <c r="AP56" s="270">
        <v>1523.5359676403079</v>
      </c>
      <c r="AQ56" s="270">
        <v>0.67904464484356974</v>
      </c>
      <c r="AR56" s="270">
        <v>1.4399354852361177</v>
      </c>
      <c r="AS56" s="270">
        <v>0.19415517888462386</v>
      </c>
      <c r="AT56" s="270">
        <v>1.0389503410319751</v>
      </c>
      <c r="AU56" s="270">
        <v>4.7843592821216827</v>
      </c>
      <c r="AV56" s="270">
        <v>0.18779930054721872</v>
      </c>
      <c r="AW56" s="270">
        <v>0.47478203684265607</v>
      </c>
      <c r="AX56" s="270">
        <v>6.5166381042368118E-2</v>
      </c>
      <c r="AY56" s="270">
        <v>0.41272563594474093</v>
      </c>
      <c r="AZ56" s="270">
        <v>6.198755985814821E-2</v>
      </c>
      <c r="BA56" s="270">
        <v>21.020896805363844</v>
      </c>
      <c r="BB56" s="270">
        <v>10.397823728397002</v>
      </c>
      <c r="BC56" s="270">
        <v>23.163986710234678</v>
      </c>
      <c r="BD56" s="270">
        <v>106.48122667843258</v>
      </c>
      <c r="BE56" s="270">
        <v>45.566857111012261</v>
      </c>
      <c r="BF56" s="270">
        <v>122.09156694289118</v>
      </c>
      <c r="BG56" s="26"/>
    </row>
    <row r="57" spans="1:59" s="96" customFormat="1" ht="12.75" x14ac:dyDescent="0.2">
      <c r="A57" s="13">
        <v>1.5</v>
      </c>
      <c r="B57" s="279">
        <v>660.00000000000296</v>
      </c>
      <c r="C57" s="408">
        <v>2.9198631397844999</v>
      </c>
      <c r="D57" s="408">
        <v>14.510954339025201</v>
      </c>
      <c r="E57" s="408"/>
      <c r="F57" s="408"/>
      <c r="G57" s="408">
        <v>37.826901906023402</v>
      </c>
      <c r="H57" s="408">
        <v>1.1927885081695</v>
      </c>
      <c r="I57" s="408">
        <v>26.835542681064901</v>
      </c>
      <c r="J57" s="408">
        <v>11.3349880493528</v>
      </c>
      <c r="K57" s="408">
        <v>3.4788714764621198</v>
      </c>
      <c r="L57" s="408"/>
      <c r="M57" s="408">
        <v>1.9000899001176501</v>
      </c>
      <c r="N57" s="408"/>
      <c r="O57" s="411"/>
      <c r="P57" s="417">
        <v>18.692992701764599</v>
      </c>
      <c r="Q57" s="237">
        <v>72.505061646924403</v>
      </c>
      <c r="R57" s="237">
        <v>0</v>
      </c>
      <c r="S57" s="237">
        <v>16.591611155414618</v>
      </c>
      <c r="T57" s="237">
        <v>9.8356760977226398E-2</v>
      </c>
      <c r="U57" s="237">
        <v>2.4821013123575875E-2</v>
      </c>
      <c r="V57" s="237">
        <v>0.85436688748034906</v>
      </c>
      <c r="W57" s="237">
        <v>7.4415163521217478</v>
      </c>
      <c r="X57" s="412">
        <v>2.4842661839580802</v>
      </c>
      <c r="Y57" s="270">
        <v>1.1513230620669805</v>
      </c>
      <c r="Z57" s="270">
        <v>87.329900318269367</v>
      </c>
      <c r="AA57" s="270">
        <v>17902.563708053956</v>
      </c>
      <c r="AB57" s="270">
        <v>184.74998589614151</v>
      </c>
      <c r="AC57" s="270">
        <v>8.4961757107526914</v>
      </c>
      <c r="AD57" s="270">
        <v>2.5792047987440805</v>
      </c>
      <c r="AE57" s="270">
        <v>10.544337645446916</v>
      </c>
      <c r="AF57" s="270">
        <v>0.43407876518982319</v>
      </c>
      <c r="AG57" s="270">
        <v>15.417587517658882</v>
      </c>
      <c r="AH57" s="270">
        <v>24.783343743389068</v>
      </c>
      <c r="AI57" s="270">
        <v>2.6118295071334159</v>
      </c>
      <c r="AJ57" s="270">
        <v>22.908810930798801</v>
      </c>
      <c r="AK57" s="270">
        <v>554.14980590984442</v>
      </c>
      <c r="AL57" s="270">
        <v>9.7633282169091036</v>
      </c>
      <c r="AM57" s="270">
        <v>1.691318324204786</v>
      </c>
      <c r="AN57" s="270">
        <v>160.64738328996407</v>
      </c>
      <c r="AO57" s="270">
        <v>3.5595640360275014</v>
      </c>
      <c r="AP57" s="270">
        <v>1464.5925621952013</v>
      </c>
      <c r="AQ57" s="270">
        <v>0.6791488031537668</v>
      </c>
      <c r="AR57" s="270">
        <v>1.4146498449328826</v>
      </c>
      <c r="AS57" s="270">
        <v>0.18816848867550845</v>
      </c>
      <c r="AT57" s="270">
        <v>0.99521746798137867</v>
      </c>
      <c r="AU57" s="270">
        <v>4.5558958250826151</v>
      </c>
      <c r="AV57" s="270">
        <v>0.17837560326787719</v>
      </c>
      <c r="AW57" s="270">
        <v>0.44819299444169719</v>
      </c>
      <c r="AX57" s="270">
        <v>6.1254601799579367E-2</v>
      </c>
      <c r="AY57" s="270">
        <v>0.38682828046698881</v>
      </c>
      <c r="AZ57" s="270">
        <v>5.7974696279948425E-2</v>
      </c>
      <c r="BA57" s="270">
        <v>20.313730887687967</v>
      </c>
      <c r="BB57" s="270">
        <v>10.245136928029686</v>
      </c>
      <c r="BC57" s="270">
        <v>23.761540768973592</v>
      </c>
      <c r="BD57" s="270">
        <v>100.09946746550052</v>
      </c>
      <c r="BE57" s="270">
        <v>43.663250123465701</v>
      </c>
      <c r="BF57" s="270">
        <v>123.76842266380348</v>
      </c>
      <c r="BG57" s="26"/>
    </row>
    <row r="58" spans="1:59" s="96" customFormat="1" ht="12.75" x14ac:dyDescent="0.2">
      <c r="A58" s="13">
        <v>1.55</v>
      </c>
      <c r="B58" s="279">
        <v>660</v>
      </c>
      <c r="C58" s="408">
        <v>3.3975776773455801</v>
      </c>
      <c r="D58" s="408">
        <v>19.390763962217001</v>
      </c>
      <c r="E58" s="408"/>
      <c r="F58" s="408"/>
      <c r="G58" s="408">
        <v>31.235894959408199</v>
      </c>
      <c r="H58" s="408"/>
      <c r="I58" s="408">
        <v>30.1775353038745</v>
      </c>
      <c r="J58" s="408">
        <v>10.226986885796199</v>
      </c>
      <c r="K58" s="408">
        <v>4.7175867193999101</v>
      </c>
      <c r="L58" s="408"/>
      <c r="M58" s="408"/>
      <c r="N58" s="408"/>
      <c r="O58" s="411">
        <v>0.85365449195862797</v>
      </c>
      <c r="P58" s="417">
        <v>19.3932055108375</v>
      </c>
      <c r="Q58" s="237">
        <v>72.576403372318097</v>
      </c>
      <c r="R58" s="237">
        <v>0</v>
      </c>
      <c r="S58" s="237">
        <v>16.597877020671138</v>
      </c>
      <c r="T58" s="237">
        <v>9.4895536537006039E-2</v>
      </c>
      <c r="U58" s="237">
        <v>2.4722347745766399E-2</v>
      </c>
      <c r="V58" s="237">
        <v>0.82872824362258213</v>
      </c>
      <c r="W58" s="237">
        <v>7.5615256143809884</v>
      </c>
      <c r="X58" s="412">
        <v>2.3158478647244083</v>
      </c>
      <c r="Y58" s="270">
        <v>1.3617716069183072</v>
      </c>
      <c r="Z58" s="270">
        <v>95.63852746400957</v>
      </c>
      <c r="AA58" s="270">
        <v>20340.254105109201</v>
      </c>
      <c r="AB58" s="270">
        <v>214.53939270689992</v>
      </c>
      <c r="AC58" s="270">
        <v>7.9290726359506714</v>
      </c>
      <c r="AD58" s="270">
        <v>2.4859706094799252</v>
      </c>
      <c r="AE58" s="270">
        <v>1.9795004764012036</v>
      </c>
      <c r="AF58" s="270">
        <v>9.536744875964738E-2</v>
      </c>
      <c r="AG58" s="270">
        <v>26.27167227335886</v>
      </c>
      <c r="AH58" s="270">
        <v>42.039681471186256</v>
      </c>
      <c r="AI58" s="270">
        <v>4.0775884082519909</v>
      </c>
      <c r="AJ58" s="270">
        <v>24.344444256957321</v>
      </c>
      <c r="AK58" s="270">
        <v>786.98141968355969</v>
      </c>
      <c r="AL58" s="270">
        <v>15.321011918632236</v>
      </c>
      <c r="AM58" s="270">
        <v>2.1803941978564536</v>
      </c>
      <c r="AN58" s="270">
        <v>157.67896446838958</v>
      </c>
      <c r="AO58" s="270">
        <v>3.6153890103463366</v>
      </c>
      <c r="AP58" s="270">
        <v>1105.1628039761733</v>
      </c>
      <c r="AQ58" s="270">
        <v>0.86460201019519733</v>
      </c>
      <c r="AR58" s="270">
        <v>1.5378014365317683</v>
      </c>
      <c r="AS58" s="270">
        <v>0.19227309678812887</v>
      </c>
      <c r="AT58" s="270">
        <v>0.97464988245432316</v>
      </c>
      <c r="AU58" s="270">
        <v>4.3456747486727849</v>
      </c>
      <c r="AV58" s="270">
        <v>0.16926774056576663</v>
      </c>
      <c r="AW58" s="270">
        <v>0.41990703971061288</v>
      </c>
      <c r="AX58" s="270">
        <v>5.6656864309809103E-2</v>
      </c>
      <c r="AY58" s="270">
        <v>0.35501980825571272</v>
      </c>
      <c r="AZ58" s="270">
        <v>5.2880093964400181E-2</v>
      </c>
      <c r="BA58" s="270">
        <v>19.384599886716405</v>
      </c>
      <c r="BB58" s="270">
        <v>10.388901981593852</v>
      </c>
      <c r="BC58" s="270">
        <v>24.368888350063344</v>
      </c>
      <c r="BD58" s="270">
        <v>87.042813012715442</v>
      </c>
      <c r="BE58" s="270">
        <v>39.99134756922021</v>
      </c>
      <c r="BF58" s="270">
        <v>134.57193534068855</v>
      </c>
      <c r="BG58" s="26"/>
    </row>
    <row r="59" spans="1:59" s="96" customFormat="1" ht="12.75" x14ac:dyDescent="0.2">
      <c r="A59" s="13">
        <v>1.5999999999999901</v>
      </c>
      <c r="B59" s="279">
        <v>660.00000000000102</v>
      </c>
      <c r="C59" s="408">
        <v>3.6024937709447902</v>
      </c>
      <c r="D59" s="408">
        <v>20.811562651099798</v>
      </c>
      <c r="E59" s="408"/>
      <c r="F59" s="408"/>
      <c r="G59" s="408">
        <v>27.504536819654302</v>
      </c>
      <c r="H59" s="408"/>
      <c r="I59" s="408">
        <v>32.497722875902198</v>
      </c>
      <c r="J59" s="408">
        <v>9.8638867002026398</v>
      </c>
      <c r="K59" s="408">
        <v>4.8346955967920504</v>
      </c>
      <c r="L59" s="408"/>
      <c r="M59" s="408"/>
      <c r="N59" s="408"/>
      <c r="O59" s="411">
        <v>0.88510158540424499</v>
      </c>
      <c r="P59" s="417">
        <v>20.135962366111698</v>
      </c>
      <c r="Q59" s="237">
        <v>72.667290249801809</v>
      </c>
      <c r="R59" s="237">
        <v>0</v>
      </c>
      <c r="S59" s="237">
        <v>16.591262457965676</v>
      </c>
      <c r="T59" s="237">
        <v>9.2934254196414309E-2</v>
      </c>
      <c r="U59" s="237">
        <v>2.5372416699790925E-2</v>
      </c>
      <c r="V59" s="237">
        <v>0.82318459746384187</v>
      </c>
      <c r="W59" s="237">
        <v>7.6086479737700801</v>
      </c>
      <c r="X59" s="412">
        <v>2.1913080501024051</v>
      </c>
      <c r="Y59" s="270">
        <v>1.4209577230707777</v>
      </c>
      <c r="Z59" s="270">
        <v>94.110483454092616</v>
      </c>
      <c r="AA59" s="270">
        <v>20939.758163872586</v>
      </c>
      <c r="AB59" s="270">
        <v>209.97173672305692</v>
      </c>
      <c r="AC59" s="270">
        <v>7.7528449641806914</v>
      </c>
      <c r="AD59" s="270">
        <v>2.4380552495937109</v>
      </c>
      <c r="AE59" s="270">
        <v>1.9249867866376669</v>
      </c>
      <c r="AF59" s="270">
        <v>9.3112079161211572E-2</v>
      </c>
      <c r="AG59" s="270">
        <v>27.936480151440627</v>
      </c>
      <c r="AH59" s="270">
        <v>45.004039266673551</v>
      </c>
      <c r="AI59" s="270">
        <v>4.3788444948830794</v>
      </c>
      <c r="AJ59" s="270">
        <v>25.183335211322547</v>
      </c>
      <c r="AK59" s="270">
        <v>845.2301076959584</v>
      </c>
      <c r="AL59" s="270">
        <v>16.570687027415843</v>
      </c>
      <c r="AM59" s="270">
        <v>2.2557011519310901</v>
      </c>
      <c r="AN59" s="270">
        <v>156.76313033865964</v>
      </c>
      <c r="AO59" s="270">
        <v>3.7019837213503428</v>
      </c>
      <c r="AP59" s="270">
        <v>1097.7810222090106</v>
      </c>
      <c r="AQ59" s="270">
        <v>0.88354769524589327</v>
      </c>
      <c r="AR59" s="270">
        <v>1.5211260823766997</v>
      </c>
      <c r="AS59" s="270">
        <v>0.18699099682194764</v>
      </c>
      <c r="AT59" s="270">
        <v>0.93607039911275836</v>
      </c>
      <c r="AU59" s="270">
        <v>4.1488694860164612</v>
      </c>
      <c r="AV59" s="270">
        <v>0.16121609177846552</v>
      </c>
      <c r="AW59" s="270">
        <v>0.39769133229876719</v>
      </c>
      <c r="AX59" s="270">
        <v>5.3456076037024826E-2</v>
      </c>
      <c r="AY59" s="270">
        <v>0.33412778507403174</v>
      </c>
      <c r="AZ59" s="270">
        <v>4.9678376038290027E-2</v>
      </c>
      <c r="BA59" s="270">
        <v>18.606034725790437</v>
      </c>
      <c r="BB59" s="270">
        <v>10.846199824641351</v>
      </c>
      <c r="BC59" s="270">
        <v>25.196704465215554</v>
      </c>
      <c r="BD59" s="270">
        <v>82.171363747918491</v>
      </c>
      <c r="BE59" s="270">
        <v>38.730672208895975</v>
      </c>
      <c r="BF59" s="270">
        <v>137.2594873638578</v>
      </c>
      <c r="BG59" s="26"/>
    </row>
    <row r="60" spans="1:59" s="96" customFormat="1" ht="12.75" x14ac:dyDescent="0.2">
      <c r="A60" s="13">
        <v>1.65</v>
      </c>
      <c r="B60" s="279">
        <v>659.99999999999898</v>
      </c>
      <c r="C60" s="408">
        <v>3.6252656465578799</v>
      </c>
      <c r="D60" s="408">
        <v>22.373803216053499</v>
      </c>
      <c r="E60" s="408"/>
      <c r="F60" s="408"/>
      <c r="G60" s="408">
        <v>23.864863321506402</v>
      </c>
      <c r="H60" s="408"/>
      <c r="I60" s="408">
        <v>34.653500852189197</v>
      </c>
      <c r="J60" s="408">
        <v>9.5659181352948295</v>
      </c>
      <c r="K60" s="408">
        <v>4.96681089044798</v>
      </c>
      <c r="L60" s="408"/>
      <c r="M60" s="408"/>
      <c r="N60" s="408"/>
      <c r="O60" s="411">
        <v>0.91416449082719797</v>
      </c>
      <c r="P60" s="417">
        <v>20.812738182594298</v>
      </c>
      <c r="Q60" s="237">
        <v>72.735355808412294</v>
      </c>
      <c r="R60" s="237">
        <v>0</v>
      </c>
      <c r="S60" s="237">
        <v>16.595580458211316</v>
      </c>
      <c r="T60" s="237">
        <v>9.1377473414126775E-2</v>
      </c>
      <c r="U60" s="237">
        <v>2.6043292628903349E-2</v>
      </c>
      <c r="V60" s="237">
        <v>0.81351992034151588</v>
      </c>
      <c r="W60" s="237">
        <v>7.6666167279434285</v>
      </c>
      <c r="X60" s="412">
        <v>2.0715063190484271</v>
      </c>
      <c r="Y60" s="270">
        <v>1.5143804173529891</v>
      </c>
      <c r="Z60" s="270">
        <v>93.628269832385513</v>
      </c>
      <c r="AA60" s="270">
        <v>21677.41863919179</v>
      </c>
      <c r="AB60" s="270">
        <v>206.42235410777062</v>
      </c>
      <c r="AC60" s="270">
        <v>7.7457597036603385</v>
      </c>
      <c r="AD60" s="270">
        <v>2.4536307287286485</v>
      </c>
      <c r="AE60" s="270">
        <v>1.8786504470256407</v>
      </c>
      <c r="AF60" s="270">
        <v>9.124288338238723E-2</v>
      </c>
      <c r="AG60" s="270">
        <v>30.182731397137189</v>
      </c>
      <c r="AH60" s="270">
        <v>48.728485193296677</v>
      </c>
      <c r="AI60" s="270">
        <v>4.7436925913415866</v>
      </c>
      <c r="AJ60" s="270">
        <v>26.548210508149577</v>
      </c>
      <c r="AK60" s="270">
        <v>922.0461902471643</v>
      </c>
      <c r="AL60" s="270">
        <v>18.074624674701884</v>
      </c>
      <c r="AM60" s="270">
        <v>2.3404529384857362</v>
      </c>
      <c r="AN60" s="270">
        <v>156.75014885700622</v>
      </c>
      <c r="AO60" s="270">
        <v>3.8060800775870067</v>
      </c>
      <c r="AP60" s="270">
        <v>1091.689655342298</v>
      </c>
      <c r="AQ60" s="270">
        <v>0.90521251142305914</v>
      </c>
      <c r="AR60" s="270">
        <v>1.5090893621292167</v>
      </c>
      <c r="AS60" s="270">
        <v>0.18259684274121724</v>
      </c>
      <c r="AT60" s="270">
        <v>0.90375648485583626</v>
      </c>
      <c r="AU60" s="270">
        <v>3.9845009603288415</v>
      </c>
      <c r="AV60" s="270">
        <v>0.15450330069679238</v>
      </c>
      <c r="AW60" s="270">
        <v>0.37926564015603376</v>
      </c>
      <c r="AX60" s="270">
        <v>5.0812423715863066E-2</v>
      </c>
      <c r="AY60" s="270">
        <v>0.31692394988926792</v>
      </c>
      <c r="AZ60" s="270">
        <v>4.7047953337939555E-2</v>
      </c>
      <c r="BA60" s="270">
        <v>17.953549098181057</v>
      </c>
      <c r="BB60" s="270">
        <v>11.323608071073467</v>
      </c>
      <c r="BC60" s="270">
        <v>26.000407468661709</v>
      </c>
      <c r="BD60" s="270">
        <v>78.051077531942767</v>
      </c>
      <c r="BE60" s="270">
        <v>37.55148894093886</v>
      </c>
      <c r="BF60" s="270">
        <v>140.20519379450437</v>
      </c>
      <c r="BG60" s="26"/>
    </row>
    <row r="61" spans="1:59" s="96" customFormat="1" ht="12.75" x14ac:dyDescent="0.2">
      <c r="A61" s="13">
        <v>1.7</v>
      </c>
      <c r="B61" s="279">
        <v>659.99999999999898</v>
      </c>
      <c r="C61" s="408">
        <v>2.2513278454205898</v>
      </c>
      <c r="D61" s="408">
        <v>24.426744558051201</v>
      </c>
      <c r="E61" s="408"/>
      <c r="F61" s="408"/>
      <c r="G61" s="408">
        <v>20.613657178217998</v>
      </c>
      <c r="H61" s="408"/>
      <c r="I61" s="408">
        <v>36.424777787291703</v>
      </c>
      <c r="J61" s="408">
        <v>9.6943920422921792</v>
      </c>
      <c r="K61" s="408">
        <v>5.29356455664895</v>
      </c>
      <c r="L61" s="408"/>
      <c r="M61" s="408"/>
      <c r="N61" s="408"/>
      <c r="O61" s="411">
        <v>0.93712471024704902</v>
      </c>
      <c r="P61" s="417">
        <v>21.359141432058301</v>
      </c>
      <c r="Q61" s="237">
        <v>72.775536713704781</v>
      </c>
      <c r="R61" s="237">
        <v>0</v>
      </c>
      <c r="S61" s="237">
        <v>16.617467854182824</v>
      </c>
      <c r="T61" s="237">
        <v>8.9532752364760854E-2</v>
      </c>
      <c r="U61" s="237">
        <v>2.6698732870600993E-2</v>
      </c>
      <c r="V61" s="237">
        <v>0.81621903240726768</v>
      </c>
      <c r="W61" s="237">
        <v>7.7049880657163561</v>
      </c>
      <c r="X61" s="412">
        <v>1.9695568487533854</v>
      </c>
      <c r="Y61" s="270">
        <v>1.9403674962061208</v>
      </c>
      <c r="Z61" s="270">
        <v>100.57479343774608</v>
      </c>
      <c r="AA61" s="270">
        <v>23247.351866160105</v>
      </c>
      <c r="AB61" s="270">
        <v>206.72590002445142</v>
      </c>
      <c r="AC61" s="270">
        <v>9.3484707785083323</v>
      </c>
      <c r="AD61" s="270">
        <v>3.0865898622641215</v>
      </c>
      <c r="AE61" s="270">
        <v>1.851004070086145</v>
      </c>
      <c r="AF61" s="270">
        <v>9.054154909150107E-2</v>
      </c>
      <c r="AG61" s="270">
        <v>36.769759858738944</v>
      </c>
      <c r="AH61" s="270">
        <v>56.564928410464816</v>
      </c>
      <c r="AI61" s="270">
        <v>5.3611538865317971</v>
      </c>
      <c r="AJ61" s="270">
        <v>32.998374134024523</v>
      </c>
      <c r="AK61" s="270">
        <v>1120.7808097079562</v>
      </c>
      <c r="AL61" s="270">
        <v>20.327700821400288</v>
      </c>
      <c r="AM61" s="270">
        <v>2.4554160454893585</v>
      </c>
      <c r="AN61" s="270">
        <v>162.5321665052827</v>
      </c>
      <c r="AO61" s="270">
        <v>4.0188693219607332</v>
      </c>
      <c r="AP61" s="270">
        <v>1083.479989529656</v>
      </c>
      <c r="AQ61" s="270">
        <v>0.93798858594514634</v>
      </c>
      <c r="AR61" s="270">
        <v>1.5100793273535968</v>
      </c>
      <c r="AS61" s="270">
        <v>0.1799946296916532</v>
      </c>
      <c r="AT61" s="270">
        <v>0.88174448666623539</v>
      </c>
      <c r="AU61" s="270">
        <v>3.8693247323489972</v>
      </c>
      <c r="AV61" s="270">
        <v>0.14976213501264526</v>
      </c>
      <c r="AW61" s="270">
        <v>0.36607860434361006</v>
      </c>
      <c r="AX61" s="270">
        <v>4.8910564166395366E-2</v>
      </c>
      <c r="AY61" s="270">
        <v>0.30452324451702839</v>
      </c>
      <c r="AZ61" s="270">
        <v>4.5151103764105277E-2</v>
      </c>
      <c r="BA61" s="270">
        <v>17.492131403418217</v>
      </c>
      <c r="BB61" s="270">
        <v>11.649902407787176</v>
      </c>
      <c r="BC61" s="270">
        <v>26.565939311034352</v>
      </c>
      <c r="BD61" s="270">
        <v>75.720525244603067</v>
      </c>
      <c r="BE61" s="270">
        <v>36.326800170688863</v>
      </c>
      <c r="BF61" s="270">
        <v>143.72186289757747</v>
      </c>
      <c r="BG61" s="26"/>
    </row>
    <row r="62" spans="1:59" s="96" customFormat="1" ht="12.75" x14ac:dyDescent="0.2">
      <c r="A62" s="13">
        <v>1.75</v>
      </c>
      <c r="B62" s="279">
        <v>660.00000000000296</v>
      </c>
      <c r="C62" s="408">
        <v>3.4343700785179399E-2</v>
      </c>
      <c r="D62" s="408">
        <v>27.087441663280998</v>
      </c>
      <c r="E62" s="408"/>
      <c r="F62" s="408"/>
      <c r="G62" s="408">
        <v>17.095782504130799</v>
      </c>
      <c r="H62" s="408"/>
      <c r="I62" s="408">
        <v>38.191695672531701</v>
      </c>
      <c r="J62" s="408">
        <v>10.056082463262801</v>
      </c>
      <c r="K62" s="408">
        <v>5.6907560477400496</v>
      </c>
      <c r="L62" s="408"/>
      <c r="M62" s="408"/>
      <c r="N62" s="408"/>
      <c r="O62" s="411">
        <v>0.96006235232050796</v>
      </c>
      <c r="P62" s="417">
        <v>21.7324082262658</v>
      </c>
      <c r="Q62" s="237">
        <v>72.734130422232298</v>
      </c>
      <c r="R62" s="237">
        <v>0</v>
      </c>
      <c r="S62" s="237">
        <v>16.693248778906742</v>
      </c>
      <c r="T62" s="237">
        <v>8.8661023432746677E-2</v>
      </c>
      <c r="U62" s="237">
        <v>2.700518244089762E-2</v>
      </c>
      <c r="V62" s="237">
        <v>0.78059766137504971</v>
      </c>
      <c r="W62" s="237">
        <v>7.8739257014768516</v>
      </c>
      <c r="X62" s="412">
        <v>1.8024312301354248</v>
      </c>
      <c r="Y62" s="270">
        <v>3.3103918817895361</v>
      </c>
      <c r="Z62" s="270">
        <v>115.67544776371854</v>
      </c>
      <c r="AA62" s="270">
        <v>26001.16242371202</v>
      </c>
      <c r="AB62" s="270">
        <v>211.19021406499235</v>
      </c>
      <c r="AC62" s="270">
        <v>13.980754324730153</v>
      </c>
      <c r="AD62" s="270">
        <v>5.2401918531821936</v>
      </c>
      <c r="AE62" s="270">
        <v>1.831014586962044</v>
      </c>
      <c r="AF62" s="270">
        <v>9.0312854576647006E-2</v>
      </c>
      <c r="AG62" s="270">
        <v>52.873578212453715</v>
      </c>
      <c r="AH62" s="270">
        <v>71.904153172741019</v>
      </c>
      <c r="AI62" s="270">
        <v>6.4201739737984109</v>
      </c>
      <c r="AJ62" s="270">
        <v>51.451460335581636</v>
      </c>
      <c r="AK62" s="270">
        <v>1588.1407866788436</v>
      </c>
      <c r="AL62" s="270">
        <v>23.986301396752843</v>
      </c>
      <c r="AM62" s="270">
        <v>2.6153356508754499</v>
      </c>
      <c r="AN62" s="270">
        <v>172.90197890467778</v>
      </c>
      <c r="AO62" s="270">
        <v>4.3501490543387886</v>
      </c>
      <c r="AP62" s="270">
        <v>1075.989417428962</v>
      </c>
      <c r="AQ62" s="270">
        <v>0.98423104838153286</v>
      </c>
      <c r="AR62" s="270">
        <v>1.5191551904013556</v>
      </c>
      <c r="AS62" s="270">
        <v>0.17809631268287218</v>
      </c>
      <c r="AT62" s="270">
        <v>0.86289751025051986</v>
      </c>
      <c r="AU62" s="270">
        <v>3.768156917316225</v>
      </c>
      <c r="AV62" s="270">
        <v>0.14556967431798601</v>
      </c>
      <c r="AW62" s="270">
        <v>0.35429362243416923</v>
      </c>
      <c r="AX62" s="270">
        <v>4.7204205858541216E-2</v>
      </c>
      <c r="AY62" s="270">
        <v>0.29338122211785239</v>
      </c>
      <c r="AZ62" s="270">
        <v>4.3446123059900928E-2</v>
      </c>
      <c r="BA62" s="270">
        <v>17.087322417757221</v>
      </c>
      <c r="BB62" s="270">
        <v>12.00140948831198</v>
      </c>
      <c r="BC62" s="270">
        <v>27.057203438193259</v>
      </c>
      <c r="BD62" s="270">
        <v>73.832228315622572</v>
      </c>
      <c r="BE62" s="270">
        <v>35.020820864937164</v>
      </c>
      <c r="BF62" s="270">
        <v>148.2591748992003</v>
      </c>
      <c r="BG62" s="26"/>
    </row>
    <row r="63" spans="1:59" s="96" customFormat="1" ht="12.75" x14ac:dyDescent="0.2">
      <c r="A63" s="13">
        <v>0.69999999999999796</v>
      </c>
      <c r="B63" s="279">
        <v>670.00000000000102</v>
      </c>
      <c r="C63" s="408">
        <v>0.93271538748874105</v>
      </c>
      <c r="D63" s="408">
        <v>6.2262741797174899</v>
      </c>
      <c r="E63" s="408"/>
      <c r="F63" s="408">
        <v>10.274318104894</v>
      </c>
      <c r="G63" s="408">
        <v>66.569953941891598</v>
      </c>
      <c r="H63" s="408">
        <v>3.3614003369660601</v>
      </c>
      <c r="I63" s="408"/>
      <c r="J63" s="408">
        <v>11.588042835850899</v>
      </c>
      <c r="K63" s="408"/>
      <c r="L63" s="408"/>
      <c r="M63" s="408">
        <v>1.0472952131913</v>
      </c>
      <c r="N63" s="408"/>
      <c r="O63" s="411"/>
      <c r="P63" s="417">
        <v>11.693356202525299</v>
      </c>
      <c r="Q63" s="237">
        <v>74.52646375404116</v>
      </c>
      <c r="R63" s="237">
        <v>0</v>
      </c>
      <c r="S63" s="237">
        <v>14.862258985434027</v>
      </c>
      <c r="T63" s="237">
        <v>0.13352026499792286</v>
      </c>
      <c r="U63" s="237">
        <v>2.3404316955374239E-2</v>
      </c>
      <c r="V63" s="237">
        <v>1.830205916339285</v>
      </c>
      <c r="W63" s="237">
        <v>4.6396910289721456</v>
      </c>
      <c r="X63" s="412">
        <v>3.9844557332600949</v>
      </c>
      <c r="Y63" s="270">
        <v>0.83522277984785853</v>
      </c>
      <c r="Z63" s="270">
        <v>96.71339903544289</v>
      </c>
      <c r="AA63" s="270">
        <v>14316.329431860753</v>
      </c>
      <c r="AB63" s="270">
        <v>155.20427430782701</v>
      </c>
      <c r="AC63" s="270">
        <v>9.3007505276024798</v>
      </c>
      <c r="AD63" s="270">
        <v>2.8580283747420023</v>
      </c>
      <c r="AE63" s="270">
        <v>13.436762213340973</v>
      </c>
      <c r="AF63" s="270">
        <v>0.40123164392246019</v>
      </c>
      <c r="AG63" s="270">
        <v>12.49919197448512</v>
      </c>
      <c r="AH63" s="270">
        <v>20.562534903864247</v>
      </c>
      <c r="AI63" s="270">
        <v>2.1042972123572188</v>
      </c>
      <c r="AJ63" s="270">
        <v>11.899836425183231</v>
      </c>
      <c r="AK63" s="270">
        <v>134.01726152959714</v>
      </c>
      <c r="AL63" s="270">
        <v>7.7762665473335666</v>
      </c>
      <c r="AM63" s="270">
        <v>1.6047008140625274</v>
      </c>
      <c r="AN63" s="270">
        <v>191.59345826326839</v>
      </c>
      <c r="AO63" s="270">
        <v>3.1972152549534449</v>
      </c>
      <c r="AP63" s="270">
        <v>1773.2730128162741</v>
      </c>
      <c r="AQ63" s="270">
        <v>0.61168715987402489</v>
      </c>
      <c r="AR63" s="270">
        <v>1.9511972892460787</v>
      </c>
      <c r="AS63" s="270">
        <v>0.33451549649813556</v>
      </c>
      <c r="AT63" s="270">
        <v>2.3288682941758752</v>
      </c>
      <c r="AU63" s="270">
        <v>12.751889567165817</v>
      </c>
      <c r="AV63" s="270">
        <v>0.54175595629782303</v>
      </c>
      <c r="AW63" s="270">
        <v>1.7123986972416143</v>
      </c>
      <c r="AX63" s="270">
        <v>0.28675592599425981</v>
      </c>
      <c r="AY63" s="270">
        <v>2.131549453095074</v>
      </c>
      <c r="AZ63" s="270">
        <v>0.36757020595389434</v>
      </c>
      <c r="BA63" s="270">
        <v>46.806363702162209</v>
      </c>
      <c r="BB63" s="270">
        <v>8.8726461159551224</v>
      </c>
      <c r="BC63" s="270">
        <v>17.991652057594315</v>
      </c>
      <c r="BD63" s="270">
        <v>183.96932610220429</v>
      </c>
      <c r="BE63" s="270">
        <v>72.630356826659749</v>
      </c>
      <c r="BF63" s="270">
        <v>120.42228303003478</v>
      </c>
      <c r="BG63" s="26"/>
    </row>
    <row r="64" spans="1:59" s="96" customFormat="1" ht="12.75" x14ac:dyDescent="0.2">
      <c r="A64" s="13">
        <v>0.749999999999999</v>
      </c>
      <c r="B64" s="279">
        <v>670</v>
      </c>
      <c r="C64" s="408">
        <v>0.88658373447693495</v>
      </c>
      <c r="D64" s="408">
        <v>6.9007234925550502</v>
      </c>
      <c r="E64" s="408"/>
      <c r="F64" s="408">
        <v>8.8689852493191506</v>
      </c>
      <c r="G64" s="408">
        <v>66.814653280137406</v>
      </c>
      <c r="H64" s="408">
        <v>3.28458328647383</v>
      </c>
      <c r="I64" s="408"/>
      <c r="J64" s="408">
        <v>12.1882516418833</v>
      </c>
      <c r="K64" s="408"/>
      <c r="L64" s="408"/>
      <c r="M64" s="408">
        <v>1.0562193151543899</v>
      </c>
      <c r="N64" s="408"/>
      <c r="O64" s="411"/>
      <c r="P64" s="417">
        <v>11.962562064725899</v>
      </c>
      <c r="Q64" s="237">
        <v>74.159081220231428</v>
      </c>
      <c r="R64" s="237">
        <v>0</v>
      </c>
      <c r="S64" s="237">
        <v>15.095104510478659</v>
      </c>
      <c r="T64" s="237">
        <v>0.12335854652699685</v>
      </c>
      <c r="U64" s="237">
        <v>2.1955456855135065E-2</v>
      </c>
      <c r="V64" s="237">
        <v>1.8132942242449652</v>
      </c>
      <c r="W64" s="237">
        <v>4.7462033697430934</v>
      </c>
      <c r="X64" s="412">
        <v>4.0410026719197214</v>
      </c>
      <c r="Y64" s="270">
        <v>0.84468861871912504</v>
      </c>
      <c r="Z64" s="270">
        <v>98.844959024984192</v>
      </c>
      <c r="AA64" s="270">
        <v>14531.273907848776</v>
      </c>
      <c r="AB64" s="270">
        <v>163.8284322101274</v>
      </c>
      <c r="AC64" s="270">
        <v>9.4410347152646654</v>
      </c>
      <c r="AD64" s="270">
        <v>2.9311462028683826</v>
      </c>
      <c r="AE64" s="270">
        <v>13.603362388504626</v>
      </c>
      <c r="AF64" s="270">
        <v>0.40058847921150437</v>
      </c>
      <c r="AG64" s="270">
        <v>12.667160760988885</v>
      </c>
      <c r="AH64" s="270">
        <v>20.678314579130618</v>
      </c>
      <c r="AI64" s="270">
        <v>2.1074964742793116</v>
      </c>
      <c r="AJ64" s="270">
        <v>12.543406635167742</v>
      </c>
      <c r="AK64" s="270">
        <v>147.92205648427364</v>
      </c>
      <c r="AL64" s="270">
        <v>7.772096531241794</v>
      </c>
      <c r="AM64" s="270">
        <v>1.6003825883678819</v>
      </c>
      <c r="AN64" s="270">
        <v>191.3216975490154</v>
      </c>
      <c r="AO64" s="270">
        <v>3.1856895078535858</v>
      </c>
      <c r="AP64" s="270">
        <v>1765.9162566337402</v>
      </c>
      <c r="AQ64" s="270">
        <v>0.62068888178035764</v>
      </c>
      <c r="AR64" s="270">
        <v>1.9439979044211095</v>
      </c>
      <c r="AS64" s="270">
        <v>0.33315292758230874</v>
      </c>
      <c r="AT64" s="270">
        <v>2.3185627771545576</v>
      </c>
      <c r="AU64" s="270">
        <v>12.693329056569638</v>
      </c>
      <c r="AV64" s="270">
        <v>0.53920504285144255</v>
      </c>
      <c r="AW64" s="270">
        <v>1.7038072199954093</v>
      </c>
      <c r="AX64" s="270">
        <v>0.28524810430390929</v>
      </c>
      <c r="AY64" s="270">
        <v>2.1198973126657075</v>
      </c>
      <c r="AZ64" s="270">
        <v>0.36549171594855095</v>
      </c>
      <c r="BA64" s="270">
        <v>46.702076073438427</v>
      </c>
      <c r="BB64" s="270">
        <v>8.8320137090163673</v>
      </c>
      <c r="BC64" s="270">
        <v>17.88090364167094</v>
      </c>
      <c r="BD64" s="270">
        <v>188.77277946631165</v>
      </c>
      <c r="BE64" s="270">
        <v>71.543197313422439</v>
      </c>
      <c r="BF64" s="270">
        <v>119.80734863558671</v>
      </c>
      <c r="BG64" s="26"/>
    </row>
    <row r="65" spans="1:59" s="96" customFormat="1" ht="12.75" x14ac:dyDescent="0.2">
      <c r="A65" s="13">
        <v>0.79999999999999905</v>
      </c>
      <c r="B65" s="279">
        <v>670</v>
      </c>
      <c r="C65" s="408">
        <v>0.84519425013271698</v>
      </c>
      <c r="D65" s="408">
        <v>7.5319097513551396</v>
      </c>
      <c r="E65" s="408"/>
      <c r="F65" s="408">
        <v>7.5229526331535199</v>
      </c>
      <c r="G65" s="408">
        <v>67.075748943938606</v>
      </c>
      <c r="H65" s="408">
        <v>3.2019760353337099</v>
      </c>
      <c r="I65" s="408"/>
      <c r="J65" s="408">
        <v>12.755127361847199</v>
      </c>
      <c r="K65" s="408"/>
      <c r="L65" s="408"/>
      <c r="M65" s="408">
        <v>1.06709102423918</v>
      </c>
      <c r="N65" s="408"/>
      <c r="O65" s="411"/>
      <c r="P65" s="417">
        <v>12.1777230534979</v>
      </c>
      <c r="Q65" s="237">
        <v>73.79865916190829</v>
      </c>
      <c r="R65" s="237">
        <v>0</v>
      </c>
      <c r="S65" s="237">
        <v>15.312471142306908</v>
      </c>
      <c r="T65" s="237">
        <v>0.1161020219729318</v>
      </c>
      <c r="U65" s="237">
        <v>2.0630811022953246E-2</v>
      </c>
      <c r="V65" s="237">
        <v>1.8041155994328664</v>
      </c>
      <c r="W65" s="237">
        <v>4.8119040181308144</v>
      </c>
      <c r="X65" s="412">
        <v>4.1361172452252317</v>
      </c>
      <c r="Y65" s="270">
        <v>0.85383307450046386</v>
      </c>
      <c r="Z65" s="270">
        <v>101.09468505385736</v>
      </c>
      <c r="AA65" s="270">
        <v>14749.039240975151</v>
      </c>
      <c r="AB65" s="270">
        <v>173.28733872617198</v>
      </c>
      <c r="AC65" s="270">
        <v>9.5748050706859473</v>
      </c>
      <c r="AD65" s="270">
        <v>3.0031201099160238</v>
      </c>
      <c r="AE65" s="270">
        <v>13.758509703059252</v>
      </c>
      <c r="AF65" s="270">
        <v>0.39968619382904497</v>
      </c>
      <c r="AG65" s="270">
        <v>12.823119160872659</v>
      </c>
      <c r="AH65" s="270">
        <v>20.776091666143717</v>
      </c>
      <c r="AI65" s="270">
        <v>2.1092594675844034</v>
      </c>
      <c r="AJ65" s="270">
        <v>13.224219695797332</v>
      </c>
      <c r="AK65" s="270">
        <v>164.2070477372954</v>
      </c>
      <c r="AL65" s="270">
        <v>7.7633383635647206</v>
      </c>
      <c r="AM65" s="270">
        <v>1.5953995701322374</v>
      </c>
      <c r="AN65" s="270">
        <v>190.96595038025185</v>
      </c>
      <c r="AO65" s="270">
        <v>3.173302767993313</v>
      </c>
      <c r="AP65" s="270">
        <v>1757.8087709753388</v>
      </c>
      <c r="AQ65" s="270">
        <v>0.62924770213342796</v>
      </c>
      <c r="AR65" s="270">
        <v>1.9362096153649768</v>
      </c>
      <c r="AS65" s="270">
        <v>0.33170607056551044</v>
      </c>
      <c r="AT65" s="270">
        <v>2.3077714055086243</v>
      </c>
      <c r="AU65" s="270">
        <v>12.632644532019022</v>
      </c>
      <c r="AV65" s="270">
        <v>0.53656814001303887</v>
      </c>
      <c r="AW65" s="270">
        <v>1.6949799800969494</v>
      </c>
      <c r="AX65" s="270">
        <v>0.28371101289196804</v>
      </c>
      <c r="AY65" s="270">
        <v>2.1080889956120652</v>
      </c>
      <c r="AZ65" s="270">
        <v>0.36339764068809977</v>
      </c>
      <c r="BA65" s="270">
        <v>46.594703866893994</v>
      </c>
      <c r="BB65" s="270">
        <v>8.7905255335136783</v>
      </c>
      <c r="BC65" s="270">
        <v>17.773767176452967</v>
      </c>
      <c r="BD65" s="270">
        <v>193.6888808114609</v>
      </c>
      <c r="BE65" s="270">
        <v>70.556324154158162</v>
      </c>
      <c r="BF65" s="270">
        <v>119.18501211783632</v>
      </c>
      <c r="BG65" s="26"/>
    </row>
    <row r="66" spans="1:59" s="96" customFormat="1" ht="12.75" x14ac:dyDescent="0.2">
      <c r="A66" s="13">
        <v>0.85000000000000087</v>
      </c>
      <c r="B66" s="279">
        <v>670</v>
      </c>
      <c r="C66" s="408">
        <v>0.80332450646978304</v>
      </c>
      <c r="D66" s="408">
        <v>8.1187799487658197</v>
      </c>
      <c r="E66" s="408"/>
      <c r="F66" s="408">
        <v>6.2618342883790401</v>
      </c>
      <c r="G66" s="408">
        <v>67.328706639508894</v>
      </c>
      <c r="H66" s="408">
        <v>3.12190431833212</v>
      </c>
      <c r="I66" s="408"/>
      <c r="J66" s="408">
        <v>13.286146636510599</v>
      </c>
      <c r="K66" s="408"/>
      <c r="L66" s="408"/>
      <c r="M66" s="408">
        <v>1.0793036620337499</v>
      </c>
      <c r="N66" s="408"/>
      <c r="O66" s="411"/>
      <c r="P66" s="417">
        <v>12.417445097702901</v>
      </c>
      <c r="Q66" s="237">
        <v>73.468341828430411</v>
      </c>
      <c r="R66" s="237">
        <v>0</v>
      </c>
      <c r="S66" s="237">
        <v>15.517714209103801</v>
      </c>
      <c r="T66" s="237">
        <v>0.10847211864421968</v>
      </c>
      <c r="U66" s="237">
        <v>1.9385252100146591E-2</v>
      </c>
      <c r="V66" s="237">
        <v>1.7824832089364795</v>
      </c>
      <c r="W66" s="237">
        <v>4.9046092915483159</v>
      </c>
      <c r="X66" s="412">
        <v>4.1989940912366137</v>
      </c>
      <c r="Y66" s="270">
        <v>0.86274478388710496</v>
      </c>
      <c r="Z66" s="270">
        <v>103.36055003456238</v>
      </c>
      <c r="AA66" s="270">
        <v>14962.044460544837</v>
      </c>
      <c r="AB66" s="270">
        <v>183.29137523721246</v>
      </c>
      <c r="AC66" s="270">
        <v>9.7080457720002133</v>
      </c>
      <c r="AD66" s="270">
        <v>3.0754131608314443</v>
      </c>
      <c r="AE66" s="270">
        <v>13.905103272595344</v>
      </c>
      <c r="AF66" s="270">
        <v>0.39871039565911714</v>
      </c>
      <c r="AG66" s="270">
        <v>12.968872866787361</v>
      </c>
      <c r="AH66" s="270">
        <v>20.861538641410721</v>
      </c>
      <c r="AI66" s="270">
        <v>2.1102831435565332</v>
      </c>
      <c r="AJ66" s="270">
        <v>13.934224424037772</v>
      </c>
      <c r="AK66" s="270">
        <v>183.07927368768685</v>
      </c>
      <c r="AL66" s="270">
        <v>7.7527747142976695</v>
      </c>
      <c r="AM66" s="270">
        <v>1.5903479717775151</v>
      </c>
      <c r="AN66" s="270">
        <v>190.61244427055038</v>
      </c>
      <c r="AO66" s="270">
        <v>3.1613855239852695</v>
      </c>
      <c r="AP66" s="270">
        <v>1749.5268056751738</v>
      </c>
      <c r="AQ66" s="270">
        <v>0.63732415209731241</v>
      </c>
      <c r="AR66" s="270">
        <v>1.9285591808650475</v>
      </c>
      <c r="AS66" s="270">
        <v>0.33029910887187014</v>
      </c>
      <c r="AT66" s="270">
        <v>2.2973563204231096</v>
      </c>
      <c r="AU66" s="270">
        <v>12.574514723178645</v>
      </c>
      <c r="AV66" s="270">
        <v>0.53404414149697821</v>
      </c>
      <c r="AW66" s="270">
        <v>1.6865480240672632</v>
      </c>
      <c r="AX66" s="270">
        <v>0.28225003274659954</v>
      </c>
      <c r="AY66" s="270">
        <v>2.0969068894285403</v>
      </c>
      <c r="AZ66" s="270">
        <v>0.36142266884976204</v>
      </c>
      <c r="BA66" s="270">
        <v>46.492490280204727</v>
      </c>
      <c r="BB66" s="270">
        <v>8.7511621106963222</v>
      </c>
      <c r="BC66" s="270">
        <v>17.673940130969807</v>
      </c>
      <c r="BD66" s="270">
        <v>198.58745534954627</v>
      </c>
      <c r="BE66" s="270">
        <v>69.664780673787561</v>
      </c>
      <c r="BF66" s="270">
        <v>118.59396309424457</v>
      </c>
      <c r="BG66" s="26"/>
    </row>
    <row r="67" spans="1:59" s="96" customFormat="1" ht="12.75" x14ac:dyDescent="0.2">
      <c r="A67" s="13">
        <v>0.90000000000000091</v>
      </c>
      <c r="B67" s="279">
        <v>670</v>
      </c>
      <c r="C67" s="408">
        <v>0.77141684000343602</v>
      </c>
      <c r="D67" s="408">
        <v>8.6773888999819206</v>
      </c>
      <c r="E67" s="408"/>
      <c r="F67" s="408">
        <v>5.1004728335791398</v>
      </c>
      <c r="G67" s="408">
        <v>67.533275786759702</v>
      </c>
      <c r="H67" s="408">
        <v>3.05335018277954</v>
      </c>
      <c r="I67" s="408"/>
      <c r="J67" s="408">
        <v>13.772659144369699</v>
      </c>
      <c r="K67" s="408"/>
      <c r="L67" s="408"/>
      <c r="M67" s="408">
        <v>1.09143631252657</v>
      </c>
      <c r="N67" s="408"/>
      <c r="O67" s="411"/>
      <c r="P67" s="417">
        <v>12.586461874811</v>
      </c>
      <c r="Q67" s="237">
        <v>73.157831064662588</v>
      </c>
      <c r="R67" s="237">
        <v>0</v>
      </c>
      <c r="S67" s="237">
        <v>15.702731489632079</v>
      </c>
      <c r="T67" s="237">
        <v>0.11566326772453975</v>
      </c>
      <c r="U67" s="237">
        <v>1.9771369652114085E-2</v>
      </c>
      <c r="V67" s="237">
        <v>1.7638770335719274</v>
      </c>
      <c r="W67" s="237">
        <v>4.9989015805096741</v>
      </c>
      <c r="X67" s="412">
        <v>4.241224194247101</v>
      </c>
      <c r="Y67" s="270">
        <v>0.87079068507551882</v>
      </c>
      <c r="Z67" s="270">
        <v>105.39023105667019</v>
      </c>
      <c r="AA67" s="270">
        <v>15157.80791246103</v>
      </c>
      <c r="AB67" s="270">
        <v>193.33079070196268</v>
      </c>
      <c r="AC67" s="270">
        <v>9.8224656222118778</v>
      </c>
      <c r="AD67" s="270">
        <v>3.1413399908074666</v>
      </c>
      <c r="AE67" s="270">
        <v>14.042049778039473</v>
      </c>
      <c r="AF67" s="270">
        <v>0.39781618287761056</v>
      </c>
      <c r="AG67" s="270">
        <v>13.10499622868446</v>
      </c>
      <c r="AH67" s="270">
        <v>20.941407384468668</v>
      </c>
      <c r="AI67" s="270">
        <v>2.1114756653073399</v>
      </c>
      <c r="AJ67" s="270">
        <v>14.656739846537793</v>
      </c>
      <c r="AK67" s="270">
        <v>204.75253515182311</v>
      </c>
      <c r="AL67" s="270">
        <v>7.7443560317438926</v>
      </c>
      <c r="AM67" s="270">
        <v>1.5860727989612307</v>
      </c>
      <c r="AN67" s="270">
        <v>190.29444255836646</v>
      </c>
      <c r="AO67" s="270">
        <v>3.1510004610483748</v>
      </c>
      <c r="AP67" s="270">
        <v>1742.072934313692</v>
      </c>
      <c r="AQ67" s="270">
        <v>0.64505662391084451</v>
      </c>
      <c r="AR67" s="270">
        <v>1.9220413724468182</v>
      </c>
      <c r="AS67" s="270">
        <v>0.32909746803613621</v>
      </c>
      <c r="AT67" s="270">
        <v>2.2884289918871445</v>
      </c>
      <c r="AU67" s="270">
        <v>12.524753218250329</v>
      </c>
      <c r="AV67" s="270">
        <v>0.53187763617248629</v>
      </c>
      <c r="AW67" s="270">
        <v>1.679261825021487</v>
      </c>
      <c r="AX67" s="270">
        <v>0.28098367360322807</v>
      </c>
      <c r="AY67" s="270">
        <v>2.0871805714510718</v>
      </c>
      <c r="AZ67" s="270">
        <v>0.35969960287026087</v>
      </c>
      <c r="BA67" s="270">
        <v>46.409647355230881</v>
      </c>
      <c r="BB67" s="270">
        <v>8.7181448900516862</v>
      </c>
      <c r="BC67" s="270">
        <v>17.58481766336601</v>
      </c>
      <c r="BD67" s="270">
        <v>203.14384861076556</v>
      </c>
      <c r="BE67" s="270">
        <v>68.840501689647709</v>
      </c>
      <c r="BF67" s="270">
        <v>118.08521709671047</v>
      </c>
      <c r="BG67" s="26"/>
    </row>
    <row r="68" spans="1:59" s="96" customFormat="1" ht="12.75" x14ac:dyDescent="0.2">
      <c r="A68" s="13">
        <v>0.95</v>
      </c>
      <c r="B68" s="279">
        <v>670</v>
      </c>
      <c r="C68" s="408">
        <v>0.72737902720887904</v>
      </c>
      <c r="D68" s="408">
        <v>9.1925757938854993</v>
      </c>
      <c r="E68" s="408"/>
      <c r="F68" s="408">
        <v>3.9822795471221202</v>
      </c>
      <c r="G68" s="408">
        <v>67.756958603943701</v>
      </c>
      <c r="H68" s="408">
        <v>2.9948934824519702</v>
      </c>
      <c r="I68" s="408"/>
      <c r="J68" s="408">
        <v>14.240788098081399</v>
      </c>
      <c r="K68" s="408"/>
      <c r="L68" s="408"/>
      <c r="M68" s="408">
        <v>1.10512544730645</v>
      </c>
      <c r="N68" s="408"/>
      <c r="O68" s="411"/>
      <c r="P68" s="417">
        <v>12.8760826679804</v>
      </c>
      <c r="Q68" s="237">
        <v>72.865509440355609</v>
      </c>
      <c r="R68" s="237">
        <v>0</v>
      </c>
      <c r="S68" s="237">
        <v>15.885548548410396</v>
      </c>
      <c r="T68" s="237">
        <v>0.10048684414865848</v>
      </c>
      <c r="U68" s="237">
        <v>1.7376666968290318E-2</v>
      </c>
      <c r="V68" s="237">
        <v>1.7369712326051829</v>
      </c>
      <c r="W68" s="237">
        <v>5.0726941777507273</v>
      </c>
      <c r="X68" s="412">
        <v>4.3214130897611218</v>
      </c>
      <c r="Y68" s="270">
        <v>0.8788967060571321</v>
      </c>
      <c r="Z68" s="270">
        <v>107.36875412812161</v>
      </c>
      <c r="AA68" s="270">
        <v>15342.395134451104</v>
      </c>
      <c r="AB68" s="270">
        <v>203.82701791024061</v>
      </c>
      <c r="AC68" s="270">
        <v>9.9580906227358152</v>
      </c>
      <c r="AD68" s="270">
        <v>3.2147057587702372</v>
      </c>
      <c r="AE68" s="270">
        <v>14.17715501544021</v>
      </c>
      <c r="AF68" s="270">
        <v>0.39683576790351544</v>
      </c>
      <c r="AG68" s="270">
        <v>13.236882286832831</v>
      </c>
      <c r="AH68" s="270">
        <v>21.012141804725164</v>
      </c>
      <c r="AI68" s="270">
        <v>2.1118765189889439</v>
      </c>
      <c r="AJ68" s="270">
        <v>15.434830284701292</v>
      </c>
      <c r="AK68" s="270">
        <v>231.08279685371906</v>
      </c>
      <c r="AL68" s="270">
        <v>7.7330275023342487</v>
      </c>
      <c r="AM68" s="270">
        <v>1.5813399220705138</v>
      </c>
      <c r="AN68" s="270">
        <v>189.99496356910254</v>
      </c>
      <c r="AO68" s="270">
        <v>3.1406427190011637</v>
      </c>
      <c r="AP68" s="270">
        <v>1733.786933522618</v>
      </c>
      <c r="AQ68" s="270">
        <v>0.65244159472782426</v>
      </c>
      <c r="AR68" s="270">
        <v>1.9151127583552883</v>
      </c>
      <c r="AS68" s="270">
        <v>0.32783811309448047</v>
      </c>
      <c r="AT68" s="270">
        <v>2.2791863971100033</v>
      </c>
      <c r="AU68" s="270">
        <v>12.47372430568169</v>
      </c>
      <c r="AV68" s="270">
        <v>0.5296618622011624</v>
      </c>
      <c r="AW68" s="270">
        <v>1.6718639084950058</v>
      </c>
      <c r="AX68" s="270">
        <v>0.27970990476597374</v>
      </c>
      <c r="AY68" s="270">
        <v>2.0774750815577363</v>
      </c>
      <c r="AZ68" s="270">
        <v>0.35799453032219325</v>
      </c>
      <c r="BA68" s="270">
        <v>46.309993496533281</v>
      </c>
      <c r="BB68" s="270">
        <v>8.6838641619383754</v>
      </c>
      <c r="BC68" s="270">
        <v>17.4988240521742</v>
      </c>
      <c r="BD68" s="270">
        <v>207.99665163853209</v>
      </c>
      <c r="BE68" s="270">
        <v>68.070925049956969</v>
      </c>
      <c r="BF68" s="270">
        <v>117.56174621321968</v>
      </c>
      <c r="BG68" s="26"/>
    </row>
    <row r="69" spans="1:59" s="96" customFormat="1" ht="12.75" x14ac:dyDescent="0.2">
      <c r="A69" s="13">
        <v>0.999999999999998</v>
      </c>
      <c r="B69" s="279">
        <v>669.99999999999898</v>
      </c>
      <c r="C69" s="408">
        <v>0.80841389534952401</v>
      </c>
      <c r="D69" s="408">
        <v>9.4683182136986002</v>
      </c>
      <c r="E69" s="408"/>
      <c r="F69" s="408">
        <v>3.0349187038462602</v>
      </c>
      <c r="G69" s="408">
        <v>66.923009087584006</v>
      </c>
      <c r="H69" s="408">
        <v>3.04963557232962</v>
      </c>
      <c r="I69" s="408">
        <v>1.0394830367647001</v>
      </c>
      <c r="J69" s="408">
        <v>14.5456643845946</v>
      </c>
      <c r="K69" s="408"/>
      <c r="L69" s="408"/>
      <c r="M69" s="408">
        <v>1.13055710583261</v>
      </c>
      <c r="N69" s="408"/>
      <c r="O69" s="411"/>
      <c r="P69" s="417">
        <v>13.130482739024201</v>
      </c>
      <c r="Q69" s="237">
        <v>72.613435386966188</v>
      </c>
      <c r="R69" s="237">
        <v>0</v>
      </c>
      <c r="S69" s="237">
        <v>16.04967120990985</v>
      </c>
      <c r="T69" s="237">
        <v>9.3591074632251442E-2</v>
      </c>
      <c r="U69" s="237">
        <v>1.638749459388246E-2</v>
      </c>
      <c r="V69" s="237">
        <v>1.6904998875981254</v>
      </c>
      <c r="W69" s="237">
        <v>5.1979210182612778</v>
      </c>
      <c r="X69" s="412">
        <v>4.3384939280384058</v>
      </c>
      <c r="Y69" s="270">
        <v>0.8847826097800473</v>
      </c>
      <c r="Z69" s="270">
        <v>106.40106100078926</v>
      </c>
      <c r="AA69" s="270">
        <v>15456.180591998465</v>
      </c>
      <c r="AB69" s="270">
        <v>207.98465286295806</v>
      </c>
      <c r="AC69" s="270">
        <v>9.9809686472801751</v>
      </c>
      <c r="AD69" s="270">
        <v>3.217209139982979</v>
      </c>
      <c r="AE69" s="270">
        <v>14.345455904761069</v>
      </c>
      <c r="AF69" s="270">
        <v>0.39783973974378584</v>
      </c>
      <c r="AG69" s="270">
        <v>13.404223273670619</v>
      </c>
      <c r="AH69" s="270">
        <v>21.190916243033346</v>
      </c>
      <c r="AI69" s="270">
        <v>2.1277185199383246</v>
      </c>
      <c r="AJ69" s="270">
        <v>16.182716921174368</v>
      </c>
      <c r="AK69" s="270">
        <v>260.45126415799905</v>
      </c>
      <c r="AL69" s="270">
        <v>7.7853927449963933</v>
      </c>
      <c r="AM69" s="270">
        <v>1.581049050700956</v>
      </c>
      <c r="AN69" s="270">
        <v>188.25195017816591</v>
      </c>
      <c r="AO69" s="270">
        <v>3.1442501940907626</v>
      </c>
      <c r="AP69" s="270">
        <v>1727.096376238997</v>
      </c>
      <c r="AQ69" s="270">
        <v>0.65871380480699193</v>
      </c>
      <c r="AR69" s="270">
        <v>1.8829987896094589</v>
      </c>
      <c r="AS69" s="270">
        <v>0.31756639559296201</v>
      </c>
      <c r="AT69" s="270">
        <v>2.1629669155137279</v>
      </c>
      <c r="AU69" s="270">
        <v>11.643897578734203</v>
      </c>
      <c r="AV69" s="270">
        <v>0.49031925083440964</v>
      </c>
      <c r="AW69" s="270">
        <v>1.5065512611927461</v>
      </c>
      <c r="AX69" s="270">
        <v>0.24488281427136518</v>
      </c>
      <c r="AY69" s="270">
        <v>1.7704374160385119</v>
      </c>
      <c r="AZ69" s="270">
        <v>0.29717464833310225</v>
      </c>
      <c r="BA69" s="270">
        <v>43.845406058799625</v>
      </c>
      <c r="BB69" s="270">
        <v>8.7499377312093074</v>
      </c>
      <c r="BC69" s="270">
        <v>17.633181701800751</v>
      </c>
      <c r="BD69" s="270">
        <v>204.70186489271961</v>
      </c>
      <c r="BE69" s="270">
        <v>66.478712409626183</v>
      </c>
      <c r="BF69" s="270">
        <v>117.198142219763</v>
      </c>
      <c r="BG69" s="26"/>
    </row>
    <row r="70" spans="1:59" s="96" customFormat="1" ht="12.75" x14ac:dyDescent="0.2">
      <c r="A70" s="13">
        <v>1.05</v>
      </c>
      <c r="B70" s="279">
        <v>670</v>
      </c>
      <c r="C70" s="408">
        <v>1.1565497285244499</v>
      </c>
      <c r="D70" s="408">
        <v>9.3344646291722402</v>
      </c>
      <c r="E70" s="408"/>
      <c r="F70" s="408">
        <v>2.40145187703967</v>
      </c>
      <c r="G70" s="408">
        <v>63.681769891384597</v>
      </c>
      <c r="H70" s="408">
        <v>3.33279436955024</v>
      </c>
      <c r="I70" s="408">
        <v>4.4019361912652499</v>
      </c>
      <c r="J70" s="408">
        <v>14.5051494400756</v>
      </c>
      <c r="K70" s="408"/>
      <c r="L70" s="408"/>
      <c r="M70" s="408">
        <v>1.1858838729879699</v>
      </c>
      <c r="N70" s="408"/>
      <c r="O70" s="411"/>
      <c r="P70" s="417">
        <v>13.467031507064901</v>
      </c>
      <c r="Q70" s="237">
        <v>72.484626995306797</v>
      </c>
      <c r="R70" s="237">
        <v>0</v>
      </c>
      <c r="S70" s="237">
        <v>16.181516262110431</v>
      </c>
      <c r="T70" s="237">
        <v>9.365527891778265E-2</v>
      </c>
      <c r="U70" s="237">
        <v>1.7008218365644538E-2</v>
      </c>
      <c r="V70" s="237">
        <v>1.5437469602527774</v>
      </c>
      <c r="W70" s="237">
        <v>5.5870160280023722</v>
      </c>
      <c r="X70" s="412">
        <v>4.0924302570441737</v>
      </c>
      <c r="Y70" s="270">
        <v>0.88785396806650618</v>
      </c>
      <c r="Z70" s="270">
        <v>99.919287737339275</v>
      </c>
      <c r="AA70" s="270">
        <v>15455.621589769982</v>
      </c>
      <c r="AB70" s="270">
        <v>198.17240024716688</v>
      </c>
      <c r="AC70" s="270">
        <v>9.7643900008200752</v>
      </c>
      <c r="AD70" s="270">
        <v>3.0753331072884968</v>
      </c>
      <c r="AE70" s="270">
        <v>14.610348010974967</v>
      </c>
      <c r="AF70" s="270">
        <v>0.40348832552707964</v>
      </c>
      <c r="AG70" s="270">
        <v>13.666177584889743</v>
      </c>
      <c r="AH70" s="270">
        <v>21.632999018285055</v>
      </c>
      <c r="AI70" s="270">
        <v>2.1804658836631892</v>
      </c>
      <c r="AJ70" s="270">
        <v>16.804562241825199</v>
      </c>
      <c r="AK70" s="270">
        <v>288.25869233840717</v>
      </c>
      <c r="AL70" s="270">
        <v>7.9890125135099508</v>
      </c>
      <c r="AM70" s="270">
        <v>1.5910782416727423</v>
      </c>
      <c r="AN70" s="270">
        <v>183.52230134522287</v>
      </c>
      <c r="AO70" s="270">
        <v>3.1803719931768617</v>
      </c>
      <c r="AP70" s="270">
        <v>1723.7167641245253</v>
      </c>
      <c r="AQ70" s="270">
        <v>0.66285793965868922</v>
      </c>
      <c r="AR70" s="270">
        <v>1.7999988500279773</v>
      </c>
      <c r="AS70" s="270">
        <v>0.29058058701477235</v>
      </c>
      <c r="AT70" s="270">
        <v>1.8707411891907859</v>
      </c>
      <c r="AU70" s="270">
        <v>9.6509077763312874</v>
      </c>
      <c r="AV70" s="270">
        <v>0.39815147747405955</v>
      </c>
      <c r="AW70" s="270">
        <v>1.149274602765348</v>
      </c>
      <c r="AX70" s="270">
        <v>0.17569320442702965</v>
      </c>
      <c r="AY70" s="270">
        <v>1.2050686648313509</v>
      </c>
      <c r="AZ70" s="270">
        <v>0.19288097299630214</v>
      </c>
      <c r="BA70" s="270">
        <v>37.579915245706786</v>
      </c>
      <c r="BB70" s="270">
        <v>9.0566159428383877</v>
      </c>
      <c r="BC70" s="270">
        <v>18.27664190511673</v>
      </c>
      <c r="BD70" s="270">
        <v>185.20359924419708</v>
      </c>
      <c r="BE70" s="270">
        <v>63.148996416961083</v>
      </c>
      <c r="BF70" s="270">
        <v>117.21484551178753</v>
      </c>
      <c r="BG70" s="26"/>
    </row>
    <row r="71" spans="1:59" s="96" customFormat="1" ht="12.75" x14ac:dyDescent="0.2">
      <c r="A71" s="13">
        <v>1.1000000000000001</v>
      </c>
      <c r="B71" s="279">
        <v>670</v>
      </c>
      <c r="C71" s="408">
        <v>1.4952728919496501</v>
      </c>
      <c r="D71" s="408">
        <v>9.3496118066461609</v>
      </c>
      <c r="E71" s="408"/>
      <c r="F71" s="408">
        <v>1.88201729487973</v>
      </c>
      <c r="G71" s="408">
        <v>60.511454832785702</v>
      </c>
      <c r="H71" s="408">
        <v>3.5731798788035398</v>
      </c>
      <c r="I71" s="408">
        <v>7.5326224815311003</v>
      </c>
      <c r="J71" s="408">
        <v>14.415451111143399</v>
      </c>
      <c r="K71" s="408"/>
      <c r="L71" s="408"/>
      <c r="M71" s="408">
        <v>1.24038970226071</v>
      </c>
      <c r="N71" s="408"/>
      <c r="O71" s="411"/>
      <c r="P71" s="417">
        <v>13.754975770426199</v>
      </c>
      <c r="Q71" s="237">
        <v>72.36622904059314</v>
      </c>
      <c r="R71" s="237">
        <v>0</v>
      </c>
      <c r="S71" s="237">
        <v>16.307032758199281</v>
      </c>
      <c r="T71" s="237">
        <v>9.8164446738128214E-2</v>
      </c>
      <c r="U71" s="237">
        <v>1.8506322816837915E-2</v>
      </c>
      <c r="V71" s="237">
        <v>1.4295302205407163</v>
      </c>
      <c r="W71" s="237">
        <v>5.932074475193148</v>
      </c>
      <c r="X71" s="412">
        <v>3.8484627359187464</v>
      </c>
      <c r="Y71" s="270">
        <v>0.89184980633216759</v>
      </c>
      <c r="Z71" s="270">
        <v>94.821307894112124</v>
      </c>
      <c r="AA71" s="270">
        <v>15494.290352310065</v>
      </c>
      <c r="AB71" s="270">
        <v>190.18803074818385</v>
      </c>
      <c r="AC71" s="270">
        <v>9.5287604990047789</v>
      </c>
      <c r="AD71" s="270">
        <v>2.9457909908102287</v>
      </c>
      <c r="AE71" s="270">
        <v>14.86918076550805</v>
      </c>
      <c r="AF71" s="270">
        <v>0.40923653908830787</v>
      </c>
      <c r="AG71" s="270">
        <v>13.915089951010973</v>
      </c>
      <c r="AH71" s="270">
        <v>22.06943894898799</v>
      </c>
      <c r="AI71" s="270">
        <v>2.2338107391755933</v>
      </c>
      <c r="AJ71" s="270">
        <v>17.376074131370583</v>
      </c>
      <c r="AK71" s="270">
        <v>316.74794973872508</v>
      </c>
      <c r="AL71" s="270">
        <v>8.1977221467298556</v>
      </c>
      <c r="AM71" s="270">
        <v>1.6026463477250321</v>
      </c>
      <c r="AN71" s="270">
        <v>179.43554083167356</v>
      </c>
      <c r="AO71" s="270">
        <v>3.218348055887537</v>
      </c>
      <c r="AP71" s="270">
        <v>1722.5092049345599</v>
      </c>
      <c r="AQ71" s="270">
        <v>0.66684322460398027</v>
      </c>
      <c r="AR71" s="270">
        <v>1.731209760670819</v>
      </c>
      <c r="AS71" s="270">
        <v>0.26958588791794591</v>
      </c>
      <c r="AT71" s="270">
        <v>1.663387368051688</v>
      </c>
      <c r="AU71" s="270">
        <v>8.3321263352667323</v>
      </c>
      <c r="AV71" s="270">
        <v>0.3391456146065232</v>
      </c>
      <c r="AW71" s="270">
        <v>0.94209454396912562</v>
      </c>
      <c r="AX71" s="270">
        <v>0.13918668641060081</v>
      </c>
      <c r="AY71" s="270">
        <v>0.92937887867844304</v>
      </c>
      <c r="AZ71" s="270">
        <v>0.1454442298261252</v>
      </c>
      <c r="BA71" s="270">
        <v>33.219956042790095</v>
      </c>
      <c r="BB71" s="270">
        <v>9.3803777522120964</v>
      </c>
      <c r="BC71" s="270">
        <v>18.919645026306767</v>
      </c>
      <c r="BD71" s="270">
        <v>169.00141625359373</v>
      </c>
      <c r="BE71" s="270">
        <v>60.28154113380748</v>
      </c>
      <c r="BF71" s="270">
        <v>117.41678191413446</v>
      </c>
      <c r="BG71" s="26"/>
    </row>
    <row r="72" spans="1:59" s="96" customFormat="1" ht="12.75" x14ac:dyDescent="0.2">
      <c r="A72" s="13">
        <v>1.1499999999999999</v>
      </c>
      <c r="B72" s="279">
        <v>670.00000000000102</v>
      </c>
      <c r="C72" s="408">
        <v>1.7944553123690199</v>
      </c>
      <c r="D72" s="408">
        <v>9.5133861698675908</v>
      </c>
      <c r="E72" s="408"/>
      <c r="F72" s="408">
        <v>1.4509546971511</v>
      </c>
      <c r="G72" s="408">
        <v>57.4559152532266</v>
      </c>
      <c r="H72" s="408">
        <v>3.7823227738202498</v>
      </c>
      <c r="I72" s="408">
        <v>10.394842065132</v>
      </c>
      <c r="J72" s="408">
        <v>14.3130770053137</v>
      </c>
      <c r="K72" s="408"/>
      <c r="L72" s="408"/>
      <c r="M72" s="408">
        <v>1.2950467231198599</v>
      </c>
      <c r="N72" s="408"/>
      <c r="O72" s="411"/>
      <c r="P72" s="417">
        <v>14.1840729110874</v>
      </c>
      <c r="Q72" s="237">
        <v>72.282108669069316</v>
      </c>
      <c r="R72" s="237">
        <v>0</v>
      </c>
      <c r="S72" s="237">
        <v>16.424578649186156</v>
      </c>
      <c r="T72" s="237">
        <v>9.4454104846893261E-2</v>
      </c>
      <c r="U72" s="237">
        <v>1.8386649241604009E-2</v>
      </c>
      <c r="V72" s="237">
        <v>1.2930302047868258</v>
      </c>
      <c r="W72" s="237">
        <v>6.3242143736465684</v>
      </c>
      <c r="X72" s="412">
        <v>3.5632273492226458</v>
      </c>
      <c r="Y72" s="270">
        <v>0.89789767359862849</v>
      </c>
      <c r="Z72" s="270">
        <v>90.824265970128621</v>
      </c>
      <c r="AA72" s="270">
        <v>15566.645777600126</v>
      </c>
      <c r="AB72" s="270">
        <v>183.60407526813282</v>
      </c>
      <c r="AC72" s="270">
        <v>9.3211988713553726</v>
      </c>
      <c r="AD72" s="270">
        <v>2.8413264596984447</v>
      </c>
      <c r="AE72" s="270">
        <v>15.136641707834713</v>
      </c>
      <c r="AF72" s="270">
        <v>0.41514854909317184</v>
      </c>
      <c r="AG72" s="270">
        <v>14.160076501237812</v>
      </c>
      <c r="AH72" s="270">
        <v>22.503089903274187</v>
      </c>
      <c r="AI72" s="270">
        <v>2.287496451917916</v>
      </c>
      <c r="AJ72" s="270">
        <v>17.936011102305986</v>
      </c>
      <c r="AK72" s="270">
        <v>346.05212134428507</v>
      </c>
      <c r="AL72" s="270">
        <v>8.4093578933446462</v>
      </c>
      <c r="AM72" s="270">
        <v>1.6156446850161958</v>
      </c>
      <c r="AN72" s="270">
        <v>176.07917276219098</v>
      </c>
      <c r="AO72" s="270">
        <v>3.258912107189941</v>
      </c>
      <c r="AP72" s="270">
        <v>1722.7409242806186</v>
      </c>
      <c r="AQ72" s="270">
        <v>0.67089505893109525</v>
      </c>
      <c r="AR72" s="270">
        <v>1.6749144108897684</v>
      </c>
      <c r="AS72" s="270">
        <v>0.25317308071070516</v>
      </c>
      <c r="AT72" s="270">
        <v>1.5118222458039039</v>
      </c>
      <c r="AU72" s="270">
        <v>7.413544271057293</v>
      </c>
      <c r="AV72" s="270">
        <v>0.29893080982228976</v>
      </c>
      <c r="AW72" s="270">
        <v>0.80935086238028098</v>
      </c>
      <c r="AX72" s="270">
        <v>0.11703503797126348</v>
      </c>
      <c r="AY72" s="270">
        <v>0.76900329344719509</v>
      </c>
      <c r="AZ72" s="270">
        <v>0.11879713216559522</v>
      </c>
      <c r="BA72" s="270">
        <v>30.075300398811866</v>
      </c>
      <c r="BB72" s="270">
        <v>9.717613361020943</v>
      </c>
      <c r="BC72" s="270">
        <v>19.549370101409018</v>
      </c>
      <c r="BD72" s="270">
        <v>155.72745187839482</v>
      </c>
      <c r="BE72" s="270">
        <v>57.80915574531344</v>
      </c>
      <c r="BF72" s="270">
        <v>117.79155887314353</v>
      </c>
      <c r="BG72" s="26"/>
    </row>
    <row r="73" spans="1:59" s="96" customFormat="1" ht="12.75" x14ac:dyDescent="0.2">
      <c r="A73" s="13">
        <v>1.2</v>
      </c>
      <c r="B73" s="279">
        <v>670</v>
      </c>
      <c r="C73" s="408">
        <v>2.0837069931551899</v>
      </c>
      <c r="D73" s="408">
        <v>9.7350729251682608</v>
      </c>
      <c r="E73" s="408"/>
      <c r="F73" s="408">
        <v>1.0212907870955199</v>
      </c>
      <c r="G73" s="408">
        <v>54.522547905875903</v>
      </c>
      <c r="H73" s="408">
        <v>3.9610133503776099</v>
      </c>
      <c r="I73" s="408">
        <v>13.133441359748799</v>
      </c>
      <c r="J73" s="408">
        <v>14.1974220102055</v>
      </c>
      <c r="K73" s="408"/>
      <c r="L73" s="408"/>
      <c r="M73" s="408">
        <v>1.3455046683733201</v>
      </c>
      <c r="N73" s="408"/>
      <c r="O73" s="411"/>
      <c r="P73" s="417">
        <v>14.506666542224799</v>
      </c>
      <c r="Q73" s="237">
        <v>72.178517604283527</v>
      </c>
      <c r="R73" s="237">
        <v>0</v>
      </c>
      <c r="S73" s="237">
        <v>16.537208926877909</v>
      </c>
      <c r="T73" s="237">
        <v>9.2925707340771546E-2</v>
      </c>
      <c r="U73" s="237">
        <v>1.8751427460619665E-2</v>
      </c>
      <c r="V73" s="237">
        <v>1.1997927364380288</v>
      </c>
      <c r="W73" s="237">
        <v>6.6069266432589053</v>
      </c>
      <c r="X73" s="412">
        <v>3.3658769543402176</v>
      </c>
      <c r="Y73" s="270">
        <v>0.90465651230856148</v>
      </c>
      <c r="Z73" s="270">
        <v>87.580591082484702</v>
      </c>
      <c r="AA73" s="270">
        <v>15669.259532115546</v>
      </c>
      <c r="AB73" s="270">
        <v>178.54092732609305</v>
      </c>
      <c r="AC73" s="270">
        <v>9.1210361112292695</v>
      </c>
      <c r="AD73" s="270">
        <v>2.7478059908290478</v>
      </c>
      <c r="AE73" s="270">
        <v>15.408427413055039</v>
      </c>
      <c r="AF73" s="270">
        <v>0.42113169486788016</v>
      </c>
      <c r="AG73" s="270">
        <v>14.409972376655451</v>
      </c>
      <c r="AH73" s="270">
        <v>22.944007150445564</v>
      </c>
      <c r="AI73" s="270">
        <v>2.3420540626776067</v>
      </c>
      <c r="AJ73" s="270">
        <v>18.524130599573425</v>
      </c>
      <c r="AK73" s="270">
        <v>380.97796168798698</v>
      </c>
      <c r="AL73" s="270">
        <v>8.6251392580661435</v>
      </c>
      <c r="AM73" s="270">
        <v>1.6286063600323115</v>
      </c>
      <c r="AN73" s="270">
        <v>172.97521915966288</v>
      </c>
      <c r="AO73" s="270">
        <v>3.2985329728310346</v>
      </c>
      <c r="AP73" s="270">
        <v>1723.9313927392402</v>
      </c>
      <c r="AQ73" s="270">
        <v>0.67507944635820005</v>
      </c>
      <c r="AR73" s="270">
        <v>1.6245224769164184</v>
      </c>
      <c r="AS73" s="270">
        <v>0.23924808398379172</v>
      </c>
      <c r="AT73" s="270">
        <v>1.3906049142891983</v>
      </c>
      <c r="AU73" s="270">
        <v>6.7060682085216232</v>
      </c>
      <c r="AV73" s="270">
        <v>0.26846718867914277</v>
      </c>
      <c r="AW73" s="270">
        <v>0.71318324441822378</v>
      </c>
      <c r="AX73" s="270">
        <v>0.10156500999968562</v>
      </c>
      <c r="AY73" s="270">
        <v>0.65999952251306881</v>
      </c>
      <c r="AZ73" s="270">
        <v>0.1010734103319975</v>
      </c>
      <c r="BA73" s="270">
        <v>27.584813915369061</v>
      </c>
      <c r="BB73" s="270">
        <v>10.063968705488081</v>
      </c>
      <c r="BC73" s="270">
        <v>20.179730103021569</v>
      </c>
      <c r="BD73" s="270">
        <v>144.65139036676285</v>
      </c>
      <c r="BE73" s="270">
        <v>55.594432220014362</v>
      </c>
      <c r="BF73" s="270">
        <v>118.15844440388493</v>
      </c>
      <c r="BG73" s="26"/>
    </row>
    <row r="74" spans="1:59" s="96" customFormat="1" ht="12.75" x14ac:dyDescent="0.2">
      <c r="A74" s="13">
        <v>1.25</v>
      </c>
      <c r="B74" s="279">
        <v>670</v>
      </c>
      <c r="C74" s="408">
        <v>2.3800356922877102</v>
      </c>
      <c r="D74" s="408">
        <v>10.1075059655281</v>
      </c>
      <c r="E74" s="408"/>
      <c r="F74" s="408">
        <v>0.61236041578192602</v>
      </c>
      <c r="G74" s="408">
        <v>51.554773387882797</v>
      </c>
      <c r="H74" s="408">
        <v>4.1031197881445198</v>
      </c>
      <c r="I74" s="408">
        <v>15.7873229195497</v>
      </c>
      <c r="J74" s="408">
        <v>14.057065067696101</v>
      </c>
      <c r="K74" s="408"/>
      <c r="L74" s="408"/>
      <c r="M74" s="408">
        <v>1.3978167631290801</v>
      </c>
      <c r="N74" s="408"/>
      <c r="O74" s="411"/>
      <c r="P74" s="417">
        <v>14.7964799628169</v>
      </c>
      <c r="Q74" s="237">
        <v>72.066747736869573</v>
      </c>
      <c r="R74" s="237">
        <v>0</v>
      </c>
      <c r="S74" s="237">
        <v>16.643624286050855</v>
      </c>
      <c r="T74" s="237">
        <v>8.9087901616523038E-2</v>
      </c>
      <c r="U74" s="237">
        <v>1.8636998642336144E-2</v>
      </c>
      <c r="V74" s="237">
        <v>1.1252186892451801</v>
      </c>
      <c r="W74" s="237">
        <v>6.8191584051155303</v>
      </c>
      <c r="X74" s="412">
        <v>3.2375259824600087</v>
      </c>
      <c r="Y74" s="270">
        <v>0.91274889458056074</v>
      </c>
      <c r="Z74" s="270">
        <v>84.9659717599299</v>
      </c>
      <c r="AA74" s="270">
        <v>15824.36467317122</v>
      </c>
      <c r="AB74" s="270">
        <v>174.77234423160229</v>
      </c>
      <c r="AC74" s="270">
        <v>8.8998345220096589</v>
      </c>
      <c r="AD74" s="270">
        <v>2.6574535594238644</v>
      </c>
      <c r="AE74" s="270">
        <v>15.689214744247813</v>
      </c>
      <c r="AF74" s="270">
        <v>0.42731852783780555</v>
      </c>
      <c r="AG74" s="270">
        <v>14.661413367072116</v>
      </c>
      <c r="AH74" s="270">
        <v>23.397289025893969</v>
      </c>
      <c r="AI74" s="270">
        <v>2.3991336159219112</v>
      </c>
      <c r="AJ74" s="270">
        <v>19.131546160731375</v>
      </c>
      <c r="AK74" s="270">
        <v>421.90182459676407</v>
      </c>
      <c r="AL74" s="270">
        <v>8.8534244783038805</v>
      </c>
      <c r="AM74" s="270">
        <v>1.6430209450968778</v>
      </c>
      <c r="AN74" s="270">
        <v>170.11678645748003</v>
      </c>
      <c r="AO74" s="270">
        <v>3.3403328746657124</v>
      </c>
      <c r="AP74" s="270">
        <v>1726.4736957812343</v>
      </c>
      <c r="AQ74" s="270">
        <v>0.67962063629871095</v>
      </c>
      <c r="AR74" s="270">
        <v>1.5798244934377883</v>
      </c>
      <c r="AS74" s="270">
        <v>0.22730127995136346</v>
      </c>
      <c r="AT74" s="270">
        <v>1.2910657010655875</v>
      </c>
      <c r="AU74" s="270">
        <v>6.1414281449518242</v>
      </c>
      <c r="AV74" s="270">
        <v>0.24444675965491772</v>
      </c>
      <c r="AW74" s="270">
        <v>0.63975801025508572</v>
      </c>
      <c r="AX74" s="270">
        <v>9.005631334165623E-2</v>
      </c>
      <c r="AY74" s="270">
        <v>0.58041311250674632</v>
      </c>
      <c r="AZ74" s="270">
        <v>8.8321533010109241E-2</v>
      </c>
      <c r="BA74" s="270">
        <v>25.56383384464791</v>
      </c>
      <c r="BB74" s="270">
        <v>10.441611733923802</v>
      </c>
      <c r="BC74" s="270">
        <v>20.823021793054441</v>
      </c>
      <c r="BD74" s="270">
        <v>134.75650098668442</v>
      </c>
      <c r="BE74" s="270">
        <v>53.544716314402677</v>
      </c>
      <c r="BF74" s="270">
        <v>118.65931451048539</v>
      </c>
      <c r="BG74" s="26"/>
    </row>
    <row r="75" spans="1:59" s="96" customFormat="1" ht="12.75" x14ac:dyDescent="0.2">
      <c r="A75" s="13">
        <v>1.30000000000001</v>
      </c>
      <c r="B75" s="279">
        <v>670.00000000000205</v>
      </c>
      <c r="C75" s="408">
        <v>2.62297977640644</v>
      </c>
      <c r="D75" s="408">
        <v>10.508229508554299</v>
      </c>
      <c r="E75" s="408"/>
      <c r="F75" s="408">
        <v>0.17213865845603901</v>
      </c>
      <c r="G75" s="408">
        <v>48.919363519129</v>
      </c>
      <c r="H75" s="408">
        <v>4.2270865334268004</v>
      </c>
      <c r="I75" s="408">
        <v>18.152120613227702</v>
      </c>
      <c r="J75" s="408">
        <v>13.9552820430533</v>
      </c>
      <c r="K75" s="408"/>
      <c r="L75" s="408"/>
      <c r="M75" s="408">
        <v>1.44279934774643</v>
      </c>
      <c r="N75" s="408"/>
      <c r="O75" s="411"/>
      <c r="P75" s="417">
        <v>15.121195322057</v>
      </c>
      <c r="Q75" s="237">
        <v>71.978389786106547</v>
      </c>
      <c r="R75" s="237">
        <v>0</v>
      </c>
      <c r="S75" s="237">
        <v>16.738336784596338</v>
      </c>
      <c r="T75" s="237">
        <v>8.6415883604902488E-2</v>
      </c>
      <c r="U75" s="237">
        <v>1.8663372946460439E-2</v>
      </c>
      <c r="V75" s="237">
        <v>1.052166595289368</v>
      </c>
      <c r="W75" s="237">
        <v>7.0320182612595943</v>
      </c>
      <c r="X75" s="412">
        <v>3.0940093161968005</v>
      </c>
      <c r="Y75" s="270">
        <v>0.92195034100194484</v>
      </c>
      <c r="Z75" s="270">
        <v>82.932581027220138</v>
      </c>
      <c r="AA75" s="270">
        <v>15987.65624285635</v>
      </c>
      <c r="AB75" s="270">
        <v>172.15398918509877</v>
      </c>
      <c r="AC75" s="270">
        <v>8.738273160789845</v>
      </c>
      <c r="AD75" s="270">
        <v>2.5921016248236128</v>
      </c>
      <c r="AE75" s="270">
        <v>15.979507118159992</v>
      </c>
      <c r="AF75" s="270">
        <v>0.43333000438540947</v>
      </c>
      <c r="AG75" s="270">
        <v>14.922299340622253</v>
      </c>
      <c r="AH75" s="270">
        <v>23.844172710128934</v>
      </c>
      <c r="AI75" s="270">
        <v>2.4540746835358904</v>
      </c>
      <c r="AJ75" s="270">
        <v>19.827288934810358</v>
      </c>
      <c r="AK75" s="270">
        <v>475.3690616834329</v>
      </c>
      <c r="AL75" s="270">
        <v>9.0716197824550413</v>
      </c>
      <c r="AM75" s="270">
        <v>1.6563530580291765</v>
      </c>
      <c r="AN75" s="270">
        <v>167.72896646524461</v>
      </c>
      <c r="AO75" s="270">
        <v>3.3790371752516029</v>
      </c>
      <c r="AP75" s="270">
        <v>1729.1084076308723</v>
      </c>
      <c r="AQ75" s="270">
        <v>0.68452951452006361</v>
      </c>
      <c r="AR75" s="270">
        <v>1.5420386482531419</v>
      </c>
      <c r="AS75" s="270">
        <v>0.21761246237810833</v>
      </c>
      <c r="AT75" s="270">
        <v>1.2135996614137206</v>
      </c>
      <c r="AU75" s="270">
        <v>5.7124752134057175</v>
      </c>
      <c r="AV75" s="270">
        <v>0.22638378503207715</v>
      </c>
      <c r="AW75" s="270">
        <v>0.58596742206344687</v>
      </c>
      <c r="AX75" s="270">
        <v>8.1792866557690677E-2</v>
      </c>
      <c r="AY75" s="270">
        <v>0.52407194511654431</v>
      </c>
      <c r="AZ75" s="270">
        <v>7.9391857158036247E-2</v>
      </c>
      <c r="BA75" s="270">
        <v>23.996048788744673</v>
      </c>
      <c r="BB75" s="270">
        <v>10.799600239372035</v>
      </c>
      <c r="BC75" s="270">
        <v>21.41499973956466</v>
      </c>
      <c r="BD75" s="270">
        <v>127.09186611267353</v>
      </c>
      <c r="BE75" s="270">
        <v>51.786717849827539</v>
      </c>
      <c r="BF75" s="270">
        <v>119.08190224409717</v>
      </c>
      <c r="BG75" s="26"/>
    </row>
    <row r="76" spans="1:59" s="96" customFormat="1" ht="12.75" x14ac:dyDescent="0.2">
      <c r="A76" s="13">
        <v>1.35</v>
      </c>
      <c r="B76" s="279">
        <v>669.99999999999898</v>
      </c>
      <c r="C76" s="408">
        <v>2.8781076551467</v>
      </c>
      <c r="D76" s="408">
        <v>11.0840640891715</v>
      </c>
      <c r="E76" s="408"/>
      <c r="F76" s="408"/>
      <c r="G76" s="408">
        <v>45.888070931564002</v>
      </c>
      <c r="H76" s="408">
        <v>4.1512365156751798</v>
      </c>
      <c r="I76" s="408">
        <v>20.687031625641101</v>
      </c>
      <c r="J76" s="408">
        <v>13.620346815272001</v>
      </c>
      <c r="K76" s="408">
        <v>0.18076413811720701</v>
      </c>
      <c r="L76" s="408"/>
      <c r="M76" s="408">
        <v>1.51037822941236</v>
      </c>
      <c r="N76" s="408"/>
      <c r="O76" s="411"/>
      <c r="P76" s="417">
        <v>15.537200302914799</v>
      </c>
      <c r="Q76" s="237">
        <v>71.941759547205891</v>
      </c>
      <c r="R76" s="237">
        <v>0</v>
      </c>
      <c r="S76" s="237">
        <v>16.796444976922636</v>
      </c>
      <c r="T76" s="237">
        <v>8.5207525288587146E-2</v>
      </c>
      <c r="U76" s="237">
        <v>1.9004362896509495E-2</v>
      </c>
      <c r="V76" s="237">
        <v>0.99699683398037087</v>
      </c>
      <c r="W76" s="237">
        <v>7.1803907386376542</v>
      </c>
      <c r="X76" s="412">
        <v>2.9801960150683304</v>
      </c>
      <c r="Y76" s="270">
        <v>0.93953715542533667</v>
      </c>
      <c r="Z76" s="270">
        <v>81.560533390847894</v>
      </c>
      <c r="AA76" s="270">
        <v>16246.138293405296</v>
      </c>
      <c r="AB76" s="270">
        <v>170.04454623302294</v>
      </c>
      <c r="AC76" s="270">
        <v>8.5370843154829448</v>
      </c>
      <c r="AD76" s="270">
        <v>2.5221012393785718</v>
      </c>
      <c r="AE76" s="270">
        <v>15.775564626121557</v>
      </c>
      <c r="AF76" s="270">
        <v>0.43881948504221679</v>
      </c>
      <c r="AG76" s="270">
        <v>15.136354556697404</v>
      </c>
      <c r="AH76" s="270">
        <v>24.267122520595326</v>
      </c>
      <c r="AI76" s="270">
        <v>2.5119923451908313</v>
      </c>
      <c r="AJ76" s="270">
        <v>20.341917906806962</v>
      </c>
      <c r="AK76" s="270">
        <v>508.88136369043042</v>
      </c>
      <c r="AL76" s="270">
        <v>9.3113892766116617</v>
      </c>
      <c r="AM76" s="270">
        <v>1.6715912560340052</v>
      </c>
      <c r="AN76" s="270">
        <v>165.31886520792207</v>
      </c>
      <c r="AO76" s="270">
        <v>3.4261889790407865</v>
      </c>
      <c r="AP76" s="270">
        <v>1716.7244885099658</v>
      </c>
      <c r="AQ76" s="270">
        <v>0.68698785689471453</v>
      </c>
      <c r="AR76" s="270">
        <v>1.5046409503913407</v>
      </c>
      <c r="AS76" s="270">
        <v>0.20826388257759956</v>
      </c>
      <c r="AT76" s="270">
        <v>1.1410298396835579</v>
      </c>
      <c r="AU76" s="270">
        <v>5.3182774429587143</v>
      </c>
      <c r="AV76" s="270">
        <v>0.20990098014554365</v>
      </c>
      <c r="AW76" s="270">
        <v>0.53778032221164285</v>
      </c>
      <c r="AX76" s="270">
        <v>7.4499990693361648E-2</v>
      </c>
      <c r="AY76" s="270">
        <v>0.47485799936246775</v>
      </c>
      <c r="AZ76" s="270">
        <v>7.1653695236878381E-2</v>
      </c>
      <c r="BA76" s="270">
        <v>22.587829125490128</v>
      </c>
      <c r="BB76" s="270">
        <v>11.12921249894605</v>
      </c>
      <c r="BC76" s="270">
        <v>22.102154474705078</v>
      </c>
      <c r="BD76" s="270">
        <v>118.78196515314178</v>
      </c>
      <c r="BE76" s="270">
        <v>49.920706724613943</v>
      </c>
      <c r="BF76" s="270">
        <v>119.89837612940281</v>
      </c>
      <c r="BG76" s="26"/>
    </row>
    <row r="77" spans="1:59" s="96" customFormat="1" ht="12.75" x14ac:dyDescent="0.2">
      <c r="A77" s="13">
        <v>1.4</v>
      </c>
      <c r="B77" s="279">
        <v>670</v>
      </c>
      <c r="C77" s="408">
        <v>3.0138706098141599</v>
      </c>
      <c r="D77" s="408">
        <v>12.169215212691901</v>
      </c>
      <c r="E77" s="408"/>
      <c r="F77" s="408"/>
      <c r="G77" s="408">
        <v>42.879575332730198</v>
      </c>
      <c r="H77" s="408">
        <v>3.36009796129742</v>
      </c>
      <c r="I77" s="408">
        <v>22.9612496502962</v>
      </c>
      <c r="J77" s="408">
        <v>12.9208962721757</v>
      </c>
      <c r="K77" s="408">
        <v>1.0768807444078501</v>
      </c>
      <c r="L77" s="408"/>
      <c r="M77" s="408">
        <v>1.6182142165865301</v>
      </c>
      <c r="N77" s="408"/>
      <c r="O77" s="411"/>
      <c r="P77" s="417">
        <v>16.241419144453399</v>
      </c>
      <c r="Q77" s="237">
        <v>72.057296943053942</v>
      </c>
      <c r="R77" s="237">
        <v>0</v>
      </c>
      <c r="S77" s="237">
        <v>16.77188272842918</v>
      </c>
      <c r="T77" s="237">
        <v>9.1967923171652532E-2</v>
      </c>
      <c r="U77" s="237">
        <v>2.1211859147554524E-2</v>
      </c>
      <c r="V77" s="237">
        <v>0.9468049050925581</v>
      </c>
      <c r="W77" s="237">
        <v>7.3035450913744384</v>
      </c>
      <c r="X77" s="412">
        <v>2.8072905497306695</v>
      </c>
      <c r="Y77" s="270">
        <v>0.98914696365598331</v>
      </c>
      <c r="Z77" s="270">
        <v>82.467001078592972</v>
      </c>
      <c r="AA77" s="270">
        <v>16722.22778153015</v>
      </c>
      <c r="AB77" s="270">
        <v>172.91029055953092</v>
      </c>
      <c r="AC77" s="270">
        <v>8.4054078733199269</v>
      </c>
      <c r="AD77" s="270">
        <v>2.4979529847810706</v>
      </c>
      <c r="AE77" s="270">
        <v>13.942783549607089</v>
      </c>
      <c r="AF77" s="270">
        <v>0.43987253400562676</v>
      </c>
      <c r="AG77" s="270">
        <v>15.275173188326363</v>
      </c>
      <c r="AH77" s="270">
        <v>24.557271828647956</v>
      </c>
      <c r="AI77" s="270">
        <v>2.5585172382000017</v>
      </c>
      <c r="AJ77" s="270">
        <v>20.971364440057304</v>
      </c>
      <c r="AK77" s="270">
        <v>523.96488478327262</v>
      </c>
      <c r="AL77" s="270">
        <v>9.5151699406010213</v>
      </c>
      <c r="AM77" s="270">
        <v>1.6841575230165784</v>
      </c>
      <c r="AN77" s="270">
        <v>163.45792590515907</v>
      </c>
      <c r="AO77" s="270">
        <v>3.4756421730793341</v>
      </c>
      <c r="AP77" s="270">
        <v>1645.7503233765804</v>
      </c>
      <c r="AQ77" s="270">
        <v>0.68643833436723301</v>
      </c>
      <c r="AR77" s="270">
        <v>1.4727056109514562</v>
      </c>
      <c r="AS77" s="270">
        <v>0.20059634264871776</v>
      </c>
      <c r="AT77" s="270">
        <v>1.0832902891483138</v>
      </c>
      <c r="AU77" s="270">
        <v>5.0108679441492567</v>
      </c>
      <c r="AV77" s="270">
        <v>0.19711877195900485</v>
      </c>
      <c r="AW77" s="270">
        <v>0.50096943305245156</v>
      </c>
      <c r="AX77" s="270">
        <v>6.9001816537952759E-2</v>
      </c>
      <c r="AY77" s="270">
        <v>0.43807656049298405</v>
      </c>
      <c r="AZ77" s="270">
        <v>6.5909908719598898E-2</v>
      </c>
      <c r="BA77" s="270">
        <v>21.632539728982984</v>
      </c>
      <c r="BB77" s="270">
        <v>10.996307637472309</v>
      </c>
      <c r="BC77" s="270">
        <v>22.724882176487888</v>
      </c>
      <c r="BD77" s="270">
        <v>111.1214304679842</v>
      </c>
      <c r="BE77" s="270">
        <v>47.694066735793719</v>
      </c>
      <c r="BF77" s="270">
        <v>121.27016648272058</v>
      </c>
      <c r="BG77" s="26"/>
    </row>
    <row r="78" spans="1:59" s="96" customFormat="1" ht="12.75" x14ac:dyDescent="0.2">
      <c r="A78" s="13">
        <v>1.45</v>
      </c>
      <c r="B78" s="279">
        <v>669.99999999999898</v>
      </c>
      <c r="C78" s="408">
        <v>3.1433818222691401</v>
      </c>
      <c r="D78" s="408">
        <v>13.414660275104399</v>
      </c>
      <c r="E78" s="408"/>
      <c r="F78" s="408"/>
      <c r="G78" s="408">
        <v>39.800424146037699</v>
      </c>
      <c r="H78" s="408">
        <v>2.51642202003563</v>
      </c>
      <c r="I78" s="408">
        <v>25.185703364643501</v>
      </c>
      <c r="J78" s="408">
        <v>12.204701619641</v>
      </c>
      <c r="K78" s="408">
        <v>2.0052097435104299</v>
      </c>
      <c r="L78" s="408"/>
      <c r="M78" s="408">
        <v>1.72949700875823</v>
      </c>
      <c r="N78" s="408"/>
      <c r="O78" s="411"/>
      <c r="P78" s="417">
        <v>16.9889716370723</v>
      </c>
      <c r="Q78" s="237">
        <v>72.183655985864021</v>
      </c>
      <c r="R78" s="237">
        <v>0</v>
      </c>
      <c r="S78" s="237">
        <v>16.731846183375637</v>
      </c>
      <c r="T78" s="237">
        <v>9.802991171101641E-2</v>
      </c>
      <c r="U78" s="237">
        <v>2.3424118779249381E-2</v>
      </c>
      <c r="V78" s="237">
        <v>0.90887503779848133</v>
      </c>
      <c r="W78" s="237">
        <v>7.3810729668739983</v>
      </c>
      <c r="X78" s="412">
        <v>2.6730957955976073</v>
      </c>
      <c r="Y78" s="270">
        <v>1.0480912191896079</v>
      </c>
      <c r="Z78" s="270">
        <v>83.762903620319378</v>
      </c>
      <c r="AA78" s="270">
        <v>17286.216585138034</v>
      </c>
      <c r="AB78" s="270">
        <v>176.83529916554883</v>
      </c>
      <c r="AC78" s="270">
        <v>8.2706381834110463</v>
      </c>
      <c r="AD78" s="270">
        <v>2.4774327235803888</v>
      </c>
      <c r="AE78" s="270">
        <v>12.448900229737662</v>
      </c>
      <c r="AF78" s="270">
        <v>0.44103758331011672</v>
      </c>
      <c r="AG78" s="270">
        <v>15.422902202512297</v>
      </c>
      <c r="AH78" s="270">
        <v>24.863745657648082</v>
      </c>
      <c r="AI78" s="270">
        <v>2.6080085633571168</v>
      </c>
      <c r="AJ78" s="270">
        <v>21.681921903478656</v>
      </c>
      <c r="AK78" s="270">
        <v>540.535261505726</v>
      </c>
      <c r="AL78" s="270">
        <v>9.7339313699090866</v>
      </c>
      <c r="AM78" s="270">
        <v>1.6984662770157297</v>
      </c>
      <c r="AN78" s="270">
        <v>161.79445332300611</v>
      </c>
      <c r="AO78" s="270">
        <v>3.5294102298106673</v>
      </c>
      <c r="AP78" s="270">
        <v>1579.1958025831852</v>
      </c>
      <c r="AQ78" s="270">
        <v>0.68641129110086052</v>
      </c>
      <c r="AR78" s="270">
        <v>1.4439233384057619</v>
      </c>
      <c r="AS78" s="270">
        <v>0.19374874769474967</v>
      </c>
      <c r="AT78" s="270">
        <v>1.0327021518104837</v>
      </c>
      <c r="AU78" s="270">
        <v>4.7447542538898491</v>
      </c>
      <c r="AV78" s="270">
        <v>0.18610880719777334</v>
      </c>
      <c r="AW78" s="270">
        <v>0.46966395170371766</v>
      </c>
      <c r="AX78" s="270">
        <v>6.4370421260687372E-2</v>
      </c>
      <c r="AY78" s="270">
        <v>0.40729704173281867</v>
      </c>
      <c r="AZ78" s="270">
        <v>6.1127069582909983E-2</v>
      </c>
      <c r="BA78" s="270">
        <v>20.800565634954342</v>
      </c>
      <c r="BB78" s="270">
        <v>10.857661472988871</v>
      </c>
      <c r="BC78" s="270">
        <v>23.360092745277189</v>
      </c>
      <c r="BD78" s="270">
        <v>104.20932949034412</v>
      </c>
      <c r="BE78" s="270">
        <v>45.612182092984874</v>
      </c>
      <c r="BF78" s="270">
        <v>122.83248094748409</v>
      </c>
      <c r="BG78" s="26"/>
    </row>
    <row r="79" spans="1:59" s="96" customFormat="1" ht="12.75" x14ac:dyDescent="0.2">
      <c r="A79" s="13">
        <v>1.5</v>
      </c>
      <c r="B79" s="279">
        <v>670</v>
      </c>
      <c r="C79" s="408">
        <v>3.3262486276632099</v>
      </c>
      <c r="D79" s="408">
        <v>15.440622656575901</v>
      </c>
      <c r="E79" s="408"/>
      <c r="F79" s="408"/>
      <c r="G79" s="408">
        <v>36.206803176182802</v>
      </c>
      <c r="H79" s="408">
        <v>1.4472229546352899</v>
      </c>
      <c r="I79" s="408">
        <v>27.439528919837201</v>
      </c>
      <c r="J79" s="408">
        <v>11.353805749344501</v>
      </c>
      <c r="K79" s="408">
        <v>3.1226868366556699</v>
      </c>
      <c r="L79" s="408"/>
      <c r="M79" s="408">
        <v>1.5227731121264201</v>
      </c>
      <c r="N79" s="408"/>
      <c r="O79" s="411">
        <v>0.14030796697902001</v>
      </c>
      <c r="P79" s="417">
        <v>17.679373842700301</v>
      </c>
      <c r="Q79" s="237">
        <v>72.296993082474515</v>
      </c>
      <c r="R79" s="237">
        <v>0</v>
      </c>
      <c r="S79" s="237">
        <v>16.694875536085821</v>
      </c>
      <c r="T79" s="237">
        <v>0.1026546329728551</v>
      </c>
      <c r="U79" s="237">
        <v>2.5168303640094557E-2</v>
      </c>
      <c r="V79" s="237">
        <v>0.86685742727410553</v>
      </c>
      <c r="W79" s="237">
        <v>7.4653927881225126</v>
      </c>
      <c r="X79" s="412">
        <v>2.548058229430108</v>
      </c>
      <c r="Y79" s="270">
        <v>1.1378705374592175</v>
      </c>
      <c r="Z79" s="270">
        <v>86.813420657551447</v>
      </c>
      <c r="AA79" s="270">
        <v>18226.545820104551</v>
      </c>
      <c r="AB79" s="270">
        <v>186.61441618379936</v>
      </c>
      <c r="AC79" s="270">
        <v>8.0507897799600272</v>
      </c>
      <c r="AD79" s="270">
        <v>2.448062196474825</v>
      </c>
      <c r="AE79" s="270">
        <v>6.3891807920876769</v>
      </c>
      <c r="AF79" s="270">
        <v>0.27656079251196058</v>
      </c>
      <c r="AG79" s="270">
        <v>16.6390120423005</v>
      </c>
      <c r="AH79" s="270">
        <v>26.885112662328183</v>
      </c>
      <c r="AI79" s="270">
        <v>2.8116570634567375</v>
      </c>
      <c r="AJ79" s="270">
        <v>22.546914282176459</v>
      </c>
      <c r="AK79" s="270">
        <v>582.60265425809018</v>
      </c>
      <c r="AL79" s="270">
        <v>10.535436044607531</v>
      </c>
      <c r="AM79" s="270">
        <v>1.7753338505015563</v>
      </c>
      <c r="AN79" s="270">
        <v>160.00767726212806</v>
      </c>
      <c r="AO79" s="270">
        <v>3.5817413906180882</v>
      </c>
      <c r="AP79" s="270">
        <v>1437.7096143325361</v>
      </c>
      <c r="AQ79" s="270">
        <v>0.71119794698993555</v>
      </c>
      <c r="AR79" s="270">
        <v>1.4418681099794741</v>
      </c>
      <c r="AS79" s="270">
        <v>0.1895110677311479</v>
      </c>
      <c r="AT79" s="270">
        <v>0.99373386948874354</v>
      </c>
      <c r="AU79" s="270">
        <v>4.5242363593952426</v>
      </c>
      <c r="AV79" s="270">
        <v>0.17693762981948682</v>
      </c>
      <c r="AW79" s="270">
        <v>0.44334001828951863</v>
      </c>
      <c r="AX79" s="270">
        <v>6.042198222763321E-2</v>
      </c>
      <c r="AY79" s="270">
        <v>0.38091454106050315</v>
      </c>
      <c r="AZ79" s="270">
        <v>5.700962016781444E-2</v>
      </c>
      <c r="BA79" s="270">
        <v>20.100618210564996</v>
      </c>
      <c r="BB79" s="270">
        <v>10.676627937405469</v>
      </c>
      <c r="BC79" s="270">
        <v>23.950187924225645</v>
      </c>
      <c r="BD79" s="270">
        <v>96.702540097281229</v>
      </c>
      <c r="BE79" s="270">
        <v>43.291935145368051</v>
      </c>
      <c r="BF79" s="270">
        <v>125.97177830133268</v>
      </c>
      <c r="BG79" s="26"/>
    </row>
    <row r="80" spans="1:59" s="96" customFormat="1" ht="12.75" x14ac:dyDescent="0.2">
      <c r="A80" s="13">
        <v>1.55</v>
      </c>
      <c r="B80" s="279">
        <v>670.000000000005</v>
      </c>
      <c r="C80" s="408">
        <v>3.7225228000347799</v>
      </c>
      <c r="D80" s="408">
        <v>19.9843839319621</v>
      </c>
      <c r="E80" s="408"/>
      <c r="F80" s="408"/>
      <c r="G80" s="408">
        <v>30.1720333241731</v>
      </c>
      <c r="H80" s="408"/>
      <c r="I80" s="408">
        <v>30.5104841551086</v>
      </c>
      <c r="J80" s="408">
        <v>10.1657181620005</v>
      </c>
      <c r="K80" s="408">
        <v>4.5967793154923404</v>
      </c>
      <c r="L80" s="408"/>
      <c r="M80" s="408"/>
      <c r="N80" s="408"/>
      <c r="O80" s="411">
        <v>0.84807831122853405</v>
      </c>
      <c r="P80" s="417">
        <v>18.466882654702399</v>
      </c>
      <c r="Q80" s="237">
        <v>72.418832152098119</v>
      </c>
      <c r="R80" s="237">
        <v>0</v>
      </c>
      <c r="S80" s="237">
        <v>16.660431306346528</v>
      </c>
      <c r="T80" s="237">
        <v>0.10816714728272886</v>
      </c>
      <c r="U80" s="237">
        <v>2.7884003774637036E-2</v>
      </c>
      <c r="V80" s="237">
        <v>0.8425485009191479</v>
      </c>
      <c r="W80" s="237">
        <v>7.5160259632747879</v>
      </c>
      <c r="X80" s="412">
        <v>2.4261109263040552</v>
      </c>
      <c r="Y80" s="270">
        <v>1.3431190395345347</v>
      </c>
      <c r="Z80" s="270">
        <v>95.210229621670777</v>
      </c>
      <c r="AA80" s="270">
        <v>20603.581549797571</v>
      </c>
      <c r="AB80" s="270">
        <v>216.7231571601834</v>
      </c>
      <c r="AC80" s="270">
        <v>7.5965749372842257</v>
      </c>
      <c r="AD80" s="270">
        <v>2.3835538891697534</v>
      </c>
      <c r="AE80" s="270">
        <v>1.9946759191783385</v>
      </c>
      <c r="AF80" s="270">
        <v>9.6016109406187933E-2</v>
      </c>
      <c r="AG80" s="270">
        <v>26.251900848609793</v>
      </c>
      <c r="AH80" s="270">
        <v>42.4038291941689</v>
      </c>
      <c r="AI80" s="270">
        <v>4.13293845227816</v>
      </c>
      <c r="AJ80" s="270">
        <v>23.965456818112255</v>
      </c>
      <c r="AK80" s="270">
        <v>789.9851869986129</v>
      </c>
      <c r="AL80" s="270">
        <v>15.593904141966963</v>
      </c>
      <c r="AM80" s="270">
        <v>2.2043225872314278</v>
      </c>
      <c r="AN80" s="270">
        <v>157.25332122877941</v>
      </c>
      <c r="AO80" s="270">
        <v>3.6352854534711874</v>
      </c>
      <c r="AP80" s="270">
        <v>1118.5091408225039</v>
      </c>
      <c r="AQ80" s="270">
        <v>0.87132117435288658</v>
      </c>
      <c r="AR80" s="270">
        <v>1.5410917355117151</v>
      </c>
      <c r="AS80" s="270">
        <v>0.19200882280807419</v>
      </c>
      <c r="AT80" s="270">
        <v>0.97073660071112933</v>
      </c>
      <c r="AU80" s="270">
        <v>4.3227178826600277</v>
      </c>
      <c r="AV80" s="270">
        <v>0.1682867607876305</v>
      </c>
      <c r="AW80" s="270">
        <v>0.41696647326250302</v>
      </c>
      <c r="AX80" s="270">
        <v>5.6213313616860508E-2</v>
      </c>
      <c r="AY80" s="270">
        <v>0.35204529438195886</v>
      </c>
      <c r="AZ80" s="270">
        <v>5.2415541428324885E-2</v>
      </c>
      <c r="BA80" s="270">
        <v>19.314512446509863</v>
      </c>
      <c r="BB80" s="270">
        <v>10.612557434478839</v>
      </c>
      <c r="BC80" s="270">
        <v>24.52811881124417</v>
      </c>
      <c r="BD80" s="270">
        <v>85.412630216362686</v>
      </c>
      <c r="BE80" s="270">
        <v>39.826089156384612</v>
      </c>
      <c r="BF80" s="270">
        <v>135.70498962026727</v>
      </c>
      <c r="BG80" s="26"/>
    </row>
    <row r="81" spans="1:59" s="96" customFormat="1" ht="12.75" x14ac:dyDescent="0.2">
      <c r="A81" s="13">
        <v>1.6</v>
      </c>
      <c r="B81" s="279">
        <v>670</v>
      </c>
      <c r="C81" s="408">
        <v>3.9280602748836899</v>
      </c>
      <c r="D81" s="408">
        <v>21.394503992194402</v>
      </c>
      <c r="E81" s="408"/>
      <c r="F81" s="408"/>
      <c r="G81" s="408">
        <v>26.426452851125799</v>
      </c>
      <c r="H81" s="408"/>
      <c r="I81" s="408">
        <v>32.852632510909601</v>
      </c>
      <c r="J81" s="408">
        <v>9.7921358771874694</v>
      </c>
      <c r="K81" s="408">
        <v>4.7249948630463701</v>
      </c>
      <c r="L81" s="408"/>
      <c r="M81" s="408"/>
      <c r="N81" s="408"/>
      <c r="O81" s="411">
        <v>0.88121963065265496</v>
      </c>
      <c r="P81" s="417">
        <v>19.187646530394801</v>
      </c>
      <c r="Q81" s="237">
        <v>72.510403950867826</v>
      </c>
      <c r="R81" s="237">
        <v>0</v>
      </c>
      <c r="S81" s="237">
        <v>16.654874026814891</v>
      </c>
      <c r="T81" s="237">
        <v>0.10562564203720343</v>
      </c>
      <c r="U81" s="237">
        <v>2.8554780466171797E-2</v>
      </c>
      <c r="V81" s="237">
        <v>0.83683177497835803</v>
      </c>
      <c r="W81" s="237">
        <v>7.5674557834374694</v>
      </c>
      <c r="X81" s="412">
        <v>2.296254041398107</v>
      </c>
      <c r="Y81" s="270">
        <v>1.4006561948790144</v>
      </c>
      <c r="Z81" s="270">
        <v>93.566272655912883</v>
      </c>
      <c r="AA81" s="270">
        <v>21198.604925112617</v>
      </c>
      <c r="AB81" s="270">
        <v>211.66451257779914</v>
      </c>
      <c r="AC81" s="270">
        <v>7.435377354243303</v>
      </c>
      <c r="AD81" s="270">
        <v>2.3391116397236207</v>
      </c>
      <c r="AE81" s="270">
        <v>1.935832970094971</v>
      </c>
      <c r="AF81" s="270">
        <v>9.3572634143197886E-2</v>
      </c>
      <c r="AG81" s="270">
        <v>27.921269087630112</v>
      </c>
      <c r="AH81" s="270">
        <v>45.433817359779454</v>
      </c>
      <c r="AI81" s="270">
        <v>4.4440069886260254</v>
      </c>
      <c r="AJ81" s="270">
        <v>24.78136974972481</v>
      </c>
      <c r="AK81" s="270">
        <v>848.95657363782095</v>
      </c>
      <c r="AL81" s="270">
        <v>16.895396276416147</v>
      </c>
      <c r="AM81" s="270">
        <v>2.2813262440873059</v>
      </c>
      <c r="AN81" s="270">
        <v>156.28873375038921</v>
      </c>
      <c r="AO81" s="270">
        <v>3.7221857064652557</v>
      </c>
      <c r="AP81" s="270">
        <v>1109.5253549084312</v>
      </c>
      <c r="AQ81" s="270">
        <v>0.89051949075672754</v>
      </c>
      <c r="AR81" s="270">
        <v>1.5239209339891278</v>
      </c>
      <c r="AS81" s="270">
        <v>0.18666977926615103</v>
      </c>
      <c r="AT81" s="270">
        <v>0.9320339376630592</v>
      </c>
      <c r="AU81" s="270">
        <v>4.125905762348073</v>
      </c>
      <c r="AV81" s="270">
        <v>0.16024467699721962</v>
      </c>
      <c r="AW81" s="270">
        <v>0.39483913677489885</v>
      </c>
      <c r="AX81" s="270">
        <v>5.3031172172516197E-2</v>
      </c>
      <c r="AY81" s="270">
        <v>0.33130017559481939</v>
      </c>
      <c r="AZ81" s="270">
        <v>4.9239161573942078E-2</v>
      </c>
      <c r="BA81" s="270">
        <v>18.53263452511008</v>
      </c>
      <c r="BB81" s="270">
        <v>11.084842428461807</v>
      </c>
      <c r="BC81" s="270">
        <v>25.376410146042566</v>
      </c>
      <c r="BD81" s="270">
        <v>80.704057069435308</v>
      </c>
      <c r="BE81" s="270">
        <v>38.561751490078819</v>
      </c>
      <c r="BF81" s="270">
        <v>138.43226165492123</v>
      </c>
      <c r="BG81" s="26"/>
    </row>
    <row r="82" spans="1:59" s="96" customFormat="1" ht="12.75" x14ac:dyDescent="0.2">
      <c r="A82" s="13">
        <v>1.65</v>
      </c>
      <c r="B82" s="279">
        <v>670</v>
      </c>
      <c r="C82" s="408">
        <v>4.1340942688345503</v>
      </c>
      <c r="D82" s="408">
        <v>22.9891203856027</v>
      </c>
      <c r="E82" s="408"/>
      <c r="F82" s="408"/>
      <c r="G82" s="408">
        <v>22.662390605473799</v>
      </c>
      <c r="H82" s="408"/>
      <c r="I82" s="408">
        <v>35.032693755676299</v>
      </c>
      <c r="J82" s="408">
        <v>9.4378406501564704</v>
      </c>
      <c r="K82" s="408">
        <v>4.8311914678344197</v>
      </c>
      <c r="L82" s="408"/>
      <c r="M82" s="408"/>
      <c r="N82" s="408"/>
      <c r="O82" s="411">
        <v>0.91266886642174505</v>
      </c>
      <c r="P82" s="417">
        <v>19.883348254919799</v>
      </c>
      <c r="Q82" s="237">
        <v>72.587049160119861</v>
      </c>
      <c r="R82" s="237">
        <v>0</v>
      </c>
      <c r="S82" s="237">
        <v>16.658340854895442</v>
      </c>
      <c r="T82" s="237">
        <v>0.10341320671893195</v>
      </c>
      <c r="U82" s="237">
        <v>2.9288966350192302E-2</v>
      </c>
      <c r="V82" s="237">
        <v>0.82802211516066859</v>
      </c>
      <c r="W82" s="237">
        <v>7.629290058585986</v>
      </c>
      <c r="X82" s="412">
        <v>2.1645956381689322</v>
      </c>
      <c r="Y82" s="270">
        <v>1.4642890643993201</v>
      </c>
      <c r="Z82" s="270">
        <v>92.221727292772869</v>
      </c>
      <c r="AA82" s="270">
        <v>21884.010124911107</v>
      </c>
      <c r="AB82" s="270">
        <v>207.58844266960907</v>
      </c>
      <c r="AC82" s="270">
        <v>7.2657142608800402</v>
      </c>
      <c r="AD82" s="270">
        <v>2.2963193561713493</v>
      </c>
      <c r="AE82" s="270">
        <v>1.8842114831064976</v>
      </c>
      <c r="AF82" s="270">
        <v>9.1413225022451222E-2</v>
      </c>
      <c r="AG82" s="270">
        <v>29.8284782818045</v>
      </c>
      <c r="AH82" s="270">
        <v>48.958442705024417</v>
      </c>
      <c r="AI82" s="270">
        <v>4.8085499432559775</v>
      </c>
      <c r="AJ82" s="270">
        <v>25.665046613708025</v>
      </c>
      <c r="AK82" s="270">
        <v>917.69312380750648</v>
      </c>
      <c r="AL82" s="270">
        <v>18.449985079509396</v>
      </c>
      <c r="AM82" s="270">
        <v>2.3687872796696028</v>
      </c>
      <c r="AN82" s="270">
        <v>155.6465085975999</v>
      </c>
      <c r="AO82" s="270">
        <v>3.8178869317770521</v>
      </c>
      <c r="AP82" s="270">
        <v>1103.2861643960098</v>
      </c>
      <c r="AQ82" s="270">
        <v>0.91246107876229887</v>
      </c>
      <c r="AR82" s="270">
        <v>1.5118424095137655</v>
      </c>
      <c r="AS82" s="270">
        <v>0.18225618718618741</v>
      </c>
      <c r="AT82" s="270">
        <v>0.89968519148182113</v>
      </c>
      <c r="AU82" s="270">
        <v>3.9616554705045623</v>
      </c>
      <c r="AV82" s="270">
        <v>0.15354155138143763</v>
      </c>
      <c r="AW82" s="270">
        <v>0.37647188802911646</v>
      </c>
      <c r="AX82" s="270">
        <v>5.0398903538587371E-2</v>
      </c>
      <c r="AY82" s="270">
        <v>0.31418267843597791</v>
      </c>
      <c r="AZ82" s="270">
        <v>4.662318125019134E-2</v>
      </c>
      <c r="BA82" s="270">
        <v>17.882164699548706</v>
      </c>
      <c r="BB82" s="270">
        <v>11.622955075799911</v>
      </c>
      <c r="BC82" s="270">
        <v>26.220763342608404</v>
      </c>
      <c r="BD82" s="270">
        <v>76.465288523782576</v>
      </c>
      <c r="BE82" s="270">
        <v>37.391980753708467</v>
      </c>
      <c r="BF82" s="270">
        <v>141.54054190191914</v>
      </c>
      <c r="BG82" s="26"/>
    </row>
    <row r="83" spans="1:59" s="96" customFormat="1" ht="12.75" x14ac:dyDescent="0.2">
      <c r="A83" s="13">
        <v>1.7</v>
      </c>
      <c r="B83" s="279">
        <v>670</v>
      </c>
      <c r="C83" s="408">
        <v>4.3344069989679399</v>
      </c>
      <c r="D83" s="408">
        <v>24.7694614453222</v>
      </c>
      <c r="E83" s="408"/>
      <c r="F83" s="408"/>
      <c r="G83" s="408">
        <v>18.755806790112199</v>
      </c>
      <c r="H83" s="408"/>
      <c r="I83" s="408">
        <v>37.191033569537403</v>
      </c>
      <c r="J83" s="408">
        <v>9.0805411307707704</v>
      </c>
      <c r="K83" s="408">
        <v>4.9259773520884496</v>
      </c>
      <c r="L83" s="408"/>
      <c r="M83" s="408"/>
      <c r="N83" s="408"/>
      <c r="O83" s="411">
        <v>0.94277271320110301</v>
      </c>
      <c r="P83" s="417">
        <v>20.6377775106691</v>
      </c>
      <c r="Q83" s="237">
        <v>72.685743506515308</v>
      </c>
      <c r="R83" s="237">
        <v>0</v>
      </c>
      <c r="S83" s="237">
        <v>16.643747157207862</v>
      </c>
      <c r="T83" s="237">
        <v>0.10067664371737628</v>
      </c>
      <c r="U83" s="237">
        <v>2.9815131977843731E-2</v>
      </c>
      <c r="V83" s="237">
        <v>0.82558690357540498</v>
      </c>
      <c r="W83" s="237">
        <v>7.648012175502747</v>
      </c>
      <c r="X83" s="412">
        <v>2.0664184815034603</v>
      </c>
      <c r="Y83" s="270">
        <v>1.5396505608642514</v>
      </c>
      <c r="Z83" s="270">
        <v>91.117257847807437</v>
      </c>
      <c r="AA83" s="270">
        <v>22694.726520178509</v>
      </c>
      <c r="AB83" s="270">
        <v>204.12893040049053</v>
      </c>
      <c r="AC83" s="270">
        <v>7.0991245167291162</v>
      </c>
      <c r="AD83" s="270">
        <v>2.2576038635434181</v>
      </c>
      <c r="AE83" s="270">
        <v>1.8383437735410371</v>
      </c>
      <c r="AF83" s="270">
        <v>8.9502241310504327E-2</v>
      </c>
      <c r="AG83" s="270">
        <v>32.139012928319417</v>
      </c>
      <c r="AH83" s="270">
        <v>53.285800306863905</v>
      </c>
      <c r="AI83" s="270">
        <v>5.258638700741967</v>
      </c>
      <c r="AJ83" s="270">
        <v>26.691626930772941</v>
      </c>
      <c r="AK83" s="270">
        <v>1002.7645868640315</v>
      </c>
      <c r="AL83" s="270">
        <v>20.409245334840957</v>
      </c>
      <c r="AM83" s="270">
        <v>2.4700627196641647</v>
      </c>
      <c r="AN83" s="270">
        <v>155.24369493910046</v>
      </c>
      <c r="AO83" s="270">
        <v>3.9267773976691469</v>
      </c>
      <c r="AP83" s="270">
        <v>1099.3750027250219</v>
      </c>
      <c r="AQ83" s="270">
        <v>0.93759629499083919</v>
      </c>
      <c r="AR83" s="270">
        <v>1.5023877255124478</v>
      </c>
      <c r="AS83" s="270">
        <v>0.17827301763718625</v>
      </c>
      <c r="AT83" s="270">
        <v>0.87040984338307592</v>
      </c>
      <c r="AU83" s="270">
        <v>3.813546827364187</v>
      </c>
      <c r="AV83" s="270">
        <v>0.14750858344854353</v>
      </c>
      <c r="AW83" s="270">
        <v>0.36002664655123795</v>
      </c>
      <c r="AX83" s="270">
        <v>4.8051328193090471E-2</v>
      </c>
      <c r="AY83" s="270">
        <v>0.29895799660502786</v>
      </c>
      <c r="AZ83" s="270">
        <v>4.4301162265910424E-2</v>
      </c>
      <c r="BA83" s="270">
        <v>17.295329107477158</v>
      </c>
      <c r="BB83" s="270">
        <v>12.253485892005965</v>
      </c>
      <c r="BC83" s="270">
        <v>27.105564849830998</v>
      </c>
      <c r="BD83" s="270">
        <v>72.505513946870707</v>
      </c>
      <c r="BE83" s="270">
        <v>36.2583738356334</v>
      </c>
      <c r="BF83" s="270">
        <v>145.07508296404285</v>
      </c>
      <c r="BG83" s="26"/>
    </row>
    <row r="84" spans="1:59" s="96" customFormat="1" ht="12.75" x14ac:dyDescent="0.2">
      <c r="A84" s="13">
        <v>1.75</v>
      </c>
      <c r="B84" s="279">
        <v>670.00000000000205</v>
      </c>
      <c r="C84" s="408">
        <v>3.9013996756247802</v>
      </c>
      <c r="D84" s="408">
        <v>26.687727297183802</v>
      </c>
      <c r="E84" s="408"/>
      <c r="F84" s="408"/>
      <c r="G84" s="408">
        <v>15.2100390299913</v>
      </c>
      <c r="H84" s="408"/>
      <c r="I84" s="408">
        <v>39.074488527344599</v>
      </c>
      <c r="J84" s="408">
        <v>8.9368834818748493</v>
      </c>
      <c r="K84" s="408">
        <v>5.0976262346225596</v>
      </c>
      <c r="L84" s="408"/>
      <c r="M84" s="408"/>
      <c r="N84" s="408"/>
      <c r="O84" s="411">
        <v>0.96776029826655097</v>
      </c>
      <c r="P84" s="417">
        <v>21.355200158149</v>
      </c>
      <c r="Q84" s="237">
        <v>72.773069492276065</v>
      </c>
      <c r="R84" s="237">
        <v>0</v>
      </c>
      <c r="S84" s="237">
        <v>16.635375975138206</v>
      </c>
      <c r="T84" s="237">
        <v>9.8132438101592126E-2</v>
      </c>
      <c r="U84" s="237">
        <v>3.0457539588056314E-2</v>
      </c>
      <c r="V84" s="237">
        <v>0.82904850492157067</v>
      </c>
      <c r="W84" s="237">
        <v>7.6530737331225254</v>
      </c>
      <c r="X84" s="412">
        <v>1.9808423168519769</v>
      </c>
      <c r="Y84" s="270">
        <v>1.7474737923400381</v>
      </c>
      <c r="Z84" s="270">
        <v>93.120660183949894</v>
      </c>
      <c r="AA84" s="270">
        <v>23913.584161543164</v>
      </c>
      <c r="AB84" s="270">
        <v>202.73953012812436</v>
      </c>
      <c r="AC84" s="270">
        <v>7.4624196066168391</v>
      </c>
      <c r="AD84" s="270">
        <v>2.4161862877046065</v>
      </c>
      <c r="AE84" s="270">
        <v>1.8054283953531103</v>
      </c>
      <c r="AF84" s="270">
        <v>8.8302211471897735E-2</v>
      </c>
      <c r="AG84" s="270">
        <v>36.550143897774667</v>
      </c>
      <c r="AH84" s="270">
        <v>59.964522324213434</v>
      </c>
      <c r="AI84" s="270">
        <v>5.8746851086277196</v>
      </c>
      <c r="AJ84" s="270">
        <v>29.706828133218149</v>
      </c>
      <c r="AK84" s="270">
        <v>1152.9021865036791</v>
      </c>
      <c r="AL84" s="270">
        <v>22.963010854337313</v>
      </c>
      <c r="AM84" s="270">
        <v>2.5865841575035144</v>
      </c>
      <c r="AN84" s="270">
        <v>157.35340229224951</v>
      </c>
      <c r="AO84" s="270">
        <v>4.08492287277965</v>
      </c>
      <c r="AP84" s="270">
        <v>1095.4299273319925</v>
      </c>
      <c r="AQ84" s="270">
        <v>0.96762115137301818</v>
      </c>
      <c r="AR84" s="270">
        <v>1.4991525730157123</v>
      </c>
      <c r="AS84" s="270">
        <v>0.17531416558639654</v>
      </c>
      <c r="AT84" s="270">
        <v>0.84762470905712461</v>
      </c>
      <c r="AU84" s="270">
        <v>3.6974675917044113</v>
      </c>
      <c r="AV84" s="270">
        <v>0.14277357539426155</v>
      </c>
      <c r="AW84" s="270">
        <v>0.34710431279510867</v>
      </c>
      <c r="AX84" s="270">
        <v>4.6207928530392961E-2</v>
      </c>
      <c r="AY84" s="270">
        <v>0.28701539137342125</v>
      </c>
      <c r="AZ84" s="270">
        <v>4.2481786701964883E-2</v>
      </c>
      <c r="BA84" s="270">
        <v>16.832190429616411</v>
      </c>
      <c r="BB84" s="270">
        <v>12.821022189741903</v>
      </c>
      <c r="BC84" s="270">
        <v>27.86075490153085</v>
      </c>
      <c r="BD84" s="270">
        <v>69.627537436466881</v>
      </c>
      <c r="BE84" s="270">
        <v>35.195686771303059</v>
      </c>
      <c r="BF84" s="270">
        <v>148.81654072642974</v>
      </c>
      <c r="BG84" s="26"/>
    </row>
    <row r="85" spans="1:59" s="96" customFormat="1" ht="12.75" x14ac:dyDescent="0.2">
      <c r="A85" s="13">
        <v>1.8</v>
      </c>
      <c r="B85" s="279">
        <v>669.99999999999795</v>
      </c>
      <c r="C85" s="408">
        <v>1.01809215377317</v>
      </c>
      <c r="D85" s="408">
        <v>29.771785762956601</v>
      </c>
      <c r="E85" s="408"/>
      <c r="F85" s="408"/>
      <c r="G85" s="408">
        <v>11.6468708663882</v>
      </c>
      <c r="H85" s="408"/>
      <c r="I85" s="408">
        <v>40.698420721218199</v>
      </c>
      <c r="J85" s="408">
        <v>9.4890624371385908</v>
      </c>
      <c r="K85" s="408">
        <v>5.6010883278615404</v>
      </c>
      <c r="L85" s="408"/>
      <c r="M85" s="408"/>
      <c r="N85" s="408"/>
      <c r="O85" s="411">
        <v>0.98972478544988296</v>
      </c>
      <c r="P85" s="417">
        <v>21.7296447812592</v>
      </c>
      <c r="Q85" s="237">
        <v>72.798165977674927</v>
      </c>
      <c r="R85" s="237">
        <v>0</v>
      </c>
      <c r="S85" s="237">
        <v>16.660997895942202</v>
      </c>
      <c r="T85" s="237">
        <v>9.9330674086937451E-2</v>
      </c>
      <c r="U85" s="237">
        <v>3.2043125542715628E-2</v>
      </c>
      <c r="V85" s="237">
        <v>0.82653832244077108</v>
      </c>
      <c r="W85" s="237">
        <v>7.6741166050950635</v>
      </c>
      <c r="X85" s="412">
        <v>1.9088073992173777</v>
      </c>
      <c r="Y85" s="270">
        <v>3.2495387445717863</v>
      </c>
      <c r="Z85" s="270">
        <v>110.22270400471402</v>
      </c>
      <c r="AA85" s="270">
        <v>27420.330204125417</v>
      </c>
      <c r="AB85" s="270">
        <v>208.47312231739647</v>
      </c>
      <c r="AC85" s="270">
        <v>11.353870333730477</v>
      </c>
      <c r="AD85" s="270">
        <v>4.1339547040319609</v>
      </c>
      <c r="AE85" s="270">
        <v>1.7909529471943577</v>
      </c>
      <c r="AF85" s="270">
        <v>8.8472529711563871E-2</v>
      </c>
      <c r="AG85" s="270">
        <v>57.660404381738708</v>
      </c>
      <c r="AH85" s="270">
        <v>81.647581927358175</v>
      </c>
      <c r="AI85" s="270">
        <v>7.401747506401942</v>
      </c>
      <c r="AJ85" s="270">
        <v>49.713006149829333</v>
      </c>
      <c r="AK85" s="270">
        <v>1805.6659784613466</v>
      </c>
      <c r="AL85" s="270">
        <v>28.423955277865396</v>
      </c>
      <c r="AM85" s="270">
        <v>2.7905514143941672</v>
      </c>
      <c r="AN85" s="270">
        <v>170.32973406307838</v>
      </c>
      <c r="AO85" s="270">
        <v>4.5015406104400686</v>
      </c>
      <c r="AP85" s="270">
        <v>1086.5089489157556</v>
      </c>
      <c r="AQ85" s="270">
        <v>1.0256990130744532</v>
      </c>
      <c r="AR85" s="270">
        <v>1.5162242930863232</v>
      </c>
      <c r="AS85" s="270">
        <v>0.17431754796754872</v>
      </c>
      <c r="AT85" s="270">
        <v>0.83370938001148731</v>
      </c>
      <c r="AU85" s="270">
        <v>3.6197047405744911</v>
      </c>
      <c r="AV85" s="270">
        <v>0.13951846843732327</v>
      </c>
      <c r="AW85" s="270">
        <v>0.33781231425127517</v>
      </c>
      <c r="AX85" s="270">
        <v>4.4855099313629174E-2</v>
      </c>
      <c r="AY85" s="270">
        <v>0.27816442339601116</v>
      </c>
      <c r="AZ85" s="270">
        <v>4.1126786501109229E-2</v>
      </c>
      <c r="BA85" s="270">
        <v>16.521231293171734</v>
      </c>
      <c r="BB85" s="270">
        <v>13.17065863794374</v>
      </c>
      <c r="BC85" s="270">
        <v>28.267614881177938</v>
      </c>
      <c r="BD85" s="270">
        <v>68.396410009534137</v>
      </c>
      <c r="BE85" s="270">
        <v>33.861560313952566</v>
      </c>
      <c r="BF85" s="270">
        <v>154.33328156326709</v>
      </c>
      <c r="BG85" s="26"/>
    </row>
    <row r="86" spans="1:59" s="96" customFormat="1" ht="12.75" x14ac:dyDescent="0.2">
      <c r="A86" s="13">
        <v>0.59999999999999898</v>
      </c>
      <c r="B86" s="279">
        <v>680</v>
      </c>
      <c r="C86" s="408">
        <v>0.28380140068147203</v>
      </c>
      <c r="D86" s="408">
        <v>5.1052130659845503</v>
      </c>
      <c r="E86" s="408"/>
      <c r="F86" s="408">
        <v>14.382933062505399</v>
      </c>
      <c r="G86" s="408">
        <v>65.100020311420707</v>
      </c>
      <c r="H86" s="408">
        <v>3.7397136065063701</v>
      </c>
      <c r="I86" s="408"/>
      <c r="J86" s="408">
        <v>10.347116499577099</v>
      </c>
      <c r="K86" s="408"/>
      <c r="L86" s="408"/>
      <c r="M86" s="408">
        <v>0.93930606507290304</v>
      </c>
      <c r="N86" s="408"/>
      <c r="O86" s="411"/>
      <c r="P86" s="417">
        <v>10.543240269086199</v>
      </c>
      <c r="Q86" s="237">
        <v>75.263439641935975</v>
      </c>
      <c r="R86" s="237">
        <v>0</v>
      </c>
      <c r="S86" s="237">
        <v>14.347899582785153</v>
      </c>
      <c r="T86" s="237">
        <v>0.20154717654319543</v>
      </c>
      <c r="U86" s="237">
        <v>3.5099027052531227E-2</v>
      </c>
      <c r="V86" s="237">
        <v>1.9318328363006392</v>
      </c>
      <c r="W86" s="237">
        <v>4.2842777759909261</v>
      </c>
      <c r="X86" s="412">
        <v>3.9359039593915699</v>
      </c>
      <c r="Y86" s="270">
        <v>0.85374285133093175</v>
      </c>
      <c r="Z86" s="270">
        <v>94.357407137277349</v>
      </c>
      <c r="AA86" s="270">
        <v>13952.743642856376</v>
      </c>
      <c r="AB86" s="270">
        <v>134.54846931589074</v>
      </c>
      <c r="AC86" s="270">
        <v>10.034778113623549</v>
      </c>
      <c r="AD86" s="270">
        <v>3.0454145526482632</v>
      </c>
      <c r="AE86" s="270">
        <v>13.595334921626179</v>
      </c>
      <c r="AF86" s="270">
        <v>0.42016420513096436</v>
      </c>
      <c r="AG86" s="270">
        <v>12.572724200326173</v>
      </c>
      <c r="AH86" s="270">
        <v>20.960703108367024</v>
      </c>
      <c r="AI86" s="270">
        <v>2.1557530620488485</v>
      </c>
      <c r="AJ86" s="270">
        <v>10.741128544549545</v>
      </c>
      <c r="AK86" s="270">
        <v>106.18709348820768</v>
      </c>
      <c r="AL86" s="270">
        <v>7.9926648960641096</v>
      </c>
      <c r="AM86" s="270">
        <v>1.6518355304326739</v>
      </c>
      <c r="AN86" s="270">
        <v>199.48512669651055</v>
      </c>
      <c r="AO86" s="270">
        <v>3.3123460737446186</v>
      </c>
      <c r="AP86" s="270">
        <v>1839.0523239479398</v>
      </c>
      <c r="AQ86" s="270">
        <v>0.59750790085990468</v>
      </c>
      <c r="AR86" s="270">
        <v>2.0084963083179175</v>
      </c>
      <c r="AS86" s="270">
        <v>0.34431855034914527</v>
      </c>
      <c r="AT86" s="270">
        <v>2.3975639602500007</v>
      </c>
      <c r="AU86" s="270">
        <v>13.119766192295089</v>
      </c>
      <c r="AV86" s="270">
        <v>0.5575978638826099</v>
      </c>
      <c r="AW86" s="270">
        <v>1.7643689646106584</v>
      </c>
      <c r="AX86" s="270">
        <v>0.29555529337597686</v>
      </c>
      <c r="AY86" s="270">
        <v>2.1980716616739278</v>
      </c>
      <c r="AZ86" s="270">
        <v>0.37921065042601027</v>
      </c>
      <c r="BA86" s="270">
        <v>47.50415777398117</v>
      </c>
      <c r="BB86" s="270">
        <v>9.0838043988242809</v>
      </c>
      <c r="BC86" s="270">
        <v>18.325915917117932</v>
      </c>
      <c r="BD86" s="270">
        <v>171.33031269864841</v>
      </c>
      <c r="BE86" s="270">
        <v>75.044189162777002</v>
      </c>
      <c r="BF86" s="270">
        <v>123.66778848478525</v>
      </c>
      <c r="BG86" s="26"/>
    </row>
    <row r="87" spans="1:59" s="96" customFormat="1" ht="12.75" x14ac:dyDescent="0.2">
      <c r="A87" s="13">
        <v>0.65000000000000102</v>
      </c>
      <c r="B87" s="279">
        <v>680</v>
      </c>
      <c r="C87" s="408">
        <v>1.16475116969265</v>
      </c>
      <c r="D87" s="408">
        <v>5.7242724421848097</v>
      </c>
      <c r="E87" s="408"/>
      <c r="F87" s="408">
        <v>12.081911915605399</v>
      </c>
      <c r="G87" s="408">
        <v>66.036290880252196</v>
      </c>
      <c r="H87" s="408">
        <v>3.2968656233009201</v>
      </c>
      <c r="I87" s="408"/>
      <c r="J87" s="408">
        <v>10.7430124065482</v>
      </c>
      <c r="K87" s="408"/>
      <c r="L87" s="408"/>
      <c r="M87" s="408">
        <v>0.95289556241581097</v>
      </c>
      <c r="N87" s="408"/>
      <c r="O87" s="411"/>
      <c r="P87" s="417">
        <v>10.958493404128999</v>
      </c>
      <c r="Q87" s="237">
        <v>74.874370756138717</v>
      </c>
      <c r="R87" s="237">
        <v>0</v>
      </c>
      <c r="S87" s="237">
        <v>14.60931000028925</v>
      </c>
      <c r="T87" s="237">
        <v>0.18577751454377872</v>
      </c>
      <c r="U87" s="237">
        <v>3.2010114272024999E-2</v>
      </c>
      <c r="V87" s="237">
        <v>1.8796039372134095</v>
      </c>
      <c r="W87" s="237">
        <v>4.4881403924013608</v>
      </c>
      <c r="X87" s="412">
        <v>3.9307872851414558</v>
      </c>
      <c r="Y87" s="270">
        <v>0.82285061759276057</v>
      </c>
      <c r="Z87" s="270">
        <v>95.799873158796373</v>
      </c>
      <c r="AA87" s="270">
        <v>14219.718811648445</v>
      </c>
      <c r="AB87" s="270">
        <v>148.982600836231</v>
      </c>
      <c r="AC87" s="270">
        <v>8.8769471163257005</v>
      </c>
      <c r="AD87" s="270">
        <v>2.7043174807574872</v>
      </c>
      <c r="AE87" s="270">
        <v>13.272023888767407</v>
      </c>
      <c r="AF87" s="270">
        <v>0.40690070204848094</v>
      </c>
      <c r="AG87" s="270">
        <v>12.400498235425848</v>
      </c>
      <c r="AH87" s="270">
        <v>20.645047637510821</v>
      </c>
      <c r="AI87" s="270">
        <v>2.1210154866432211</v>
      </c>
      <c r="AJ87" s="270">
        <v>11.102273391955917</v>
      </c>
      <c r="AK87" s="270">
        <v>119.71246594881666</v>
      </c>
      <c r="AL87" s="270">
        <v>7.8641782695522604</v>
      </c>
      <c r="AM87" s="270">
        <v>1.6242140501212983</v>
      </c>
      <c r="AN87" s="270">
        <v>192.15752429805852</v>
      </c>
      <c r="AO87" s="270">
        <v>3.2193294664426624</v>
      </c>
      <c r="AP87" s="270">
        <v>1817.1318725766507</v>
      </c>
      <c r="AQ87" s="270">
        <v>0.60513111682270426</v>
      </c>
      <c r="AR87" s="270">
        <v>1.9735065531378182</v>
      </c>
      <c r="AS87" s="270">
        <v>0.33816865409281999</v>
      </c>
      <c r="AT87" s="270">
        <v>2.3534476251056073</v>
      </c>
      <c r="AU87" s="270">
        <v>12.872670658619297</v>
      </c>
      <c r="AV87" s="270">
        <v>0.54698242271324138</v>
      </c>
      <c r="AW87" s="270">
        <v>1.7295993127921796</v>
      </c>
      <c r="AX87" s="270">
        <v>0.28948531976453773</v>
      </c>
      <c r="AY87" s="270">
        <v>2.1510318874903049</v>
      </c>
      <c r="AZ87" s="270">
        <v>0.37072196383268191</v>
      </c>
      <c r="BA87" s="270">
        <v>47.184025244894741</v>
      </c>
      <c r="BB87" s="270">
        <v>8.9456893776173754</v>
      </c>
      <c r="BC87" s="270">
        <v>18.107906654462496</v>
      </c>
      <c r="BD87" s="270">
        <v>175.19045390573882</v>
      </c>
      <c r="BE87" s="270">
        <v>73.921184473425413</v>
      </c>
      <c r="BF87" s="270">
        <v>121.68506158886539</v>
      </c>
      <c r="BG87" s="26"/>
    </row>
    <row r="88" spans="1:59" s="96" customFormat="1" ht="12.75" x14ac:dyDescent="0.2">
      <c r="A88" s="13">
        <v>0.69999999999999896</v>
      </c>
      <c r="B88" s="279">
        <v>680</v>
      </c>
      <c r="C88" s="408">
        <v>1.1095661170832301</v>
      </c>
      <c r="D88" s="408">
        <v>6.4039321544814198</v>
      </c>
      <c r="E88" s="408"/>
      <c r="F88" s="408">
        <v>10.668929112414</v>
      </c>
      <c r="G88" s="408">
        <v>66.251298893956999</v>
      </c>
      <c r="H88" s="408">
        <v>3.2410554546627601</v>
      </c>
      <c r="I88" s="408"/>
      <c r="J88" s="408">
        <v>11.368070737725199</v>
      </c>
      <c r="K88" s="408"/>
      <c r="L88" s="408"/>
      <c r="M88" s="408">
        <v>0.957147529676452</v>
      </c>
      <c r="N88" s="408"/>
      <c r="O88" s="411"/>
      <c r="P88" s="417">
        <v>11.2473710050989</v>
      </c>
      <c r="Q88" s="237">
        <v>74.504774027926786</v>
      </c>
      <c r="R88" s="237">
        <v>0</v>
      </c>
      <c r="S88" s="237">
        <v>14.848956110494068</v>
      </c>
      <c r="T88" s="237">
        <v>0.1696294793141116</v>
      </c>
      <c r="U88" s="237">
        <v>2.9799593912800768E-2</v>
      </c>
      <c r="V88" s="237">
        <v>1.8959053565273765</v>
      </c>
      <c r="W88" s="237">
        <v>4.5428927638963081</v>
      </c>
      <c r="X88" s="412">
        <v>4.0080426679285361</v>
      </c>
      <c r="Y88" s="270">
        <v>0.8321881002767495</v>
      </c>
      <c r="Z88" s="270">
        <v>97.642587994104801</v>
      </c>
      <c r="AA88" s="270">
        <v>14416.274932707336</v>
      </c>
      <c r="AB88" s="270">
        <v>156.47083991986224</v>
      </c>
      <c r="AC88" s="270">
        <v>9.0201721982411609</v>
      </c>
      <c r="AD88" s="270">
        <v>2.7740919967866313</v>
      </c>
      <c r="AE88" s="270">
        <v>13.449767127967998</v>
      </c>
      <c r="AF88" s="270">
        <v>0.40676468856600495</v>
      </c>
      <c r="AG88" s="270">
        <v>12.583248032088139</v>
      </c>
      <c r="AH88" s="270">
        <v>20.78803571273745</v>
      </c>
      <c r="AI88" s="270">
        <v>2.1265653601806203</v>
      </c>
      <c r="AJ88" s="270">
        <v>11.670301766575118</v>
      </c>
      <c r="AK88" s="270">
        <v>130.79163344377022</v>
      </c>
      <c r="AL88" s="270">
        <v>7.8679854092561383</v>
      </c>
      <c r="AM88" s="270">
        <v>1.6211922962224021</v>
      </c>
      <c r="AN88" s="270">
        <v>192.06169797889714</v>
      </c>
      <c r="AO88" s="270">
        <v>3.2100254777289874</v>
      </c>
      <c r="AP88" s="270">
        <v>1811.3154068935971</v>
      </c>
      <c r="AQ88" s="270">
        <v>0.61448562983753474</v>
      </c>
      <c r="AR88" s="270">
        <v>1.9676107071780713</v>
      </c>
      <c r="AS88" s="270">
        <v>0.33701003269875812</v>
      </c>
      <c r="AT88" s="270">
        <v>2.3444609323571943</v>
      </c>
      <c r="AU88" s="270">
        <v>12.820602587779149</v>
      </c>
      <c r="AV88" s="270">
        <v>0.54470700782512149</v>
      </c>
      <c r="AW88" s="270">
        <v>1.7218786073069996</v>
      </c>
      <c r="AX88" s="270">
        <v>0.28811478839150784</v>
      </c>
      <c r="AY88" s="270">
        <v>2.1403596450408835</v>
      </c>
      <c r="AZ88" s="270">
        <v>0.36880414043740811</v>
      </c>
      <c r="BA88" s="270">
        <v>47.078586027165464</v>
      </c>
      <c r="BB88" s="270">
        <v>8.9078927078078713</v>
      </c>
      <c r="BC88" s="270">
        <v>18.000953757967519</v>
      </c>
      <c r="BD88" s="270">
        <v>179.61345783505243</v>
      </c>
      <c r="BE88" s="270">
        <v>72.762492566679271</v>
      </c>
      <c r="BF88" s="270">
        <v>121.108052960992</v>
      </c>
      <c r="BG88" s="26"/>
    </row>
    <row r="89" spans="1:59" s="96" customFormat="1" ht="12.75" x14ac:dyDescent="0.2">
      <c r="A89" s="13">
        <v>0.75</v>
      </c>
      <c r="B89" s="279">
        <v>680</v>
      </c>
      <c r="C89" s="408">
        <v>1.06058988235462</v>
      </c>
      <c r="D89" s="408">
        <v>7.0674849486465403</v>
      </c>
      <c r="E89" s="408"/>
      <c r="F89" s="408">
        <v>9.2319741353527203</v>
      </c>
      <c r="G89" s="408">
        <v>66.557257125990603</v>
      </c>
      <c r="H89" s="408">
        <v>3.1400607509032001</v>
      </c>
      <c r="I89" s="408"/>
      <c r="J89" s="408">
        <v>11.9754443002837</v>
      </c>
      <c r="K89" s="408"/>
      <c r="L89" s="408"/>
      <c r="M89" s="408">
        <v>0.96718885646865704</v>
      </c>
      <c r="N89" s="408"/>
      <c r="O89" s="411"/>
      <c r="P89" s="417">
        <v>11.4466165500238</v>
      </c>
      <c r="Q89" s="237">
        <v>74.116263010591638</v>
      </c>
      <c r="R89" s="237">
        <v>0</v>
      </c>
      <c r="S89" s="237">
        <v>15.077299687346713</v>
      </c>
      <c r="T89" s="237">
        <v>0.16406741937655805</v>
      </c>
      <c r="U89" s="237">
        <v>2.7995381696498643E-2</v>
      </c>
      <c r="V89" s="237">
        <v>1.8784537551687155</v>
      </c>
      <c r="W89" s="237">
        <v>4.6192181623668143</v>
      </c>
      <c r="X89" s="412">
        <v>4.1167025834530655</v>
      </c>
      <c r="Y89" s="270">
        <v>0.84215808054683561</v>
      </c>
      <c r="Z89" s="270">
        <v>100.24352056092685</v>
      </c>
      <c r="AA89" s="270">
        <v>14659.77178063734</v>
      </c>
      <c r="AB89" s="270">
        <v>166.09792347924824</v>
      </c>
      <c r="AC89" s="270">
        <v>9.1572200444929042</v>
      </c>
      <c r="AD89" s="270">
        <v>2.8454636716704989</v>
      </c>
      <c r="AE89" s="270">
        <v>13.612877136012429</v>
      </c>
      <c r="AF89" s="270">
        <v>0.40580920356829897</v>
      </c>
      <c r="AG89" s="270">
        <v>12.749361856120212</v>
      </c>
      <c r="AH89" s="270">
        <v>20.894573289426813</v>
      </c>
      <c r="AI89" s="270">
        <v>2.1283574430027707</v>
      </c>
      <c r="AJ89" s="270">
        <v>12.300178518853508</v>
      </c>
      <c r="AK89" s="270">
        <v>144.29979310495662</v>
      </c>
      <c r="AL89" s="270">
        <v>7.8576387861169561</v>
      </c>
      <c r="AM89" s="270">
        <v>1.615458120664216</v>
      </c>
      <c r="AN89" s="270">
        <v>191.66729699069592</v>
      </c>
      <c r="AO89" s="270">
        <v>3.196034632535619</v>
      </c>
      <c r="AP89" s="270">
        <v>1802.4694863762563</v>
      </c>
      <c r="AQ89" s="270">
        <v>0.62337419588422649</v>
      </c>
      <c r="AR89" s="270">
        <v>1.9586676157395468</v>
      </c>
      <c r="AS89" s="270">
        <v>0.33535097004781433</v>
      </c>
      <c r="AT89" s="270">
        <v>2.3321159415514248</v>
      </c>
      <c r="AU89" s="270">
        <v>12.751148845446886</v>
      </c>
      <c r="AV89" s="270">
        <v>0.54169450268360442</v>
      </c>
      <c r="AW89" s="270">
        <v>1.7118381201933761</v>
      </c>
      <c r="AX89" s="270">
        <v>0.28637073153039971</v>
      </c>
      <c r="AY89" s="270">
        <v>2.126997993888661</v>
      </c>
      <c r="AZ89" s="270">
        <v>0.36644077734366814</v>
      </c>
      <c r="BA89" s="270">
        <v>46.957976600814298</v>
      </c>
      <c r="BB89" s="270">
        <v>8.8599121750187173</v>
      </c>
      <c r="BC89" s="270">
        <v>17.882127464337035</v>
      </c>
      <c r="BD89" s="270">
        <v>184.45953845327304</v>
      </c>
      <c r="BE89" s="270">
        <v>71.703723612071173</v>
      </c>
      <c r="BF89" s="270">
        <v>120.40224151846967</v>
      </c>
      <c r="BG89" s="26"/>
    </row>
    <row r="90" spans="1:59" s="96" customFormat="1" ht="12.75" x14ac:dyDescent="0.2">
      <c r="A90" s="13">
        <v>0.79999999999999905</v>
      </c>
      <c r="B90" s="279">
        <v>680</v>
      </c>
      <c r="C90" s="408">
        <v>1.0095000949853099</v>
      </c>
      <c r="D90" s="408">
        <v>7.6731095471261996</v>
      </c>
      <c r="E90" s="408"/>
      <c r="F90" s="408">
        <v>7.8968822086746302</v>
      </c>
      <c r="G90" s="408">
        <v>66.841599520276304</v>
      </c>
      <c r="H90" s="408">
        <v>3.0556012176423302</v>
      </c>
      <c r="I90" s="408"/>
      <c r="J90" s="408">
        <v>12.544582095792199</v>
      </c>
      <c r="K90" s="408"/>
      <c r="L90" s="408"/>
      <c r="M90" s="408">
        <v>0.97872531550303998</v>
      </c>
      <c r="N90" s="408"/>
      <c r="O90" s="411"/>
      <c r="P90" s="417">
        <v>11.670685080092801</v>
      </c>
      <c r="Q90" s="237">
        <v>73.762764726085464</v>
      </c>
      <c r="R90" s="237">
        <v>0</v>
      </c>
      <c r="S90" s="237">
        <v>15.29634796425681</v>
      </c>
      <c r="T90" s="237">
        <v>0.14726020938921686</v>
      </c>
      <c r="U90" s="237">
        <v>2.575197887967115E-2</v>
      </c>
      <c r="V90" s="237">
        <v>1.8616063397052431</v>
      </c>
      <c r="W90" s="237">
        <v>4.6907631806874841</v>
      </c>
      <c r="X90" s="412">
        <v>4.2155056009961136</v>
      </c>
      <c r="Y90" s="270">
        <v>0.85158300018903876</v>
      </c>
      <c r="Z90" s="270">
        <v>102.65341263904004</v>
      </c>
      <c r="AA90" s="270">
        <v>14883.295388016926</v>
      </c>
      <c r="AB90" s="270">
        <v>175.8713301482457</v>
      </c>
      <c r="AC90" s="270">
        <v>9.2974038586608589</v>
      </c>
      <c r="AD90" s="270">
        <v>2.9175188640846899</v>
      </c>
      <c r="AE90" s="270">
        <v>13.768004276954143</v>
      </c>
      <c r="AF90" s="270">
        <v>0.40482888801506406</v>
      </c>
      <c r="AG90" s="270">
        <v>12.905636114614524</v>
      </c>
      <c r="AH90" s="270">
        <v>20.989920931418517</v>
      </c>
      <c r="AI90" s="270">
        <v>2.1296426924316676</v>
      </c>
      <c r="AJ90" s="270">
        <v>12.952765970589827</v>
      </c>
      <c r="AK90" s="270">
        <v>159.61454061822502</v>
      </c>
      <c r="AL90" s="270">
        <v>7.8464819114311553</v>
      </c>
      <c r="AM90" s="270">
        <v>1.6099326606017497</v>
      </c>
      <c r="AN90" s="270">
        <v>191.31684412813786</v>
      </c>
      <c r="AO90" s="270">
        <v>3.1832664086946654</v>
      </c>
      <c r="AP90" s="270">
        <v>1793.4571939368516</v>
      </c>
      <c r="AQ90" s="270">
        <v>0.63177772762832041</v>
      </c>
      <c r="AR90" s="270">
        <v>1.9502571295885509</v>
      </c>
      <c r="AS90" s="270">
        <v>0.33380356632783126</v>
      </c>
      <c r="AT90" s="270">
        <v>2.3206717365735887</v>
      </c>
      <c r="AU90" s="270">
        <v>12.687243341144811</v>
      </c>
      <c r="AV90" s="270">
        <v>0.53892286466773998</v>
      </c>
      <c r="AW90" s="270">
        <v>1.7026065924060723</v>
      </c>
      <c r="AX90" s="270">
        <v>0.28477441399221082</v>
      </c>
      <c r="AY90" s="270">
        <v>2.1148084541019161</v>
      </c>
      <c r="AZ90" s="270">
        <v>0.36429299306150126</v>
      </c>
      <c r="BA90" s="270">
        <v>46.839314086074573</v>
      </c>
      <c r="BB90" s="270">
        <v>8.8159512820037822</v>
      </c>
      <c r="BC90" s="270">
        <v>17.775129558222268</v>
      </c>
      <c r="BD90" s="270">
        <v>189.30664311803795</v>
      </c>
      <c r="BE90" s="270">
        <v>70.746018265840434</v>
      </c>
      <c r="BF90" s="270">
        <v>119.74913647639667</v>
      </c>
      <c r="BG90" s="26"/>
    </row>
    <row r="91" spans="1:59" s="96" customFormat="1" ht="12.75" x14ac:dyDescent="0.2">
      <c r="A91" s="13">
        <v>0.84999999999999909</v>
      </c>
      <c r="B91" s="279">
        <v>680</v>
      </c>
      <c r="C91" s="408">
        <v>0.95979664182978097</v>
      </c>
      <c r="D91" s="408">
        <v>8.2364062012571502</v>
      </c>
      <c r="E91" s="408"/>
      <c r="F91" s="408">
        <v>6.6515604154207901</v>
      </c>
      <c r="G91" s="408">
        <v>67.113248381241505</v>
      </c>
      <c r="H91" s="408">
        <v>2.97370259544953</v>
      </c>
      <c r="I91" s="408"/>
      <c r="J91" s="408">
        <v>13.0727124620008</v>
      </c>
      <c r="K91" s="408"/>
      <c r="L91" s="408"/>
      <c r="M91" s="408">
        <v>0.99257330280037004</v>
      </c>
      <c r="N91" s="408"/>
      <c r="O91" s="411"/>
      <c r="P91" s="417">
        <v>11.903387902795201</v>
      </c>
      <c r="Q91" s="237">
        <v>73.452360223946499</v>
      </c>
      <c r="R91" s="237">
        <v>0</v>
      </c>
      <c r="S91" s="237">
        <v>15.489996308168219</v>
      </c>
      <c r="T91" s="237">
        <v>0.1413867171354255</v>
      </c>
      <c r="U91" s="237">
        <v>2.4445834098980646E-2</v>
      </c>
      <c r="V91" s="237">
        <v>1.8431149770184396</v>
      </c>
      <c r="W91" s="237">
        <v>4.7803669929157939</v>
      </c>
      <c r="X91" s="412">
        <v>4.2683289467166334</v>
      </c>
      <c r="Y91" s="270">
        <v>0.86068351828700962</v>
      </c>
      <c r="Z91" s="270">
        <v>105.06907392516798</v>
      </c>
      <c r="AA91" s="270">
        <v>15101.121376404539</v>
      </c>
      <c r="AB91" s="270">
        <v>186.18219727151222</v>
      </c>
      <c r="AC91" s="270">
        <v>9.4341731524089045</v>
      </c>
      <c r="AD91" s="270">
        <v>2.9889799622969058</v>
      </c>
      <c r="AE91" s="270">
        <v>13.912223830293104</v>
      </c>
      <c r="AF91" s="270">
        <v>0.40371007571855638</v>
      </c>
      <c r="AG91" s="270">
        <v>13.048531575830376</v>
      </c>
      <c r="AH91" s="270">
        <v>21.068981340112344</v>
      </c>
      <c r="AI91" s="270">
        <v>2.1299324539523368</v>
      </c>
      <c r="AJ91" s="270">
        <v>13.627995484791107</v>
      </c>
      <c r="AK91" s="270">
        <v>177.1318519056785</v>
      </c>
      <c r="AL91" s="270">
        <v>7.8327816773089785</v>
      </c>
      <c r="AM91" s="270">
        <v>1.6042668805632336</v>
      </c>
      <c r="AN91" s="270">
        <v>190.9541354457057</v>
      </c>
      <c r="AO91" s="270">
        <v>3.170898209186074</v>
      </c>
      <c r="AP91" s="270">
        <v>1784.0233836929849</v>
      </c>
      <c r="AQ91" s="270">
        <v>0.63960681429633115</v>
      </c>
      <c r="AR91" s="270">
        <v>1.9419573648108135</v>
      </c>
      <c r="AS91" s="270">
        <v>0.33229538759503735</v>
      </c>
      <c r="AT91" s="270">
        <v>2.3096168219689051</v>
      </c>
      <c r="AU91" s="270">
        <v>12.626128365381327</v>
      </c>
      <c r="AV91" s="270">
        <v>0.53627327540128511</v>
      </c>
      <c r="AW91" s="270">
        <v>1.6937917533798046</v>
      </c>
      <c r="AX91" s="270">
        <v>0.28325892048364743</v>
      </c>
      <c r="AY91" s="270">
        <v>2.1032826216339551</v>
      </c>
      <c r="AZ91" s="270">
        <v>0.3622715447064922</v>
      </c>
      <c r="BA91" s="270">
        <v>46.728349078886865</v>
      </c>
      <c r="BB91" s="270">
        <v>8.7746541027186158</v>
      </c>
      <c r="BC91" s="270">
        <v>17.675650429068732</v>
      </c>
      <c r="BD91" s="270">
        <v>194.08845372173062</v>
      </c>
      <c r="BE91" s="270">
        <v>69.881452779915506</v>
      </c>
      <c r="BF91" s="270">
        <v>119.13149403128176</v>
      </c>
      <c r="BG91" s="26"/>
    </row>
    <row r="92" spans="1:59" s="96" customFormat="1" ht="12.75" x14ac:dyDescent="0.2">
      <c r="A92" s="13">
        <v>0.90000000000000091</v>
      </c>
      <c r="B92" s="279">
        <v>680</v>
      </c>
      <c r="C92" s="408">
        <v>0.916192873931855</v>
      </c>
      <c r="D92" s="408">
        <v>8.7903800849889802</v>
      </c>
      <c r="E92" s="408"/>
      <c r="F92" s="408">
        <v>5.44821152851625</v>
      </c>
      <c r="G92" s="408">
        <v>67.363592598381402</v>
      </c>
      <c r="H92" s="408">
        <v>2.8954717516817898</v>
      </c>
      <c r="I92" s="408"/>
      <c r="J92" s="408">
        <v>13.5805031926644</v>
      </c>
      <c r="K92" s="408"/>
      <c r="L92" s="408"/>
      <c r="M92" s="408">
        <v>1.00564796983534</v>
      </c>
      <c r="N92" s="408"/>
      <c r="O92" s="411"/>
      <c r="P92" s="417">
        <v>12.1173219937988</v>
      </c>
      <c r="Q92" s="237">
        <v>73.128670629476161</v>
      </c>
      <c r="R92" s="237">
        <v>0</v>
      </c>
      <c r="S92" s="237">
        <v>15.68840138832083</v>
      </c>
      <c r="T92" s="237">
        <v>0.14281855706898744</v>
      </c>
      <c r="U92" s="237">
        <v>2.390829279091175E-2</v>
      </c>
      <c r="V92" s="237">
        <v>1.8288503448568767</v>
      </c>
      <c r="W92" s="237">
        <v>4.8729218688621412</v>
      </c>
      <c r="X92" s="412">
        <v>4.3144289186240909</v>
      </c>
      <c r="Y92" s="270">
        <v>0.86949195850138539</v>
      </c>
      <c r="Z92" s="270">
        <v>107.46281221549556</v>
      </c>
      <c r="AA92" s="270">
        <v>15316.438037415794</v>
      </c>
      <c r="AB92" s="270">
        <v>197.30135426249137</v>
      </c>
      <c r="AC92" s="270">
        <v>9.5629729628184581</v>
      </c>
      <c r="AD92" s="270">
        <v>3.0591119819948673</v>
      </c>
      <c r="AE92" s="270">
        <v>14.054139333094957</v>
      </c>
      <c r="AF92" s="270">
        <v>0.40266478041244258</v>
      </c>
      <c r="AG92" s="270">
        <v>13.189924131465668</v>
      </c>
      <c r="AH92" s="270">
        <v>21.147726042577663</v>
      </c>
      <c r="AI92" s="270">
        <v>2.1304486414079031</v>
      </c>
      <c r="AJ92" s="270">
        <v>14.348761998621992</v>
      </c>
      <c r="AK92" s="270">
        <v>198.14698655500359</v>
      </c>
      <c r="AL92" s="270">
        <v>7.8206519011150863</v>
      </c>
      <c r="AM92" s="270">
        <v>1.5990576077365168</v>
      </c>
      <c r="AN92" s="270">
        <v>190.60496477333587</v>
      </c>
      <c r="AO92" s="270">
        <v>3.1592427595173551</v>
      </c>
      <c r="AP92" s="270">
        <v>1775.2884076286578</v>
      </c>
      <c r="AQ92" s="270">
        <v>0.64743712375011109</v>
      </c>
      <c r="AR92" s="270">
        <v>1.9342698043270465</v>
      </c>
      <c r="AS92" s="270">
        <v>0.33089467493335561</v>
      </c>
      <c r="AT92" s="270">
        <v>2.2993233540310425</v>
      </c>
      <c r="AU92" s="270">
        <v>12.569129233658026</v>
      </c>
      <c r="AV92" s="270">
        <v>0.53380013715155505</v>
      </c>
      <c r="AW92" s="270">
        <v>1.6855466898717293</v>
      </c>
      <c r="AX92" s="270">
        <v>0.2818382554639754</v>
      </c>
      <c r="AY92" s="270">
        <v>2.0924559189124521</v>
      </c>
      <c r="AZ92" s="270">
        <v>0.3603686661492394</v>
      </c>
      <c r="BA92" s="270">
        <v>46.62717670111072</v>
      </c>
      <c r="BB92" s="270">
        <v>8.7363272173514304</v>
      </c>
      <c r="BC92" s="270">
        <v>17.580969923827162</v>
      </c>
      <c r="BD92" s="270">
        <v>198.84562168056689</v>
      </c>
      <c r="BE92" s="270">
        <v>69.055204214802828</v>
      </c>
      <c r="BF92" s="270">
        <v>118.55487740381963</v>
      </c>
      <c r="BG92" s="26"/>
    </row>
    <row r="93" spans="1:59" s="96" customFormat="1" ht="12.75" x14ac:dyDescent="0.2">
      <c r="A93" s="13">
        <v>0.94999999999999907</v>
      </c>
      <c r="B93" s="279">
        <v>680</v>
      </c>
      <c r="C93" s="408">
        <v>0.86872036153945298</v>
      </c>
      <c r="D93" s="408">
        <v>9.2881540484712506</v>
      </c>
      <c r="E93" s="408"/>
      <c r="F93" s="408">
        <v>4.3285472872349597</v>
      </c>
      <c r="G93" s="408">
        <v>67.608535002775596</v>
      </c>
      <c r="H93" s="408">
        <v>2.8335278038311298</v>
      </c>
      <c r="I93" s="408"/>
      <c r="J93" s="408">
        <v>14.052474990041199</v>
      </c>
      <c r="K93" s="408"/>
      <c r="L93" s="408"/>
      <c r="M93" s="408">
        <v>1.0200405061064901</v>
      </c>
      <c r="N93" s="408"/>
      <c r="O93" s="411"/>
      <c r="P93" s="417">
        <v>12.343270343313501</v>
      </c>
      <c r="Q93" s="237">
        <v>72.824053669996033</v>
      </c>
      <c r="R93" s="237">
        <v>0</v>
      </c>
      <c r="S93" s="237">
        <v>15.871311542624778</v>
      </c>
      <c r="T93" s="237">
        <v>0.12621127619533401</v>
      </c>
      <c r="U93" s="237">
        <v>2.137589768113745E-2</v>
      </c>
      <c r="V93" s="237">
        <v>1.8129641904985832</v>
      </c>
      <c r="W93" s="237">
        <v>4.9061896992257585</v>
      </c>
      <c r="X93" s="412">
        <v>4.4378937237783598</v>
      </c>
      <c r="Y93" s="270">
        <v>0.87769795623341174</v>
      </c>
      <c r="Z93" s="270">
        <v>109.61333987261207</v>
      </c>
      <c r="AA93" s="270">
        <v>15508.042449079187</v>
      </c>
      <c r="AB93" s="270">
        <v>208.43011919172969</v>
      </c>
      <c r="AC93" s="270">
        <v>9.69799507797849</v>
      </c>
      <c r="AD93" s="270">
        <v>3.1305761666584289</v>
      </c>
      <c r="AE93" s="270">
        <v>14.187522079184426</v>
      </c>
      <c r="AF93" s="270">
        <v>0.40155769237304506</v>
      </c>
      <c r="AG93" s="270">
        <v>13.320976676544827</v>
      </c>
      <c r="AH93" s="270">
        <v>21.214546789800558</v>
      </c>
      <c r="AI93" s="270">
        <v>2.1302900589627911</v>
      </c>
      <c r="AJ93" s="270">
        <v>15.09507859758676</v>
      </c>
      <c r="AK93" s="270">
        <v>222.71879438129091</v>
      </c>
      <c r="AL93" s="270">
        <v>7.8068108106448211</v>
      </c>
      <c r="AM93" s="270">
        <v>1.5937902001641098</v>
      </c>
      <c r="AN93" s="270">
        <v>190.27875470692362</v>
      </c>
      <c r="AO93" s="270">
        <v>3.1482341835966601</v>
      </c>
      <c r="AP93" s="270">
        <v>1766.1446960922119</v>
      </c>
      <c r="AQ93" s="270">
        <v>0.65472239264690479</v>
      </c>
      <c r="AR93" s="270">
        <v>1.9267331237239522</v>
      </c>
      <c r="AS93" s="270">
        <v>0.32953638942748137</v>
      </c>
      <c r="AT93" s="270">
        <v>2.2894289573916971</v>
      </c>
      <c r="AU93" s="270">
        <v>12.514818607278354</v>
      </c>
      <c r="AV93" s="270">
        <v>0.53144607382246256</v>
      </c>
      <c r="AW93" s="270">
        <v>1.6777232239998665</v>
      </c>
      <c r="AX93" s="270">
        <v>0.28049909310418669</v>
      </c>
      <c r="AY93" s="270">
        <v>2.082303111507481</v>
      </c>
      <c r="AZ93" s="270">
        <v>0.35859437291488078</v>
      </c>
      <c r="BA93" s="270">
        <v>46.518144275465509</v>
      </c>
      <c r="BB93" s="270">
        <v>8.6997835874174623</v>
      </c>
      <c r="BC93" s="270">
        <v>17.494497254108726</v>
      </c>
      <c r="BD93" s="270">
        <v>203.65698307714288</v>
      </c>
      <c r="BE93" s="270">
        <v>68.302193125985667</v>
      </c>
      <c r="BF93" s="270">
        <v>118.00187801964842</v>
      </c>
      <c r="BG93" s="26"/>
    </row>
    <row r="94" spans="1:59" s="96" customFormat="1" ht="12.75" x14ac:dyDescent="0.2">
      <c r="A94" s="13">
        <v>0.999999999999998</v>
      </c>
      <c r="B94" s="279">
        <v>680</v>
      </c>
      <c r="C94" s="408">
        <v>0.99738618743020901</v>
      </c>
      <c r="D94" s="408">
        <v>9.5234618728348295</v>
      </c>
      <c r="E94" s="408"/>
      <c r="F94" s="408">
        <v>3.4014361973068401</v>
      </c>
      <c r="G94" s="408">
        <v>66.385463839321801</v>
      </c>
      <c r="H94" s="408">
        <v>2.9109111744599998</v>
      </c>
      <c r="I94" s="408">
        <v>1.4099803708477301</v>
      </c>
      <c r="J94" s="408">
        <v>14.315284612537599</v>
      </c>
      <c r="K94" s="408"/>
      <c r="L94" s="408"/>
      <c r="M94" s="408">
        <v>1.0560757452609499</v>
      </c>
      <c r="N94" s="408"/>
      <c r="O94" s="411"/>
      <c r="P94" s="417">
        <v>12.641140081463501</v>
      </c>
      <c r="Q94" s="237">
        <v>72.609290233100921</v>
      </c>
      <c r="R94" s="237">
        <v>0</v>
      </c>
      <c r="S94" s="237">
        <v>16.02732393713875</v>
      </c>
      <c r="T94" s="237">
        <v>0.12085380047816077</v>
      </c>
      <c r="U94" s="237">
        <v>2.0633164170019855E-2</v>
      </c>
      <c r="V94" s="237">
        <v>1.7238672776774828</v>
      </c>
      <c r="W94" s="237">
        <v>5.1379200007751962</v>
      </c>
      <c r="X94" s="412">
        <v>4.3601115866594773</v>
      </c>
      <c r="Y94" s="270">
        <v>0.88343509458286829</v>
      </c>
      <c r="Z94" s="270">
        <v>107.85075530699675</v>
      </c>
      <c r="AA94" s="270">
        <v>15624.855185839318</v>
      </c>
      <c r="AB94" s="270">
        <v>211.16497511210164</v>
      </c>
      <c r="AC94" s="270">
        <v>9.6745662973546853</v>
      </c>
      <c r="AD94" s="270">
        <v>3.1089681661596771</v>
      </c>
      <c r="AE94" s="270">
        <v>14.365154428252572</v>
      </c>
      <c r="AF94" s="270">
        <v>0.40294921699666703</v>
      </c>
      <c r="AG94" s="270">
        <v>13.49487477890664</v>
      </c>
      <c r="AH94" s="270">
        <v>21.421365316027913</v>
      </c>
      <c r="AI94" s="270">
        <v>2.150817110673398</v>
      </c>
      <c r="AJ94" s="270">
        <v>15.800865697658764</v>
      </c>
      <c r="AK94" s="270">
        <v>249.55667365401735</v>
      </c>
      <c r="AL94" s="270">
        <v>7.8790715983200688</v>
      </c>
      <c r="AM94" s="270">
        <v>1.5944127632415026</v>
      </c>
      <c r="AN94" s="270">
        <v>187.94915368982819</v>
      </c>
      <c r="AO94" s="270">
        <v>3.1560388936601345</v>
      </c>
      <c r="AP94" s="270">
        <v>1758.0917922394974</v>
      </c>
      <c r="AQ94" s="270">
        <v>0.6605950903062765</v>
      </c>
      <c r="AR94" s="270">
        <v>1.8847151905986048</v>
      </c>
      <c r="AS94" s="270">
        <v>0.31595298852961062</v>
      </c>
      <c r="AT94" s="270">
        <v>2.1356687759615531</v>
      </c>
      <c r="AU94" s="270">
        <v>11.421902770548062</v>
      </c>
      <c r="AV94" s="270">
        <v>0.47969434521007265</v>
      </c>
      <c r="AW94" s="270">
        <v>1.4614395534818014</v>
      </c>
      <c r="AX94" s="270">
        <v>0.23531408138138396</v>
      </c>
      <c r="AY94" s="270">
        <v>1.6870301328430721</v>
      </c>
      <c r="AZ94" s="270">
        <v>0.28091138202474125</v>
      </c>
      <c r="BA94" s="270">
        <v>43.257775445422112</v>
      </c>
      <c r="BB94" s="270">
        <v>8.8033838155417428</v>
      </c>
      <c r="BC94" s="270">
        <v>17.704802543398884</v>
      </c>
      <c r="BD94" s="270">
        <v>197.75050927683199</v>
      </c>
      <c r="BE94" s="270">
        <v>66.381922453620263</v>
      </c>
      <c r="BF94" s="270">
        <v>117.68761333624583</v>
      </c>
      <c r="BG94" s="26"/>
    </row>
    <row r="95" spans="1:59" s="96" customFormat="1" ht="12.75" x14ac:dyDescent="0.2">
      <c r="A95" s="13">
        <v>1.05</v>
      </c>
      <c r="B95" s="279">
        <v>680</v>
      </c>
      <c r="C95" s="408">
        <v>1.39460825051765</v>
      </c>
      <c r="D95" s="408">
        <v>9.4716473577645797</v>
      </c>
      <c r="E95" s="408"/>
      <c r="F95" s="408">
        <v>2.7783563479340398</v>
      </c>
      <c r="G95" s="408">
        <v>62.898862246351499</v>
      </c>
      <c r="H95" s="408">
        <v>3.1777599213225298</v>
      </c>
      <c r="I95" s="408">
        <v>4.9159557680580503</v>
      </c>
      <c r="J95" s="408">
        <v>14.240053347867899</v>
      </c>
      <c r="K95" s="408"/>
      <c r="L95" s="408"/>
      <c r="M95" s="408">
        <v>1.1227567601837201</v>
      </c>
      <c r="N95" s="408"/>
      <c r="O95" s="411"/>
      <c r="P95" s="417">
        <v>12.949774203207401</v>
      </c>
      <c r="Q95" s="237">
        <v>72.460029511893993</v>
      </c>
      <c r="R95" s="237">
        <v>0</v>
      </c>
      <c r="S95" s="237">
        <v>16.165702221047422</v>
      </c>
      <c r="T95" s="237">
        <v>0.11814718376366626</v>
      </c>
      <c r="U95" s="237">
        <v>2.1143911556152174E-2</v>
      </c>
      <c r="V95" s="237">
        <v>1.6009200499600973</v>
      </c>
      <c r="W95" s="237">
        <v>5.4697225154510223</v>
      </c>
      <c r="X95" s="412">
        <v>4.1643346063276674</v>
      </c>
      <c r="Y95" s="270">
        <v>0.88633636063337407</v>
      </c>
      <c r="Z95" s="270">
        <v>101.14787469991505</v>
      </c>
      <c r="AA95" s="270">
        <v>15657.25024750308</v>
      </c>
      <c r="AB95" s="270">
        <v>201.28754619014563</v>
      </c>
      <c r="AC95" s="270">
        <v>9.3996072485971052</v>
      </c>
      <c r="AD95" s="270">
        <v>2.9533687425356088</v>
      </c>
      <c r="AE95" s="270">
        <v>14.621431908476481</v>
      </c>
      <c r="AF95" s="270">
        <v>0.40855019762053524</v>
      </c>
      <c r="AG95" s="270">
        <v>13.743735227614259</v>
      </c>
      <c r="AH95" s="270">
        <v>21.865329549355867</v>
      </c>
      <c r="AI95" s="270">
        <v>2.2058173345594385</v>
      </c>
      <c r="AJ95" s="270">
        <v>16.37238224199616</v>
      </c>
      <c r="AK95" s="270">
        <v>274.64756216308268</v>
      </c>
      <c r="AL95" s="270">
        <v>8.0948787106814031</v>
      </c>
      <c r="AM95" s="270">
        <v>1.6053852376757265</v>
      </c>
      <c r="AN95" s="270">
        <v>182.92997102597991</v>
      </c>
      <c r="AO95" s="270">
        <v>3.1944115439570986</v>
      </c>
      <c r="AP95" s="270">
        <v>1753.7048967052131</v>
      </c>
      <c r="AQ95" s="270">
        <v>0.66459223534562917</v>
      </c>
      <c r="AR95" s="270">
        <v>1.7989491370591244</v>
      </c>
      <c r="AS95" s="270">
        <v>0.28832644242058281</v>
      </c>
      <c r="AT95" s="270">
        <v>1.8406615904616836</v>
      </c>
      <c r="AU95" s="270">
        <v>9.4350550810450819</v>
      </c>
      <c r="AV95" s="270">
        <v>0.38824767994321308</v>
      </c>
      <c r="AW95" s="270">
        <v>1.1122700923845998</v>
      </c>
      <c r="AX95" s="270">
        <v>0.16879512764895793</v>
      </c>
      <c r="AY95" s="270">
        <v>1.1510202114845429</v>
      </c>
      <c r="AZ95" s="270">
        <v>0.18330134009102142</v>
      </c>
      <c r="BA95" s="270">
        <v>36.976410498544617</v>
      </c>
      <c r="BB95" s="270">
        <v>9.1399329499055817</v>
      </c>
      <c r="BC95" s="270">
        <v>18.385658707872896</v>
      </c>
      <c r="BD95" s="270">
        <v>177.92478831508612</v>
      </c>
      <c r="BE95" s="270">
        <v>62.91372249664812</v>
      </c>
      <c r="BF95" s="270">
        <v>117.8222943447818</v>
      </c>
      <c r="BG95" s="26"/>
    </row>
    <row r="96" spans="1:59" s="96" customFormat="1" ht="12.75" x14ac:dyDescent="0.2">
      <c r="A96" s="13">
        <v>1.1000000000000001</v>
      </c>
      <c r="B96" s="279">
        <v>680</v>
      </c>
      <c r="C96" s="408">
        <v>1.75704162369023</v>
      </c>
      <c r="D96" s="408">
        <v>9.5416322452344708</v>
      </c>
      <c r="E96" s="408"/>
      <c r="F96" s="408">
        <v>2.2602035758613401</v>
      </c>
      <c r="G96" s="408">
        <v>59.5995028489912</v>
      </c>
      <c r="H96" s="408">
        <v>3.4128779011178798</v>
      </c>
      <c r="I96" s="408">
        <v>8.1058038380298694</v>
      </c>
      <c r="J96" s="408">
        <v>14.1371715136703</v>
      </c>
      <c r="K96" s="408"/>
      <c r="L96" s="408"/>
      <c r="M96" s="408">
        <v>1.18576645340478</v>
      </c>
      <c r="N96" s="408"/>
      <c r="O96" s="411"/>
      <c r="P96" s="417">
        <v>13.2551906403526</v>
      </c>
      <c r="Q96" s="237">
        <v>72.333389900540496</v>
      </c>
      <c r="R96" s="237">
        <v>0</v>
      </c>
      <c r="S96" s="237">
        <v>16.295155660215009</v>
      </c>
      <c r="T96" s="237">
        <v>0.11734274425209339</v>
      </c>
      <c r="U96" s="237">
        <v>2.1966502905465438E-2</v>
      </c>
      <c r="V96" s="237">
        <v>1.4890874928984577</v>
      </c>
      <c r="W96" s="237">
        <v>5.7966670169435259</v>
      </c>
      <c r="X96" s="412">
        <v>3.9463906822449268</v>
      </c>
      <c r="Y96" s="270">
        <v>0.89020821172736875</v>
      </c>
      <c r="Z96" s="270">
        <v>95.858492716888122</v>
      </c>
      <c r="AA96" s="270">
        <v>15710.373178586209</v>
      </c>
      <c r="AB96" s="270">
        <v>193.05155388844548</v>
      </c>
      <c r="AC96" s="270">
        <v>9.1470304981328319</v>
      </c>
      <c r="AD96" s="270">
        <v>2.8235949433260461</v>
      </c>
      <c r="AE96" s="270">
        <v>14.874095940044757</v>
      </c>
      <c r="AF96" s="270">
        <v>0.41419574881569748</v>
      </c>
      <c r="AG96" s="270">
        <v>13.982235422905429</v>
      </c>
      <c r="AH96" s="270">
        <v>22.299666664742997</v>
      </c>
      <c r="AI96" s="270">
        <v>2.260426635205929</v>
      </c>
      <c r="AJ96" s="270">
        <v>16.908650356717661</v>
      </c>
      <c r="AK96" s="270">
        <v>300.3407064876622</v>
      </c>
      <c r="AL96" s="270">
        <v>8.3110414248469358</v>
      </c>
      <c r="AM96" s="270">
        <v>1.6174507224866457</v>
      </c>
      <c r="AN96" s="270">
        <v>178.74121901204879</v>
      </c>
      <c r="AO96" s="270">
        <v>3.2338356488162088</v>
      </c>
      <c r="AP96" s="270">
        <v>1751.301023311366</v>
      </c>
      <c r="AQ96" s="270">
        <v>0.66849510378139709</v>
      </c>
      <c r="AR96" s="270">
        <v>1.7293513929393254</v>
      </c>
      <c r="AS96" s="270">
        <v>0.26734871637574098</v>
      </c>
      <c r="AT96" s="270">
        <v>1.6365905711519997</v>
      </c>
      <c r="AU96" s="270">
        <v>8.1524422422675933</v>
      </c>
      <c r="AV96" s="270">
        <v>0.33111248308853991</v>
      </c>
      <c r="AW96" s="270">
        <v>0.91423402535342546</v>
      </c>
      <c r="AX96" s="270">
        <v>0.13433539023021424</v>
      </c>
      <c r="AY96" s="270">
        <v>0.8933152474333339</v>
      </c>
      <c r="AZ96" s="270">
        <v>0.13932740151609893</v>
      </c>
      <c r="BA96" s="270">
        <v>32.699626849068736</v>
      </c>
      <c r="BB96" s="270">
        <v>9.4848229111053239</v>
      </c>
      <c r="BC96" s="270">
        <v>19.052616312818696</v>
      </c>
      <c r="BD96" s="270">
        <v>162.28949318946843</v>
      </c>
      <c r="BE96" s="270">
        <v>59.998019976940718</v>
      </c>
      <c r="BF96" s="270">
        <v>118.10008313553851</v>
      </c>
      <c r="BG96" s="26"/>
    </row>
    <row r="97" spans="1:59" s="96" customFormat="1" ht="12.75" x14ac:dyDescent="0.2">
      <c r="A97" s="13">
        <v>1.1499999999999999</v>
      </c>
      <c r="B97" s="279">
        <v>680</v>
      </c>
      <c r="C97" s="408">
        <v>2.08452867017535</v>
      </c>
      <c r="D97" s="408">
        <v>9.7850599581519404</v>
      </c>
      <c r="E97" s="408"/>
      <c r="F97" s="408">
        <v>1.85866771260022</v>
      </c>
      <c r="G97" s="408">
        <v>56.400002529868999</v>
      </c>
      <c r="H97" s="408">
        <v>3.61106945317706</v>
      </c>
      <c r="I97" s="408">
        <v>11.007485717347301</v>
      </c>
      <c r="J97" s="408">
        <v>14.0061071354883</v>
      </c>
      <c r="K97" s="408"/>
      <c r="L97" s="408"/>
      <c r="M97" s="408">
        <v>1.2470788231908001</v>
      </c>
      <c r="N97" s="408"/>
      <c r="O97" s="411"/>
      <c r="P97" s="417">
        <v>13.666679363520201</v>
      </c>
      <c r="Q97" s="237">
        <v>72.235376429955252</v>
      </c>
      <c r="R97" s="237">
        <v>0</v>
      </c>
      <c r="S97" s="237">
        <v>16.420512287140539</v>
      </c>
      <c r="T97" s="237">
        <v>0.11376902808352227</v>
      </c>
      <c r="U97" s="237">
        <v>2.2078048731316934E-2</v>
      </c>
      <c r="V97" s="237">
        <v>1.3493067587353822</v>
      </c>
      <c r="W97" s="237">
        <v>6.1893830900642062</v>
      </c>
      <c r="X97" s="412">
        <v>3.6695743572897594</v>
      </c>
      <c r="Y97" s="270">
        <v>0.89609043867700644</v>
      </c>
      <c r="Z97" s="270">
        <v>91.763066661892424</v>
      </c>
      <c r="AA97" s="270">
        <v>15803.857909032562</v>
      </c>
      <c r="AB97" s="270">
        <v>186.29329827202164</v>
      </c>
      <c r="AC97" s="270">
        <v>8.9118471515941877</v>
      </c>
      <c r="AD97" s="270">
        <v>2.7155170446109689</v>
      </c>
      <c r="AE97" s="270">
        <v>15.133466888865357</v>
      </c>
      <c r="AF97" s="270">
        <v>0.42015538994400303</v>
      </c>
      <c r="AG97" s="270">
        <v>14.215251430278371</v>
      </c>
      <c r="AH97" s="270">
        <v>22.734669716161335</v>
      </c>
      <c r="AI97" s="270">
        <v>2.3159881458391385</v>
      </c>
      <c r="AJ97" s="270">
        <v>17.404375231115111</v>
      </c>
      <c r="AK97" s="270">
        <v>325.04459534034993</v>
      </c>
      <c r="AL97" s="270">
        <v>8.5333508332157475</v>
      </c>
      <c r="AM97" s="270">
        <v>1.6316906876984327</v>
      </c>
      <c r="AN97" s="270">
        <v>175.33984220624663</v>
      </c>
      <c r="AO97" s="270">
        <v>3.2766943844733456</v>
      </c>
      <c r="AP97" s="270">
        <v>1751.5430577260072</v>
      </c>
      <c r="AQ97" s="270">
        <v>0.67250143333176449</v>
      </c>
      <c r="AR97" s="270">
        <v>1.6733815990156029</v>
      </c>
      <c r="AS97" s="270">
        <v>0.25112656490266044</v>
      </c>
      <c r="AT97" s="270">
        <v>1.4885232542675091</v>
      </c>
      <c r="AU97" s="270">
        <v>7.263525916370642</v>
      </c>
      <c r="AV97" s="270">
        <v>0.29233016954799423</v>
      </c>
      <c r="AW97" s="270">
        <v>0.7874762961168601</v>
      </c>
      <c r="AX97" s="270">
        <v>0.11337688175899019</v>
      </c>
      <c r="AY97" s="270">
        <v>0.74261620226928038</v>
      </c>
      <c r="AZ97" s="270">
        <v>0.11442966447484518</v>
      </c>
      <c r="BA97" s="270">
        <v>29.637411992710003</v>
      </c>
      <c r="BB97" s="270">
        <v>9.8483058511460762</v>
      </c>
      <c r="BC97" s="270">
        <v>19.705107415144063</v>
      </c>
      <c r="BD97" s="270">
        <v>149.32846105196273</v>
      </c>
      <c r="BE97" s="270">
        <v>57.494130668703043</v>
      </c>
      <c r="BF97" s="270">
        <v>118.60178113004373</v>
      </c>
      <c r="BG97" s="26"/>
    </row>
    <row r="98" spans="1:59" s="96" customFormat="1" ht="12.75" x14ac:dyDescent="0.2">
      <c r="A98" s="13">
        <v>1.2</v>
      </c>
      <c r="B98" s="279">
        <v>680</v>
      </c>
      <c r="C98" s="408">
        <v>2.40596392311841</v>
      </c>
      <c r="D98" s="408">
        <v>10.0299930678301</v>
      </c>
      <c r="E98" s="408"/>
      <c r="F98" s="408">
        <v>1.4498219035675599</v>
      </c>
      <c r="G98" s="408">
        <v>53.285985803044298</v>
      </c>
      <c r="H98" s="408">
        <v>3.7964457532829301</v>
      </c>
      <c r="I98" s="408">
        <v>13.8552270639189</v>
      </c>
      <c r="J98" s="408">
        <v>13.8712087199401</v>
      </c>
      <c r="K98" s="408"/>
      <c r="L98" s="408"/>
      <c r="M98" s="408">
        <v>1.3053537652976701</v>
      </c>
      <c r="N98" s="408"/>
      <c r="O98" s="411"/>
      <c r="P98" s="417">
        <v>13.954944001318101</v>
      </c>
      <c r="Q98" s="237">
        <v>72.141547143695178</v>
      </c>
      <c r="R98" s="237">
        <v>0</v>
      </c>
      <c r="S98" s="237">
        <v>16.523209912155551</v>
      </c>
      <c r="T98" s="237">
        <v>0.11165771219009243</v>
      </c>
      <c r="U98" s="237">
        <v>2.2358050958727026E-2</v>
      </c>
      <c r="V98" s="237">
        <v>1.2531402687132631</v>
      </c>
      <c r="W98" s="237">
        <v>6.4611060925347354</v>
      </c>
      <c r="X98" s="412">
        <v>3.4869808197524588</v>
      </c>
      <c r="Y98" s="270">
        <v>0.90214525364266851</v>
      </c>
      <c r="Z98" s="270">
        <v>88.195629337241456</v>
      </c>
      <c r="AA98" s="270">
        <v>15908.164689752348</v>
      </c>
      <c r="AB98" s="270">
        <v>180.51837046985472</v>
      </c>
      <c r="AC98" s="270">
        <v>8.6921315597662954</v>
      </c>
      <c r="AD98" s="270">
        <v>2.6176067592111263</v>
      </c>
      <c r="AE98" s="270">
        <v>15.397893851884476</v>
      </c>
      <c r="AF98" s="270">
        <v>0.42619098337979466</v>
      </c>
      <c r="AG98" s="270">
        <v>14.454814311801117</v>
      </c>
      <c r="AH98" s="270">
        <v>23.180857074045964</v>
      </c>
      <c r="AI98" s="270">
        <v>2.3731562582143808</v>
      </c>
      <c r="AJ98" s="270">
        <v>17.929809629909347</v>
      </c>
      <c r="AK98" s="270">
        <v>354.47918185499475</v>
      </c>
      <c r="AL98" s="270">
        <v>8.7627495643923723</v>
      </c>
      <c r="AM98" s="270">
        <v>1.6456408035855625</v>
      </c>
      <c r="AN98" s="270">
        <v>172.09358389375055</v>
      </c>
      <c r="AO98" s="270">
        <v>3.3189317027557328</v>
      </c>
      <c r="AP98" s="270">
        <v>1752.0369875895321</v>
      </c>
      <c r="AQ98" s="270">
        <v>0.67652675494320724</v>
      </c>
      <c r="AR98" s="270">
        <v>1.6215585495573046</v>
      </c>
      <c r="AS98" s="270">
        <v>0.23696931853706979</v>
      </c>
      <c r="AT98" s="270">
        <v>1.366910718758265</v>
      </c>
      <c r="AU98" s="270">
        <v>6.5603409311767535</v>
      </c>
      <c r="AV98" s="270">
        <v>0.26215209735880063</v>
      </c>
      <c r="AW98" s="270">
        <v>0.69307206144295097</v>
      </c>
      <c r="AX98" s="270">
        <v>9.8311412238156259E-2</v>
      </c>
      <c r="AY98" s="270">
        <v>0.63706966161222656</v>
      </c>
      <c r="AZ98" s="270">
        <v>9.7346851026072045E-2</v>
      </c>
      <c r="BA98" s="270">
        <v>27.139994826785884</v>
      </c>
      <c r="BB98" s="270">
        <v>10.228814761959349</v>
      </c>
      <c r="BC98" s="270">
        <v>20.382869494417797</v>
      </c>
      <c r="BD98" s="270">
        <v>138.4982881120327</v>
      </c>
      <c r="BE98" s="270">
        <v>55.227382816451396</v>
      </c>
      <c r="BF98" s="270">
        <v>119.06374965511353</v>
      </c>
      <c r="BG98" s="26"/>
    </row>
    <row r="99" spans="1:59" s="96" customFormat="1" ht="12.75" x14ac:dyDescent="0.2">
      <c r="A99" s="13">
        <v>1.25</v>
      </c>
      <c r="B99" s="279">
        <v>680</v>
      </c>
      <c r="C99" s="408">
        <v>2.7046261853171201</v>
      </c>
      <c r="D99" s="408">
        <v>10.4195128435146</v>
      </c>
      <c r="E99" s="408"/>
      <c r="F99" s="408">
        <v>1.05588492735849</v>
      </c>
      <c r="G99" s="408">
        <v>50.292941608110397</v>
      </c>
      <c r="H99" s="408">
        <v>3.9495909607829098</v>
      </c>
      <c r="I99" s="408">
        <v>16.484422460791201</v>
      </c>
      <c r="J99" s="408">
        <v>13.731323359686799</v>
      </c>
      <c r="K99" s="408"/>
      <c r="L99" s="408"/>
      <c r="M99" s="408">
        <v>1.36169765443853</v>
      </c>
      <c r="N99" s="408"/>
      <c r="O99" s="411"/>
      <c r="P99" s="417">
        <v>14.258551497610499</v>
      </c>
      <c r="Q99" s="237">
        <v>72.038344152158047</v>
      </c>
      <c r="R99" s="237">
        <v>0</v>
      </c>
      <c r="S99" s="237">
        <v>16.632507962942647</v>
      </c>
      <c r="T99" s="237">
        <v>0.10809866319978825</v>
      </c>
      <c r="U99" s="237">
        <v>2.254991418141632E-2</v>
      </c>
      <c r="V99" s="237">
        <v>1.176904972238273</v>
      </c>
      <c r="W99" s="237">
        <v>6.7041985372075255</v>
      </c>
      <c r="X99" s="412">
        <v>3.3173957980723068</v>
      </c>
      <c r="Y99" s="270">
        <v>0.90969776677787118</v>
      </c>
      <c r="Z99" s="270">
        <v>85.381948048628189</v>
      </c>
      <c r="AA99" s="270">
        <v>16051.455143055196</v>
      </c>
      <c r="AB99" s="270">
        <v>176.17508645896578</v>
      </c>
      <c r="AC99" s="270">
        <v>8.4853240588084091</v>
      </c>
      <c r="AD99" s="270">
        <v>2.5339343156771625</v>
      </c>
      <c r="AE99" s="270">
        <v>15.672314221356686</v>
      </c>
      <c r="AF99" s="270">
        <v>0.43233153155026788</v>
      </c>
      <c r="AG99" s="270">
        <v>14.697407682207642</v>
      </c>
      <c r="AH99" s="270">
        <v>23.631082097889514</v>
      </c>
      <c r="AI99" s="270">
        <v>2.4310595965367674</v>
      </c>
      <c r="AJ99" s="270">
        <v>18.484178796866477</v>
      </c>
      <c r="AK99" s="270">
        <v>388.45062731824697</v>
      </c>
      <c r="AL99" s="270">
        <v>8.9964928106099329</v>
      </c>
      <c r="AM99" s="270">
        <v>1.6605860172287714</v>
      </c>
      <c r="AN99" s="270">
        <v>169.31093982062754</v>
      </c>
      <c r="AO99" s="270">
        <v>3.3620766348744482</v>
      </c>
      <c r="AP99" s="270">
        <v>1753.9118310262218</v>
      </c>
      <c r="AQ99" s="270">
        <v>0.68102349406893037</v>
      </c>
      <c r="AR99" s="270">
        <v>1.5778591802496142</v>
      </c>
      <c r="AS99" s="270">
        <v>0.22540673704939798</v>
      </c>
      <c r="AT99" s="270">
        <v>1.2717445932957097</v>
      </c>
      <c r="AU99" s="270">
        <v>6.0249981241304145</v>
      </c>
      <c r="AV99" s="270">
        <v>0.23944558423645404</v>
      </c>
      <c r="AW99" s="270">
        <v>0.62421205506315491</v>
      </c>
      <c r="AX99" s="270">
        <v>8.7591119152242408E-2</v>
      </c>
      <c r="AY99" s="270">
        <v>0.56328760473384121</v>
      </c>
      <c r="AZ99" s="270">
        <v>8.5569418029021446E-2</v>
      </c>
      <c r="BA99" s="270">
        <v>25.204054243149439</v>
      </c>
      <c r="BB99" s="270">
        <v>10.623978402809456</v>
      </c>
      <c r="BC99" s="270">
        <v>21.041216237172058</v>
      </c>
      <c r="BD99" s="270">
        <v>129.37596211611083</v>
      </c>
      <c r="BE99" s="270">
        <v>53.207350457094414</v>
      </c>
      <c r="BF99" s="270">
        <v>119.62517813114383</v>
      </c>
      <c r="BG99" s="26"/>
    </row>
    <row r="100" spans="1:59" s="96" customFormat="1" ht="12.75" x14ac:dyDescent="0.2">
      <c r="A100" s="13">
        <v>1.3</v>
      </c>
      <c r="B100" s="279">
        <v>680.00000000000102</v>
      </c>
      <c r="C100" s="408">
        <v>2.9868618588686502</v>
      </c>
      <c r="D100" s="408">
        <v>10.939802426864301</v>
      </c>
      <c r="E100" s="408"/>
      <c r="F100" s="408">
        <v>0.65557719878686704</v>
      </c>
      <c r="G100" s="408">
        <v>47.368995329789897</v>
      </c>
      <c r="H100" s="408">
        <v>4.0771481078648</v>
      </c>
      <c r="I100" s="408">
        <v>18.9571988559603</v>
      </c>
      <c r="J100" s="408">
        <v>13.5963379693536</v>
      </c>
      <c r="K100" s="408"/>
      <c r="L100" s="408"/>
      <c r="M100" s="408">
        <v>1.41807825251161</v>
      </c>
      <c r="N100" s="408"/>
      <c r="O100" s="411"/>
      <c r="P100" s="417">
        <v>14.569947660438</v>
      </c>
      <c r="Q100" s="237">
        <v>71.957119073785975</v>
      </c>
      <c r="R100" s="237">
        <v>0</v>
      </c>
      <c r="S100" s="237">
        <v>16.728417742234843</v>
      </c>
      <c r="T100" s="237">
        <v>0.10586353062698964</v>
      </c>
      <c r="U100" s="237">
        <v>2.2605754755343526E-2</v>
      </c>
      <c r="V100" s="237">
        <v>1.0843588443706536</v>
      </c>
      <c r="W100" s="237">
        <v>6.9654419038257238</v>
      </c>
      <c r="X100" s="412">
        <v>3.1361931504005054</v>
      </c>
      <c r="Y100" s="270">
        <v>0.91878010503139196</v>
      </c>
      <c r="Z100" s="270">
        <v>83.109437128001971</v>
      </c>
      <c r="AA100" s="270">
        <v>16233.27418361602</v>
      </c>
      <c r="AB100" s="270">
        <v>172.94899373919242</v>
      </c>
      <c r="AC100" s="270">
        <v>8.2893423337109216</v>
      </c>
      <c r="AD100" s="270">
        <v>2.4610836147786737</v>
      </c>
      <c r="AE100" s="270">
        <v>15.961734262171168</v>
      </c>
      <c r="AF100" s="270">
        <v>0.43859441414014316</v>
      </c>
      <c r="AG100" s="270">
        <v>14.946970725816442</v>
      </c>
      <c r="AH100" s="270">
        <v>24.090788509830002</v>
      </c>
      <c r="AI100" s="270">
        <v>2.4904492696445262</v>
      </c>
      <c r="AJ100" s="270">
        <v>19.094209730678209</v>
      </c>
      <c r="AK100" s="270">
        <v>430.08770560480519</v>
      </c>
      <c r="AL100" s="270">
        <v>9.2375418778849383</v>
      </c>
      <c r="AM100" s="270">
        <v>1.6765085548426708</v>
      </c>
      <c r="AN100" s="270">
        <v>166.86922584122479</v>
      </c>
      <c r="AO100" s="270">
        <v>3.4065861545602911</v>
      </c>
      <c r="AP100" s="270">
        <v>1756.6487929575801</v>
      </c>
      <c r="AQ100" s="270">
        <v>0.68607903020825733</v>
      </c>
      <c r="AR100" s="270">
        <v>1.5399979755556765</v>
      </c>
      <c r="AS100" s="270">
        <v>0.2156460607065252</v>
      </c>
      <c r="AT100" s="270">
        <v>1.1941401152114626</v>
      </c>
      <c r="AU100" s="270">
        <v>5.5978039204419661</v>
      </c>
      <c r="AV100" s="270">
        <v>0.22148927311891387</v>
      </c>
      <c r="AW100" s="270">
        <v>0.57102052942660397</v>
      </c>
      <c r="AX100" s="270">
        <v>7.9460276711326203E-2</v>
      </c>
      <c r="AY100" s="270">
        <v>0.50804353589748541</v>
      </c>
      <c r="AZ100" s="270">
        <v>7.6838007318137003E-2</v>
      </c>
      <c r="BA100" s="270">
        <v>23.638237221702202</v>
      </c>
      <c r="BB100" s="270">
        <v>11.041254517387193</v>
      </c>
      <c r="BC100" s="270">
        <v>21.690851634517998</v>
      </c>
      <c r="BD100" s="270">
        <v>121.51173582739983</v>
      </c>
      <c r="BE100" s="270">
        <v>51.366241665867186</v>
      </c>
      <c r="BF100" s="270">
        <v>120.27752165106354</v>
      </c>
      <c r="BG100" s="26"/>
    </row>
    <row r="101" spans="1:59" s="96" customFormat="1" ht="12.75" x14ac:dyDescent="0.2">
      <c r="A101" s="13">
        <v>1.3499999999999901</v>
      </c>
      <c r="B101" s="279">
        <v>680</v>
      </c>
      <c r="C101" s="408">
        <v>3.23251742034443</v>
      </c>
      <c r="D101" s="408">
        <v>11.428455672380499</v>
      </c>
      <c r="E101" s="408"/>
      <c r="F101" s="408">
        <v>0.15452950070430199</v>
      </c>
      <c r="G101" s="408">
        <v>44.792587977004203</v>
      </c>
      <c r="H101" s="408">
        <v>4.1866644417109802</v>
      </c>
      <c r="I101" s="408">
        <v>21.243198474987299</v>
      </c>
      <c r="J101" s="408">
        <v>13.499498877120001</v>
      </c>
      <c r="K101" s="408"/>
      <c r="L101" s="408"/>
      <c r="M101" s="408">
        <v>1.46254763574831</v>
      </c>
      <c r="N101" s="408"/>
      <c r="O101" s="411"/>
      <c r="P101" s="417">
        <v>14.828527967876299</v>
      </c>
      <c r="Q101" s="237">
        <v>71.841762646766824</v>
      </c>
      <c r="R101" s="237">
        <v>0</v>
      </c>
      <c r="S101" s="237">
        <v>16.828648952350285</v>
      </c>
      <c r="T101" s="237">
        <v>9.8989533298487073E-2</v>
      </c>
      <c r="U101" s="237">
        <v>2.1968603414570166E-2</v>
      </c>
      <c r="V101" s="237">
        <v>1.0357740020927688</v>
      </c>
      <c r="W101" s="237">
        <v>7.1042513507581049</v>
      </c>
      <c r="X101" s="412">
        <v>3.0686049113189573</v>
      </c>
      <c r="Y101" s="270">
        <v>0.92822686733479243</v>
      </c>
      <c r="Z101" s="270">
        <v>81.315858870269707</v>
      </c>
      <c r="AA101" s="270">
        <v>16423.932353442291</v>
      </c>
      <c r="AB101" s="270">
        <v>171.12831184681303</v>
      </c>
      <c r="AC101" s="270">
        <v>8.1395612096077006</v>
      </c>
      <c r="AD101" s="270">
        <v>2.4050921084781209</v>
      </c>
      <c r="AE101" s="270">
        <v>16.262744101061251</v>
      </c>
      <c r="AF101" s="270">
        <v>0.44470047678617558</v>
      </c>
      <c r="AG101" s="270">
        <v>15.219825787609883</v>
      </c>
      <c r="AH101" s="270">
        <v>24.559143999992592</v>
      </c>
      <c r="AI101" s="270">
        <v>2.5484493126733225</v>
      </c>
      <c r="AJ101" s="270">
        <v>19.843498679647915</v>
      </c>
      <c r="AK101" s="270">
        <v>492.68289785390283</v>
      </c>
      <c r="AL101" s="270">
        <v>9.469997827295618</v>
      </c>
      <c r="AM101" s="270">
        <v>1.6902357660170464</v>
      </c>
      <c r="AN101" s="270">
        <v>164.61508833243792</v>
      </c>
      <c r="AO101" s="270">
        <v>3.4450856375180545</v>
      </c>
      <c r="AP101" s="270">
        <v>1759.4495848381641</v>
      </c>
      <c r="AQ101" s="270">
        <v>0.69168410630212873</v>
      </c>
      <c r="AR101" s="270">
        <v>1.5053819035270308</v>
      </c>
      <c r="AS101" s="270">
        <v>0.20719742505396346</v>
      </c>
      <c r="AT101" s="270">
        <v>1.1296933488595873</v>
      </c>
      <c r="AU101" s="270">
        <v>5.2504822264909414</v>
      </c>
      <c r="AV101" s="270">
        <v>0.2070219806186632</v>
      </c>
      <c r="AW101" s="270">
        <v>0.52910482097091227</v>
      </c>
      <c r="AX101" s="270">
        <v>7.3154537310677906E-2</v>
      </c>
      <c r="AY101" s="270">
        <v>0.46566765250000242</v>
      </c>
      <c r="AZ101" s="270">
        <v>7.0195330334480568E-2</v>
      </c>
      <c r="BA101" s="270">
        <v>22.338509484831832</v>
      </c>
      <c r="BB101" s="270">
        <v>11.431123307369901</v>
      </c>
      <c r="BC101" s="270">
        <v>22.294860225435333</v>
      </c>
      <c r="BD101" s="270">
        <v>115.35362150638542</v>
      </c>
      <c r="BE101" s="270">
        <v>49.736740286930299</v>
      </c>
      <c r="BF101" s="270">
        <v>120.70387545647645</v>
      </c>
      <c r="BG101" s="26"/>
    </row>
    <row r="102" spans="1:59" s="96" customFormat="1" ht="12.75" x14ac:dyDescent="0.2">
      <c r="A102" s="13">
        <v>1.3999999999999899</v>
      </c>
      <c r="B102" s="279">
        <v>680.00000000000296</v>
      </c>
      <c r="C102" s="408">
        <v>3.4101509413966</v>
      </c>
      <c r="D102" s="408">
        <v>12.4034094046558</v>
      </c>
      <c r="E102" s="408"/>
      <c r="F102" s="408"/>
      <c r="G102" s="408">
        <v>41.865910568489397</v>
      </c>
      <c r="H102" s="408">
        <v>3.7237721789774101</v>
      </c>
      <c r="I102" s="408">
        <v>23.463872485237701</v>
      </c>
      <c r="J102" s="408">
        <v>13.013733693498001</v>
      </c>
      <c r="K102" s="408">
        <v>0.56593860662975204</v>
      </c>
      <c r="L102" s="408"/>
      <c r="M102" s="408">
        <v>1.55321212111537</v>
      </c>
      <c r="N102" s="408"/>
      <c r="O102" s="411"/>
      <c r="P102" s="417">
        <v>15.3622346359664</v>
      </c>
      <c r="Q102" s="237">
        <v>71.874134897724517</v>
      </c>
      <c r="R102" s="237">
        <v>0</v>
      </c>
      <c r="S102" s="237">
        <v>16.848885700481915</v>
      </c>
      <c r="T102" s="237">
        <v>0.10040201777892453</v>
      </c>
      <c r="U102" s="237">
        <v>2.2986365323778218E-2</v>
      </c>
      <c r="V102" s="237">
        <v>0.98245234482960164</v>
      </c>
      <c r="W102" s="237">
        <v>7.2343822616311932</v>
      </c>
      <c r="X102" s="412">
        <v>2.9367564122300829</v>
      </c>
      <c r="Y102" s="270">
        <v>0.96262476727334312</v>
      </c>
      <c r="Z102" s="270">
        <v>81.256496191219313</v>
      </c>
      <c r="AA102" s="270">
        <v>16814.450889594897</v>
      </c>
      <c r="AB102" s="270">
        <v>172.18683875135767</v>
      </c>
      <c r="AC102" s="270">
        <v>7.9978979803364751</v>
      </c>
      <c r="AD102" s="270">
        <v>2.3704467124111464</v>
      </c>
      <c r="AE102" s="270">
        <v>15.077820776694072</v>
      </c>
      <c r="AF102" s="270">
        <v>0.44762667924986432</v>
      </c>
      <c r="AG102" s="270">
        <v>15.401392705539793</v>
      </c>
      <c r="AH102" s="270">
        <v>24.915842435288003</v>
      </c>
      <c r="AI102" s="270">
        <v>2.6010313134790555</v>
      </c>
      <c r="AJ102" s="270">
        <v>20.50035643058526</v>
      </c>
      <c r="AK102" s="270">
        <v>526.44806200109917</v>
      </c>
      <c r="AL102" s="270">
        <v>9.695024195889264</v>
      </c>
      <c r="AM102" s="270">
        <v>1.7048733243629604</v>
      </c>
      <c r="AN102" s="270">
        <v>162.78701715589571</v>
      </c>
      <c r="AO102" s="270">
        <v>3.4940987468409856</v>
      </c>
      <c r="AP102" s="270">
        <v>1712.6836006186463</v>
      </c>
      <c r="AQ102" s="270">
        <v>0.69360882155135484</v>
      </c>
      <c r="AR102" s="270">
        <v>1.4750842023857453</v>
      </c>
      <c r="AS102" s="270">
        <v>0.19985843141774554</v>
      </c>
      <c r="AT102" s="270">
        <v>1.074610805503972</v>
      </c>
      <c r="AU102" s="270">
        <v>4.9579359709997091</v>
      </c>
      <c r="AV102" s="270">
        <v>0.19487726591628216</v>
      </c>
      <c r="AW102" s="270">
        <v>0.49426855522661423</v>
      </c>
      <c r="AX102" s="270">
        <v>6.7965685367388784E-2</v>
      </c>
      <c r="AY102" s="270">
        <v>0.43102587310802454</v>
      </c>
      <c r="AZ102" s="270">
        <v>6.4793725966839494E-2</v>
      </c>
      <c r="BA102" s="270">
        <v>21.363939016717911</v>
      </c>
      <c r="BB102" s="270">
        <v>11.505987039973077</v>
      </c>
      <c r="BC102" s="270">
        <v>22.920638334612644</v>
      </c>
      <c r="BD102" s="270">
        <v>108.56309461321592</v>
      </c>
      <c r="BE102" s="270">
        <v>47.766769909569355</v>
      </c>
      <c r="BF102" s="270">
        <v>121.8976151518487</v>
      </c>
      <c r="BG102" s="26"/>
    </row>
    <row r="103" spans="1:59" s="96" customFormat="1" ht="12.75" x14ac:dyDescent="0.2">
      <c r="A103" s="13">
        <v>1.45</v>
      </c>
      <c r="B103" s="279">
        <v>680.00000000000102</v>
      </c>
      <c r="C103" s="408">
        <v>3.5311074386114099</v>
      </c>
      <c r="D103" s="408">
        <v>13.727485362429199</v>
      </c>
      <c r="E103" s="408"/>
      <c r="F103" s="408"/>
      <c r="G103" s="408">
        <v>38.730901675924102</v>
      </c>
      <c r="H103" s="408">
        <v>2.8758340407666401</v>
      </c>
      <c r="I103" s="408">
        <v>25.6545944543258</v>
      </c>
      <c r="J103" s="408">
        <v>12.2920293326584</v>
      </c>
      <c r="K103" s="408">
        <v>1.5147804737699999</v>
      </c>
      <c r="L103" s="408"/>
      <c r="M103" s="408">
        <v>1.6732672215144599</v>
      </c>
      <c r="N103" s="408"/>
      <c r="O103" s="411"/>
      <c r="P103" s="417">
        <v>16.0932527641659</v>
      </c>
      <c r="Q103" s="237">
        <v>71.999720552409329</v>
      </c>
      <c r="R103" s="237">
        <v>0</v>
      </c>
      <c r="S103" s="237">
        <v>16.81591916579012</v>
      </c>
      <c r="T103" s="237">
        <v>0.10697446728982106</v>
      </c>
      <c r="U103" s="237">
        <v>2.5397889581403762E-2</v>
      </c>
      <c r="V103" s="237">
        <v>0.93886864033901041</v>
      </c>
      <c r="W103" s="237">
        <v>7.3372253436360237</v>
      </c>
      <c r="X103" s="412">
        <v>2.7758939409542776</v>
      </c>
      <c r="Y103" s="270">
        <v>1.0195291992045254</v>
      </c>
      <c r="Z103" s="270">
        <v>82.410618970493388</v>
      </c>
      <c r="AA103" s="270">
        <v>17374.535942595317</v>
      </c>
      <c r="AB103" s="270">
        <v>175.69762420393653</v>
      </c>
      <c r="AC103" s="270">
        <v>7.8782177314720583</v>
      </c>
      <c r="AD103" s="270">
        <v>2.3544679650477018</v>
      </c>
      <c r="AE103" s="270">
        <v>13.309916528957197</v>
      </c>
      <c r="AF103" s="270">
        <v>0.4484637184181397</v>
      </c>
      <c r="AG103" s="270">
        <v>15.541398461614518</v>
      </c>
      <c r="AH103" s="270">
        <v>25.213730883292328</v>
      </c>
      <c r="AI103" s="270">
        <v>2.6510983763841174</v>
      </c>
      <c r="AJ103" s="270">
        <v>21.210741311369045</v>
      </c>
      <c r="AK103" s="270">
        <v>543.29741730681928</v>
      </c>
      <c r="AL103" s="270">
        <v>9.9188750173396034</v>
      </c>
      <c r="AM103" s="270">
        <v>1.7198911538422608</v>
      </c>
      <c r="AN103" s="270">
        <v>161.23510845667266</v>
      </c>
      <c r="AO103" s="270">
        <v>3.5504393317307672</v>
      </c>
      <c r="AP103" s="270">
        <v>1637.8487420144513</v>
      </c>
      <c r="AQ103" s="270">
        <v>0.69364119983017369</v>
      </c>
      <c r="AR103" s="270">
        <v>1.447219607202332</v>
      </c>
      <c r="AS103" s="270">
        <v>0.19323085488031028</v>
      </c>
      <c r="AT103" s="270">
        <v>1.0258423387742799</v>
      </c>
      <c r="AU103" s="270">
        <v>4.7024468568364659</v>
      </c>
      <c r="AV103" s="270">
        <v>0.18431368569869702</v>
      </c>
      <c r="AW103" s="270">
        <v>0.46429445794244195</v>
      </c>
      <c r="AX103" s="270">
        <v>6.3542215287405945E-2</v>
      </c>
      <c r="AY103" s="270">
        <v>0.40167475763395744</v>
      </c>
      <c r="AZ103" s="270">
        <v>6.0238877183506005E-2</v>
      </c>
      <c r="BA103" s="270">
        <v>20.578447522933935</v>
      </c>
      <c r="BB103" s="270">
        <v>11.350623890468235</v>
      </c>
      <c r="BC103" s="270">
        <v>23.562370089891882</v>
      </c>
      <c r="BD103" s="270">
        <v>101.90013840049269</v>
      </c>
      <c r="BE103" s="270">
        <v>45.643302214211701</v>
      </c>
      <c r="BF103" s="270">
        <v>123.57636945116336</v>
      </c>
      <c r="BG103" s="26"/>
    </row>
    <row r="104" spans="1:59" s="96" customFormat="1" ht="12.75" x14ac:dyDescent="0.2">
      <c r="A104" s="13">
        <v>1.49999999999999</v>
      </c>
      <c r="B104" s="279">
        <v>680.00000000000705</v>
      </c>
      <c r="C104" s="408">
        <v>3.9472974444966198</v>
      </c>
      <c r="D104" s="408">
        <v>18.502156484620802</v>
      </c>
      <c r="E104" s="408"/>
      <c r="F104" s="408"/>
      <c r="G104" s="408">
        <v>32.676205380842902</v>
      </c>
      <c r="H104" s="408">
        <v>1.07360642989653</v>
      </c>
      <c r="I104" s="408">
        <v>28.779729822859199</v>
      </c>
      <c r="J104" s="408">
        <v>10.9138092376774</v>
      </c>
      <c r="K104" s="408">
        <v>3.3279424154092601</v>
      </c>
      <c r="L104" s="408"/>
      <c r="M104" s="408">
        <v>9.8034531581052997E-13</v>
      </c>
      <c r="N104" s="408"/>
      <c r="O104" s="411">
        <v>0.77925278419620903</v>
      </c>
      <c r="P104" s="417">
        <v>16.8155565836189</v>
      </c>
      <c r="Q104" s="237">
        <v>72.120966500033077</v>
      </c>
      <c r="R104" s="237">
        <v>0</v>
      </c>
      <c r="S104" s="237">
        <v>16.778686040258776</v>
      </c>
      <c r="T104" s="237">
        <v>0.11322193200048072</v>
      </c>
      <c r="U104" s="237">
        <v>2.7929069551948221E-2</v>
      </c>
      <c r="V104" s="237">
        <v>0.90153659377364437</v>
      </c>
      <c r="W104" s="237">
        <v>7.4157363482711114</v>
      </c>
      <c r="X104" s="412">
        <v>2.6419235161109622</v>
      </c>
      <c r="Y104" s="270">
        <v>1.2031017674939088</v>
      </c>
      <c r="Z104" s="270">
        <v>91.580948397636661</v>
      </c>
      <c r="AA104" s="270">
        <v>19748.542595583742</v>
      </c>
      <c r="AB104" s="270">
        <v>208.19705164192533</v>
      </c>
      <c r="AC104" s="270">
        <v>7.4150919712886045</v>
      </c>
      <c r="AD104" s="270">
        <v>2.29295879338882</v>
      </c>
      <c r="AE104" s="270">
        <v>2.1872988440419259</v>
      </c>
      <c r="AF104" s="270">
        <v>0.10272399484751701</v>
      </c>
      <c r="AG104" s="270">
        <v>24.664992390471834</v>
      </c>
      <c r="AH104" s="270">
        <v>40.06140544340456</v>
      </c>
      <c r="AI104" s="270">
        <v>3.9207816568496066</v>
      </c>
      <c r="AJ104" s="270">
        <v>22.496189174566641</v>
      </c>
      <c r="AK104" s="270">
        <v>736.08798086642844</v>
      </c>
      <c r="AL104" s="270">
        <v>14.752837756665558</v>
      </c>
      <c r="AM104" s="270">
        <v>2.1552772981578343</v>
      </c>
      <c r="AN104" s="270">
        <v>157.91464468035804</v>
      </c>
      <c r="AO104" s="270">
        <v>3.588331502735004</v>
      </c>
      <c r="AP104" s="270">
        <v>1195.4930245159637</v>
      </c>
      <c r="AQ104" s="270">
        <v>0.85953203495136621</v>
      </c>
      <c r="AR104" s="270">
        <v>1.5569567670283142</v>
      </c>
      <c r="AS104" s="270">
        <v>0.19644433483639639</v>
      </c>
      <c r="AT104" s="270">
        <v>1.0026118489407498</v>
      </c>
      <c r="AU104" s="270">
        <v>4.4848156410099893</v>
      </c>
      <c r="AV104" s="270">
        <v>0.17491611644648744</v>
      </c>
      <c r="AW104" s="270">
        <v>0.43525695081185212</v>
      </c>
      <c r="AX104" s="270">
        <v>5.884904593870708E-2</v>
      </c>
      <c r="AY104" s="270">
        <v>0.3692577151195392</v>
      </c>
      <c r="AZ104" s="270">
        <v>5.5053456350969934E-2</v>
      </c>
      <c r="BA104" s="270">
        <v>19.783658335719732</v>
      </c>
      <c r="BB104" s="270">
        <v>11.048676480127524</v>
      </c>
      <c r="BC104" s="270">
        <v>24.072124141048427</v>
      </c>
      <c r="BD104" s="270">
        <v>89.075706263016272</v>
      </c>
      <c r="BE104" s="270">
        <v>41.540762119448466</v>
      </c>
      <c r="BF104" s="270">
        <v>133.48793442472117</v>
      </c>
      <c r="BG104" s="26"/>
    </row>
    <row r="105" spans="1:59" s="96" customFormat="1" ht="12.75" x14ac:dyDescent="0.2">
      <c r="A105" s="13">
        <v>1.55</v>
      </c>
      <c r="B105" s="279">
        <v>679.99999999999898</v>
      </c>
      <c r="C105" s="408">
        <v>4.0702358080648899</v>
      </c>
      <c r="D105" s="408">
        <v>20.5469183068554</v>
      </c>
      <c r="E105" s="408"/>
      <c r="F105" s="408"/>
      <c r="G105" s="408">
        <v>29.140234249892899</v>
      </c>
      <c r="H105" s="408">
        <v>1.9971017461496599E-2</v>
      </c>
      <c r="I105" s="408">
        <v>30.837562613688299</v>
      </c>
      <c r="J105" s="408">
        <v>10.103811867500699</v>
      </c>
      <c r="K105" s="408">
        <v>4.4385800450291697</v>
      </c>
      <c r="L105" s="408"/>
      <c r="M105" s="408"/>
      <c r="N105" s="408"/>
      <c r="O105" s="411">
        <v>0.84268609150713103</v>
      </c>
      <c r="P105" s="417">
        <v>17.596307748180202</v>
      </c>
      <c r="Q105" s="237">
        <v>72.268671547664155</v>
      </c>
      <c r="R105" s="237">
        <v>0</v>
      </c>
      <c r="S105" s="237">
        <v>16.717922505959038</v>
      </c>
      <c r="T105" s="237">
        <v>0.12032682230432136</v>
      </c>
      <c r="U105" s="237">
        <v>3.0897454913394785E-2</v>
      </c>
      <c r="V105" s="237">
        <v>0.8705027814224805</v>
      </c>
      <c r="W105" s="237">
        <v>7.4409205193398025</v>
      </c>
      <c r="X105" s="412">
        <v>2.5507583683968025</v>
      </c>
      <c r="Y105" s="270">
        <v>1.3202406925220933</v>
      </c>
      <c r="Z105" s="270">
        <v>94.760070936989777</v>
      </c>
      <c r="AA105" s="270">
        <v>20874.024710035217</v>
      </c>
      <c r="AB105" s="270">
        <v>219.16002223464253</v>
      </c>
      <c r="AC105" s="270">
        <v>7.2717556290444145</v>
      </c>
      <c r="AD105" s="270">
        <v>2.282081729538171</v>
      </c>
      <c r="AE105" s="270">
        <v>2.0109414823015124</v>
      </c>
      <c r="AF105" s="270">
        <v>9.6642141739990972E-2</v>
      </c>
      <c r="AG105" s="270">
        <v>26.175088659869591</v>
      </c>
      <c r="AH105" s="270">
        <v>42.705802199190586</v>
      </c>
      <c r="AI105" s="270">
        <v>4.1845284855511728</v>
      </c>
      <c r="AJ105" s="270">
        <v>23.532544692269035</v>
      </c>
      <c r="AK105" s="270">
        <v>791.2940482274646</v>
      </c>
      <c r="AL105" s="270">
        <v>15.858096180090374</v>
      </c>
      <c r="AM105" s="270">
        <v>2.2273405267719792</v>
      </c>
      <c r="AN105" s="270">
        <v>156.7091515222337</v>
      </c>
      <c r="AO105" s="270">
        <v>3.6524577051136031</v>
      </c>
      <c r="AP105" s="270">
        <v>1133.1084283207711</v>
      </c>
      <c r="AQ105" s="270">
        <v>0.87767019333158969</v>
      </c>
      <c r="AR105" s="270">
        <v>1.5439837631907301</v>
      </c>
      <c r="AS105" s="270">
        <v>0.19171875460041299</v>
      </c>
      <c r="AT105" s="270">
        <v>0.96681058249247542</v>
      </c>
      <c r="AU105" s="270">
        <v>4.2999871251560959</v>
      </c>
      <c r="AV105" s="270">
        <v>0.16731935591009253</v>
      </c>
      <c r="AW105" s="270">
        <v>0.41408853041378157</v>
      </c>
      <c r="AX105" s="270">
        <v>5.5780983969581505E-2</v>
      </c>
      <c r="AY105" s="270">
        <v>0.34915306589455614</v>
      </c>
      <c r="AZ105" s="270">
        <v>5.1964547517676853E-2</v>
      </c>
      <c r="BA105" s="270">
        <v>19.241180197278361</v>
      </c>
      <c r="BB105" s="270">
        <v>10.864361833172797</v>
      </c>
      <c r="BC105" s="270">
        <v>24.684993818239494</v>
      </c>
      <c r="BD105" s="270">
        <v>83.849937114507171</v>
      </c>
      <c r="BE105" s="270">
        <v>39.69514207193059</v>
      </c>
      <c r="BF105" s="270">
        <v>136.78689187604257</v>
      </c>
      <c r="BG105" s="26"/>
    </row>
    <row r="106" spans="1:59" s="96" customFormat="1" ht="12.75" x14ac:dyDescent="0.2">
      <c r="A106" s="13">
        <v>1.6</v>
      </c>
      <c r="B106" s="279">
        <v>680.00000000000205</v>
      </c>
      <c r="C106" s="408">
        <v>4.3017287347945503</v>
      </c>
      <c r="D106" s="408">
        <v>22.0362656472313</v>
      </c>
      <c r="E106" s="408"/>
      <c r="F106" s="408"/>
      <c r="G106" s="408">
        <v>25.227717502049298</v>
      </c>
      <c r="H106" s="408"/>
      <c r="I106" s="408">
        <v>33.2644318818651</v>
      </c>
      <c r="J106" s="408">
        <v>9.6965694594667795</v>
      </c>
      <c r="K106" s="408">
        <v>4.5942802142276298</v>
      </c>
      <c r="L106" s="408"/>
      <c r="M106" s="408"/>
      <c r="N106" s="408"/>
      <c r="O106" s="411">
        <v>0.87900656036537195</v>
      </c>
      <c r="P106" s="417">
        <v>18.251464053686199</v>
      </c>
      <c r="Q106" s="237">
        <v>72.339361380493941</v>
      </c>
      <c r="R106" s="237">
        <v>0</v>
      </c>
      <c r="S106" s="237">
        <v>16.726187791265719</v>
      </c>
      <c r="T106" s="237">
        <v>0.11867566288785711</v>
      </c>
      <c r="U106" s="237">
        <v>3.2055618773656883E-2</v>
      </c>
      <c r="V106" s="237">
        <v>0.86161146994746529</v>
      </c>
      <c r="W106" s="237">
        <v>7.5249082779340792</v>
      </c>
      <c r="X106" s="412">
        <v>2.3971997986972715</v>
      </c>
      <c r="Y106" s="270">
        <v>1.3772288483569617</v>
      </c>
      <c r="Z106" s="270">
        <v>92.992834141825483</v>
      </c>
      <c r="AA106" s="270">
        <v>21503.024104130302</v>
      </c>
      <c r="AB106" s="270">
        <v>213.80391255930371</v>
      </c>
      <c r="AC106" s="270">
        <v>7.1018085738205494</v>
      </c>
      <c r="AD106" s="270">
        <v>2.2346132113892447</v>
      </c>
      <c r="AE106" s="270">
        <v>1.9443884417682562</v>
      </c>
      <c r="AF106" s="270">
        <v>9.3887923480822102E-2</v>
      </c>
      <c r="AG106" s="270">
        <v>27.880406482589176</v>
      </c>
      <c r="AH106" s="270">
        <v>45.895676418084641</v>
      </c>
      <c r="AI106" s="270">
        <v>4.5170161542948826</v>
      </c>
      <c r="AJ106" s="270">
        <v>24.320543211239659</v>
      </c>
      <c r="AK106" s="270">
        <v>852.48519986647864</v>
      </c>
      <c r="AL106" s="270">
        <v>17.266372589732732</v>
      </c>
      <c r="AM106" s="270">
        <v>2.3097844933827982</v>
      </c>
      <c r="AN106" s="270">
        <v>155.6449425966627</v>
      </c>
      <c r="AO106" s="270">
        <v>3.7424208798804384</v>
      </c>
      <c r="AP106" s="270">
        <v>1121.8070326112515</v>
      </c>
      <c r="AQ106" s="270">
        <v>0.89810613555511598</v>
      </c>
      <c r="AR106" s="270">
        <v>1.5264512545901008</v>
      </c>
      <c r="AS106" s="270">
        <v>0.18623597185725171</v>
      </c>
      <c r="AT106" s="270">
        <v>0.92717552509698675</v>
      </c>
      <c r="AU106" s="270">
        <v>4.0988017363645985</v>
      </c>
      <c r="AV106" s="270">
        <v>0.15910496182564049</v>
      </c>
      <c r="AW106" s="270">
        <v>0.39153049050466926</v>
      </c>
      <c r="AX106" s="270">
        <v>5.2541322784029107E-2</v>
      </c>
      <c r="AY106" s="270">
        <v>0.32805228067464814</v>
      </c>
      <c r="AZ106" s="270">
        <v>4.8735919603549456E-2</v>
      </c>
      <c r="BA106" s="270">
        <v>18.443493439728805</v>
      </c>
      <c r="BB106" s="270">
        <v>11.368073790172254</v>
      </c>
      <c r="BC106" s="270">
        <v>25.579724652850615</v>
      </c>
      <c r="BD106" s="270">
        <v>79.104688726396859</v>
      </c>
      <c r="BE106" s="270">
        <v>38.376980822788695</v>
      </c>
      <c r="BF106" s="270">
        <v>139.72228746378227</v>
      </c>
      <c r="BG106" s="26"/>
    </row>
    <row r="107" spans="1:59" s="96" customFormat="1" ht="12.75" x14ac:dyDescent="0.2">
      <c r="A107" s="13">
        <v>1.65</v>
      </c>
      <c r="B107" s="279">
        <v>680.00000000000102</v>
      </c>
      <c r="C107" s="408">
        <v>4.5205501719490604</v>
      </c>
      <c r="D107" s="408">
        <v>23.641772516238198</v>
      </c>
      <c r="E107" s="408"/>
      <c r="F107" s="408"/>
      <c r="G107" s="408">
        <v>21.361542779120899</v>
      </c>
      <c r="H107" s="408"/>
      <c r="I107" s="408">
        <v>35.519396211138002</v>
      </c>
      <c r="J107" s="408">
        <v>9.3195094509695497</v>
      </c>
      <c r="K107" s="408">
        <v>4.72446134159404</v>
      </c>
      <c r="L107" s="408"/>
      <c r="M107" s="408"/>
      <c r="N107" s="408"/>
      <c r="O107" s="411">
        <v>0.91276752899027602</v>
      </c>
      <c r="P107" s="417">
        <v>18.8974418985092</v>
      </c>
      <c r="Q107" s="237">
        <v>72.40616421614699</v>
      </c>
      <c r="R107" s="237">
        <v>0</v>
      </c>
      <c r="S107" s="237">
        <v>16.745220335996347</v>
      </c>
      <c r="T107" s="237">
        <v>0.11493038501107385</v>
      </c>
      <c r="U107" s="237">
        <v>3.2241679892888266E-2</v>
      </c>
      <c r="V107" s="237">
        <v>0.84013259132802964</v>
      </c>
      <c r="W107" s="237">
        <v>7.6290907947747106</v>
      </c>
      <c r="X107" s="412">
        <v>2.2322199968499645</v>
      </c>
      <c r="Y107" s="270">
        <v>1.4387473042580228</v>
      </c>
      <c r="Z107" s="270">
        <v>91.346912776137017</v>
      </c>
      <c r="AA107" s="270">
        <v>22171.961570939355</v>
      </c>
      <c r="AB107" s="270">
        <v>208.74158911407977</v>
      </c>
      <c r="AC107" s="270">
        <v>6.9393362058268826</v>
      </c>
      <c r="AD107" s="270">
        <v>2.1921667099573314</v>
      </c>
      <c r="AE107" s="270">
        <v>1.8875269537651163</v>
      </c>
      <c r="AF107" s="270">
        <v>9.151823398592128E-2</v>
      </c>
      <c r="AG107" s="270">
        <v>29.821445168943168</v>
      </c>
      <c r="AH107" s="270">
        <v>49.58452976653026</v>
      </c>
      <c r="AI107" s="270">
        <v>4.9043370388360357</v>
      </c>
      <c r="AJ107" s="270">
        <v>25.177206108570235</v>
      </c>
      <c r="AK107" s="270">
        <v>923.43498385524947</v>
      </c>
      <c r="AL107" s="270">
        <v>18.938589536729811</v>
      </c>
      <c r="AM107" s="270">
        <v>2.4015271054783667</v>
      </c>
      <c r="AN107" s="270">
        <v>154.91755099825403</v>
      </c>
      <c r="AO107" s="270">
        <v>3.8404611501263526</v>
      </c>
      <c r="AP107" s="270">
        <v>1113.5221166683548</v>
      </c>
      <c r="AQ107" s="270">
        <v>0.92086523407423382</v>
      </c>
      <c r="AR107" s="270">
        <v>1.5135662590000938</v>
      </c>
      <c r="AS107" s="270">
        <v>0.1816670166429607</v>
      </c>
      <c r="AT107" s="270">
        <v>0.89400314476613318</v>
      </c>
      <c r="AU107" s="270">
        <v>3.9309974930468865</v>
      </c>
      <c r="AV107" s="270">
        <v>0.15226650307580233</v>
      </c>
      <c r="AW107" s="270">
        <v>0.37285218162827255</v>
      </c>
      <c r="AX107" s="270">
        <v>4.987004289944269E-2</v>
      </c>
      <c r="AY107" s="270">
        <v>0.31070439094593943</v>
      </c>
      <c r="AZ107" s="270">
        <v>4.6087311653208993E-2</v>
      </c>
      <c r="BA107" s="270">
        <v>17.775683614945478</v>
      </c>
      <c r="BB107" s="270">
        <v>11.934605066066805</v>
      </c>
      <c r="BC107" s="270">
        <v>26.475820617393222</v>
      </c>
      <c r="BD107" s="270">
        <v>74.933601187428948</v>
      </c>
      <c r="BE107" s="270">
        <v>37.174828352122994</v>
      </c>
      <c r="BF107" s="270">
        <v>142.95921274467213</v>
      </c>
      <c r="BG107" s="26"/>
    </row>
    <row r="108" spans="1:59" s="96" customFormat="1" ht="12.75" x14ac:dyDescent="0.2">
      <c r="A108" s="13">
        <v>1.7</v>
      </c>
      <c r="B108" s="279">
        <v>680</v>
      </c>
      <c r="C108" s="408">
        <v>4.7225974931717598</v>
      </c>
      <c r="D108" s="408">
        <v>25.5515414457508</v>
      </c>
      <c r="E108" s="408"/>
      <c r="F108" s="408"/>
      <c r="G108" s="408">
        <v>17.3074344251906</v>
      </c>
      <c r="H108" s="408"/>
      <c r="I108" s="408">
        <v>37.698270774492002</v>
      </c>
      <c r="J108" s="408">
        <v>8.9496927124921708</v>
      </c>
      <c r="K108" s="408">
        <v>4.8254787623950799</v>
      </c>
      <c r="L108" s="408"/>
      <c r="M108" s="408"/>
      <c r="N108" s="408"/>
      <c r="O108" s="411">
        <v>0.94498438650762495</v>
      </c>
      <c r="P108" s="417">
        <v>19.681528316977001</v>
      </c>
      <c r="Q108" s="237">
        <v>72.518473781895594</v>
      </c>
      <c r="R108" s="237">
        <v>0</v>
      </c>
      <c r="S108" s="237">
        <v>16.72731274836681</v>
      </c>
      <c r="T108" s="237">
        <v>0.11027527446664698</v>
      </c>
      <c r="U108" s="237">
        <v>3.2580500545338037E-2</v>
      </c>
      <c r="V108" s="237">
        <v>0.8477105796060902</v>
      </c>
      <c r="W108" s="237">
        <v>7.6255826421667976</v>
      </c>
      <c r="X108" s="412">
        <v>2.1380644729527369</v>
      </c>
      <c r="Y108" s="270">
        <v>1.5152659693104149</v>
      </c>
      <c r="Z108" s="270">
        <v>90.226522182742571</v>
      </c>
      <c r="AA108" s="270">
        <v>23036.244607985373</v>
      </c>
      <c r="AB108" s="270">
        <v>205.06573747254657</v>
      </c>
      <c r="AC108" s="270">
        <v>6.7813162680188164</v>
      </c>
      <c r="AD108" s="270">
        <v>2.1569148789588595</v>
      </c>
      <c r="AE108" s="270">
        <v>1.8381903625675642</v>
      </c>
      <c r="AF108" s="270">
        <v>8.9453022953750627E-2</v>
      </c>
      <c r="AG108" s="270">
        <v>32.240570055167062</v>
      </c>
      <c r="AH108" s="270">
        <v>54.231760719816982</v>
      </c>
      <c r="AI108" s="270">
        <v>5.3943318310293469</v>
      </c>
      <c r="AJ108" s="270">
        <v>26.220760321855089</v>
      </c>
      <c r="AK108" s="270">
        <v>1013.5815790136068</v>
      </c>
      <c r="AL108" s="270">
        <v>21.102513630579736</v>
      </c>
      <c r="AM108" s="270">
        <v>2.5116923035700167</v>
      </c>
      <c r="AN108" s="270">
        <v>154.60331237555778</v>
      </c>
      <c r="AO108" s="270">
        <v>3.9559880634730082</v>
      </c>
      <c r="AP108" s="270">
        <v>1108.97039010189</v>
      </c>
      <c r="AQ108" s="270">
        <v>0.94819122379756715</v>
      </c>
      <c r="AR108" s="270">
        <v>1.5054426844546833</v>
      </c>
      <c r="AS108" s="270">
        <v>0.17778734842175048</v>
      </c>
      <c r="AT108" s="270">
        <v>0.86520267959956509</v>
      </c>
      <c r="AU108" s="270">
        <v>3.7850985326359603</v>
      </c>
      <c r="AV108" s="270">
        <v>0.14632218055026297</v>
      </c>
      <c r="AW108" s="270">
        <v>0.35664839893534228</v>
      </c>
      <c r="AX108" s="270">
        <v>4.75576383242639E-2</v>
      </c>
      <c r="AY108" s="270">
        <v>0.29571234993088102</v>
      </c>
      <c r="AZ108" s="270">
        <v>4.3801397849715221E-2</v>
      </c>
      <c r="BA108" s="270">
        <v>17.198743967804489</v>
      </c>
      <c r="BB108" s="270">
        <v>12.625813292873669</v>
      </c>
      <c r="BC108" s="270">
        <v>27.387551311340161</v>
      </c>
      <c r="BD108" s="270">
        <v>70.995828701732279</v>
      </c>
      <c r="BE108" s="270">
        <v>36.012084837277904</v>
      </c>
      <c r="BF108" s="270">
        <v>146.80569233214348</v>
      </c>
      <c r="BG108" s="26"/>
    </row>
    <row r="109" spans="1:59" s="96" customFormat="1" ht="12.75" x14ac:dyDescent="0.2">
      <c r="A109" s="13">
        <v>1.7500000000000098</v>
      </c>
      <c r="B109" s="279">
        <v>679.99999999999795</v>
      </c>
      <c r="C109" s="408">
        <v>4.8953922495421596</v>
      </c>
      <c r="D109" s="408">
        <v>27.396453644016599</v>
      </c>
      <c r="E109" s="408"/>
      <c r="F109" s="408"/>
      <c r="G109" s="408">
        <v>13.486642910074099</v>
      </c>
      <c r="H109" s="408"/>
      <c r="I109" s="408">
        <v>39.723162209767104</v>
      </c>
      <c r="J109" s="408">
        <v>8.6154500472972</v>
      </c>
      <c r="K109" s="408">
        <v>4.9096264742122102</v>
      </c>
      <c r="L109" s="408"/>
      <c r="M109" s="408"/>
      <c r="N109" s="408"/>
      <c r="O109" s="411">
        <v>0.97327246509052701</v>
      </c>
      <c r="P109" s="417">
        <v>20.460382663059502</v>
      </c>
      <c r="Q109" s="237">
        <v>72.635577489367037</v>
      </c>
      <c r="R109" s="237">
        <v>0</v>
      </c>
      <c r="S109" s="237">
        <v>16.697135437427232</v>
      </c>
      <c r="T109" s="237">
        <v>0.10833819344403872</v>
      </c>
      <c r="U109" s="237">
        <v>3.3598211828292354E-2</v>
      </c>
      <c r="V109" s="237">
        <v>0.85068793531265718</v>
      </c>
      <c r="W109" s="237">
        <v>7.6070642493180518</v>
      </c>
      <c r="X109" s="412">
        <v>2.0675984833027221</v>
      </c>
      <c r="Y109" s="270">
        <v>1.5990703347205548</v>
      </c>
      <c r="Z109" s="270">
        <v>89.41977294860547</v>
      </c>
      <c r="AA109" s="270">
        <v>23964.276879108329</v>
      </c>
      <c r="AB109" s="270">
        <v>202.20518778003094</v>
      </c>
      <c r="AC109" s="270">
        <v>6.6488717479637192</v>
      </c>
      <c r="AD109" s="270">
        <v>2.1295477718311888</v>
      </c>
      <c r="AE109" s="270">
        <v>1.7978055897467768</v>
      </c>
      <c r="AF109" s="270">
        <v>8.7770474461052406E-2</v>
      </c>
      <c r="AG109" s="270">
        <v>34.963594697853708</v>
      </c>
      <c r="AH109" s="270">
        <v>59.545906765049608</v>
      </c>
      <c r="AI109" s="270">
        <v>5.9588784251967111</v>
      </c>
      <c r="AJ109" s="270">
        <v>27.339117608848426</v>
      </c>
      <c r="AK109" s="270">
        <v>1117.8709606601099</v>
      </c>
      <c r="AL109" s="270">
        <v>23.66200905629594</v>
      </c>
      <c r="AM109" s="270">
        <v>2.626459478230911</v>
      </c>
      <c r="AN109" s="270">
        <v>154.45331449874311</v>
      </c>
      <c r="AO109" s="270">
        <v>4.0745970013329167</v>
      </c>
      <c r="AP109" s="270">
        <v>1106.4983323460458</v>
      </c>
      <c r="AQ109" s="270">
        <v>0.97592785716363173</v>
      </c>
      <c r="AR109" s="270">
        <v>1.4987113122106037</v>
      </c>
      <c r="AS109" s="270">
        <v>0.17438414994622212</v>
      </c>
      <c r="AT109" s="270">
        <v>0.84023452766524021</v>
      </c>
      <c r="AU109" s="270">
        <v>3.6595152316279007</v>
      </c>
      <c r="AV109" s="270">
        <v>0.14122080128891704</v>
      </c>
      <c r="AW109" s="270">
        <v>0.34284121432331743</v>
      </c>
      <c r="AX109" s="270">
        <v>4.5596806570204471E-2</v>
      </c>
      <c r="AY109" s="270">
        <v>0.28304040103264932</v>
      </c>
      <c r="AZ109" s="270">
        <v>4.1873723282709885E-2</v>
      </c>
      <c r="BA109" s="270">
        <v>16.699074725148375</v>
      </c>
      <c r="BB109" s="270">
        <v>13.365916497373025</v>
      </c>
      <c r="BC109" s="270">
        <v>28.285670030517746</v>
      </c>
      <c r="BD109" s="270">
        <v>67.64697434822493</v>
      </c>
      <c r="BE109" s="270">
        <v>34.985676992177439</v>
      </c>
      <c r="BF109" s="270">
        <v>150.67396267516907</v>
      </c>
      <c r="BG109" s="26"/>
    </row>
    <row r="110" spans="1:59" s="96" customFormat="1" ht="12.75" x14ac:dyDescent="0.2">
      <c r="A110" s="13">
        <v>1.8</v>
      </c>
      <c r="B110" s="279">
        <v>679.99999999999898</v>
      </c>
      <c r="C110" s="408">
        <v>5.0373327528653498</v>
      </c>
      <c r="D110" s="408">
        <v>29.297007352754498</v>
      </c>
      <c r="E110" s="408"/>
      <c r="F110" s="408"/>
      <c r="G110" s="408">
        <v>9.7917162673970495</v>
      </c>
      <c r="H110" s="408"/>
      <c r="I110" s="408">
        <v>41.578358863749003</v>
      </c>
      <c r="J110" s="408">
        <v>8.3179041097984996</v>
      </c>
      <c r="K110" s="408">
        <v>4.9796012752252397</v>
      </c>
      <c r="L110" s="408"/>
      <c r="M110" s="408"/>
      <c r="N110" s="408"/>
      <c r="O110" s="411">
        <v>0.99807937821034698</v>
      </c>
      <c r="P110" s="417">
        <v>21.295459240097902</v>
      </c>
      <c r="Q110" s="237">
        <v>72.770068454052094</v>
      </c>
      <c r="R110" s="237">
        <v>0</v>
      </c>
      <c r="S110" s="237">
        <v>16.657239201689745</v>
      </c>
      <c r="T110" s="237">
        <v>0.10576036460545547</v>
      </c>
      <c r="U110" s="237">
        <v>3.4427554323756528E-2</v>
      </c>
      <c r="V110" s="237">
        <v>0.85722601958109579</v>
      </c>
      <c r="W110" s="237">
        <v>7.5627942588513273</v>
      </c>
      <c r="X110" s="412">
        <v>2.01248414689652</v>
      </c>
      <c r="Y110" s="270">
        <v>1.695408093099481</v>
      </c>
      <c r="Z110" s="270">
        <v>88.920263561968852</v>
      </c>
      <c r="AA110" s="270">
        <v>24999.337878931176</v>
      </c>
      <c r="AB110" s="270">
        <v>200.05223735069288</v>
      </c>
      <c r="AC110" s="270">
        <v>6.5358622195117002</v>
      </c>
      <c r="AD110" s="270">
        <v>2.110368407123024</v>
      </c>
      <c r="AE110" s="270">
        <v>1.7648941932194733</v>
      </c>
      <c r="AF110" s="270">
        <v>8.6420007113090266E-2</v>
      </c>
      <c r="AG110" s="270">
        <v>38.16633069927024</v>
      </c>
      <c r="AH110" s="270">
        <v>65.89145251562762</v>
      </c>
      <c r="AI110" s="270">
        <v>6.6375453637724267</v>
      </c>
      <c r="AJ110" s="270">
        <v>28.59988081971305</v>
      </c>
      <c r="AK110" s="270">
        <v>1244.1404880145865</v>
      </c>
      <c r="AL110" s="270">
        <v>26.836605952709178</v>
      </c>
      <c r="AM110" s="270">
        <v>2.7521106736419223</v>
      </c>
      <c r="AN110" s="270">
        <v>154.61123023030856</v>
      </c>
      <c r="AO110" s="270">
        <v>4.2023450190809735</v>
      </c>
      <c r="AP110" s="270">
        <v>1106.5264052692887</v>
      </c>
      <c r="AQ110" s="270">
        <v>1.0058384699631977</v>
      </c>
      <c r="AR110" s="270">
        <v>1.4951677961917142</v>
      </c>
      <c r="AS110" s="270">
        <v>0.17157153301450426</v>
      </c>
      <c r="AT110" s="270">
        <v>0.81920275968499212</v>
      </c>
      <c r="AU110" s="270">
        <v>3.5536288131383205</v>
      </c>
      <c r="AV110" s="270">
        <v>0.13692071372307166</v>
      </c>
      <c r="AW110" s="270">
        <v>0.33122279995143411</v>
      </c>
      <c r="AX110" s="270">
        <v>4.3949707762465484E-2</v>
      </c>
      <c r="AY110" s="270">
        <v>0.2724102267230637</v>
      </c>
      <c r="AZ110" s="270">
        <v>4.0258331437120883E-2</v>
      </c>
      <c r="BA110" s="270">
        <v>16.27946712973726</v>
      </c>
      <c r="BB110" s="270">
        <v>14.184163097569762</v>
      </c>
      <c r="BC110" s="270">
        <v>29.157053945006638</v>
      </c>
      <c r="BD110" s="270">
        <v>64.706347824880936</v>
      </c>
      <c r="BE110" s="270">
        <v>34.055119192536587</v>
      </c>
      <c r="BF110" s="270">
        <v>154.80440434089613</v>
      </c>
      <c r="BG110" s="26"/>
    </row>
    <row r="111" spans="1:59" s="96" customFormat="1" ht="12.75" x14ac:dyDescent="0.2">
      <c r="A111" s="13">
        <v>1.85</v>
      </c>
      <c r="B111" s="279">
        <v>680.00000000000102</v>
      </c>
      <c r="C111" s="408">
        <v>2.3998369808569402</v>
      </c>
      <c r="D111" s="408">
        <v>32.421023080437003</v>
      </c>
      <c r="E111" s="408"/>
      <c r="F111" s="408"/>
      <c r="G111" s="408">
        <v>6.1585079249357104</v>
      </c>
      <c r="H111" s="408"/>
      <c r="I111" s="408">
        <v>43.1325220864844</v>
      </c>
      <c r="J111" s="408">
        <v>8.8176980845900506</v>
      </c>
      <c r="K111" s="408">
        <v>5.4491045364173702</v>
      </c>
      <c r="L111" s="408"/>
      <c r="M111" s="408"/>
      <c r="N111" s="408"/>
      <c r="O111" s="411">
        <v>1.01994883028711</v>
      </c>
      <c r="P111" s="417">
        <v>21.838030765616001</v>
      </c>
      <c r="Q111" s="237">
        <v>72.79286315981534</v>
      </c>
      <c r="R111" s="237">
        <v>0</v>
      </c>
      <c r="S111" s="237">
        <v>16.70050297042248</v>
      </c>
      <c r="T111" s="237">
        <v>0.10155350449810503</v>
      </c>
      <c r="U111" s="237">
        <v>3.4421747587707316E-2</v>
      </c>
      <c r="V111" s="237">
        <v>0.85254499325377819</v>
      </c>
      <c r="W111" s="237">
        <v>7.6269649410394793</v>
      </c>
      <c r="X111" s="412">
        <v>1.8911486833831048</v>
      </c>
      <c r="Y111" s="270">
        <v>2.913850138439356</v>
      </c>
      <c r="Z111" s="270">
        <v>102.8754278538369</v>
      </c>
      <c r="AA111" s="270">
        <v>28639.900833750566</v>
      </c>
      <c r="AB111" s="270">
        <v>204.95791230310695</v>
      </c>
      <c r="AC111" s="270">
        <v>8.9939099043426918</v>
      </c>
      <c r="AD111" s="270">
        <v>3.1630366429362744</v>
      </c>
      <c r="AE111" s="270">
        <v>1.7502106147337619</v>
      </c>
      <c r="AF111" s="270">
        <v>8.6501698063041241E-2</v>
      </c>
      <c r="AG111" s="270">
        <v>59.673383926249954</v>
      </c>
      <c r="AH111" s="270">
        <v>91.367425881673157</v>
      </c>
      <c r="AI111" s="270">
        <v>8.5709414681388392</v>
      </c>
      <c r="AJ111" s="270">
        <v>44.748445140556385</v>
      </c>
      <c r="AK111" s="270">
        <v>1973.3285570706767</v>
      </c>
      <c r="AL111" s="270">
        <v>34.400705590671855</v>
      </c>
      <c r="AM111" s="270">
        <v>2.9838440390554504</v>
      </c>
      <c r="AN111" s="270">
        <v>166.29798946675794</v>
      </c>
      <c r="AO111" s="270">
        <v>4.6248634758675475</v>
      </c>
      <c r="AP111" s="270">
        <v>1099.0895810805496</v>
      </c>
      <c r="AQ111" s="270">
        <v>1.0684432963787143</v>
      </c>
      <c r="AR111" s="270">
        <v>1.5137355561627386</v>
      </c>
      <c r="AS111" s="270">
        <v>0.17082856751240696</v>
      </c>
      <c r="AT111" s="270">
        <v>0.80727634603129983</v>
      </c>
      <c r="AU111" s="270">
        <v>3.4865243686845528</v>
      </c>
      <c r="AV111" s="270">
        <v>0.13410978922991218</v>
      </c>
      <c r="AW111" s="270">
        <v>0.32320658375019451</v>
      </c>
      <c r="AX111" s="270">
        <v>4.27848419372239E-2</v>
      </c>
      <c r="AY111" s="270">
        <v>0.26480103759916546</v>
      </c>
      <c r="AZ111" s="270">
        <v>3.9094886627841961E-2</v>
      </c>
      <c r="BA111" s="270">
        <v>16.013942610178994</v>
      </c>
      <c r="BB111" s="270">
        <v>14.670793113227763</v>
      </c>
      <c r="BC111" s="270">
        <v>29.605908572819022</v>
      </c>
      <c r="BD111" s="270">
        <v>63.475296558276106</v>
      </c>
      <c r="BE111" s="270">
        <v>32.826993247575757</v>
      </c>
      <c r="BF111" s="270">
        <v>160.96186734811772</v>
      </c>
      <c r="BG111" s="26"/>
    </row>
    <row r="112" spans="1:59" s="96" customFormat="1" ht="12.75" x14ac:dyDescent="0.2">
      <c r="A112" s="13">
        <v>0.55000000000000104</v>
      </c>
      <c r="B112" s="279">
        <v>690</v>
      </c>
      <c r="C112" s="408">
        <v>1.54782011487634</v>
      </c>
      <c r="D112" s="408">
        <v>4.4325548256845497</v>
      </c>
      <c r="E112" s="408"/>
      <c r="F112" s="408">
        <v>15.6445642713305</v>
      </c>
      <c r="G112" s="408">
        <v>65.085722394772802</v>
      </c>
      <c r="H112" s="408">
        <v>3.3273406754599302</v>
      </c>
      <c r="I112" s="408"/>
      <c r="J112" s="408">
        <v>9.1112727339027693</v>
      </c>
      <c r="K112" s="408"/>
      <c r="L112" s="408"/>
      <c r="M112" s="408">
        <v>0.85072498397304996</v>
      </c>
      <c r="N112" s="408"/>
      <c r="O112" s="411"/>
      <c r="P112" s="417">
        <v>9.8339441798717093</v>
      </c>
      <c r="Q112" s="237">
        <v>75.580474654244654</v>
      </c>
      <c r="R112" s="237">
        <v>0</v>
      </c>
      <c r="S112" s="237">
        <v>14.086331966256921</v>
      </c>
      <c r="T112" s="237">
        <v>0.26697251994011684</v>
      </c>
      <c r="U112" s="237">
        <v>4.4654700865545176E-2</v>
      </c>
      <c r="V112" s="237">
        <v>1.9653398342365438</v>
      </c>
      <c r="W112" s="237">
        <v>4.1143738619607388</v>
      </c>
      <c r="X112" s="412">
        <v>3.9418524624954703</v>
      </c>
      <c r="Y112" s="270">
        <v>0.7962133146110586</v>
      </c>
      <c r="Z112" s="270">
        <v>91.88857312492155</v>
      </c>
      <c r="AA112" s="270">
        <v>13850.961859477282</v>
      </c>
      <c r="AB112" s="270">
        <v>134.76129954443465</v>
      </c>
      <c r="AC112" s="270">
        <v>8.2411398281242239</v>
      </c>
      <c r="AD112" s="270">
        <v>2.4635457900407336</v>
      </c>
      <c r="AE112" s="270">
        <v>12.882419300735771</v>
      </c>
      <c r="AF112" s="270">
        <v>0.41291687860473553</v>
      </c>
      <c r="AG112" s="270">
        <v>12.077630367164659</v>
      </c>
      <c r="AH112" s="270">
        <v>20.558610981856788</v>
      </c>
      <c r="AI112" s="270">
        <v>2.1330182715542505</v>
      </c>
      <c r="AJ112" s="270">
        <v>9.8237944128382342</v>
      </c>
      <c r="AK112" s="270">
        <v>98.760231901620287</v>
      </c>
      <c r="AL112" s="270">
        <v>7.9599920462914096</v>
      </c>
      <c r="AM112" s="270">
        <v>1.650741683771171</v>
      </c>
      <c r="AN112" s="270">
        <v>192.70917458861146</v>
      </c>
      <c r="AO112" s="270">
        <v>3.2551964590805138</v>
      </c>
      <c r="AP112" s="270">
        <v>1874.0562890547928</v>
      </c>
      <c r="AQ112" s="270">
        <v>0.58843229956663345</v>
      </c>
      <c r="AR112" s="270">
        <v>2.0072159060395727</v>
      </c>
      <c r="AS112" s="270">
        <v>0.34395015663007572</v>
      </c>
      <c r="AT112" s="270">
        <v>2.3938789405673533</v>
      </c>
      <c r="AU112" s="270">
        <v>13.082522718520874</v>
      </c>
      <c r="AV112" s="270">
        <v>0.55606727619023777</v>
      </c>
      <c r="AW112" s="270">
        <v>1.7595927504768329</v>
      </c>
      <c r="AX112" s="270">
        <v>0.29441925676227693</v>
      </c>
      <c r="AY112" s="270">
        <v>2.1872454274261113</v>
      </c>
      <c r="AZ112" s="270">
        <v>0.37680017454004094</v>
      </c>
      <c r="BA112" s="270">
        <v>47.7607572666099</v>
      </c>
      <c r="BB112" s="270">
        <v>9.0851317375311513</v>
      </c>
      <c r="BC112" s="270">
        <v>18.380655123621551</v>
      </c>
      <c r="BD112" s="270">
        <v>161.83512227835934</v>
      </c>
      <c r="BE112" s="270">
        <v>76.714444430785804</v>
      </c>
      <c r="BF112" s="270">
        <v>123.90867600644363</v>
      </c>
      <c r="BG112" s="26"/>
    </row>
    <row r="113" spans="1:59" s="96" customFormat="1" ht="12.75" x14ac:dyDescent="0.2">
      <c r="A113" s="13">
        <v>0.59999999999999898</v>
      </c>
      <c r="B113" s="279">
        <v>690</v>
      </c>
      <c r="C113" s="408">
        <v>1.4695828490240701</v>
      </c>
      <c r="D113" s="408">
        <v>5.2212786387262602</v>
      </c>
      <c r="E113" s="408"/>
      <c r="F113" s="408">
        <v>14.047376480119</v>
      </c>
      <c r="G113" s="408">
        <v>65.333789431886899</v>
      </c>
      <c r="H113" s="408">
        <v>3.25948991755455</v>
      </c>
      <c r="I113" s="408"/>
      <c r="J113" s="408">
        <v>9.8182062255538494</v>
      </c>
      <c r="K113" s="408"/>
      <c r="L113" s="408"/>
      <c r="M113" s="408">
        <v>0.85027645713532995</v>
      </c>
      <c r="N113" s="408"/>
      <c r="O113" s="411"/>
      <c r="P113" s="417">
        <v>10.1531585622536</v>
      </c>
      <c r="Q113" s="237">
        <v>75.194784800493508</v>
      </c>
      <c r="R113" s="237">
        <v>0</v>
      </c>
      <c r="S113" s="237">
        <v>14.344203355759111</v>
      </c>
      <c r="T113" s="237">
        <v>0.24377028932283229</v>
      </c>
      <c r="U113" s="237">
        <v>4.1678416149452259E-2</v>
      </c>
      <c r="V113" s="237">
        <v>1.9689266791398738</v>
      </c>
      <c r="W113" s="237">
        <v>4.205322962291314</v>
      </c>
      <c r="X113" s="412">
        <v>4.0013134968439017</v>
      </c>
      <c r="Y113" s="270">
        <v>0.80709992903312233</v>
      </c>
      <c r="Z113" s="270">
        <v>94.002861837545169</v>
      </c>
      <c r="AA113" s="270">
        <v>14074.201391140179</v>
      </c>
      <c r="AB113" s="270">
        <v>141.88066368913681</v>
      </c>
      <c r="AC113" s="270">
        <v>8.3976943882874089</v>
      </c>
      <c r="AD113" s="270">
        <v>2.5352168051021016</v>
      </c>
      <c r="AE113" s="270">
        <v>13.085759366187556</v>
      </c>
      <c r="AF113" s="270">
        <v>0.41325893498065236</v>
      </c>
      <c r="AG113" s="270">
        <v>12.288897136251567</v>
      </c>
      <c r="AH113" s="270">
        <v>20.74062204993529</v>
      </c>
      <c r="AI113" s="270">
        <v>2.1410181881547237</v>
      </c>
      <c r="AJ113" s="270">
        <v>10.333010583111021</v>
      </c>
      <c r="AK113" s="270">
        <v>107.25494261116779</v>
      </c>
      <c r="AL113" s="270">
        <v>7.9699811089578363</v>
      </c>
      <c r="AM113" s="270">
        <v>1.6480001869953909</v>
      </c>
      <c r="AN113" s="270">
        <v>192.728375170839</v>
      </c>
      <c r="AO113" s="270">
        <v>3.2456245979658807</v>
      </c>
      <c r="AP113" s="270">
        <v>1869.0335104311478</v>
      </c>
      <c r="AQ113" s="270">
        <v>0.59871327150578868</v>
      </c>
      <c r="AR113" s="270">
        <v>2.0009541316914738</v>
      </c>
      <c r="AS113" s="270">
        <v>0.34267990000895571</v>
      </c>
      <c r="AT113" s="270">
        <v>2.3838386354652563</v>
      </c>
      <c r="AU113" s="270">
        <v>13.023269588303853</v>
      </c>
      <c r="AV113" s="270">
        <v>0.55347760913211708</v>
      </c>
      <c r="AW113" s="270">
        <v>1.7508027222666911</v>
      </c>
      <c r="AX113" s="270">
        <v>0.29284731702011085</v>
      </c>
      <c r="AY113" s="270">
        <v>2.1749585896214425</v>
      </c>
      <c r="AZ113" s="270">
        <v>0.37458354733976001</v>
      </c>
      <c r="BA113" s="270">
        <v>47.64048367330939</v>
      </c>
      <c r="BB113" s="270">
        <v>9.040271539682438</v>
      </c>
      <c r="BC113" s="270">
        <v>18.251124348542305</v>
      </c>
      <c r="BD113" s="270">
        <v>166.08289981514096</v>
      </c>
      <c r="BE113" s="270">
        <v>75.285831130039796</v>
      </c>
      <c r="BF113" s="270">
        <v>123.23916198532832</v>
      </c>
      <c r="BG113" s="26"/>
    </row>
    <row r="114" spans="1:59" s="96" customFormat="1" ht="12.75" x14ac:dyDescent="0.2">
      <c r="A114" s="13">
        <v>0.65</v>
      </c>
      <c r="B114" s="279">
        <v>690</v>
      </c>
      <c r="C114" s="408">
        <v>1.3969549119772</v>
      </c>
      <c r="D114" s="408">
        <v>5.96480983924749</v>
      </c>
      <c r="E114" s="408"/>
      <c r="F114" s="408">
        <v>12.472601542983099</v>
      </c>
      <c r="G114" s="408">
        <v>65.651237984102593</v>
      </c>
      <c r="H114" s="408">
        <v>3.16014743350045</v>
      </c>
      <c r="I114" s="408"/>
      <c r="J114" s="408">
        <v>10.497523433784901</v>
      </c>
      <c r="K114" s="408"/>
      <c r="L114" s="408"/>
      <c r="M114" s="408">
        <v>0.85672485440436597</v>
      </c>
      <c r="N114" s="408"/>
      <c r="O114" s="411"/>
      <c r="P114" s="417">
        <v>10.419718260205</v>
      </c>
      <c r="Q114" s="237">
        <v>74.802083152593042</v>
      </c>
      <c r="R114" s="237">
        <v>0</v>
      </c>
      <c r="S114" s="237">
        <v>14.594895268488708</v>
      </c>
      <c r="T114" s="237">
        <v>0.22928872592340319</v>
      </c>
      <c r="U114" s="237">
        <v>3.9471601095061822E-2</v>
      </c>
      <c r="V114" s="237">
        <v>1.9663796150070925</v>
      </c>
      <c r="W114" s="237">
        <v>4.2926482079103687</v>
      </c>
      <c r="X114" s="412">
        <v>4.075233428982318</v>
      </c>
      <c r="Y114" s="270">
        <v>0.81822621410598861</v>
      </c>
      <c r="Z114" s="270">
        <v>96.623727936003135</v>
      </c>
      <c r="AA114" s="270">
        <v>14326.48789009943</v>
      </c>
      <c r="AB114" s="270">
        <v>150.38464846771959</v>
      </c>
      <c r="AC114" s="270">
        <v>8.5509409074140539</v>
      </c>
      <c r="AD114" s="270">
        <v>2.6081474190128193</v>
      </c>
      <c r="AE114" s="270">
        <v>13.272801341896081</v>
      </c>
      <c r="AF114" s="270">
        <v>0.412759154677868</v>
      </c>
      <c r="AG114" s="270">
        <v>12.480933858932378</v>
      </c>
      <c r="AH114" s="270">
        <v>20.883177788039344</v>
      </c>
      <c r="AI114" s="270">
        <v>2.1451899921915136</v>
      </c>
      <c r="AJ114" s="270">
        <v>10.883129239299343</v>
      </c>
      <c r="AK114" s="270">
        <v>117.14486233118618</v>
      </c>
      <c r="AL114" s="270">
        <v>7.9658223223581981</v>
      </c>
      <c r="AM114" s="270">
        <v>1.6427291135879574</v>
      </c>
      <c r="AN114" s="270">
        <v>192.48931282231766</v>
      </c>
      <c r="AO114" s="270">
        <v>3.2322445047971424</v>
      </c>
      <c r="AP114" s="270">
        <v>1860.6346237810487</v>
      </c>
      <c r="AQ114" s="270">
        <v>0.60837982000853996</v>
      </c>
      <c r="AR114" s="270">
        <v>1.992032876278286</v>
      </c>
      <c r="AS114" s="270">
        <v>0.34098834896434727</v>
      </c>
      <c r="AT114" s="270">
        <v>2.3710641898656935</v>
      </c>
      <c r="AU114" s="270">
        <v>12.950521958564943</v>
      </c>
      <c r="AV114" s="270">
        <v>0.55031742564128505</v>
      </c>
      <c r="AW114" s="270">
        <v>1.7402333939704402</v>
      </c>
      <c r="AX114" s="270">
        <v>0.29099984148146824</v>
      </c>
      <c r="AY114" s="270">
        <v>2.1607524943199601</v>
      </c>
      <c r="AZ114" s="270">
        <v>0.37206229674762636</v>
      </c>
      <c r="BA114" s="270">
        <v>47.507463680004243</v>
      </c>
      <c r="BB114" s="270">
        <v>8.9882040462077306</v>
      </c>
      <c r="BC114" s="270">
        <v>18.117783149042342</v>
      </c>
      <c r="BD114" s="270">
        <v>170.64310875328579</v>
      </c>
      <c r="BE114" s="270">
        <v>74.011572944119294</v>
      </c>
      <c r="BF114" s="270">
        <v>122.47548400100604</v>
      </c>
      <c r="BG114" s="26"/>
    </row>
    <row r="115" spans="1:59" s="96" customFormat="1" ht="12.75" x14ac:dyDescent="0.2">
      <c r="A115" s="13">
        <v>0.7</v>
      </c>
      <c r="B115" s="279">
        <v>690</v>
      </c>
      <c r="C115" s="408">
        <v>1.33578569845422</v>
      </c>
      <c r="D115" s="408">
        <v>6.6574809879146901</v>
      </c>
      <c r="E115" s="408"/>
      <c r="F115" s="408">
        <v>10.9954772907112</v>
      </c>
      <c r="G115" s="408">
        <v>65.936339845000205</v>
      </c>
      <c r="H115" s="408">
        <v>3.0758843426947502</v>
      </c>
      <c r="I115" s="408"/>
      <c r="J115" s="408">
        <v>11.1370435971424</v>
      </c>
      <c r="K115" s="408"/>
      <c r="L115" s="408"/>
      <c r="M115" s="408">
        <v>0.861988238082533</v>
      </c>
      <c r="N115" s="408"/>
      <c r="O115" s="411"/>
      <c r="P115" s="417">
        <v>10.651338513808</v>
      </c>
      <c r="Q115" s="237">
        <v>74.418162321153019</v>
      </c>
      <c r="R115" s="237">
        <v>0</v>
      </c>
      <c r="S115" s="237">
        <v>14.831231967551853</v>
      </c>
      <c r="T115" s="237">
        <v>0.22890093568519501</v>
      </c>
      <c r="U115" s="237">
        <v>3.8725589701850457E-2</v>
      </c>
      <c r="V115" s="237">
        <v>1.9712673895211537</v>
      </c>
      <c r="W115" s="237">
        <v>4.3688372137516227</v>
      </c>
      <c r="X115" s="412">
        <v>4.1428745826353062</v>
      </c>
      <c r="Y115" s="270">
        <v>0.82839651643337031</v>
      </c>
      <c r="Z115" s="270">
        <v>99.022830930704444</v>
      </c>
      <c r="AA115" s="270">
        <v>14559.756641863418</v>
      </c>
      <c r="AB115" s="270">
        <v>159.07838449526704</v>
      </c>
      <c r="AC115" s="270">
        <v>8.6926011642052767</v>
      </c>
      <c r="AD115" s="270">
        <v>2.6775053343266411</v>
      </c>
      <c r="AE115" s="270">
        <v>13.45179243176198</v>
      </c>
      <c r="AF115" s="270">
        <v>0.41232698676189239</v>
      </c>
      <c r="AG115" s="270">
        <v>12.666910004213634</v>
      </c>
      <c r="AH115" s="270">
        <v>21.021299773519193</v>
      </c>
      <c r="AI115" s="270">
        <v>2.1494721221960669</v>
      </c>
      <c r="AJ115" s="270">
        <v>11.452289981967839</v>
      </c>
      <c r="AK115" s="270">
        <v>128.23539082906129</v>
      </c>
      <c r="AL115" s="270">
        <v>7.9634524496959074</v>
      </c>
      <c r="AM115" s="270">
        <v>1.6381455633632844</v>
      </c>
      <c r="AN115" s="270">
        <v>192.26693384681928</v>
      </c>
      <c r="AO115" s="270">
        <v>3.2201109732308257</v>
      </c>
      <c r="AP115" s="270">
        <v>1853.1942976369635</v>
      </c>
      <c r="AQ115" s="270">
        <v>0.61784442314977361</v>
      </c>
      <c r="AR115" s="270">
        <v>1.9841268810583843</v>
      </c>
      <c r="AS115" s="270">
        <v>0.33948178669538887</v>
      </c>
      <c r="AT115" s="270">
        <v>2.3596458781497249</v>
      </c>
      <c r="AU115" s="270">
        <v>12.885293898297357</v>
      </c>
      <c r="AV115" s="270">
        <v>0.54748228332806637</v>
      </c>
      <c r="AW115" s="270">
        <v>1.7307380496245599</v>
      </c>
      <c r="AX115" s="270">
        <v>0.28933609509053254</v>
      </c>
      <c r="AY115" s="270">
        <v>2.147933661937905</v>
      </c>
      <c r="AZ115" s="270">
        <v>0.36978224242337082</v>
      </c>
      <c r="BA115" s="270">
        <v>47.382617940793637</v>
      </c>
      <c r="BB115" s="270">
        <v>8.9413957216404203</v>
      </c>
      <c r="BC115" s="270">
        <v>17.997664099578024</v>
      </c>
      <c r="BD115" s="270">
        <v>175.14067892326048</v>
      </c>
      <c r="BE115" s="270">
        <v>72.847797529226483</v>
      </c>
      <c r="BF115" s="270">
        <v>121.78475697508273</v>
      </c>
      <c r="BG115" s="26"/>
    </row>
    <row r="116" spans="1:59" s="96" customFormat="1" ht="12.75" x14ac:dyDescent="0.2">
      <c r="A116" s="13">
        <v>0.75</v>
      </c>
      <c r="B116" s="279">
        <v>690</v>
      </c>
      <c r="C116" s="408">
        <v>1.2599001067609801</v>
      </c>
      <c r="D116" s="408">
        <v>7.26786071479839</v>
      </c>
      <c r="E116" s="408"/>
      <c r="F116" s="408">
        <v>9.6141479126480007</v>
      </c>
      <c r="G116" s="408">
        <v>66.243395757162702</v>
      </c>
      <c r="H116" s="408">
        <v>2.9966745331706299</v>
      </c>
      <c r="I116" s="408"/>
      <c r="J116" s="408">
        <v>11.744628350770499</v>
      </c>
      <c r="K116" s="408"/>
      <c r="L116" s="408"/>
      <c r="M116" s="408">
        <v>0.87339262468888301</v>
      </c>
      <c r="N116" s="408"/>
      <c r="O116" s="411"/>
      <c r="P116" s="417">
        <v>10.9559514731696</v>
      </c>
      <c r="Q116" s="237">
        <v>74.068248998435763</v>
      </c>
      <c r="R116" s="237">
        <v>0</v>
      </c>
      <c r="S116" s="237">
        <v>15.061355546168235</v>
      </c>
      <c r="T116" s="237">
        <v>0.2059923255694652</v>
      </c>
      <c r="U116" s="237">
        <v>3.4718825841062034E-2</v>
      </c>
      <c r="V116" s="237">
        <v>1.9538090408579363</v>
      </c>
      <c r="W116" s="237">
        <v>4.4706517002432538</v>
      </c>
      <c r="X116" s="412">
        <v>4.20522356288431</v>
      </c>
      <c r="Y116" s="270">
        <v>0.83870883162474807</v>
      </c>
      <c r="Z116" s="270">
        <v>101.49160216442587</v>
      </c>
      <c r="AA116" s="270">
        <v>14785.737156861805</v>
      </c>
      <c r="AB116" s="270">
        <v>168.2190818957078</v>
      </c>
      <c r="AC116" s="270">
        <v>8.8546791355193015</v>
      </c>
      <c r="AD116" s="270">
        <v>2.7534342330783343</v>
      </c>
      <c r="AE116" s="270">
        <v>13.619977866767371</v>
      </c>
      <c r="AF116" s="270">
        <v>0.41148714907826295</v>
      </c>
      <c r="AG116" s="270">
        <v>12.835786060814183</v>
      </c>
      <c r="AH116" s="270">
        <v>21.130075818148065</v>
      </c>
      <c r="AI116" s="270">
        <v>2.1513645158839076</v>
      </c>
      <c r="AJ116" s="270">
        <v>12.048259921388283</v>
      </c>
      <c r="AK116" s="270">
        <v>140.67156362769225</v>
      </c>
      <c r="AL116" s="270">
        <v>7.9526950052381045</v>
      </c>
      <c r="AM116" s="270">
        <v>1.6323459011833743</v>
      </c>
      <c r="AN116" s="270">
        <v>192.02406598599862</v>
      </c>
      <c r="AO116" s="270">
        <v>3.2076788473297682</v>
      </c>
      <c r="AP116" s="270">
        <v>1843.2644552716856</v>
      </c>
      <c r="AQ116" s="270">
        <v>0.62643920416460031</v>
      </c>
      <c r="AR116" s="270">
        <v>1.9752348504772161</v>
      </c>
      <c r="AS116" s="270">
        <v>0.33784619060726995</v>
      </c>
      <c r="AT116" s="270">
        <v>2.3475700958926207</v>
      </c>
      <c r="AU116" s="270">
        <v>12.818035741090714</v>
      </c>
      <c r="AV116" s="270">
        <v>0.5445673100100189</v>
      </c>
      <c r="AW116" s="270">
        <v>1.7210534128038488</v>
      </c>
      <c r="AX116" s="270">
        <v>0.28766871081288264</v>
      </c>
      <c r="AY116" s="270">
        <v>2.1352588294063062</v>
      </c>
      <c r="AZ116" s="270">
        <v>0.3675607603907593</v>
      </c>
      <c r="BA116" s="270">
        <v>47.245964222033543</v>
      </c>
      <c r="BB116" s="270">
        <v>8.8940146298098242</v>
      </c>
      <c r="BC116" s="270">
        <v>17.886563183575735</v>
      </c>
      <c r="BD116" s="270">
        <v>179.89050504631956</v>
      </c>
      <c r="BE116" s="270">
        <v>71.835060454600509</v>
      </c>
      <c r="BF116" s="270">
        <v>121.0847413199555</v>
      </c>
      <c r="BG116" s="26"/>
    </row>
    <row r="117" spans="1:59" s="96" customFormat="1" ht="12.75" x14ac:dyDescent="0.2">
      <c r="A117" s="13">
        <v>0.8</v>
      </c>
      <c r="B117" s="279">
        <v>690</v>
      </c>
      <c r="C117" s="408">
        <v>1.2042391144353199</v>
      </c>
      <c r="D117" s="408">
        <v>7.86666377454039</v>
      </c>
      <c r="E117" s="408"/>
      <c r="F117" s="408">
        <v>8.2632672683719104</v>
      </c>
      <c r="G117" s="408">
        <v>66.564761874564596</v>
      </c>
      <c r="H117" s="408">
        <v>2.8953258419238002</v>
      </c>
      <c r="I117" s="408"/>
      <c r="J117" s="408">
        <v>12.318857637500599</v>
      </c>
      <c r="K117" s="408"/>
      <c r="L117" s="408"/>
      <c r="M117" s="408">
        <v>0.88688448866332004</v>
      </c>
      <c r="N117" s="408"/>
      <c r="O117" s="411"/>
      <c r="P117" s="417">
        <v>11.140541066831901</v>
      </c>
      <c r="Q117" s="237">
        <v>73.712125446229905</v>
      </c>
      <c r="R117" s="237">
        <v>0</v>
      </c>
      <c r="S117" s="237">
        <v>15.27817509414276</v>
      </c>
      <c r="T117" s="237">
        <v>0.19802435290788059</v>
      </c>
      <c r="U117" s="237">
        <v>3.3653198607057885E-2</v>
      </c>
      <c r="V117" s="237">
        <v>1.9303909339433716</v>
      </c>
      <c r="W117" s="237">
        <v>4.5602303200505974</v>
      </c>
      <c r="X117" s="412">
        <v>4.2874006541184455</v>
      </c>
      <c r="Y117" s="270">
        <v>0.84861121975007225</v>
      </c>
      <c r="Z117" s="270">
        <v>104.30209877827676</v>
      </c>
      <c r="AA117" s="270">
        <v>15032.803190490933</v>
      </c>
      <c r="AB117" s="270">
        <v>178.91719108852084</v>
      </c>
      <c r="AC117" s="270">
        <v>8.9919128581274883</v>
      </c>
      <c r="AD117" s="270">
        <v>2.823593864221146</v>
      </c>
      <c r="AE117" s="270">
        <v>13.772580081897058</v>
      </c>
      <c r="AF117" s="270">
        <v>0.41024098880556803</v>
      </c>
      <c r="AG117" s="270">
        <v>12.989715379817408</v>
      </c>
      <c r="AH117" s="270">
        <v>21.216788206593257</v>
      </c>
      <c r="AI117" s="270">
        <v>2.1514795002553435</v>
      </c>
      <c r="AJ117" s="270">
        <v>12.681431460761798</v>
      </c>
      <c r="AK117" s="270">
        <v>155.35484298036678</v>
      </c>
      <c r="AL117" s="270">
        <v>7.9364540173095124</v>
      </c>
      <c r="AM117" s="270">
        <v>1.6257296510748813</v>
      </c>
      <c r="AN117" s="270">
        <v>191.60034384917188</v>
      </c>
      <c r="AO117" s="270">
        <v>3.1933649403490403</v>
      </c>
      <c r="AP117" s="270">
        <v>1832.7080614689046</v>
      </c>
      <c r="AQ117" s="270">
        <v>0.63471252768092801</v>
      </c>
      <c r="AR117" s="270">
        <v>1.965558399968957</v>
      </c>
      <c r="AS117" s="270">
        <v>0.33608981438016533</v>
      </c>
      <c r="AT117" s="270">
        <v>2.3347217285357926</v>
      </c>
      <c r="AU117" s="270">
        <v>12.746956936136073</v>
      </c>
      <c r="AV117" s="270">
        <v>0.54149087807863538</v>
      </c>
      <c r="AW117" s="270">
        <v>1.7108597457780854</v>
      </c>
      <c r="AX117" s="270">
        <v>0.28591981354283313</v>
      </c>
      <c r="AY117" s="270">
        <v>2.1219893170054087</v>
      </c>
      <c r="AZ117" s="270">
        <v>0.36523860225800969</v>
      </c>
      <c r="BA117" s="270">
        <v>47.119146561625115</v>
      </c>
      <c r="BB117" s="270">
        <v>8.8455688570906474</v>
      </c>
      <c r="BC117" s="270">
        <v>17.774851040232008</v>
      </c>
      <c r="BD117" s="270">
        <v>184.6638845178347</v>
      </c>
      <c r="BE117" s="270">
        <v>70.899909011456685</v>
      </c>
      <c r="BF117" s="270">
        <v>120.37301864013943</v>
      </c>
      <c r="BG117" s="26"/>
    </row>
    <row r="118" spans="1:59" s="96" customFormat="1" ht="12.75" x14ac:dyDescent="0.2">
      <c r="A118" s="13">
        <v>0.85000000000000087</v>
      </c>
      <c r="B118" s="279">
        <v>690</v>
      </c>
      <c r="C118" s="408">
        <v>1.13839890666299</v>
      </c>
      <c r="D118" s="408">
        <v>8.3943595439133194</v>
      </c>
      <c r="E118" s="408"/>
      <c r="F118" s="408">
        <v>7.03672466611998</v>
      </c>
      <c r="G118" s="408">
        <v>66.854955219592199</v>
      </c>
      <c r="H118" s="408">
        <v>2.8225579490086101</v>
      </c>
      <c r="I118" s="408"/>
      <c r="J118" s="408">
        <v>12.850836664513301</v>
      </c>
      <c r="K118" s="408"/>
      <c r="L118" s="408"/>
      <c r="M118" s="408">
        <v>0.90216705018966603</v>
      </c>
      <c r="N118" s="408"/>
      <c r="O118" s="411"/>
      <c r="P118" s="417">
        <v>11.4036050000113</v>
      </c>
      <c r="Q118" s="237">
        <v>73.404469605461458</v>
      </c>
      <c r="R118" s="237">
        <v>0</v>
      </c>
      <c r="S118" s="237">
        <v>15.47287814603331</v>
      </c>
      <c r="T118" s="237">
        <v>0.18294482178265678</v>
      </c>
      <c r="U118" s="237">
        <v>3.0374776709639964E-2</v>
      </c>
      <c r="V118" s="237">
        <v>1.9154925312347824</v>
      </c>
      <c r="W118" s="237">
        <v>4.6348557858750379</v>
      </c>
      <c r="X118" s="412">
        <v>4.3589843329031073</v>
      </c>
      <c r="Y118" s="270">
        <v>0.8579546501857378</v>
      </c>
      <c r="Z118" s="270">
        <v>106.73496630075188</v>
      </c>
      <c r="AA118" s="270">
        <v>15244.819985812523</v>
      </c>
      <c r="AB118" s="270">
        <v>189.21282510588685</v>
      </c>
      <c r="AC118" s="270">
        <v>9.1431253067404565</v>
      </c>
      <c r="AD118" s="270">
        <v>2.8972174349753792</v>
      </c>
      <c r="AE118" s="270">
        <v>13.918609861926516</v>
      </c>
      <c r="AF118" s="270">
        <v>0.40906047469265872</v>
      </c>
      <c r="AG118" s="270">
        <v>13.133389694348258</v>
      </c>
      <c r="AH118" s="270">
        <v>21.293322499325278</v>
      </c>
      <c r="AI118" s="270">
        <v>2.151321074997639</v>
      </c>
      <c r="AJ118" s="270">
        <v>13.326714434121946</v>
      </c>
      <c r="AK118" s="270">
        <v>171.6339113165061</v>
      </c>
      <c r="AL118" s="270">
        <v>7.9203181088340378</v>
      </c>
      <c r="AM118" s="270">
        <v>1.6195582765284369</v>
      </c>
      <c r="AN118" s="270">
        <v>191.28626713525617</v>
      </c>
      <c r="AO118" s="270">
        <v>3.1811419424334813</v>
      </c>
      <c r="AP118" s="270">
        <v>1821.9539318577033</v>
      </c>
      <c r="AQ118" s="270">
        <v>0.64233604893114948</v>
      </c>
      <c r="AR118" s="270">
        <v>1.9567410074587335</v>
      </c>
      <c r="AS118" s="270">
        <v>0.3345041108036782</v>
      </c>
      <c r="AT118" s="270">
        <v>2.3232053764581018</v>
      </c>
      <c r="AU118" s="270">
        <v>12.683893227847658</v>
      </c>
      <c r="AV118" s="270">
        <v>0.53876100947573458</v>
      </c>
      <c r="AW118" s="270">
        <v>1.7018197825709469</v>
      </c>
      <c r="AX118" s="270">
        <v>0.28437912325939613</v>
      </c>
      <c r="AY118" s="270">
        <v>2.110360045567397</v>
      </c>
      <c r="AZ118" s="270">
        <v>0.3632162961635137</v>
      </c>
      <c r="BA118" s="270">
        <v>46.990948083788027</v>
      </c>
      <c r="BB118" s="270">
        <v>8.8024922995166683</v>
      </c>
      <c r="BC118" s="270">
        <v>17.677831736488017</v>
      </c>
      <c r="BD118" s="270">
        <v>189.4207214894746</v>
      </c>
      <c r="BE118" s="270">
        <v>70.061819324562336</v>
      </c>
      <c r="BF118" s="270">
        <v>119.73005395886031</v>
      </c>
      <c r="BG118" s="26"/>
    </row>
    <row r="119" spans="1:59" s="96" customFormat="1" ht="12.75" x14ac:dyDescent="0.2">
      <c r="A119" s="13">
        <v>0.89999999999999802</v>
      </c>
      <c r="B119" s="279">
        <v>690.00000000000102</v>
      </c>
      <c r="C119" s="408">
        <v>1.0816113065922199</v>
      </c>
      <c r="D119" s="408">
        <v>8.9232311949431793</v>
      </c>
      <c r="E119" s="408"/>
      <c r="F119" s="408">
        <v>5.8136754663971102</v>
      </c>
      <c r="G119" s="408">
        <v>67.158410428377806</v>
      </c>
      <c r="H119" s="408">
        <v>2.7351722583961</v>
      </c>
      <c r="I119" s="408"/>
      <c r="J119" s="408">
        <v>13.371205660701399</v>
      </c>
      <c r="K119" s="408"/>
      <c r="L119" s="408"/>
      <c r="M119" s="408">
        <v>0.91669368459219203</v>
      </c>
      <c r="N119" s="408"/>
      <c r="O119" s="411"/>
      <c r="P119" s="417">
        <v>11.633107969587501</v>
      </c>
      <c r="Q119" s="237">
        <v>73.08421376877186</v>
      </c>
      <c r="R119" s="237">
        <v>0</v>
      </c>
      <c r="S119" s="237">
        <v>15.67364062385</v>
      </c>
      <c r="T119" s="237">
        <v>0.17051129360256581</v>
      </c>
      <c r="U119" s="237">
        <v>2.8391615289403975E-2</v>
      </c>
      <c r="V119" s="237">
        <v>1.8961738845777625</v>
      </c>
      <c r="W119" s="237">
        <v>4.7148509003974759</v>
      </c>
      <c r="X119" s="412">
        <v>4.4322179135109359</v>
      </c>
      <c r="Y119" s="270">
        <v>0.86738119440882244</v>
      </c>
      <c r="Z119" s="270">
        <v>109.49793007203806</v>
      </c>
      <c r="AA119" s="270">
        <v>15476.643472679822</v>
      </c>
      <c r="AB119" s="270">
        <v>201.30954419938834</v>
      </c>
      <c r="AC119" s="270">
        <v>9.2850917828445443</v>
      </c>
      <c r="AD119" s="270">
        <v>2.97031066531218</v>
      </c>
      <c r="AE119" s="270">
        <v>14.061323071719803</v>
      </c>
      <c r="AF119" s="270">
        <v>0.4077940662158635</v>
      </c>
      <c r="AG119" s="270">
        <v>13.275416433658076</v>
      </c>
      <c r="AH119" s="270">
        <v>21.365281244018018</v>
      </c>
      <c r="AI119" s="270">
        <v>2.1507094576330537</v>
      </c>
      <c r="AJ119" s="270">
        <v>14.03125995204282</v>
      </c>
      <c r="AK119" s="270">
        <v>191.62935534095021</v>
      </c>
      <c r="AL119" s="270">
        <v>7.9028864264139216</v>
      </c>
      <c r="AM119" s="270">
        <v>1.6131607035846938</v>
      </c>
      <c r="AN119" s="270">
        <v>190.89551621585443</v>
      </c>
      <c r="AO119" s="270">
        <v>3.1680451592020282</v>
      </c>
      <c r="AP119" s="270">
        <v>1811.5259239124839</v>
      </c>
      <c r="AQ119" s="270">
        <v>0.65001511539528722</v>
      </c>
      <c r="AR119" s="270">
        <v>1.9476459844852461</v>
      </c>
      <c r="AS119" s="270">
        <v>0.33286962465030084</v>
      </c>
      <c r="AT119" s="270">
        <v>2.3113430955243097</v>
      </c>
      <c r="AU119" s="270">
        <v>12.618769080132742</v>
      </c>
      <c r="AV119" s="270">
        <v>0.5359452302176857</v>
      </c>
      <c r="AW119" s="270">
        <v>1.6925177235450461</v>
      </c>
      <c r="AX119" s="270">
        <v>0.2827924100801914</v>
      </c>
      <c r="AY119" s="270">
        <v>2.0983757268506196</v>
      </c>
      <c r="AZ119" s="270">
        <v>0.36112941564462625</v>
      </c>
      <c r="BA119" s="270">
        <v>46.867125468995155</v>
      </c>
      <c r="BB119" s="270">
        <v>8.7582567324152212</v>
      </c>
      <c r="BC119" s="270">
        <v>17.579020940968231</v>
      </c>
      <c r="BD119" s="270">
        <v>194.33429119539895</v>
      </c>
      <c r="BE119" s="270">
        <v>69.260488901021745</v>
      </c>
      <c r="BF119" s="270">
        <v>119.07875507281126</v>
      </c>
      <c r="BG119" s="26"/>
    </row>
    <row r="120" spans="1:59" s="96" customFormat="1" ht="12.75" x14ac:dyDescent="0.2">
      <c r="A120" s="13">
        <v>0.95000000000000395</v>
      </c>
      <c r="B120" s="279">
        <v>690</v>
      </c>
      <c r="C120" s="408">
        <v>1.0290484474364301</v>
      </c>
      <c r="D120" s="408">
        <v>9.3928585963825402</v>
      </c>
      <c r="E120" s="408"/>
      <c r="F120" s="408">
        <v>4.7285155429830796</v>
      </c>
      <c r="G120" s="408">
        <v>67.395926540175097</v>
      </c>
      <c r="H120" s="408">
        <v>2.6836233221314201</v>
      </c>
      <c r="I120" s="408"/>
      <c r="J120" s="408">
        <v>13.838843641427401</v>
      </c>
      <c r="K120" s="408"/>
      <c r="L120" s="408"/>
      <c r="M120" s="408">
        <v>0.931183909463979</v>
      </c>
      <c r="N120" s="408"/>
      <c r="O120" s="411"/>
      <c r="P120" s="417">
        <v>11.8339946223587</v>
      </c>
      <c r="Q120" s="237">
        <v>72.776888095586884</v>
      </c>
      <c r="R120" s="237">
        <v>0</v>
      </c>
      <c r="S120" s="237">
        <v>15.857696459077047</v>
      </c>
      <c r="T120" s="237">
        <v>0.15232973471101255</v>
      </c>
      <c r="U120" s="237">
        <v>2.5637403242588661E-2</v>
      </c>
      <c r="V120" s="237">
        <v>1.890067037220045</v>
      </c>
      <c r="W120" s="237">
        <v>4.7275954322404967</v>
      </c>
      <c r="X120" s="412">
        <v>4.5697858379219314</v>
      </c>
      <c r="Y120" s="270">
        <v>0.87535658108231418</v>
      </c>
      <c r="Z120" s="270">
        <v>111.5397624262975</v>
      </c>
      <c r="AA120" s="270">
        <v>15657.159353010207</v>
      </c>
      <c r="AB120" s="270">
        <v>212.16909985208366</v>
      </c>
      <c r="AC120" s="270">
        <v>9.4197967896232626</v>
      </c>
      <c r="AD120" s="270">
        <v>3.0388323467272009</v>
      </c>
      <c r="AE120" s="270">
        <v>14.193592689558836</v>
      </c>
      <c r="AF120" s="270">
        <v>0.40671789091095284</v>
      </c>
      <c r="AG120" s="270">
        <v>13.405969744236836</v>
      </c>
      <c r="AH120" s="270">
        <v>21.43266609461703</v>
      </c>
      <c r="AI120" s="270">
        <v>2.1506414853984905</v>
      </c>
      <c r="AJ120" s="270">
        <v>14.726200058438316</v>
      </c>
      <c r="AK120" s="270">
        <v>213.74718617176796</v>
      </c>
      <c r="AL120" s="270">
        <v>7.8892559570516996</v>
      </c>
      <c r="AM120" s="270">
        <v>1.6079820162520169</v>
      </c>
      <c r="AN120" s="270">
        <v>190.61862566662154</v>
      </c>
      <c r="AO120" s="270">
        <v>3.1577276660109956</v>
      </c>
      <c r="AP120" s="270">
        <v>1802.0201141726284</v>
      </c>
      <c r="AQ120" s="270">
        <v>0.65714324172953631</v>
      </c>
      <c r="AR120" s="270">
        <v>1.9402898468867789</v>
      </c>
      <c r="AS120" s="270">
        <v>0.33154913813026193</v>
      </c>
      <c r="AT120" s="270">
        <v>2.301757444107793</v>
      </c>
      <c r="AU120" s="270">
        <v>12.566442530503419</v>
      </c>
      <c r="AV120" s="270">
        <v>0.53367702445999621</v>
      </c>
      <c r="AW120" s="270">
        <v>1.6849825899291955</v>
      </c>
      <c r="AX120" s="270">
        <v>0.28150774390096089</v>
      </c>
      <c r="AY120" s="270">
        <v>2.0886681303828865</v>
      </c>
      <c r="AZ120" s="270">
        <v>0.3594397795440244</v>
      </c>
      <c r="BA120" s="270">
        <v>46.754306841855389</v>
      </c>
      <c r="BB120" s="270">
        <v>8.7228811647833258</v>
      </c>
      <c r="BC120" s="270">
        <v>17.497659368396157</v>
      </c>
      <c r="BD120" s="270">
        <v>198.92162656700853</v>
      </c>
      <c r="BE120" s="270">
        <v>68.53029202682464</v>
      </c>
      <c r="BF120" s="270">
        <v>118.53920405248992</v>
      </c>
      <c r="BG120" s="26"/>
    </row>
    <row r="121" spans="1:59" s="96" customFormat="1" ht="12.75" x14ac:dyDescent="0.2">
      <c r="A121" s="13">
        <v>0.999999999999998</v>
      </c>
      <c r="B121" s="279">
        <v>689.99999999999795</v>
      </c>
      <c r="C121" s="408">
        <v>1.2379644707764801</v>
      </c>
      <c r="D121" s="408">
        <v>9.6123945578188597</v>
      </c>
      <c r="E121" s="408"/>
      <c r="F121" s="408">
        <v>3.7888155374701902</v>
      </c>
      <c r="G121" s="408">
        <v>65.618810878133701</v>
      </c>
      <c r="H121" s="408">
        <v>2.7700251094347399</v>
      </c>
      <c r="I121" s="408">
        <v>1.94889394309395</v>
      </c>
      <c r="J121" s="408">
        <v>14.0405568113535</v>
      </c>
      <c r="K121" s="408"/>
      <c r="L121" s="408"/>
      <c r="M121" s="408">
        <v>0.98253869191857501</v>
      </c>
      <c r="N121" s="408"/>
      <c r="O121" s="411"/>
      <c r="P121" s="417">
        <v>12.150165662732499</v>
      </c>
      <c r="Q121" s="237">
        <v>72.576500436059149</v>
      </c>
      <c r="R121" s="237">
        <v>0</v>
      </c>
      <c r="S121" s="237">
        <v>16.015755513734788</v>
      </c>
      <c r="T121" s="237">
        <v>0.1516187964693605</v>
      </c>
      <c r="U121" s="237">
        <v>2.5735153730287851E-2</v>
      </c>
      <c r="V121" s="237">
        <v>1.7985420052191701</v>
      </c>
      <c r="W121" s="237">
        <v>5.0039424296573269</v>
      </c>
      <c r="X121" s="412">
        <v>4.4279056651299111</v>
      </c>
      <c r="Y121" s="270">
        <v>0.88121627524216195</v>
      </c>
      <c r="Z121" s="270">
        <v>109.00596792857229</v>
      </c>
      <c r="AA121" s="270">
        <v>15809.143645806616</v>
      </c>
      <c r="AB121" s="270">
        <v>214.02773597604693</v>
      </c>
      <c r="AC121" s="270">
        <v>9.3191717142256909</v>
      </c>
      <c r="AD121" s="270">
        <v>2.9826287245704917</v>
      </c>
      <c r="AE121" s="270">
        <v>14.383204083570183</v>
      </c>
      <c r="AF121" s="270">
        <v>0.40856201441520995</v>
      </c>
      <c r="AG121" s="270">
        <v>13.588628787832139</v>
      </c>
      <c r="AH121" s="270">
        <v>21.678337533707094</v>
      </c>
      <c r="AI121" s="270">
        <v>2.177758029522225</v>
      </c>
      <c r="AJ121" s="270">
        <v>15.404726199331842</v>
      </c>
      <c r="AK121" s="270">
        <v>239.06920776132563</v>
      </c>
      <c r="AL121" s="270">
        <v>7.9899237129302882</v>
      </c>
      <c r="AM121" s="270">
        <v>1.6096239127541763</v>
      </c>
      <c r="AN121" s="270">
        <v>187.34045966317134</v>
      </c>
      <c r="AO121" s="270">
        <v>3.1703194693996708</v>
      </c>
      <c r="AP121" s="270">
        <v>1792.0320810563385</v>
      </c>
      <c r="AQ121" s="270">
        <v>0.66261969879869387</v>
      </c>
      <c r="AR121" s="270">
        <v>1.8833454074566889</v>
      </c>
      <c r="AS121" s="270">
        <v>0.31311478657023673</v>
      </c>
      <c r="AT121" s="270">
        <v>2.0943183958384322</v>
      </c>
      <c r="AU121" s="270">
        <v>11.103751168253146</v>
      </c>
      <c r="AV121" s="270">
        <v>0.4646094335029532</v>
      </c>
      <c r="AW121" s="270">
        <v>1.3991104424265184</v>
      </c>
      <c r="AX121" s="270">
        <v>0.22250018881186548</v>
      </c>
      <c r="AY121" s="270">
        <v>1.577959574467884</v>
      </c>
      <c r="AZ121" s="270">
        <v>0.26010208734780627</v>
      </c>
      <c r="BA121" s="270">
        <v>42.381754019516976</v>
      </c>
      <c r="BB121" s="270">
        <v>8.8799795389123233</v>
      </c>
      <c r="BC121" s="270">
        <v>17.811324740584372</v>
      </c>
      <c r="BD121" s="270">
        <v>189.51286726920421</v>
      </c>
      <c r="BE121" s="270">
        <v>66.113604571428326</v>
      </c>
      <c r="BF121" s="270">
        <v>118.27294680996989</v>
      </c>
      <c r="BG121" s="26"/>
    </row>
    <row r="122" spans="1:59" s="96" customFormat="1" ht="12.75" x14ac:dyDescent="0.2">
      <c r="A122" s="13">
        <v>1.05</v>
      </c>
      <c r="B122" s="279">
        <v>690</v>
      </c>
      <c r="C122" s="408">
        <v>1.6794198586531901</v>
      </c>
      <c r="D122" s="408">
        <v>9.6647739959560006</v>
      </c>
      <c r="E122" s="408"/>
      <c r="F122" s="408">
        <v>3.1680318769845499</v>
      </c>
      <c r="G122" s="408">
        <v>61.932840605790602</v>
      </c>
      <c r="H122" s="408">
        <v>3.0144876296369598</v>
      </c>
      <c r="I122" s="408">
        <v>5.5386730411445599</v>
      </c>
      <c r="J122" s="408">
        <v>13.938346723490699</v>
      </c>
      <c r="K122" s="408"/>
      <c r="L122" s="408"/>
      <c r="M122" s="408">
        <v>1.0634262683433899</v>
      </c>
      <c r="N122" s="408"/>
      <c r="O122" s="411"/>
      <c r="P122" s="417">
        <v>12.449409914260601</v>
      </c>
      <c r="Q122" s="237">
        <v>72.435177640126085</v>
      </c>
      <c r="R122" s="237">
        <v>0</v>
      </c>
      <c r="S122" s="237">
        <v>16.147913432304186</v>
      </c>
      <c r="T122" s="237">
        <v>0.14845837024544506</v>
      </c>
      <c r="U122" s="237">
        <v>2.6246375935438014E-2</v>
      </c>
      <c r="V122" s="237">
        <v>1.6551438474723228</v>
      </c>
      <c r="W122" s="237">
        <v>5.3612556309128676</v>
      </c>
      <c r="X122" s="412">
        <v>4.2258047030036323</v>
      </c>
      <c r="Y122" s="270">
        <v>0.88399453409522422</v>
      </c>
      <c r="Z122" s="270">
        <v>102.23350826130574</v>
      </c>
      <c r="AA122" s="270">
        <v>15879.96156676689</v>
      </c>
      <c r="AB122" s="270">
        <v>204.44303306400539</v>
      </c>
      <c r="AC122" s="270">
        <v>8.9995585111845156</v>
      </c>
      <c r="AD122" s="270">
        <v>2.820267309936646</v>
      </c>
      <c r="AE122" s="270">
        <v>14.624639746771162</v>
      </c>
      <c r="AF122" s="270">
        <v>0.41380020887536495</v>
      </c>
      <c r="AG122" s="270">
        <v>13.814641155111797</v>
      </c>
      <c r="AH122" s="270">
        <v>22.107909594116869</v>
      </c>
      <c r="AI122" s="270">
        <v>2.2335786060087006</v>
      </c>
      <c r="AJ122" s="270">
        <v>15.932801927908303</v>
      </c>
      <c r="AK122" s="270">
        <v>261.88062340108655</v>
      </c>
      <c r="AL122" s="270">
        <v>8.2129332119937946</v>
      </c>
      <c r="AM122" s="270">
        <v>1.6210865192045707</v>
      </c>
      <c r="AN122" s="270">
        <v>182.10657935664656</v>
      </c>
      <c r="AO122" s="270">
        <v>3.2101349436529687</v>
      </c>
      <c r="AP122" s="270">
        <v>1785.5262625816727</v>
      </c>
      <c r="AQ122" s="270">
        <v>0.66640270931710532</v>
      </c>
      <c r="AR122" s="270">
        <v>1.7962993306410071</v>
      </c>
      <c r="AS122" s="270">
        <v>0.28548049252039143</v>
      </c>
      <c r="AT122" s="270">
        <v>1.8047326768337602</v>
      </c>
      <c r="AU122" s="270">
        <v>9.1840986495897869</v>
      </c>
      <c r="AV122" s="270">
        <v>0.37680197830198076</v>
      </c>
      <c r="AW122" s="270">
        <v>1.070244858529374</v>
      </c>
      <c r="AX122" s="270">
        <v>0.16110406961341617</v>
      </c>
      <c r="AY122" s="270">
        <v>1.0915704657715963</v>
      </c>
      <c r="AZ122" s="270">
        <v>0.17288638429478537</v>
      </c>
      <c r="BA122" s="270">
        <v>36.263647865085773</v>
      </c>
      <c r="BB122" s="270">
        <v>9.2445004679185221</v>
      </c>
      <c r="BC122" s="270">
        <v>18.520431941713625</v>
      </c>
      <c r="BD122" s="270">
        <v>170.05816086657501</v>
      </c>
      <c r="BE122" s="270">
        <v>62.56472984257541</v>
      </c>
      <c r="BF122" s="270">
        <v>118.52973422781143</v>
      </c>
      <c r="BG122" s="26"/>
    </row>
    <row r="123" spans="1:59" s="96" customFormat="1" ht="12.75" x14ac:dyDescent="0.2">
      <c r="A123" s="13">
        <v>1.1000000000000001</v>
      </c>
      <c r="B123" s="279">
        <v>690</v>
      </c>
      <c r="C123" s="408">
        <v>2.0769243155075299</v>
      </c>
      <c r="D123" s="408">
        <v>9.7917200448455493</v>
      </c>
      <c r="E123" s="408"/>
      <c r="F123" s="408">
        <v>2.6609375130628501</v>
      </c>
      <c r="G123" s="408">
        <v>58.484906590768297</v>
      </c>
      <c r="H123" s="408">
        <v>3.2374531138238001</v>
      </c>
      <c r="I123" s="408">
        <v>8.7987544244615794</v>
      </c>
      <c r="J123" s="408">
        <v>13.812558557720999</v>
      </c>
      <c r="K123" s="408"/>
      <c r="L123" s="408"/>
      <c r="M123" s="408">
        <v>1.1367454398094301</v>
      </c>
      <c r="N123" s="408"/>
      <c r="O123" s="411"/>
      <c r="P123" s="417">
        <v>12.7296379714835</v>
      </c>
      <c r="Q123" s="237">
        <v>72.300005651899568</v>
      </c>
      <c r="R123" s="237">
        <v>0</v>
      </c>
      <c r="S123" s="237">
        <v>16.276446038100786</v>
      </c>
      <c r="T123" s="237">
        <v>0.1477259888622412</v>
      </c>
      <c r="U123" s="237">
        <v>2.7324601136157721E-2</v>
      </c>
      <c r="V123" s="237">
        <v>1.545765090749859</v>
      </c>
      <c r="W123" s="237">
        <v>5.6679580947003085</v>
      </c>
      <c r="X123" s="412">
        <v>4.0347745345510768</v>
      </c>
      <c r="Y123" s="270">
        <v>0.88741738973976259</v>
      </c>
      <c r="Z123" s="270">
        <v>96.789157559655266</v>
      </c>
      <c r="AA123" s="270">
        <v>15954.317952834799</v>
      </c>
      <c r="AB123" s="270">
        <v>196.07262214032579</v>
      </c>
      <c r="AC123" s="270">
        <v>8.7217372428475972</v>
      </c>
      <c r="AD123" s="270">
        <v>2.687694772776315</v>
      </c>
      <c r="AE123" s="270">
        <v>14.862588200738417</v>
      </c>
      <c r="AF123" s="270">
        <v>0.41918032265400096</v>
      </c>
      <c r="AG123" s="270">
        <v>14.033405728256318</v>
      </c>
      <c r="AH123" s="270">
        <v>22.531179757041336</v>
      </c>
      <c r="AI123" s="270">
        <v>2.2890854307090009</v>
      </c>
      <c r="AJ123" s="270">
        <v>16.418314522532562</v>
      </c>
      <c r="AK123" s="270">
        <v>284.64519098940781</v>
      </c>
      <c r="AL123" s="270">
        <v>8.4362474784482302</v>
      </c>
      <c r="AM123" s="270">
        <v>1.6335344258662565</v>
      </c>
      <c r="AN123" s="270">
        <v>177.75946772448296</v>
      </c>
      <c r="AO123" s="270">
        <v>3.2507148364634317</v>
      </c>
      <c r="AP123" s="270">
        <v>1781.5351052825936</v>
      </c>
      <c r="AQ123" s="270">
        <v>0.67003798387211499</v>
      </c>
      <c r="AR123" s="270">
        <v>1.7256952080988317</v>
      </c>
      <c r="AS123" s="270">
        <v>0.2645358089111971</v>
      </c>
      <c r="AT123" s="270">
        <v>1.6046293031175254</v>
      </c>
      <c r="AU123" s="270">
        <v>7.9433310885339115</v>
      </c>
      <c r="AV123" s="270">
        <v>0.32181396365606646</v>
      </c>
      <c r="AW123" s="270">
        <v>0.8824562731646225</v>
      </c>
      <c r="AX123" s="270">
        <v>0.12888158410855938</v>
      </c>
      <c r="AY123" s="270">
        <v>0.85317597713072169</v>
      </c>
      <c r="AZ123" s="270">
        <v>0.13257498181044117</v>
      </c>
      <c r="BA123" s="270">
        <v>32.087201108432154</v>
      </c>
      <c r="BB123" s="270">
        <v>9.6153115191164051</v>
      </c>
      <c r="BC123" s="270">
        <v>19.21716578782857</v>
      </c>
      <c r="BD123" s="270">
        <v>155.00069702117199</v>
      </c>
      <c r="BE123" s="270">
        <v>59.613974113870867</v>
      </c>
      <c r="BF123" s="270">
        <v>118.89544299093214</v>
      </c>
      <c r="BG123" s="26"/>
    </row>
    <row r="124" spans="1:59" s="96" customFormat="1" ht="12.75" x14ac:dyDescent="0.2">
      <c r="A124" s="13">
        <v>1.1499999999999999</v>
      </c>
      <c r="B124" s="279">
        <v>690</v>
      </c>
      <c r="C124" s="408">
        <v>2.4360107730857399</v>
      </c>
      <c r="D124" s="408">
        <v>10.112676174088101</v>
      </c>
      <c r="E124" s="408"/>
      <c r="F124" s="408">
        <v>2.2669254013264202</v>
      </c>
      <c r="G124" s="408">
        <v>55.1750690080979</v>
      </c>
      <c r="H124" s="408">
        <v>3.42348029807654</v>
      </c>
      <c r="I124" s="408">
        <v>11.719541761497201</v>
      </c>
      <c r="J124" s="408">
        <v>13.659412393431399</v>
      </c>
      <c r="K124" s="408"/>
      <c r="L124" s="408"/>
      <c r="M124" s="408">
        <v>1.2068841903966701</v>
      </c>
      <c r="N124" s="408"/>
      <c r="O124" s="411"/>
      <c r="P124" s="417">
        <v>13.086632877058699</v>
      </c>
      <c r="Q124" s="237">
        <v>72.175340343649978</v>
      </c>
      <c r="R124" s="237">
        <v>0</v>
      </c>
      <c r="S124" s="237">
        <v>16.416079082885087</v>
      </c>
      <c r="T124" s="237">
        <v>0.14308467455092008</v>
      </c>
      <c r="U124" s="237">
        <v>2.7831381085145653E-2</v>
      </c>
      <c r="V124" s="237">
        <v>1.4098356265413914</v>
      </c>
      <c r="W124" s="237">
        <v>6.0447904429983055</v>
      </c>
      <c r="X124" s="412">
        <v>3.7830384482891812</v>
      </c>
      <c r="Y124" s="270">
        <v>0.89269415297770061</v>
      </c>
      <c r="Z124" s="270">
        <v>92.589996230175046</v>
      </c>
      <c r="AA124" s="270">
        <v>16067.12526539313</v>
      </c>
      <c r="AB124" s="270">
        <v>189.26489449067952</v>
      </c>
      <c r="AC124" s="270">
        <v>8.4645448370178205</v>
      </c>
      <c r="AD124" s="270">
        <v>2.5777779707931034</v>
      </c>
      <c r="AE124" s="270">
        <v>15.105539788441238</v>
      </c>
      <c r="AF124" s="270">
        <v>0.42484661640556309</v>
      </c>
      <c r="AG124" s="270">
        <v>14.245458273296979</v>
      </c>
      <c r="AH124" s="270">
        <v>22.952356697630044</v>
      </c>
      <c r="AI124" s="270">
        <v>2.345162226478025</v>
      </c>
      <c r="AJ124" s="270">
        <v>16.863056045379292</v>
      </c>
      <c r="AK124" s="270">
        <v>306.28410670304669</v>
      </c>
      <c r="AL124" s="270">
        <v>8.6644497201669655</v>
      </c>
      <c r="AM124" s="270">
        <v>1.6483451269396685</v>
      </c>
      <c r="AN124" s="270">
        <v>174.28326282513211</v>
      </c>
      <c r="AO124" s="270">
        <v>3.2945280133143129</v>
      </c>
      <c r="AP124" s="270">
        <v>1780.6600970399852</v>
      </c>
      <c r="AQ124" s="270">
        <v>0.67393351689723058</v>
      </c>
      <c r="AR124" s="270">
        <v>1.670083474010021</v>
      </c>
      <c r="AS124" s="270">
        <v>0.24862201775051535</v>
      </c>
      <c r="AT124" s="270">
        <v>1.4616018219110021</v>
      </c>
      <c r="AU124" s="270">
        <v>7.0943071856131921</v>
      </c>
      <c r="AV124" s="270">
        <v>0.28492433338676282</v>
      </c>
      <c r="AW124" s="270">
        <v>0.76326597261108753</v>
      </c>
      <c r="AX124" s="270">
        <v>0.10937825479724173</v>
      </c>
      <c r="AY124" s="270">
        <v>0.7140088095141609</v>
      </c>
      <c r="AZ124" s="270">
        <v>0.10972546763798033</v>
      </c>
      <c r="BA124" s="270">
        <v>29.138906897845555</v>
      </c>
      <c r="BB124" s="270">
        <v>10.003654231368685</v>
      </c>
      <c r="BC124" s="270">
        <v>19.888993743970669</v>
      </c>
      <c r="BD124" s="270">
        <v>142.65841687218506</v>
      </c>
      <c r="BE124" s="270">
        <v>57.098201985645744</v>
      </c>
      <c r="BF124" s="270">
        <v>119.49806588438538</v>
      </c>
      <c r="BG124" s="26"/>
    </row>
    <row r="125" spans="1:59" s="96" customFormat="1" ht="12.75" x14ac:dyDescent="0.2">
      <c r="A125" s="13">
        <v>1.2</v>
      </c>
      <c r="B125" s="279">
        <v>690</v>
      </c>
      <c r="C125" s="408">
        <v>2.7804770492058699</v>
      </c>
      <c r="D125" s="408">
        <v>10.3858456500628</v>
      </c>
      <c r="E125" s="408"/>
      <c r="F125" s="408">
        <v>1.87393786230006</v>
      </c>
      <c r="G125" s="408">
        <v>51.930272522661099</v>
      </c>
      <c r="H125" s="408">
        <v>3.6102286990818802</v>
      </c>
      <c r="I125" s="408">
        <v>14.63789732245</v>
      </c>
      <c r="J125" s="408">
        <v>13.510766402882499</v>
      </c>
      <c r="K125" s="408"/>
      <c r="L125" s="408"/>
      <c r="M125" s="408">
        <v>1.2705744913557999</v>
      </c>
      <c r="N125" s="408"/>
      <c r="O125" s="411"/>
      <c r="P125" s="417">
        <v>13.3807015806322</v>
      </c>
      <c r="Q125" s="237">
        <v>72.099362694183284</v>
      </c>
      <c r="R125" s="237">
        <v>0</v>
      </c>
      <c r="S125" s="237">
        <v>16.505787155230188</v>
      </c>
      <c r="T125" s="237">
        <v>0.13850717357539152</v>
      </c>
      <c r="U125" s="237">
        <v>2.7568931336404506E-2</v>
      </c>
      <c r="V125" s="237">
        <v>1.3159733994491762</v>
      </c>
      <c r="W125" s="237">
        <v>6.3005123323922527</v>
      </c>
      <c r="X125" s="412">
        <v>3.612288313833286</v>
      </c>
      <c r="Y125" s="270">
        <v>0.89837054754362056</v>
      </c>
      <c r="Z125" s="270">
        <v>88.819190172739312</v>
      </c>
      <c r="AA125" s="270">
        <v>16179.157933742046</v>
      </c>
      <c r="AB125" s="270">
        <v>183.01065450780371</v>
      </c>
      <c r="AC125" s="270">
        <v>8.2413344130762578</v>
      </c>
      <c r="AD125" s="270">
        <v>2.4815072628147887</v>
      </c>
      <c r="AE125" s="270">
        <v>15.364608038422265</v>
      </c>
      <c r="AF125" s="270">
        <v>0.43097831286371147</v>
      </c>
      <c r="AG125" s="270">
        <v>14.477725136681313</v>
      </c>
      <c r="AH125" s="270">
        <v>23.405342311114644</v>
      </c>
      <c r="AI125" s="270">
        <v>2.4047903021547481</v>
      </c>
      <c r="AJ125" s="270">
        <v>17.337087130153176</v>
      </c>
      <c r="AK125" s="270">
        <v>331.49446438190387</v>
      </c>
      <c r="AL125" s="270">
        <v>8.9067365153354494</v>
      </c>
      <c r="AM125" s="270">
        <v>1.6632591691710288</v>
      </c>
      <c r="AN125" s="270">
        <v>170.97369773535198</v>
      </c>
      <c r="AO125" s="270">
        <v>3.3389561768386598</v>
      </c>
      <c r="AP125" s="270">
        <v>1780.8483654969139</v>
      </c>
      <c r="AQ125" s="270">
        <v>0.67789812960586693</v>
      </c>
      <c r="AR125" s="270">
        <v>1.6176457915328117</v>
      </c>
      <c r="AS125" s="270">
        <v>0.23447326106767213</v>
      </c>
      <c r="AT125" s="270">
        <v>1.3418053104286878</v>
      </c>
      <c r="AU125" s="270">
        <v>6.4083740547960941</v>
      </c>
      <c r="AV125" s="270">
        <v>0.2555941763575485</v>
      </c>
      <c r="AW125" s="270">
        <v>0.6724120316826977</v>
      </c>
      <c r="AX125" s="270">
        <v>9.5000372617307205E-2</v>
      </c>
      <c r="AY125" s="270">
        <v>0.61388137464275572</v>
      </c>
      <c r="AZ125" s="270">
        <v>9.3596844677745053E-2</v>
      </c>
      <c r="BA125" s="270">
        <v>26.677261674480249</v>
      </c>
      <c r="BB125" s="270">
        <v>10.415072572626856</v>
      </c>
      <c r="BC125" s="270">
        <v>20.604529348741693</v>
      </c>
      <c r="BD125" s="270">
        <v>132.32602514217504</v>
      </c>
      <c r="BE125" s="270">
        <v>54.810296673303242</v>
      </c>
      <c r="BF125" s="270">
        <v>120.04389457569869</v>
      </c>
      <c r="BG125" s="26"/>
    </row>
    <row r="126" spans="1:59" s="96" customFormat="1" ht="12.75" x14ac:dyDescent="0.2">
      <c r="A126" s="13">
        <v>1.25</v>
      </c>
      <c r="B126" s="279">
        <v>690</v>
      </c>
      <c r="C126" s="408">
        <v>3.0762122215082801</v>
      </c>
      <c r="D126" s="408">
        <v>10.813908812807799</v>
      </c>
      <c r="E126" s="408"/>
      <c r="F126" s="408">
        <v>1.4999787709190799</v>
      </c>
      <c r="G126" s="408">
        <v>48.888673917045203</v>
      </c>
      <c r="H126" s="408">
        <v>3.7724926674207802</v>
      </c>
      <c r="I126" s="408">
        <v>17.2439163843184</v>
      </c>
      <c r="J126" s="408">
        <v>13.3727096040141</v>
      </c>
      <c r="K126" s="408"/>
      <c r="L126" s="408"/>
      <c r="M126" s="408">
        <v>1.3321076219663399</v>
      </c>
      <c r="N126" s="408"/>
      <c r="O126" s="411"/>
      <c r="P126" s="417">
        <v>13.7314767788396</v>
      </c>
      <c r="Q126" s="237">
        <v>72.010575120913657</v>
      </c>
      <c r="R126" s="237">
        <v>0</v>
      </c>
      <c r="S126" s="237">
        <v>16.61754660055427</v>
      </c>
      <c r="T126" s="237">
        <v>0.1306727624850256</v>
      </c>
      <c r="U126" s="237">
        <v>2.7110269425060677E-2</v>
      </c>
      <c r="V126" s="237">
        <v>1.2266845005007334</v>
      </c>
      <c r="W126" s="237">
        <v>6.5875675837112846</v>
      </c>
      <c r="X126" s="412">
        <v>3.3998431624099505</v>
      </c>
      <c r="Y126" s="270">
        <v>0.90597831593415201</v>
      </c>
      <c r="Z126" s="270">
        <v>85.856978206358704</v>
      </c>
      <c r="AA126" s="270">
        <v>16318.709542987774</v>
      </c>
      <c r="AB126" s="270">
        <v>178.10755149509959</v>
      </c>
      <c r="AC126" s="270">
        <v>8.054044059425042</v>
      </c>
      <c r="AD126" s="270">
        <v>2.406605308318059</v>
      </c>
      <c r="AE126" s="270">
        <v>15.637774299394357</v>
      </c>
      <c r="AF126" s="270">
        <v>0.43715116634103957</v>
      </c>
      <c r="AG126" s="270">
        <v>14.713338502404643</v>
      </c>
      <c r="AH126" s="270">
        <v>23.855223808025421</v>
      </c>
      <c r="AI126" s="270">
        <v>2.4639729208421599</v>
      </c>
      <c r="AJ126" s="270">
        <v>17.848271373347327</v>
      </c>
      <c r="AK126" s="270">
        <v>359.77358085890057</v>
      </c>
      <c r="AL126" s="270">
        <v>9.1480589937576653</v>
      </c>
      <c r="AM126" s="270">
        <v>1.679078183197926</v>
      </c>
      <c r="AN126" s="270">
        <v>168.31395692609735</v>
      </c>
      <c r="AO126" s="270">
        <v>3.384407541997271</v>
      </c>
      <c r="AP126" s="270">
        <v>1782.0794935337892</v>
      </c>
      <c r="AQ126" s="270">
        <v>0.68239949785990106</v>
      </c>
      <c r="AR126" s="270">
        <v>1.5752150581702551</v>
      </c>
      <c r="AS126" s="270">
        <v>0.2233317641165386</v>
      </c>
      <c r="AT126" s="270">
        <v>1.2511668820167159</v>
      </c>
      <c r="AU126" s="270">
        <v>5.9026868920104549</v>
      </c>
      <c r="AV126" s="270">
        <v>0.23420811493589117</v>
      </c>
      <c r="AW126" s="270">
        <v>0.60806395410874792</v>
      </c>
      <c r="AX126" s="270">
        <v>8.5049531532287448E-2</v>
      </c>
      <c r="AY126" s="270">
        <v>0.54571719081523673</v>
      </c>
      <c r="AZ126" s="270">
        <v>8.2756574830732899E-2</v>
      </c>
      <c r="BA126" s="270">
        <v>24.829653756205321</v>
      </c>
      <c r="BB126" s="270">
        <v>10.833850358613807</v>
      </c>
      <c r="BC126" s="270">
        <v>21.280065625949238</v>
      </c>
      <c r="BD126" s="270">
        <v>123.89423929591608</v>
      </c>
      <c r="BE126" s="270">
        <v>52.815365520319453</v>
      </c>
      <c r="BF126" s="270">
        <v>120.69670975904855</v>
      </c>
      <c r="BG126" s="26"/>
    </row>
    <row r="127" spans="1:59" s="96" customFormat="1" ht="12.75" x14ac:dyDescent="0.2">
      <c r="A127" s="13">
        <v>1.3</v>
      </c>
      <c r="B127" s="279">
        <v>690.00000000000102</v>
      </c>
      <c r="C127" s="408">
        <v>3.36983918377631</v>
      </c>
      <c r="D127" s="408">
        <v>11.325027115531601</v>
      </c>
      <c r="E127" s="408"/>
      <c r="F127" s="408">
        <v>1.0936884822121899</v>
      </c>
      <c r="G127" s="408">
        <v>45.967718704590403</v>
      </c>
      <c r="H127" s="408">
        <v>3.9013876047190998</v>
      </c>
      <c r="I127" s="408">
        <v>19.718269487910899</v>
      </c>
      <c r="J127" s="408">
        <v>13.2342032765595</v>
      </c>
      <c r="K127" s="408"/>
      <c r="L127" s="408"/>
      <c r="M127" s="408">
        <v>1.38986614470004</v>
      </c>
      <c r="N127" s="408"/>
      <c r="O127" s="411"/>
      <c r="P127" s="417">
        <v>14.0090727990221</v>
      </c>
      <c r="Q127" s="237">
        <v>71.914621933654658</v>
      </c>
      <c r="R127" s="237">
        <v>0</v>
      </c>
      <c r="S127" s="237">
        <v>16.71636744416816</v>
      </c>
      <c r="T127" s="237">
        <v>0.12518862961604962</v>
      </c>
      <c r="U127" s="237">
        <v>2.6759074651245586E-2</v>
      </c>
      <c r="V127" s="237">
        <v>1.1459329465844017</v>
      </c>
      <c r="W127" s="237">
        <v>6.8039079997613747</v>
      </c>
      <c r="X127" s="412">
        <v>3.2672219715641027</v>
      </c>
      <c r="Y127" s="270">
        <v>0.91416280388722926</v>
      </c>
      <c r="Z127" s="270">
        <v>83.480265170979663</v>
      </c>
      <c r="AA127" s="270">
        <v>16498.4290969832</v>
      </c>
      <c r="AB127" s="270">
        <v>174.72677302505355</v>
      </c>
      <c r="AC127" s="270">
        <v>7.8666009806968908</v>
      </c>
      <c r="AD127" s="270">
        <v>2.3371929064970596</v>
      </c>
      <c r="AE127" s="270">
        <v>15.915081740068569</v>
      </c>
      <c r="AF127" s="270">
        <v>0.44329567666384145</v>
      </c>
      <c r="AG127" s="270">
        <v>14.953911400314833</v>
      </c>
      <c r="AH127" s="270">
        <v>24.311667903135298</v>
      </c>
      <c r="AI127" s="270">
        <v>2.5240306276844184</v>
      </c>
      <c r="AJ127" s="270">
        <v>18.406445469511915</v>
      </c>
      <c r="AK127" s="270">
        <v>395.48976067120248</v>
      </c>
      <c r="AL127" s="270">
        <v>9.3941817363706726</v>
      </c>
      <c r="AM127" s="270">
        <v>1.6949595928111267</v>
      </c>
      <c r="AN127" s="270">
        <v>165.83615029941168</v>
      </c>
      <c r="AO127" s="270">
        <v>3.4285259569569031</v>
      </c>
      <c r="AP127" s="270">
        <v>1784.2989143224729</v>
      </c>
      <c r="AQ127" s="270">
        <v>0.68736812838943429</v>
      </c>
      <c r="AR127" s="270">
        <v>1.5372322458958778</v>
      </c>
      <c r="AS127" s="270">
        <v>0.2137175439539494</v>
      </c>
      <c r="AT127" s="270">
        <v>1.1758425628644475</v>
      </c>
      <c r="AU127" s="270">
        <v>5.491504328231076</v>
      </c>
      <c r="AV127" s="270">
        <v>0.21697837305632517</v>
      </c>
      <c r="AW127" s="270">
        <v>0.55742198869694159</v>
      </c>
      <c r="AX127" s="270">
        <v>7.7355677284799182E-2</v>
      </c>
      <c r="AY127" s="270">
        <v>0.49366108972362571</v>
      </c>
      <c r="AZ127" s="270">
        <v>7.455553018241011E-2</v>
      </c>
      <c r="BA127" s="270">
        <v>23.306468238500681</v>
      </c>
      <c r="BB127" s="270">
        <v>11.267453904085345</v>
      </c>
      <c r="BC127" s="270">
        <v>21.946539932667005</v>
      </c>
      <c r="BD127" s="270">
        <v>116.6667446510051</v>
      </c>
      <c r="BE127" s="270">
        <v>51.001909791567861</v>
      </c>
      <c r="BF127" s="270">
        <v>121.3480523505294</v>
      </c>
      <c r="BG127" s="26"/>
    </row>
    <row r="128" spans="1:59" s="96" customFormat="1" ht="12.75" x14ac:dyDescent="0.2">
      <c r="A128" s="13">
        <v>1.35</v>
      </c>
      <c r="B128" s="279">
        <v>690.00000000000102</v>
      </c>
      <c r="C128" s="408">
        <v>3.6398504471170301</v>
      </c>
      <c r="D128" s="408">
        <v>11.914758622546</v>
      </c>
      <c r="E128" s="408"/>
      <c r="F128" s="408">
        <v>0.66257273037367903</v>
      </c>
      <c r="G128" s="408">
        <v>43.173119239864697</v>
      </c>
      <c r="H128" s="408">
        <v>4.0125507236747904</v>
      </c>
      <c r="I128" s="408">
        <v>22.045403487382099</v>
      </c>
      <c r="J128" s="408">
        <v>13.1074257429977</v>
      </c>
      <c r="K128" s="408"/>
      <c r="L128" s="408"/>
      <c r="M128" s="408">
        <v>1.4443190060439199</v>
      </c>
      <c r="N128" s="408"/>
      <c r="O128" s="411"/>
      <c r="P128" s="417">
        <v>14.289528316738799</v>
      </c>
      <c r="Q128" s="237">
        <v>71.815325117240334</v>
      </c>
      <c r="R128" s="237">
        <v>0</v>
      </c>
      <c r="S128" s="237">
        <v>16.81500386792754</v>
      </c>
      <c r="T128" s="237">
        <v>0.11768484432044389</v>
      </c>
      <c r="U128" s="237">
        <v>2.6018414090634257E-2</v>
      </c>
      <c r="V128" s="237">
        <v>1.0803080022359477</v>
      </c>
      <c r="W128" s="237">
        <v>6.9873382942202165</v>
      </c>
      <c r="X128" s="412">
        <v>3.1583214599648706</v>
      </c>
      <c r="Y128" s="270">
        <v>0.92361304232857067</v>
      </c>
      <c r="Z128" s="270">
        <v>81.533302998806619</v>
      </c>
      <c r="AA128" s="270">
        <v>16705.164876123526</v>
      </c>
      <c r="AB128" s="270">
        <v>172.28125033185967</v>
      </c>
      <c r="AC128" s="270">
        <v>7.7002367376966809</v>
      </c>
      <c r="AD128" s="270">
        <v>2.2787007794186986</v>
      </c>
      <c r="AE128" s="270">
        <v>16.2096892755238</v>
      </c>
      <c r="AF128" s="270">
        <v>0.44958791881517368</v>
      </c>
      <c r="AG128" s="270">
        <v>15.208504893499761</v>
      </c>
      <c r="AH128" s="270">
        <v>24.782322299287223</v>
      </c>
      <c r="AI128" s="270">
        <v>2.5854105930541875</v>
      </c>
      <c r="AJ128" s="270">
        <v>19.037563224858655</v>
      </c>
      <c r="AK128" s="270">
        <v>441.28756769562983</v>
      </c>
      <c r="AL128" s="270">
        <v>9.6458798508760974</v>
      </c>
      <c r="AM128" s="270">
        <v>1.7111737710280359</v>
      </c>
      <c r="AN128" s="270">
        <v>163.64093909599418</v>
      </c>
      <c r="AO128" s="270">
        <v>3.4726418436144053</v>
      </c>
      <c r="AP128" s="270">
        <v>1787.2843380629261</v>
      </c>
      <c r="AQ128" s="270">
        <v>0.69288984294311518</v>
      </c>
      <c r="AR128" s="270">
        <v>1.5036927100617412</v>
      </c>
      <c r="AS128" s="270">
        <v>0.20545607635763802</v>
      </c>
      <c r="AT128" s="270">
        <v>1.1130394759854396</v>
      </c>
      <c r="AU128" s="270">
        <v>5.1546065094443536</v>
      </c>
      <c r="AV128" s="270">
        <v>0.20296372596025436</v>
      </c>
      <c r="AW128" s="270">
        <v>0.51697783111456996</v>
      </c>
      <c r="AX128" s="270">
        <v>7.1294732240610031E-2</v>
      </c>
      <c r="AY128" s="270">
        <v>0.45303897794075931</v>
      </c>
      <c r="AZ128" s="270">
        <v>6.8201365264039721E-2</v>
      </c>
      <c r="BA128" s="270">
        <v>22.042468708106011</v>
      </c>
      <c r="BB128" s="270">
        <v>11.715113549751159</v>
      </c>
      <c r="BC128" s="270">
        <v>22.597417875141698</v>
      </c>
      <c r="BD128" s="270">
        <v>110.48419734603573</v>
      </c>
      <c r="BE128" s="270">
        <v>49.349136806094606</v>
      </c>
      <c r="BF128" s="270">
        <v>122.01151194418385</v>
      </c>
      <c r="BG128" s="26"/>
    </row>
    <row r="129" spans="1:59" s="96" customFormat="1" ht="12.75" x14ac:dyDescent="0.2">
      <c r="A129" s="13">
        <v>1.4</v>
      </c>
      <c r="B129" s="279">
        <v>690.00000000000398</v>
      </c>
      <c r="C129" s="408">
        <v>3.8878868971118501</v>
      </c>
      <c r="D129" s="408">
        <v>12.580008382261999</v>
      </c>
      <c r="E129" s="408"/>
      <c r="F129" s="408">
        <v>0.152961061060436</v>
      </c>
      <c r="G129" s="408">
        <v>40.577804086996899</v>
      </c>
      <c r="H129" s="408">
        <v>4.1093890883044901</v>
      </c>
      <c r="I129" s="408">
        <v>24.189112905214099</v>
      </c>
      <c r="J129" s="408">
        <v>13.009066833496799</v>
      </c>
      <c r="K129" s="408"/>
      <c r="L129" s="408"/>
      <c r="M129" s="408">
        <v>1.4937707455535101</v>
      </c>
      <c r="N129" s="408"/>
      <c r="O129" s="411"/>
      <c r="P129" s="417">
        <v>14.5349597810291</v>
      </c>
      <c r="Q129" s="237">
        <v>71.725405690677619</v>
      </c>
      <c r="R129" s="237">
        <v>0</v>
      </c>
      <c r="S129" s="237">
        <v>16.902272649479286</v>
      </c>
      <c r="T129" s="237">
        <v>0.11221845514472195</v>
      </c>
      <c r="U129" s="237">
        <v>2.549990536392344E-2</v>
      </c>
      <c r="V129" s="237">
        <v>1.0238003747918687</v>
      </c>
      <c r="W129" s="237">
        <v>7.1417890820936094</v>
      </c>
      <c r="X129" s="412">
        <v>3.0690138424489724</v>
      </c>
      <c r="Y129" s="270">
        <v>0.93367390166769537</v>
      </c>
      <c r="Z129" s="270">
        <v>79.92223808034268</v>
      </c>
      <c r="AA129" s="270">
        <v>16929.092347554848</v>
      </c>
      <c r="AB129" s="270">
        <v>170.86210837994449</v>
      </c>
      <c r="AC129" s="270">
        <v>7.5531053032274889</v>
      </c>
      <c r="AD129" s="270">
        <v>2.2299319023024609</v>
      </c>
      <c r="AE129" s="270">
        <v>16.519727911292129</v>
      </c>
      <c r="AF129" s="270">
        <v>0.45577986471184656</v>
      </c>
      <c r="AG129" s="270">
        <v>15.480231122152391</v>
      </c>
      <c r="AH129" s="270">
        <v>25.262567148367175</v>
      </c>
      <c r="AI129" s="270">
        <v>2.6467796065444777</v>
      </c>
      <c r="AJ129" s="270">
        <v>19.796830410684432</v>
      </c>
      <c r="AK129" s="270">
        <v>508.35235114639943</v>
      </c>
      <c r="AL129" s="270">
        <v>9.8966317922486358</v>
      </c>
      <c r="AM129" s="270">
        <v>1.7269687020327198</v>
      </c>
      <c r="AN129" s="270">
        <v>161.68834923141065</v>
      </c>
      <c r="AO129" s="270">
        <v>3.5143856671007163</v>
      </c>
      <c r="AP129" s="270">
        <v>1790.5695050562308</v>
      </c>
      <c r="AQ129" s="270">
        <v>0.69931313464873512</v>
      </c>
      <c r="AR129" s="270">
        <v>1.4742606811000956</v>
      </c>
      <c r="AS129" s="270">
        <v>0.19840425232214381</v>
      </c>
      <c r="AT129" s="270">
        <v>1.0608648194639831</v>
      </c>
      <c r="AU129" s="270">
        <v>4.8788706169770863</v>
      </c>
      <c r="AV129" s="270">
        <v>0.19156389939065299</v>
      </c>
      <c r="AW129" s="270">
        <v>0.4845780631971156</v>
      </c>
      <c r="AX129" s="270">
        <v>6.6493130594855954E-2</v>
      </c>
      <c r="AY129" s="270">
        <v>0.42110085370778505</v>
      </c>
      <c r="AZ129" s="270">
        <v>6.3233853062792764E-2</v>
      </c>
      <c r="BA129" s="270">
        <v>20.995931379501837</v>
      </c>
      <c r="BB129" s="270">
        <v>12.160709931034708</v>
      </c>
      <c r="BC129" s="270">
        <v>23.206967105623789</v>
      </c>
      <c r="BD129" s="270">
        <v>105.32050090495193</v>
      </c>
      <c r="BE129" s="270">
        <v>47.841043893106573</v>
      </c>
      <c r="BF129" s="270">
        <v>122.62054205256695</v>
      </c>
      <c r="BG129" s="26"/>
    </row>
    <row r="130" spans="1:59" s="96" customFormat="1" ht="12.75" x14ac:dyDescent="0.2">
      <c r="A130" s="13">
        <v>1.45</v>
      </c>
      <c r="B130" s="279">
        <v>690</v>
      </c>
      <c r="C130" s="408">
        <v>3.9823153435154102</v>
      </c>
      <c r="D130" s="408">
        <v>14.033008936707301</v>
      </c>
      <c r="E130" s="408"/>
      <c r="F130" s="408"/>
      <c r="G130" s="408">
        <v>37.582007256984802</v>
      </c>
      <c r="H130" s="408">
        <v>3.20868610190161</v>
      </c>
      <c r="I130" s="408">
        <v>26.2180123421414</v>
      </c>
      <c r="J130" s="408">
        <v>12.3325412952882</v>
      </c>
      <c r="K130" s="408">
        <v>1.02447150090534</v>
      </c>
      <c r="L130" s="408"/>
      <c r="M130" s="408">
        <v>1.6189572225558699</v>
      </c>
      <c r="N130" s="408"/>
      <c r="O130" s="411"/>
      <c r="P130" s="417">
        <v>15.191985840539999</v>
      </c>
      <c r="Q130" s="237">
        <v>71.812317938851052</v>
      </c>
      <c r="R130" s="237">
        <v>0</v>
      </c>
      <c r="S130" s="237">
        <v>16.897034484560265</v>
      </c>
      <c r="T130" s="237">
        <v>0.11683630326046004</v>
      </c>
      <c r="U130" s="237">
        <v>2.7535484223803697E-2</v>
      </c>
      <c r="V130" s="237">
        <v>0.97103473798867113</v>
      </c>
      <c r="W130" s="237">
        <v>7.2788964946457497</v>
      </c>
      <c r="X130" s="412">
        <v>2.8963445564700181</v>
      </c>
      <c r="Y130" s="270">
        <v>0.98986080751195138</v>
      </c>
      <c r="Z130" s="270">
        <v>81.098670348475792</v>
      </c>
      <c r="AA130" s="270">
        <v>17487.639672224195</v>
      </c>
      <c r="AB130" s="270">
        <v>175.09726158552289</v>
      </c>
      <c r="AC130" s="270">
        <v>7.4657534061780311</v>
      </c>
      <c r="AD130" s="270">
        <v>2.2255501851637414</v>
      </c>
      <c r="AE130" s="270">
        <v>14.268937123543367</v>
      </c>
      <c r="AF130" s="270">
        <v>0.45559900763774097</v>
      </c>
      <c r="AG130" s="270">
        <v>15.630716079896439</v>
      </c>
      <c r="AH130" s="270">
        <v>25.548397978052641</v>
      </c>
      <c r="AI130" s="270">
        <v>2.694583469452922</v>
      </c>
      <c r="AJ130" s="270">
        <v>20.673978130494302</v>
      </c>
      <c r="AK130" s="270">
        <v>545.2610306565025</v>
      </c>
      <c r="AL130" s="270">
        <v>10.110750282396989</v>
      </c>
      <c r="AM130" s="270">
        <v>1.7411891698964204</v>
      </c>
      <c r="AN130" s="270">
        <v>160.33345733666957</v>
      </c>
      <c r="AO130" s="270">
        <v>3.5686192520691029</v>
      </c>
      <c r="AP130" s="270">
        <v>1700.903881429934</v>
      </c>
      <c r="AQ130" s="270">
        <v>0.7005699490686873</v>
      </c>
      <c r="AR130" s="270">
        <v>1.4485747437868566</v>
      </c>
      <c r="AS130" s="270">
        <v>0.1923598505474011</v>
      </c>
      <c r="AT130" s="270">
        <v>1.0167639612173822</v>
      </c>
      <c r="AU130" s="270">
        <v>4.649287622669025</v>
      </c>
      <c r="AV130" s="270">
        <v>0.18208274576717451</v>
      </c>
      <c r="AW130" s="270">
        <v>0.45776716291242375</v>
      </c>
      <c r="AX130" s="270">
        <v>6.2550523356817322E-2</v>
      </c>
      <c r="AY130" s="270">
        <v>0.39499888443029824</v>
      </c>
      <c r="AZ130" s="270">
        <v>5.9190626982744313E-2</v>
      </c>
      <c r="BA130" s="270">
        <v>20.320032958196578</v>
      </c>
      <c r="BB130" s="270">
        <v>11.902739391780589</v>
      </c>
      <c r="BC130" s="270">
        <v>23.794907172384203</v>
      </c>
      <c r="BD130" s="270">
        <v>99.424866349869944</v>
      </c>
      <c r="BE130" s="270">
        <v>45.649464673650797</v>
      </c>
      <c r="BF130" s="270">
        <v>124.30798926039861</v>
      </c>
      <c r="BG130" s="26"/>
    </row>
    <row r="131" spans="1:59" s="96" customFormat="1" ht="12.75" x14ac:dyDescent="0.2">
      <c r="A131" s="13">
        <v>1.49999999999999</v>
      </c>
      <c r="B131" s="279">
        <v>689.99999999999397</v>
      </c>
      <c r="C131" s="408">
        <v>4.3833293820686201</v>
      </c>
      <c r="D131" s="408">
        <v>18.8042180798444</v>
      </c>
      <c r="E131" s="408"/>
      <c r="F131" s="408"/>
      <c r="G131" s="408">
        <v>31.476823672727999</v>
      </c>
      <c r="H131" s="408">
        <v>1.4134421954496501</v>
      </c>
      <c r="I131" s="408">
        <v>29.364522393816198</v>
      </c>
      <c r="J131" s="408">
        <v>10.946975787185</v>
      </c>
      <c r="K131" s="408">
        <v>2.8469291038165498</v>
      </c>
      <c r="L131" s="408"/>
      <c r="M131" s="408"/>
      <c r="N131" s="408"/>
      <c r="O131" s="411">
        <v>0.76375938509154795</v>
      </c>
      <c r="P131" s="417">
        <v>15.9654975232267</v>
      </c>
      <c r="Q131" s="237">
        <v>71.955752790862476</v>
      </c>
      <c r="R131" s="237">
        <v>0</v>
      </c>
      <c r="S131" s="237">
        <v>16.849256259156203</v>
      </c>
      <c r="T131" s="237">
        <v>0.12263970204094224</v>
      </c>
      <c r="U131" s="237">
        <v>3.0233342412993174E-2</v>
      </c>
      <c r="V131" s="237">
        <v>0.9416949596637747</v>
      </c>
      <c r="W131" s="237">
        <v>7.3340574625043553</v>
      </c>
      <c r="X131" s="412">
        <v>2.7663654833592495</v>
      </c>
      <c r="Y131" s="270">
        <v>1.1621652352325997</v>
      </c>
      <c r="Z131" s="270">
        <v>89.708827738129258</v>
      </c>
      <c r="AA131" s="270">
        <v>19856.910533900744</v>
      </c>
      <c r="AB131" s="270">
        <v>206.23132200818779</v>
      </c>
      <c r="AC131" s="270">
        <v>7.058979122166007</v>
      </c>
      <c r="AD131" s="270">
        <v>2.1737538586213727</v>
      </c>
      <c r="AE131" s="270">
        <v>2.247151251434155</v>
      </c>
      <c r="AF131" s="270">
        <v>0.10465437401964328</v>
      </c>
      <c r="AG131" s="270">
        <v>24.534719397408317</v>
      </c>
      <c r="AH131" s="270">
        <v>40.321320540884962</v>
      </c>
      <c r="AI131" s="270">
        <v>3.9725538038000123</v>
      </c>
      <c r="AJ131" s="270">
        <v>21.933216219242617</v>
      </c>
      <c r="AK131" s="270">
        <v>735.11745309194635</v>
      </c>
      <c r="AL131" s="270">
        <v>15.015832571010879</v>
      </c>
      <c r="AM131" s="270">
        <v>2.1763468765224392</v>
      </c>
      <c r="AN131" s="270">
        <v>157.04254745135125</v>
      </c>
      <c r="AO131" s="270">
        <v>3.6085991042763328</v>
      </c>
      <c r="AP131" s="270">
        <v>1231.3817502587046</v>
      </c>
      <c r="AQ131" s="270">
        <v>0.86496613013287105</v>
      </c>
      <c r="AR131" s="270">
        <v>1.5544949559513346</v>
      </c>
      <c r="AS131" s="270">
        <v>0.19520593142279344</v>
      </c>
      <c r="AT131" s="270">
        <v>0.99267770277694323</v>
      </c>
      <c r="AU131" s="270">
        <v>4.4324691480046887</v>
      </c>
      <c r="AV131" s="270">
        <v>0.1727499950389054</v>
      </c>
      <c r="AW131" s="270">
        <v>0.4291295760557472</v>
      </c>
      <c r="AX131" s="270">
        <v>5.7951857072164339E-2</v>
      </c>
      <c r="AY131" s="270">
        <v>0.36334178639196268</v>
      </c>
      <c r="AZ131" s="270">
        <v>5.4139710497876734E-2</v>
      </c>
      <c r="BA131" s="270">
        <v>19.538420563154666</v>
      </c>
      <c r="BB131" s="270">
        <v>11.574540696498682</v>
      </c>
      <c r="BC131" s="270">
        <v>24.336401917878238</v>
      </c>
      <c r="BD131" s="270">
        <v>87.18320966544043</v>
      </c>
      <c r="BE131" s="270">
        <v>41.534299684931462</v>
      </c>
      <c r="BF131" s="270">
        <v>134.24020606311015</v>
      </c>
      <c r="BG131" s="26"/>
    </row>
    <row r="132" spans="1:59" s="96" customFormat="1" ht="12.75" x14ac:dyDescent="0.2">
      <c r="A132" s="13">
        <v>1.55</v>
      </c>
      <c r="B132" s="279">
        <v>690.00000000000102</v>
      </c>
      <c r="C132" s="408">
        <v>4.5483923521410299</v>
      </c>
      <c r="D132" s="408">
        <v>20.897663810205199</v>
      </c>
      <c r="E132" s="408"/>
      <c r="F132" s="408"/>
      <c r="G132" s="408">
        <v>27.6855501859337</v>
      </c>
      <c r="H132" s="408">
        <v>0.43071492445736798</v>
      </c>
      <c r="I132" s="408">
        <v>31.567925825756198</v>
      </c>
      <c r="J132" s="408">
        <v>10.131371974644299</v>
      </c>
      <c r="K132" s="408">
        <v>3.9077479611755601</v>
      </c>
      <c r="L132" s="408"/>
      <c r="M132" s="408"/>
      <c r="N132" s="408"/>
      <c r="O132" s="411">
        <v>0.83063296568665901</v>
      </c>
      <c r="P132" s="417">
        <v>16.639472226752702</v>
      </c>
      <c r="Q132" s="237">
        <v>72.067715983767982</v>
      </c>
      <c r="R132" s="237">
        <v>0</v>
      </c>
      <c r="S132" s="237">
        <v>16.816428337771093</v>
      </c>
      <c r="T132" s="237">
        <v>0.13087954296319104</v>
      </c>
      <c r="U132" s="237">
        <v>3.3432823646415526E-2</v>
      </c>
      <c r="V132" s="237">
        <v>0.89532068190522951</v>
      </c>
      <c r="W132" s="237">
        <v>7.4316361031457543</v>
      </c>
      <c r="X132" s="412">
        <v>2.6245865268003112</v>
      </c>
      <c r="Y132" s="270">
        <v>1.2665015245010909</v>
      </c>
      <c r="Z132" s="270">
        <v>92.093085200613118</v>
      </c>
      <c r="AA132" s="270">
        <v>20956.701998623565</v>
      </c>
      <c r="AB132" s="270">
        <v>215.05649633078778</v>
      </c>
      <c r="AC132" s="270">
        <v>6.9004195663777717</v>
      </c>
      <c r="AD132" s="270">
        <v>2.1531040819873115</v>
      </c>
      <c r="AE132" s="270">
        <v>2.0568216411681099</v>
      </c>
      <c r="AF132" s="270">
        <v>9.8044044088321944E-2</v>
      </c>
      <c r="AG132" s="270">
        <v>26.085451396680924</v>
      </c>
      <c r="AH132" s="270">
        <v>43.153842470692588</v>
      </c>
      <c r="AI132" s="270">
        <v>4.2620283997737642</v>
      </c>
      <c r="AJ132" s="270">
        <v>22.895556933505159</v>
      </c>
      <c r="AK132" s="270">
        <v>792.33778217142685</v>
      </c>
      <c r="AL132" s="270">
        <v>16.243932993707546</v>
      </c>
      <c r="AM132" s="270">
        <v>2.2551756192653607</v>
      </c>
      <c r="AN132" s="270">
        <v>155.69861111993805</v>
      </c>
      <c r="AO132" s="270">
        <v>3.6777420392111533</v>
      </c>
      <c r="AP132" s="270">
        <v>1165.751489101887</v>
      </c>
      <c r="AQ132" s="270">
        <v>0.88472941189557319</v>
      </c>
      <c r="AR132" s="270">
        <v>1.5407542056782368</v>
      </c>
      <c r="AS132" s="270">
        <v>0.19022927973995554</v>
      </c>
      <c r="AT132" s="270">
        <v>0.95523663538308978</v>
      </c>
      <c r="AU132" s="270">
        <v>4.2398376414243746</v>
      </c>
      <c r="AV132" s="270">
        <v>0.16484377403919187</v>
      </c>
      <c r="AW132" s="270">
        <v>0.40717325455826686</v>
      </c>
      <c r="AX132" s="270">
        <v>5.477693679333337E-2</v>
      </c>
      <c r="AY132" s="270">
        <v>0.34256912377389565</v>
      </c>
      <c r="AZ132" s="270">
        <v>5.0951746231770435E-2</v>
      </c>
      <c r="BA132" s="270">
        <v>18.951594292561424</v>
      </c>
      <c r="BB132" s="270">
        <v>11.449618273419153</v>
      </c>
      <c r="BC132" s="270">
        <v>25.031935150611787</v>
      </c>
      <c r="BD132" s="270">
        <v>81.883066954270319</v>
      </c>
      <c r="BE132" s="270">
        <v>39.638310931219749</v>
      </c>
      <c r="BF132" s="270">
        <v>137.74324658247755</v>
      </c>
      <c r="BG132" s="26"/>
    </row>
    <row r="133" spans="1:59" s="96" customFormat="1" ht="12.75" x14ac:dyDescent="0.2">
      <c r="A133" s="13">
        <v>1.5999999999999901</v>
      </c>
      <c r="B133" s="279">
        <v>689.99999999999898</v>
      </c>
      <c r="C133" s="408">
        <v>4.7259182990203703</v>
      </c>
      <c r="D133" s="408">
        <v>22.672193847545</v>
      </c>
      <c r="E133" s="408"/>
      <c r="F133" s="408"/>
      <c r="G133" s="408">
        <v>23.9533914031928</v>
      </c>
      <c r="H133" s="408"/>
      <c r="I133" s="408">
        <v>33.729317068163397</v>
      </c>
      <c r="J133" s="408">
        <v>9.5738263010779292</v>
      </c>
      <c r="K133" s="408">
        <v>4.4672548801655303</v>
      </c>
      <c r="L133" s="408"/>
      <c r="M133" s="408"/>
      <c r="N133" s="408"/>
      <c r="O133" s="411">
        <v>0.87809820083495504</v>
      </c>
      <c r="P133" s="417">
        <v>17.303256025143501</v>
      </c>
      <c r="Q133" s="237">
        <v>72.156373922167845</v>
      </c>
      <c r="R133" s="237">
        <v>0</v>
      </c>
      <c r="S133" s="237">
        <v>16.81520351011936</v>
      </c>
      <c r="T133" s="237">
        <v>0.13085605497492833</v>
      </c>
      <c r="U133" s="237">
        <v>3.4839365877195626E-2</v>
      </c>
      <c r="V133" s="237">
        <v>0.86823422080115165</v>
      </c>
      <c r="W133" s="237">
        <v>7.5350567135689577</v>
      </c>
      <c r="X133" s="412">
        <v>2.4594362124905631</v>
      </c>
      <c r="Y133" s="270">
        <v>1.3490663032889838</v>
      </c>
      <c r="Z133" s="270">
        <v>92.080660367966374</v>
      </c>
      <c r="AA133" s="270">
        <v>21784.848233376877</v>
      </c>
      <c r="AB133" s="270">
        <v>215.46004841892744</v>
      </c>
      <c r="AC133" s="270">
        <v>6.7611548402928836</v>
      </c>
      <c r="AD133" s="270">
        <v>2.1259749991277914</v>
      </c>
      <c r="AE133" s="270">
        <v>1.9500881121499887</v>
      </c>
      <c r="AF133" s="270">
        <v>9.4071700370503039E-2</v>
      </c>
      <c r="AG133" s="270">
        <v>27.784343168212626</v>
      </c>
      <c r="AH133" s="270">
        <v>46.341699675757418</v>
      </c>
      <c r="AI133" s="270">
        <v>4.5938222640350803</v>
      </c>
      <c r="AJ133" s="270">
        <v>23.788202969489774</v>
      </c>
      <c r="AK133" s="270">
        <v>854.8244888949589</v>
      </c>
      <c r="AL133" s="270">
        <v>17.668487601893734</v>
      </c>
      <c r="AM133" s="270">
        <v>2.3396683361693866</v>
      </c>
      <c r="AN133" s="270">
        <v>154.80014907997386</v>
      </c>
      <c r="AO133" s="270">
        <v>3.7611531845898054</v>
      </c>
      <c r="AP133" s="270">
        <v>1133.6403689698054</v>
      </c>
      <c r="AQ133" s="270">
        <v>0.90586458354670207</v>
      </c>
      <c r="AR133" s="270">
        <v>1.528259555211561</v>
      </c>
      <c r="AS133" s="270">
        <v>0.18565991117872788</v>
      </c>
      <c r="AT133" s="270">
        <v>0.92144847553837983</v>
      </c>
      <c r="AU133" s="270">
        <v>4.0675696706689246</v>
      </c>
      <c r="AV133" s="270">
        <v>0.157800836017288</v>
      </c>
      <c r="AW133" s="270">
        <v>0.38779488084447578</v>
      </c>
      <c r="AX133" s="270">
        <v>5.1992315277134875E-2</v>
      </c>
      <c r="AY133" s="270">
        <v>0.32442773039244471</v>
      </c>
      <c r="AZ133" s="270">
        <v>4.8175956379333522E-2</v>
      </c>
      <c r="BA133" s="270">
        <v>18.337120039654213</v>
      </c>
      <c r="BB133" s="270">
        <v>11.676166121277399</v>
      </c>
      <c r="BC133" s="270">
        <v>25.816545404605627</v>
      </c>
      <c r="BD133" s="270">
        <v>77.462806256258872</v>
      </c>
      <c r="BE133" s="270">
        <v>38.176063642655123</v>
      </c>
      <c r="BF133" s="270">
        <v>141.07577787717628</v>
      </c>
      <c r="BG133" s="26"/>
    </row>
    <row r="134" spans="1:59" s="96" customFormat="1" ht="12.75" x14ac:dyDescent="0.2">
      <c r="A134" s="13">
        <v>1.65</v>
      </c>
      <c r="B134" s="279">
        <v>690</v>
      </c>
      <c r="C134" s="408">
        <v>4.9395416472278804</v>
      </c>
      <c r="D134" s="408">
        <v>24.340681308616801</v>
      </c>
      <c r="E134" s="408"/>
      <c r="F134" s="408"/>
      <c r="G134" s="408">
        <v>19.964776084240601</v>
      </c>
      <c r="H134" s="408"/>
      <c r="I134" s="408">
        <v>36.061454183546601</v>
      </c>
      <c r="J134" s="408">
        <v>9.1785617999333091</v>
      </c>
      <c r="K134" s="408">
        <v>4.6008854187353796</v>
      </c>
      <c r="L134" s="408"/>
      <c r="M134" s="408"/>
      <c r="N134" s="408"/>
      <c r="O134" s="411">
        <v>0.91409955769941198</v>
      </c>
      <c r="P134" s="417">
        <v>18.000171308605601</v>
      </c>
      <c r="Q134" s="237">
        <v>72.251208660233402</v>
      </c>
      <c r="R134" s="237">
        <v>0</v>
      </c>
      <c r="S134" s="237">
        <v>16.812062627657635</v>
      </c>
      <c r="T134" s="237">
        <v>0.12755069858964047</v>
      </c>
      <c r="U134" s="237">
        <v>3.5610448106064389E-2</v>
      </c>
      <c r="V134" s="237">
        <v>0.85905894170547237</v>
      </c>
      <c r="W134" s="237">
        <v>7.5895313399407804</v>
      </c>
      <c r="X134" s="412">
        <v>2.324977283766982</v>
      </c>
      <c r="Y134" s="270">
        <v>1.4118889121469629</v>
      </c>
      <c r="Z134" s="270">
        <v>90.499307498724136</v>
      </c>
      <c r="AA134" s="270">
        <v>22507.488004254308</v>
      </c>
      <c r="AB134" s="270">
        <v>210.27972231456789</v>
      </c>
      <c r="AC134" s="270">
        <v>6.6169262926651955</v>
      </c>
      <c r="AD134" s="270">
        <v>2.0892845322343088</v>
      </c>
      <c r="AE134" s="270">
        <v>1.889268442971124</v>
      </c>
      <c r="AF134" s="270">
        <v>9.1521210794741209E-2</v>
      </c>
      <c r="AG134" s="270">
        <v>29.803562181561407</v>
      </c>
      <c r="AH134" s="270">
        <v>50.261596267544832</v>
      </c>
      <c r="AI134" s="270">
        <v>5.0104503268407754</v>
      </c>
      <c r="AJ134" s="270">
        <v>24.662332912124757</v>
      </c>
      <c r="AK134" s="270">
        <v>929.39312035461001</v>
      </c>
      <c r="AL134" s="270">
        <v>19.489120661543041</v>
      </c>
      <c r="AM134" s="270">
        <v>2.4369702217364129</v>
      </c>
      <c r="AN134" s="270">
        <v>154.064301545657</v>
      </c>
      <c r="AO134" s="270">
        <v>3.8633153085927154</v>
      </c>
      <c r="AP134" s="270">
        <v>1124.1974965397287</v>
      </c>
      <c r="AQ134" s="270">
        <v>0.92976884141269578</v>
      </c>
      <c r="AR134" s="270">
        <v>1.5148070817545041</v>
      </c>
      <c r="AS134" s="270">
        <v>0.18095855312110493</v>
      </c>
      <c r="AT134" s="270">
        <v>0.88756576652186014</v>
      </c>
      <c r="AU134" s="270">
        <v>3.8967296686003112</v>
      </c>
      <c r="AV134" s="270">
        <v>0.15084758811265306</v>
      </c>
      <c r="AW134" s="270">
        <v>0.36885904739304315</v>
      </c>
      <c r="AX134" s="270">
        <v>4.928954313571967E-2</v>
      </c>
      <c r="AY134" s="270">
        <v>0.30689806555431598</v>
      </c>
      <c r="AZ134" s="270">
        <v>4.550214061241465E-2</v>
      </c>
      <c r="BA134" s="270">
        <v>17.654349203854125</v>
      </c>
      <c r="BB134" s="270">
        <v>12.294608211334847</v>
      </c>
      <c r="BC134" s="270">
        <v>26.753887136487251</v>
      </c>
      <c r="BD134" s="270">
        <v>73.33250826766843</v>
      </c>
      <c r="BE134" s="270">
        <v>36.94372812699465</v>
      </c>
      <c r="BF134" s="270">
        <v>144.47106502287204</v>
      </c>
      <c r="BG134" s="26"/>
    </row>
    <row r="135" spans="1:59" s="96" customFormat="1" ht="12.75" x14ac:dyDescent="0.2">
      <c r="A135" s="13">
        <v>1.7</v>
      </c>
      <c r="B135" s="279">
        <v>690.00000000000102</v>
      </c>
      <c r="C135" s="408">
        <v>5.1550764968414304</v>
      </c>
      <c r="D135" s="408">
        <v>26.2857462462255</v>
      </c>
      <c r="E135" s="408"/>
      <c r="F135" s="408"/>
      <c r="G135" s="408">
        <v>15.8385917216232</v>
      </c>
      <c r="H135" s="408"/>
      <c r="I135" s="408">
        <v>38.273386622678601</v>
      </c>
      <c r="J135" s="408">
        <v>8.7924764637985007</v>
      </c>
      <c r="K135" s="408">
        <v>4.7063111903027997</v>
      </c>
      <c r="L135" s="408"/>
      <c r="M135" s="408"/>
      <c r="N135" s="408"/>
      <c r="O135" s="411">
        <v>0.94841125852991104</v>
      </c>
      <c r="P135" s="417">
        <v>18.729005234945902</v>
      </c>
      <c r="Q135" s="237">
        <v>72.353769519711406</v>
      </c>
      <c r="R135" s="237">
        <v>0</v>
      </c>
      <c r="S135" s="237">
        <v>16.799607782810316</v>
      </c>
      <c r="T135" s="237">
        <v>0.12296282016011895</v>
      </c>
      <c r="U135" s="237">
        <v>3.6224905990395122E-2</v>
      </c>
      <c r="V135" s="237">
        <v>0.86996078998299919</v>
      </c>
      <c r="W135" s="237">
        <v>7.586495476509862</v>
      </c>
      <c r="X135" s="412">
        <v>2.2309787048348828</v>
      </c>
      <c r="Y135" s="270">
        <v>1.4851002264809665</v>
      </c>
      <c r="Z135" s="270">
        <v>89.291231311104127</v>
      </c>
      <c r="AA135" s="270">
        <v>23397.922017082103</v>
      </c>
      <c r="AB135" s="270">
        <v>206.32065096264122</v>
      </c>
      <c r="AC135" s="270">
        <v>6.4633827749365311</v>
      </c>
      <c r="AD135" s="270">
        <v>2.0540980554709627</v>
      </c>
      <c r="AE135" s="270">
        <v>1.8363005193013739</v>
      </c>
      <c r="AF135" s="270">
        <v>8.9285834110293838E-2</v>
      </c>
      <c r="AG135" s="270">
        <v>32.239923919047158</v>
      </c>
      <c r="AH135" s="270">
        <v>55.107780747759541</v>
      </c>
      <c r="AI135" s="270">
        <v>5.5312386525875388</v>
      </c>
      <c r="AJ135" s="270">
        <v>25.655575981622579</v>
      </c>
      <c r="AK135" s="270">
        <v>1021.7691234379047</v>
      </c>
      <c r="AL135" s="270">
        <v>21.828995662984131</v>
      </c>
      <c r="AM135" s="270">
        <v>2.5525438537530882</v>
      </c>
      <c r="AN135" s="270">
        <v>153.69226161464346</v>
      </c>
      <c r="AO135" s="270">
        <v>3.9807882468298268</v>
      </c>
      <c r="AP135" s="270">
        <v>1118.4544565661038</v>
      </c>
      <c r="AQ135" s="270">
        <v>0.9581284023823351</v>
      </c>
      <c r="AR135" s="270">
        <v>1.5066323221814941</v>
      </c>
      <c r="AS135" s="270">
        <v>0.177058471012913</v>
      </c>
      <c r="AT135" s="270">
        <v>0.85877727377385504</v>
      </c>
      <c r="AU135" s="270">
        <v>3.7512964126007997</v>
      </c>
      <c r="AV135" s="270">
        <v>0.14492883768887446</v>
      </c>
      <c r="AW135" s="270">
        <v>0.35276695069678338</v>
      </c>
      <c r="AX135" s="270">
        <v>4.6997099068854263E-2</v>
      </c>
      <c r="AY135" s="270">
        <v>0.29205251927160453</v>
      </c>
      <c r="AZ135" s="270">
        <v>4.3240464696904075E-2</v>
      </c>
      <c r="BA135" s="270">
        <v>17.077427402270942</v>
      </c>
      <c r="BB135" s="270">
        <v>13.040825113916718</v>
      </c>
      <c r="BC135" s="270">
        <v>27.701342948638395</v>
      </c>
      <c r="BD135" s="270">
        <v>69.487994015895438</v>
      </c>
      <c r="BE135" s="270">
        <v>35.773938417118529</v>
      </c>
      <c r="BF135" s="270">
        <v>148.47787681313307</v>
      </c>
      <c r="BG135" s="26"/>
    </row>
    <row r="136" spans="1:59" s="96" customFormat="1" ht="12.75" x14ac:dyDescent="0.2">
      <c r="A136" s="13">
        <v>1.75</v>
      </c>
      <c r="B136" s="279">
        <v>690</v>
      </c>
      <c r="C136" s="408">
        <v>5.3279296791425699</v>
      </c>
      <c r="D136" s="408">
        <v>28.201353957485701</v>
      </c>
      <c r="E136" s="408"/>
      <c r="F136" s="408"/>
      <c r="G136" s="408">
        <v>11.911232809762</v>
      </c>
      <c r="H136" s="408"/>
      <c r="I136" s="408">
        <v>40.322439578367401</v>
      </c>
      <c r="J136" s="408">
        <v>8.4490464989372693</v>
      </c>
      <c r="K136" s="408">
        <v>4.8098415292304697</v>
      </c>
      <c r="L136" s="408"/>
      <c r="M136" s="408"/>
      <c r="N136" s="408"/>
      <c r="O136" s="411">
        <v>0.97815594707459397</v>
      </c>
      <c r="P136" s="417">
        <v>19.499907242339301</v>
      </c>
      <c r="Q136" s="237">
        <v>72.46720313441925</v>
      </c>
      <c r="R136" s="237">
        <v>0</v>
      </c>
      <c r="S136" s="237">
        <v>16.780026075748385</v>
      </c>
      <c r="T136" s="237">
        <v>0.11933714630532541</v>
      </c>
      <c r="U136" s="237">
        <v>3.6777377571658387E-2</v>
      </c>
      <c r="V136" s="237">
        <v>0.86255325264075111</v>
      </c>
      <c r="W136" s="237">
        <v>7.6058773981281744</v>
      </c>
      <c r="X136" s="412">
        <v>2.1282256151864782</v>
      </c>
      <c r="Y136" s="270">
        <v>1.5682610825213052</v>
      </c>
      <c r="Z136" s="270">
        <v>88.32755809342315</v>
      </c>
      <c r="AA136" s="270">
        <v>24340.805431527104</v>
      </c>
      <c r="AB136" s="270">
        <v>202.81723650412641</v>
      </c>
      <c r="AC136" s="270">
        <v>6.3415934145974884</v>
      </c>
      <c r="AD136" s="270">
        <v>2.0295014914999157</v>
      </c>
      <c r="AE136" s="270">
        <v>1.7933272869647783</v>
      </c>
      <c r="AF136" s="270">
        <v>8.7509198421440532E-2</v>
      </c>
      <c r="AG136" s="270">
        <v>35.061452765981372</v>
      </c>
      <c r="AH136" s="270">
        <v>60.794394337527649</v>
      </c>
      <c r="AI136" s="270">
        <v>6.1465867982553313</v>
      </c>
      <c r="AJ136" s="270">
        <v>26.771735015027264</v>
      </c>
      <c r="AK136" s="270">
        <v>1131.5725202370186</v>
      </c>
      <c r="AL136" s="270">
        <v>24.673059834693483</v>
      </c>
      <c r="AM136" s="270">
        <v>2.6759171785295019</v>
      </c>
      <c r="AN136" s="270">
        <v>153.60217111148273</v>
      </c>
      <c r="AO136" s="270">
        <v>4.105276897984182</v>
      </c>
      <c r="AP136" s="270">
        <v>1114.989748631659</v>
      </c>
      <c r="AQ136" s="270">
        <v>0.98774794382288955</v>
      </c>
      <c r="AR136" s="270">
        <v>1.5006488026323197</v>
      </c>
      <c r="AS136" s="270">
        <v>0.17370810036307358</v>
      </c>
      <c r="AT136" s="270">
        <v>0.8340979055738269</v>
      </c>
      <c r="AU136" s="270">
        <v>3.6272067700149893</v>
      </c>
      <c r="AV136" s="270">
        <v>0.1398897055338319</v>
      </c>
      <c r="AW136" s="270">
        <v>0.33914249575528288</v>
      </c>
      <c r="AX136" s="270">
        <v>4.5063932672466465E-2</v>
      </c>
      <c r="AY136" s="270">
        <v>0.27956733380863441</v>
      </c>
      <c r="AZ136" s="270">
        <v>4.1342148469792728E-2</v>
      </c>
      <c r="BA136" s="270">
        <v>16.583445708646824</v>
      </c>
      <c r="BB136" s="270">
        <v>13.838984708265343</v>
      </c>
      <c r="BC136" s="270">
        <v>28.640103588435757</v>
      </c>
      <c r="BD136" s="270">
        <v>66.207125299219655</v>
      </c>
      <c r="BE136" s="270">
        <v>34.726096052459432</v>
      </c>
      <c r="BF136" s="270">
        <v>152.6173189954774</v>
      </c>
      <c r="BG136" s="26"/>
    </row>
    <row r="137" spans="1:59" s="96" customFormat="1" ht="12.75" x14ac:dyDescent="0.2">
      <c r="A137" s="13">
        <v>1.8</v>
      </c>
      <c r="B137" s="279">
        <v>690</v>
      </c>
      <c r="C137" s="408">
        <v>5.47798101719349</v>
      </c>
      <c r="D137" s="408">
        <v>30.177136426598501</v>
      </c>
      <c r="E137" s="408"/>
      <c r="F137" s="408"/>
      <c r="G137" s="408">
        <v>8.0674013998028897</v>
      </c>
      <c r="H137" s="408"/>
      <c r="I137" s="408">
        <v>42.257196960489402</v>
      </c>
      <c r="J137" s="408">
        <v>8.1292840144047602</v>
      </c>
      <c r="K137" s="408">
        <v>4.8858419489575002</v>
      </c>
      <c r="L137" s="408"/>
      <c r="M137" s="408"/>
      <c r="N137" s="408"/>
      <c r="O137" s="411">
        <v>1.00515823255349</v>
      </c>
      <c r="P137" s="417">
        <v>20.313231907230701</v>
      </c>
      <c r="Q137" s="237">
        <v>72.592184158804585</v>
      </c>
      <c r="R137" s="237">
        <v>0</v>
      </c>
      <c r="S137" s="237">
        <v>16.754613867296346</v>
      </c>
      <c r="T137" s="237">
        <v>0.11386560528941871</v>
      </c>
      <c r="U137" s="237">
        <v>3.7042420295983168E-2</v>
      </c>
      <c r="V137" s="237">
        <v>0.87828216362987022</v>
      </c>
      <c r="W137" s="237">
        <v>7.5603277208388207</v>
      </c>
      <c r="X137" s="412">
        <v>2.0636840638449603</v>
      </c>
      <c r="Y137" s="270">
        <v>1.6641439678301564</v>
      </c>
      <c r="Z137" s="270">
        <v>87.773181564716211</v>
      </c>
      <c r="AA137" s="270">
        <v>25441.51392355331</v>
      </c>
      <c r="AB137" s="270">
        <v>200.44470098090798</v>
      </c>
      <c r="AC137" s="270">
        <v>6.2329878933096188</v>
      </c>
      <c r="AD137" s="270">
        <v>2.0106819048032047</v>
      </c>
      <c r="AE137" s="270">
        <v>1.7573610100958794</v>
      </c>
      <c r="AF137" s="270">
        <v>8.6017603727240974E-2</v>
      </c>
      <c r="AG137" s="270">
        <v>38.415726236788828</v>
      </c>
      <c r="AH137" s="270">
        <v>67.709059447188537</v>
      </c>
      <c r="AI137" s="270">
        <v>6.9031779355373288</v>
      </c>
      <c r="AJ137" s="270">
        <v>28.022561066397305</v>
      </c>
      <c r="AK137" s="270">
        <v>1266.6802396329485</v>
      </c>
      <c r="AL137" s="270">
        <v>28.301905135553444</v>
      </c>
      <c r="AM137" s="270">
        <v>2.811711509768577</v>
      </c>
      <c r="AN137" s="270">
        <v>153.72357403964023</v>
      </c>
      <c r="AO137" s="270">
        <v>4.2391486958205489</v>
      </c>
      <c r="AP137" s="270">
        <v>1114.1451212171592</v>
      </c>
      <c r="AQ137" s="270">
        <v>1.0195734682916524</v>
      </c>
      <c r="AR137" s="270">
        <v>1.4967990403919345</v>
      </c>
      <c r="AS137" s="270">
        <v>0.17078846916524548</v>
      </c>
      <c r="AT137" s="270">
        <v>0.81246739884253105</v>
      </c>
      <c r="AU137" s="270">
        <v>3.5187059913365184</v>
      </c>
      <c r="AV137" s="270">
        <v>0.13548960660531892</v>
      </c>
      <c r="AW137" s="270">
        <v>0.32729102446093433</v>
      </c>
      <c r="AX137" s="270">
        <v>4.3387189058678742E-2</v>
      </c>
      <c r="AY137" s="270">
        <v>0.26875988387674599</v>
      </c>
      <c r="AZ137" s="270">
        <v>3.9701353823799322E-2</v>
      </c>
      <c r="BA137" s="270">
        <v>16.151563132980314</v>
      </c>
      <c r="BB137" s="270">
        <v>14.751571765946077</v>
      </c>
      <c r="BC137" s="270">
        <v>29.570991444757354</v>
      </c>
      <c r="BD137" s="270">
        <v>63.274462098933569</v>
      </c>
      <c r="BE137" s="270">
        <v>33.769119557798817</v>
      </c>
      <c r="BF137" s="270">
        <v>157.01927664265435</v>
      </c>
      <c r="BG137" s="26"/>
    </row>
    <row r="138" spans="1:59" s="96" customFormat="1" ht="12.75" x14ac:dyDescent="0.2">
      <c r="A138" s="13">
        <v>1.85</v>
      </c>
      <c r="B138" s="279">
        <v>690.00000000000205</v>
      </c>
      <c r="C138" s="408">
        <v>5.6391513776477504</v>
      </c>
      <c r="D138" s="408">
        <v>32.411874446183703</v>
      </c>
      <c r="E138" s="408"/>
      <c r="F138" s="408"/>
      <c r="G138" s="408">
        <v>4.06813745398164</v>
      </c>
      <c r="H138" s="408"/>
      <c r="I138" s="408">
        <v>44.058470797927299</v>
      </c>
      <c r="J138" s="408">
        <v>7.8275694950983903</v>
      </c>
      <c r="K138" s="408">
        <v>4.96431784496788</v>
      </c>
      <c r="L138" s="408"/>
      <c r="M138" s="408"/>
      <c r="N138" s="408"/>
      <c r="O138" s="411">
        <v>1.0304785841933599</v>
      </c>
      <c r="P138" s="417">
        <v>21.112090932096098</v>
      </c>
      <c r="Q138" s="237">
        <v>72.711345100781273</v>
      </c>
      <c r="R138" s="237">
        <v>0</v>
      </c>
      <c r="S138" s="237">
        <v>16.725389962854273</v>
      </c>
      <c r="T138" s="237">
        <v>0.11039198377486019</v>
      </c>
      <c r="U138" s="237">
        <v>3.7811808182073657E-2</v>
      </c>
      <c r="V138" s="237">
        <v>0.88917745132807513</v>
      </c>
      <c r="W138" s="237">
        <v>7.5181700296629144</v>
      </c>
      <c r="X138" s="412">
        <v>2.0077136634165509</v>
      </c>
      <c r="Y138" s="270">
        <v>1.7758700600492641</v>
      </c>
      <c r="Z138" s="270">
        <v>87.170825075222425</v>
      </c>
      <c r="AA138" s="270">
        <v>26692.213617497313</v>
      </c>
      <c r="AB138" s="270">
        <v>198.01113880418765</v>
      </c>
      <c r="AC138" s="270">
        <v>6.1103747838679077</v>
      </c>
      <c r="AD138" s="270">
        <v>1.9902628005280096</v>
      </c>
      <c r="AE138" s="270">
        <v>1.7254723545463402</v>
      </c>
      <c r="AF138" s="270">
        <v>8.4732691281496089E-2</v>
      </c>
      <c r="AG138" s="270">
        <v>42.64287540629055</v>
      </c>
      <c r="AH138" s="270">
        <v>76.804755742171153</v>
      </c>
      <c r="AI138" s="270">
        <v>7.9195072381758571</v>
      </c>
      <c r="AJ138" s="270">
        <v>29.446833786780658</v>
      </c>
      <c r="AK138" s="270">
        <v>1445.3011010707999</v>
      </c>
      <c r="AL138" s="270">
        <v>33.444368841503668</v>
      </c>
      <c r="AM138" s="270">
        <v>2.9771614892950549</v>
      </c>
      <c r="AN138" s="270">
        <v>154.23330339095901</v>
      </c>
      <c r="AO138" s="270">
        <v>4.3952226773719651</v>
      </c>
      <c r="AP138" s="270">
        <v>1115.8983942178386</v>
      </c>
      <c r="AQ138" s="270">
        <v>1.0579200639772532</v>
      </c>
      <c r="AR138" s="270">
        <v>1.4986172231979393</v>
      </c>
      <c r="AS138" s="270">
        <v>0.16854772831730286</v>
      </c>
      <c r="AT138" s="270">
        <v>0.79452435086489093</v>
      </c>
      <c r="AU138" s="270">
        <v>3.4274307322110893</v>
      </c>
      <c r="AV138" s="270">
        <v>0.1317737149709147</v>
      </c>
      <c r="AW138" s="270">
        <v>0.31722026402683112</v>
      </c>
      <c r="AX138" s="270">
        <v>4.1958672654856075E-2</v>
      </c>
      <c r="AY138" s="270">
        <v>0.25954112076427044</v>
      </c>
      <c r="AZ138" s="270">
        <v>3.8300778953212565E-2</v>
      </c>
      <c r="BA138" s="270">
        <v>15.79608103068435</v>
      </c>
      <c r="BB138" s="270">
        <v>15.846958855555334</v>
      </c>
      <c r="BC138" s="270">
        <v>30.515463015933857</v>
      </c>
      <c r="BD138" s="270">
        <v>60.508006333455647</v>
      </c>
      <c r="BE138" s="270">
        <v>32.842492261439631</v>
      </c>
      <c r="BF138" s="270">
        <v>162.31002406789341</v>
      </c>
      <c r="BG138" s="26"/>
    </row>
    <row r="139" spans="1:59" s="96" customFormat="1" ht="12.75" x14ac:dyDescent="0.2">
      <c r="A139" s="13">
        <v>1.9000000000000401</v>
      </c>
      <c r="B139" s="279">
        <v>690.00000000000603</v>
      </c>
      <c r="C139" s="408">
        <v>4.7430278110797301</v>
      </c>
      <c r="D139" s="408">
        <v>35.118344020548498</v>
      </c>
      <c r="E139" s="408"/>
      <c r="F139" s="408"/>
      <c r="G139" s="408">
        <v>0.16715288843300499</v>
      </c>
      <c r="H139" s="408"/>
      <c r="I139" s="408">
        <v>45.690816656649503</v>
      </c>
      <c r="J139" s="408">
        <v>7.8515292587832404</v>
      </c>
      <c r="K139" s="408">
        <v>5.1526711029950896</v>
      </c>
      <c r="L139" s="408"/>
      <c r="M139" s="408"/>
      <c r="N139" s="408"/>
      <c r="O139" s="411">
        <v>1.0530863604727601</v>
      </c>
      <c r="P139" s="417">
        <v>21.902238259560502</v>
      </c>
      <c r="Q139" s="237">
        <v>72.839398573932002</v>
      </c>
      <c r="R139" s="237">
        <v>0</v>
      </c>
      <c r="S139" s="237">
        <v>16.688747934035547</v>
      </c>
      <c r="T139" s="237">
        <v>0.10851402838694502</v>
      </c>
      <c r="U139" s="237">
        <v>3.8858879716664102E-2</v>
      </c>
      <c r="V139" s="237">
        <v>0.89276607056116541</v>
      </c>
      <c r="W139" s="237">
        <v>7.4642519284024296</v>
      </c>
      <c r="X139" s="412">
        <v>1.9674625849652592</v>
      </c>
      <c r="Y139" s="270">
        <v>2.2449798453107168</v>
      </c>
      <c r="Z139" s="270">
        <v>91.804239260727641</v>
      </c>
      <c r="AA139" s="270">
        <v>29246.914125471689</v>
      </c>
      <c r="AB139" s="270">
        <v>199.49415474397</v>
      </c>
      <c r="AC139" s="270">
        <v>6.6645624398452092</v>
      </c>
      <c r="AD139" s="270">
        <v>2.2425326858593233</v>
      </c>
      <c r="AE139" s="270">
        <v>1.7042696638864632</v>
      </c>
      <c r="AF139" s="270">
        <v>8.4103247426940184E-2</v>
      </c>
      <c r="AG139" s="270">
        <v>54.798647765910104</v>
      </c>
      <c r="AH139" s="270">
        <v>96.966247783261167</v>
      </c>
      <c r="AI139" s="270">
        <v>9.8366330303851868</v>
      </c>
      <c r="AJ139" s="270">
        <v>35.596274919912958</v>
      </c>
      <c r="AK139" s="270">
        <v>1930.4245964122322</v>
      </c>
      <c r="AL139" s="270">
        <v>42.810668337381877</v>
      </c>
      <c r="AM139" s="270">
        <v>3.2018769001141592</v>
      </c>
      <c r="AN139" s="270">
        <v>158.95836566326159</v>
      </c>
      <c r="AO139" s="270">
        <v>4.6762408567334415</v>
      </c>
      <c r="AP139" s="270">
        <v>1116.9671742384994</v>
      </c>
      <c r="AQ139" s="270">
        <v>1.1115374198096042</v>
      </c>
      <c r="AR139" s="270">
        <v>1.5093155401704463</v>
      </c>
      <c r="AS139" s="270">
        <v>0.16719096540369091</v>
      </c>
      <c r="AT139" s="270">
        <v>0.78085726811547018</v>
      </c>
      <c r="AU139" s="270">
        <v>3.3552783541119577</v>
      </c>
      <c r="AV139" s="270">
        <v>0.12880636038455237</v>
      </c>
      <c r="AW139" s="270">
        <v>0.30903938350888382</v>
      </c>
      <c r="AX139" s="270">
        <v>4.0789689839726827E-2</v>
      </c>
      <c r="AY139" s="270">
        <v>0.25197227150621165</v>
      </c>
      <c r="AZ139" s="270">
        <v>3.7149169247138458E-2</v>
      </c>
      <c r="BA139" s="270">
        <v>15.516423086166924</v>
      </c>
      <c r="BB139" s="270">
        <v>16.937444411310981</v>
      </c>
      <c r="BC139" s="270">
        <v>31.270804690663631</v>
      </c>
      <c r="BD139" s="270">
        <v>58.478552075526494</v>
      </c>
      <c r="BE139" s="270">
        <v>31.876377938480321</v>
      </c>
      <c r="BF139" s="270">
        <v>168.63226279700365</v>
      </c>
      <c r="BG139" s="26"/>
    </row>
    <row r="140" spans="1:59" s="96" customFormat="1" ht="12.75" x14ac:dyDescent="0.2">
      <c r="A140" s="13">
        <v>0.5</v>
      </c>
      <c r="B140" s="279">
        <v>700</v>
      </c>
      <c r="C140" s="408">
        <v>1.93960771820056</v>
      </c>
      <c r="D140" s="408">
        <v>4.03856241278414</v>
      </c>
      <c r="E140" s="408"/>
      <c r="F140" s="408">
        <v>17.502307209630501</v>
      </c>
      <c r="G140" s="408">
        <v>64.362639362092096</v>
      </c>
      <c r="H140" s="408">
        <v>3.2406805094252502</v>
      </c>
      <c r="I140" s="408"/>
      <c r="J140" s="408">
        <v>8.1622017433284704</v>
      </c>
      <c r="K140" s="408"/>
      <c r="L140" s="408"/>
      <c r="M140" s="408">
        <v>0.75400104453897598</v>
      </c>
      <c r="N140" s="408"/>
      <c r="O140" s="411"/>
      <c r="P140" s="417">
        <v>9.0541083430566793</v>
      </c>
      <c r="Q140" s="237">
        <v>75.859794724626227</v>
      </c>
      <c r="R140" s="237">
        <v>0</v>
      </c>
      <c r="S140" s="237">
        <v>13.828180203453181</v>
      </c>
      <c r="T140" s="237">
        <v>0.36109007432465884</v>
      </c>
      <c r="U140" s="237">
        <v>5.9698230769316143E-2</v>
      </c>
      <c r="V140" s="237">
        <v>2.0378426087287895</v>
      </c>
      <c r="W140" s="237">
        <v>3.8925484607267378</v>
      </c>
      <c r="X140" s="412">
        <v>3.9608456973710808</v>
      </c>
      <c r="Y140" s="270">
        <v>0.7793076348854725</v>
      </c>
      <c r="Z140" s="270">
        <v>90.411970074409936</v>
      </c>
      <c r="AA140" s="270">
        <v>13745.418087926264</v>
      </c>
      <c r="AB140" s="270">
        <v>129.84627765539258</v>
      </c>
      <c r="AC140" s="270">
        <v>7.7378418846181152</v>
      </c>
      <c r="AD140" s="270">
        <v>2.2984379891263664</v>
      </c>
      <c r="AE140" s="270">
        <v>12.674688897448874</v>
      </c>
      <c r="AF140" s="270">
        <v>0.41830536746656127</v>
      </c>
      <c r="AG140" s="270">
        <v>11.94528543744204</v>
      </c>
      <c r="AH140" s="270">
        <v>20.616802112396257</v>
      </c>
      <c r="AI140" s="270">
        <v>2.1502887822522707</v>
      </c>
      <c r="AJ140" s="270">
        <v>9.21729577109598</v>
      </c>
      <c r="AK140" s="270">
        <v>90.509501296225594</v>
      </c>
      <c r="AL140" s="270">
        <v>8.0594711217145214</v>
      </c>
      <c r="AM140" s="270">
        <v>1.673918120417454</v>
      </c>
      <c r="AN140" s="270">
        <v>192.71987460929429</v>
      </c>
      <c r="AO140" s="270">
        <v>3.2762793366753868</v>
      </c>
      <c r="AP140" s="270">
        <v>1927.7165166357631</v>
      </c>
      <c r="AQ140" s="270">
        <v>0.58259438809477848</v>
      </c>
      <c r="AR140" s="270">
        <v>2.0341554678329739</v>
      </c>
      <c r="AS140" s="270">
        <v>0.34837602493541137</v>
      </c>
      <c r="AT140" s="270">
        <v>2.423604406987943</v>
      </c>
      <c r="AU140" s="270">
        <v>13.229112871506699</v>
      </c>
      <c r="AV140" s="270">
        <v>0.56237933283764741</v>
      </c>
      <c r="AW140" s="270">
        <v>1.7800767878364883</v>
      </c>
      <c r="AX140" s="270">
        <v>0.29763187719918877</v>
      </c>
      <c r="AY140" s="270">
        <v>2.2098200918141493</v>
      </c>
      <c r="AZ140" s="270">
        <v>0.38038147698704211</v>
      </c>
      <c r="BA140" s="270">
        <v>48.27180459223738</v>
      </c>
      <c r="BB140" s="270">
        <v>9.1826656129208697</v>
      </c>
      <c r="BC140" s="270">
        <v>18.514497824173318</v>
      </c>
      <c r="BD140" s="270">
        <v>153.65218350941811</v>
      </c>
      <c r="BE140" s="270">
        <v>78.078983528162752</v>
      </c>
      <c r="BF140" s="270">
        <v>125.48808887337972</v>
      </c>
      <c r="BG140" s="26"/>
    </row>
    <row r="141" spans="1:59" s="96" customFormat="1" ht="12.75" x14ac:dyDescent="0.2">
      <c r="A141" s="13">
        <v>0.55000000000000004</v>
      </c>
      <c r="B141" s="279">
        <v>700</v>
      </c>
      <c r="C141" s="408">
        <v>1.8440516528887101</v>
      </c>
      <c r="D141" s="408">
        <v>4.8398729160909397</v>
      </c>
      <c r="E141" s="408"/>
      <c r="F141" s="408">
        <v>15.893318574180199</v>
      </c>
      <c r="G141" s="408">
        <v>64.624542001415193</v>
      </c>
      <c r="H141" s="408">
        <v>3.1681517331621998</v>
      </c>
      <c r="I141" s="408"/>
      <c r="J141" s="408">
        <v>8.8788585627506897</v>
      </c>
      <c r="K141" s="408"/>
      <c r="L141" s="408"/>
      <c r="M141" s="408">
        <v>0.75120455951210097</v>
      </c>
      <c r="N141" s="408"/>
      <c r="O141" s="411"/>
      <c r="P141" s="417">
        <v>9.3559086472586195</v>
      </c>
      <c r="Q141" s="237">
        <v>75.483350420662262</v>
      </c>
      <c r="R141" s="237">
        <v>0</v>
      </c>
      <c r="S141" s="237">
        <v>14.077741133238989</v>
      </c>
      <c r="T141" s="237">
        <v>0.34167464613053611</v>
      </c>
      <c r="U141" s="237">
        <v>5.6457936671877811E-2</v>
      </c>
      <c r="V141" s="237">
        <v>2.0546459109233317</v>
      </c>
      <c r="W141" s="237">
        <v>3.954928950383152</v>
      </c>
      <c r="X141" s="412">
        <v>4.0312010019898441</v>
      </c>
      <c r="Y141" s="270">
        <v>0.79069329429700708</v>
      </c>
      <c r="Z141" s="270">
        <v>92.648752422161664</v>
      </c>
      <c r="AA141" s="270">
        <v>13976.928385494723</v>
      </c>
      <c r="AB141" s="270">
        <v>136.64275029401227</v>
      </c>
      <c r="AC141" s="270">
        <v>7.8931839269113251</v>
      </c>
      <c r="AD141" s="270">
        <v>2.3667203655782685</v>
      </c>
      <c r="AE141" s="270">
        <v>12.882574252558756</v>
      </c>
      <c r="AF141" s="270">
        <v>0.41894556547165634</v>
      </c>
      <c r="AG141" s="270">
        <v>12.162564977514899</v>
      </c>
      <c r="AH141" s="270">
        <v>20.812770728455373</v>
      </c>
      <c r="AI141" s="270">
        <v>2.1592654679625896</v>
      </c>
      <c r="AJ141" s="270">
        <v>9.6732221630489796</v>
      </c>
      <c r="AK141" s="270">
        <v>97.663123921044473</v>
      </c>
      <c r="AL141" s="270">
        <v>8.0721135576887093</v>
      </c>
      <c r="AM141" s="270">
        <v>1.6713291514724524</v>
      </c>
      <c r="AN141" s="270">
        <v>192.83206588620251</v>
      </c>
      <c r="AO141" s="270">
        <v>3.2671936110067108</v>
      </c>
      <c r="AP141" s="270">
        <v>1923.1673745096523</v>
      </c>
      <c r="AQ141" s="270">
        <v>0.59283823832615212</v>
      </c>
      <c r="AR141" s="270">
        <v>2.0278083070941522</v>
      </c>
      <c r="AS141" s="270">
        <v>0.34707434914623764</v>
      </c>
      <c r="AT141" s="270">
        <v>2.4132640636910456</v>
      </c>
      <c r="AU141" s="270">
        <v>13.167775106672897</v>
      </c>
      <c r="AV141" s="270">
        <v>0.55970075032614264</v>
      </c>
      <c r="AW141" s="270">
        <v>1.7710053985392336</v>
      </c>
      <c r="AX141" s="270">
        <v>0.29600986102534727</v>
      </c>
      <c r="AY141" s="270">
        <v>2.1971605581249074</v>
      </c>
      <c r="AZ141" s="270">
        <v>0.37810153429767884</v>
      </c>
      <c r="BA141" s="270">
        <v>48.145838366170629</v>
      </c>
      <c r="BB141" s="270">
        <v>9.1350583157758738</v>
      </c>
      <c r="BC141" s="270">
        <v>18.378526298530183</v>
      </c>
      <c r="BD141" s="270">
        <v>157.55057575875023</v>
      </c>
      <c r="BE141" s="270">
        <v>76.585770759769815</v>
      </c>
      <c r="BF141" s="270">
        <v>124.78856872079142</v>
      </c>
      <c r="BG141" s="26"/>
    </row>
    <row r="142" spans="1:59" s="96" customFormat="1" ht="12.75" x14ac:dyDescent="0.2">
      <c r="A142" s="13">
        <v>0.6</v>
      </c>
      <c r="B142" s="279">
        <v>700</v>
      </c>
      <c r="C142" s="408">
        <v>1.7470576611872</v>
      </c>
      <c r="D142" s="408">
        <v>5.5689941932518998</v>
      </c>
      <c r="E142" s="408"/>
      <c r="F142" s="408">
        <v>14.3564915921734</v>
      </c>
      <c r="G142" s="408">
        <v>64.895515647263394</v>
      </c>
      <c r="H142" s="408">
        <v>3.1053583293576001</v>
      </c>
      <c r="I142" s="408"/>
      <c r="J142" s="408">
        <v>9.57531730670906</v>
      </c>
      <c r="K142" s="408"/>
      <c r="L142" s="408"/>
      <c r="M142" s="408">
        <v>0.75126527005742105</v>
      </c>
      <c r="N142" s="408"/>
      <c r="O142" s="411"/>
      <c r="P142" s="417">
        <v>9.6716644406176702</v>
      </c>
      <c r="Q142" s="237">
        <v>75.111384607902465</v>
      </c>
      <c r="R142" s="237">
        <v>0</v>
      </c>
      <c r="S142" s="237">
        <v>14.333270401763098</v>
      </c>
      <c r="T142" s="237">
        <v>0.31197544269440092</v>
      </c>
      <c r="U142" s="237">
        <v>5.2720510834829606E-2</v>
      </c>
      <c r="V142" s="237">
        <v>2.0479455757394556</v>
      </c>
      <c r="W142" s="237">
        <v>4.062904334885804</v>
      </c>
      <c r="X142" s="412">
        <v>4.0797991261799353</v>
      </c>
      <c r="Y142" s="270">
        <v>0.80175570767072279</v>
      </c>
      <c r="Z142" s="270">
        <v>94.814857910301768</v>
      </c>
      <c r="AA142" s="270">
        <v>14196.808346783644</v>
      </c>
      <c r="AB142" s="270">
        <v>143.69392553017576</v>
      </c>
      <c r="AC142" s="270">
        <v>8.0560179098220335</v>
      </c>
      <c r="AD142" s="270">
        <v>2.4375398678210378</v>
      </c>
      <c r="AE142" s="270">
        <v>13.084302164584368</v>
      </c>
      <c r="AF142" s="270">
        <v>0.41932382725298062</v>
      </c>
      <c r="AG142" s="270">
        <v>12.372498345689756</v>
      </c>
      <c r="AH142" s="270">
        <v>20.992900362612382</v>
      </c>
      <c r="AI142" s="270">
        <v>2.1669039523064506</v>
      </c>
      <c r="AJ142" s="270">
        <v>10.153778676932994</v>
      </c>
      <c r="AK142" s="270">
        <v>105.63023821327022</v>
      </c>
      <c r="AL142" s="270">
        <v>8.0801162666967592</v>
      </c>
      <c r="AM142" s="270">
        <v>1.6681334086037993</v>
      </c>
      <c r="AN142" s="270">
        <v>192.91641501606807</v>
      </c>
      <c r="AO142" s="270">
        <v>3.2579979190310571</v>
      </c>
      <c r="AP142" s="270">
        <v>1917.2829042848055</v>
      </c>
      <c r="AQ142" s="270">
        <v>0.60275157787823008</v>
      </c>
      <c r="AR142" s="270">
        <v>2.0210596050921508</v>
      </c>
      <c r="AS142" s="270">
        <v>0.34573101180931792</v>
      </c>
      <c r="AT142" s="270">
        <v>2.4028023388746864</v>
      </c>
      <c r="AU142" s="270">
        <v>13.106731461257263</v>
      </c>
      <c r="AV142" s="270">
        <v>0.55704101369580905</v>
      </c>
      <c r="AW142" s="270">
        <v>1.7620526648136965</v>
      </c>
      <c r="AX142" s="270">
        <v>0.29442621183485007</v>
      </c>
      <c r="AY142" s="270">
        <v>2.1848988563122735</v>
      </c>
      <c r="AZ142" s="270">
        <v>0.37591127436854427</v>
      </c>
      <c r="BA142" s="270">
        <v>48.009547245453746</v>
      </c>
      <c r="BB142" s="270">
        <v>9.0880950473276592</v>
      </c>
      <c r="BC142" s="270">
        <v>18.253782348511606</v>
      </c>
      <c r="BD142" s="270">
        <v>161.65919829743146</v>
      </c>
      <c r="BE142" s="270">
        <v>75.248426210043903</v>
      </c>
      <c r="BF142" s="270">
        <v>124.09768316413457</v>
      </c>
      <c r="BG142" s="26"/>
    </row>
    <row r="143" spans="1:59" s="96" customFormat="1" ht="12.75" x14ac:dyDescent="0.2">
      <c r="A143" s="13">
        <v>0.65</v>
      </c>
      <c r="B143" s="279">
        <v>700</v>
      </c>
      <c r="C143" s="408">
        <v>1.6564110697244501</v>
      </c>
      <c r="D143" s="408">
        <v>6.2618227434201401</v>
      </c>
      <c r="E143" s="408"/>
      <c r="F143" s="408">
        <v>12.8194337646989</v>
      </c>
      <c r="G143" s="408">
        <v>65.245060991352801</v>
      </c>
      <c r="H143" s="408">
        <v>3.0085970492805001</v>
      </c>
      <c r="I143" s="408"/>
      <c r="J143" s="408">
        <v>10.2500367113298</v>
      </c>
      <c r="K143" s="408"/>
      <c r="L143" s="408"/>
      <c r="M143" s="408">
        <v>0.75863767019336603</v>
      </c>
      <c r="N143" s="408"/>
      <c r="O143" s="411"/>
      <c r="P143" s="417">
        <v>9.9363233285258694</v>
      </c>
      <c r="Q143" s="237">
        <v>74.73286858538701</v>
      </c>
      <c r="R143" s="237">
        <v>0</v>
      </c>
      <c r="S143" s="237">
        <v>14.574906420228814</v>
      </c>
      <c r="T143" s="237">
        <v>0.29552942534047627</v>
      </c>
      <c r="U143" s="237">
        <v>4.9332839880056364E-2</v>
      </c>
      <c r="V143" s="237">
        <v>2.0290306792598658</v>
      </c>
      <c r="W143" s="237">
        <v>4.1704631605882154</v>
      </c>
      <c r="X143" s="412">
        <v>4.1478688893155713</v>
      </c>
      <c r="Y143" s="270">
        <v>0.81312846147018736</v>
      </c>
      <c r="Z143" s="270">
        <v>97.539810798229865</v>
      </c>
      <c r="AA143" s="270">
        <v>14449.409847209461</v>
      </c>
      <c r="AB143" s="270">
        <v>152.26498919125225</v>
      </c>
      <c r="AC143" s="270">
        <v>8.2169911137055962</v>
      </c>
      <c r="AD143" s="270">
        <v>2.5102052174877576</v>
      </c>
      <c r="AE143" s="270">
        <v>13.270390522911166</v>
      </c>
      <c r="AF143" s="270">
        <v>0.41876409660305869</v>
      </c>
      <c r="AG143" s="270">
        <v>12.563626848286242</v>
      </c>
      <c r="AH143" s="270">
        <v>21.131661666475917</v>
      </c>
      <c r="AI143" s="270">
        <v>2.1704167804252834</v>
      </c>
      <c r="AJ143" s="270">
        <v>10.677269426806685</v>
      </c>
      <c r="AK143" s="270">
        <v>114.96218831149648</v>
      </c>
      <c r="AL143" s="270">
        <v>8.0725897834614422</v>
      </c>
      <c r="AM143" s="270">
        <v>1.6621053531284358</v>
      </c>
      <c r="AN143" s="270">
        <v>192.71399822022272</v>
      </c>
      <c r="AO143" s="270">
        <v>3.2444351613160118</v>
      </c>
      <c r="AP143" s="270">
        <v>1907.5131269557344</v>
      </c>
      <c r="AQ143" s="270">
        <v>0.61209986394230531</v>
      </c>
      <c r="AR143" s="270">
        <v>2.0112901005301005</v>
      </c>
      <c r="AS143" s="270">
        <v>0.34390522782409622</v>
      </c>
      <c r="AT143" s="270">
        <v>2.3891819621206771</v>
      </c>
      <c r="AU143" s="270">
        <v>13.02995047880623</v>
      </c>
      <c r="AV143" s="270">
        <v>0.5537142793102231</v>
      </c>
      <c r="AW143" s="270">
        <v>1.7510055621882461</v>
      </c>
      <c r="AX143" s="270">
        <v>0.29251437593882823</v>
      </c>
      <c r="AY143" s="270">
        <v>2.1703247772046086</v>
      </c>
      <c r="AZ143" s="270">
        <v>0.37334857344241329</v>
      </c>
      <c r="BA143" s="270">
        <v>47.85634192807845</v>
      </c>
      <c r="BB143" s="270">
        <v>9.0325498262236881</v>
      </c>
      <c r="BC143" s="270">
        <v>18.1225037526447</v>
      </c>
      <c r="BD143" s="270">
        <v>166.12815460047676</v>
      </c>
      <c r="BE143" s="270">
        <v>74.042451340089201</v>
      </c>
      <c r="BF143" s="270">
        <v>123.29226905228282</v>
      </c>
      <c r="BG143" s="26"/>
    </row>
    <row r="144" spans="1:59" s="96" customFormat="1" ht="12.75" x14ac:dyDescent="0.2">
      <c r="A144" s="13">
        <v>0.7</v>
      </c>
      <c r="B144" s="279">
        <v>700</v>
      </c>
      <c r="C144" s="408">
        <v>1.58424523450556</v>
      </c>
      <c r="D144" s="408">
        <v>6.9303379914002203</v>
      </c>
      <c r="E144" s="408"/>
      <c r="F144" s="408">
        <v>11.3669068211222</v>
      </c>
      <c r="G144" s="408">
        <v>65.544810892178106</v>
      </c>
      <c r="H144" s="408">
        <v>2.9233545312716398</v>
      </c>
      <c r="I144" s="408"/>
      <c r="J144" s="408">
        <v>10.886347952687601</v>
      </c>
      <c r="K144" s="408"/>
      <c r="L144" s="408"/>
      <c r="M144" s="408">
        <v>0.76399657683468603</v>
      </c>
      <c r="N144" s="408"/>
      <c r="O144" s="411"/>
      <c r="P144" s="417">
        <v>10.1601536346153</v>
      </c>
      <c r="Q144" s="237">
        <v>74.346984293802947</v>
      </c>
      <c r="R144" s="237">
        <v>0</v>
      </c>
      <c r="S144" s="237">
        <v>14.816350942201097</v>
      </c>
      <c r="T144" s="237">
        <v>0.28798380680363156</v>
      </c>
      <c r="U144" s="237">
        <v>4.789625660774751E-2</v>
      </c>
      <c r="V144" s="237">
        <v>2.0375603329658039</v>
      </c>
      <c r="W144" s="237">
        <v>4.2358124537004409</v>
      </c>
      <c r="X144" s="412">
        <v>4.2274119139183206</v>
      </c>
      <c r="Y144" s="270">
        <v>0.82354643073003209</v>
      </c>
      <c r="Z144" s="270">
        <v>100.06921047465929</v>
      </c>
      <c r="AA144" s="270">
        <v>14687.92219080852</v>
      </c>
      <c r="AB144" s="270">
        <v>161.14331262132984</v>
      </c>
      <c r="AC144" s="270">
        <v>8.3598293125539467</v>
      </c>
      <c r="AD144" s="270">
        <v>2.5778969530821128</v>
      </c>
      <c r="AE144" s="270">
        <v>13.449952330844509</v>
      </c>
      <c r="AF144" s="270">
        <v>0.41834998994309874</v>
      </c>
      <c r="AG144" s="270">
        <v>12.751156324413078</v>
      </c>
      <c r="AH144" s="270">
        <v>21.270986720132335</v>
      </c>
      <c r="AI144" s="270">
        <v>2.1745584047179252</v>
      </c>
      <c r="AJ144" s="270">
        <v>11.219582964245514</v>
      </c>
      <c r="AK144" s="270">
        <v>125.43626623307198</v>
      </c>
      <c r="AL144" s="270">
        <v>8.0690594539051208</v>
      </c>
      <c r="AM144" s="270">
        <v>1.6571925002569965</v>
      </c>
      <c r="AN144" s="270">
        <v>192.52593849778674</v>
      </c>
      <c r="AO144" s="270">
        <v>3.2323619440044826</v>
      </c>
      <c r="AP144" s="270">
        <v>1899.4559963804736</v>
      </c>
      <c r="AQ144" s="270">
        <v>0.62143669230824983</v>
      </c>
      <c r="AR144" s="270">
        <v>2.0029917325108078</v>
      </c>
      <c r="AS144" s="270">
        <v>0.34233577263928172</v>
      </c>
      <c r="AT144" s="270">
        <v>2.3773653414344724</v>
      </c>
      <c r="AU144" s="270">
        <v>12.96284176878217</v>
      </c>
      <c r="AV144" s="270">
        <v>0.55080154934467584</v>
      </c>
      <c r="AW144" s="270">
        <v>1.7412888065095928</v>
      </c>
      <c r="AX144" s="270">
        <v>0.29082184999047045</v>
      </c>
      <c r="AY144" s="270">
        <v>2.1573520755370974</v>
      </c>
      <c r="AZ144" s="270">
        <v>0.371054241504854</v>
      </c>
      <c r="BA144" s="270">
        <v>47.723846917929613</v>
      </c>
      <c r="BB144" s="270">
        <v>8.9840468197877339</v>
      </c>
      <c r="BC144" s="270">
        <v>18.003262370394161</v>
      </c>
      <c r="BD144" s="270">
        <v>170.44451696561356</v>
      </c>
      <c r="BE144" s="270">
        <v>72.915598730273828</v>
      </c>
      <c r="BF144" s="270">
        <v>122.58208215720045</v>
      </c>
      <c r="BG144" s="26"/>
    </row>
    <row r="145" spans="1:59" s="96" customFormat="1" ht="12.75" x14ac:dyDescent="0.2">
      <c r="A145" s="13">
        <v>0.75</v>
      </c>
      <c r="B145" s="279">
        <v>700</v>
      </c>
      <c r="C145" s="408">
        <v>1.48927183533816</v>
      </c>
      <c r="D145" s="408">
        <v>7.5010311174618103</v>
      </c>
      <c r="E145" s="408"/>
      <c r="F145" s="408">
        <v>10.00251300907</v>
      </c>
      <c r="G145" s="408">
        <v>65.895458268881796</v>
      </c>
      <c r="H145" s="408">
        <v>2.8404671639763999</v>
      </c>
      <c r="I145" s="408"/>
      <c r="J145" s="408">
        <v>11.494075630540699</v>
      </c>
      <c r="K145" s="408"/>
      <c r="L145" s="408"/>
      <c r="M145" s="408">
        <v>0.77718297473113696</v>
      </c>
      <c r="N145" s="408"/>
      <c r="O145" s="411"/>
      <c r="P145" s="417">
        <v>10.465846946425801</v>
      </c>
      <c r="Q145" s="237">
        <v>74.018436613628097</v>
      </c>
      <c r="R145" s="237">
        <v>0</v>
      </c>
      <c r="S145" s="237">
        <v>15.039758178399326</v>
      </c>
      <c r="T145" s="237">
        <v>0.25680305698053651</v>
      </c>
      <c r="U145" s="237">
        <v>4.2978849634455703E-2</v>
      </c>
      <c r="V145" s="237">
        <v>2.0216810907099663</v>
      </c>
      <c r="W145" s="237">
        <v>4.3296195047315962</v>
      </c>
      <c r="X145" s="412">
        <v>4.2907227059160302</v>
      </c>
      <c r="Y145" s="270">
        <v>0.83440412880235171</v>
      </c>
      <c r="Z145" s="270">
        <v>102.78023831855852</v>
      </c>
      <c r="AA145" s="270">
        <v>14922.290499333458</v>
      </c>
      <c r="AB145" s="270">
        <v>170.63084957157054</v>
      </c>
      <c r="AC145" s="270">
        <v>8.5326891095452719</v>
      </c>
      <c r="AD145" s="270">
        <v>2.6552202392885187</v>
      </c>
      <c r="AE145" s="270">
        <v>13.617958421741237</v>
      </c>
      <c r="AF145" s="270">
        <v>0.4173489558085362</v>
      </c>
      <c r="AG145" s="270">
        <v>12.918805548513864</v>
      </c>
      <c r="AH145" s="270">
        <v>21.372562414931306</v>
      </c>
      <c r="AI145" s="270">
        <v>2.1753779194700051</v>
      </c>
      <c r="AJ145" s="270">
        <v>11.790746081124672</v>
      </c>
      <c r="AK145" s="270">
        <v>137.14820528637517</v>
      </c>
      <c r="AL145" s="270">
        <v>8.0532116605925843</v>
      </c>
      <c r="AM145" s="270">
        <v>1.6502897243598438</v>
      </c>
      <c r="AN145" s="270">
        <v>192.28965087370281</v>
      </c>
      <c r="AO145" s="270">
        <v>3.219152671475408</v>
      </c>
      <c r="AP145" s="270">
        <v>1887.6336677030656</v>
      </c>
      <c r="AQ145" s="270">
        <v>0.62969754648468435</v>
      </c>
      <c r="AR145" s="270">
        <v>1.9928520669953786</v>
      </c>
      <c r="AS145" s="270">
        <v>0.34049910061368438</v>
      </c>
      <c r="AT145" s="270">
        <v>2.3639831920346914</v>
      </c>
      <c r="AU145" s="270">
        <v>12.889130974012637</v>
      </c>
      <c r="AV145" s="270">
        <v>0.54761614034352801</v>
      </c>
      <c r="AW145" s="270">
        <v>1.7307881692356559</v>
      </c>
      <c r="AX145" s="270">
        <v>0.28903377978394523</v>
      </c>
      <c r="AY145" s="270">
        <v>2.1438897908987506</v>
      </c>
      <c r="AZ145" s="270">
        <v>0.36871916071563826</v>
      </c>
      <c r="BA145" s="270">
        <v>47.565383747799096</v>
      </c>
      <c r="BB145" s="270">
        <v>8.9317884158972731</v>
      </c>
      <c r="BC145" s="270">
        <v>17.890802164170506</v>
      </c>
      <c r="BD145" s="270">
        <v>175.16626751511447</v>
      </c>
      <c r="BE145" s="270">
        <v>71.952976630330056</v>
      </c>
      <c r="BF145" s="270">
        <v>121.8207762670383</v>
      </c>
      <c r="BG145" s="26"/>
    </row>
    <row r="146" spans="1:59" s="96" customFormat="1" ht="12.75" x14ac:dyDescent="0.2">
      <c r="A146" s="13">
        <v>0.8</v>
      </c>
      <c r="B146" s="279">
        <v>700</v>
      </c>
      <c r="C146" s="408">
        <v>1.4208698868852701</v>
      </c>
      <c r="D146" s="408">
        <v>8.0912015736090694</v>
      </c>
      <c r="E146" s="408"/>
      <c r="F146" s="408">
        <v>8.6302055373589699</v>
      </c>
      <c r="G146" s="408">
        <v>66.255959297400594</v>
      </c>
      <c r="H146" s="408">
        <v>2.72956200890992</v>
      </c>
      <c r="I146" s="408"/>
      <c r="J146" s="408">
        <v>12.0806756578872</v>
      </c>
      <c r="K146" s="408"/>
      <c r="L146" s="408"/>
      <c r="M146" s="408">
        <v>0.79152603794904197</v>
      </c>
      <c r="N146" s="408"/>
      <c r="O146" s="411"/>
      <c r="P146" s="417">
        <v>10.664775361267999</v>
      </c>
      <c r="Q146" s="237">
        <v>73.658321648760676</v>
      </c>
      <c r="R146" s="237">
        <v>0</v>
      </c>
      <c r="S146" s="237">
        <v>15.261768067671614</v>
      </c>
      <c r="T146" s="237">
        <v>0.25223213318825477</v>
      </c>
      <c r="U146" s="237">
        <v>4.1935779892447754E-2</v>
      </c>
      <c r="V146" s="237">
        <v>2.0024559980202583</v>
      </c>
      <c r="W146" s="237">
        <v>4.4287043975806331</v>
      </c>
      <c r="X146" s="412">
        <v>4.3545819748861136</v>
      </c>
      <c r="Y146" s="270">
        <v>0.84497896919539373</v>
      </c>
      <c r="Z146" s="270">
        <v>105.94954641594686</v>
      </c>
      <c r="AA146" s="270">
        <v>15188.617484327773</v>
      </c>
      <c r="AB146" s="270">
        <v>182.17096546785331</v>
      </c>
      <c r="AC146" s="270">
        <v>8.6770204679601513</v>
      </c>
      <c r="AD146" s="270">
        <v>2.7265181314166052</v>
      </c>
      <c r="AE146" s="270">
        <v>13.774087035757759</v>
      </c>
      <c r="AF146" s="270">
        <v>0.41597045108712266</v>
      </c>
      <c r="AG146" s="270">
        <v>13.076654544276241</v>
      </c>
      <c r="AH146" s="270">
        <v>21.457901210998955</v>
      </c>
      <c r="AI146" s="270">
        <v>2.1748217496527653</v>
      </c>
      <c r="AJ146" s="270">
        <v>12.410923879815291</v>
      </c>
      <c r="AK146" s="270">
        <v>151.30939486225927</v>
      </c>
      <c r="AL146" s="270">
        <v>8.0332552523610783</v>
      </c>
      <c r="AM146" s="270">
        <v>1.64275172593722</v>
      </c>
      <c r="AN146" s="270">
        <v>191.85144373890213</v>
      </c>
      <c r="AO146" s="270">
        <v>3.2038213840898799</v>
      </c>
      <c r="AP146" s="270">
        <v>1875.6539268861334</v>
      </c>
      <c r="AQ146" s="270">
        <v>0.63797690208373714</v>
      </c>
      <c r="AR146" s="270">
        <v>1.9820496461336505</v>
      </c>
      <c r="AS146" s="270">
        <v>0.33855400578653144</v>
      </c>
      <c r="AT146" s="270">
        <v>2.3498580614065769</v>
      </c>
      <c r="AU146" s="270">
        <v>12.811446788818333</v>
      </c>
      <c r="AV146" s="270">
        <v>0.54426011354291171</v>
      </c>
      <c r="AW146" s="270">
        <v>1.7197237273209436</v>
      </c>
      <c r="AX146" s="270">
        <v>0.28714778635962962</v>
      </c>
      <c r="AY146" s="270">
        <v>2.1296630617807923</v>
      </c>
      <c r="AZ146" s="270">
        <v>0.36624502778893714</v>
      </c>
      <c r="BA146" s="270">
        <v>47.423073125473032</v>
      </c>
      <c r="BB146" s="270">
        <v>8.8785323471607107</v>
      </c>
      <c r="BC146" s="270">
        <v>17.774487157265327</v>
      </c>
      <c r="BD146" s="270">
        <v>179.93479234856625</v>
      </c>
      <c r="BE146" s="270">
        <v>71.029162547756897</v>
      </c>
      <c r="BF146" s="270">
        <v>121.04756774580089</v>
      </c>
      <c r="BG146" s="26"/>
    </row>
    <row r="147" spans="1:59" s="96" customFormat="1" ht="12.75" x14ac:dyDescent="0.2">
      <c r="A147" s="13">
        <v>0.85</v>
      </c>
      <c r="B147" s="279">
        <v>700</v>
      </c>
      <c r="C147" s="408">
        <v>1.3421709127925701</v>
      </c>
      <c r="D147" s="408">
        <v>8.5906120025752699</v>
      </c>
      <c r="E147" s="408"/>
      <c r="F147" s="408">
        <v>7.4084357222938397</v>
      </c>
      <c r="G147" s="408">
        <v>66.572855213219199</v>
      </c>
      <c r="H147" s="408">
        <v>2.65814892496961</v>
      </c>
      <c r="I147" s="408"/>
      <c r="J147" s="408">
        <v>12.6194941772963</v>
      </c>
      <c r="K147" s="408"/>
      <c r="L147" s="408"/>
      <c r="M147" s="408">
        <v>0.80828304685321095</v>
      </c>
      <c r="N147" s="408"/>
      <c r="O147" s="411"/>
      <c r="P147" s="417">
        <v>10.9151436260903</v>
      </c>
      <c r="Q147" s="237">
        <v>73.345486006849839</v>
      </c>
      <c r="R147" s="237">
        <v>0</v>
      </c>
      <c r="S147" s="237">
        <v>15.458652060652266</v>
      </c>
      <c r="T147" s="237">
        <v>0.22992170355204089</v>
      </c>
      <c r="U147" s="237">
        <v>3.7505500626273232E-2</v>
      </c>
      <c r="V147" s="237">
        <v>1.9912420539588045</v>
      </c>
      <c r="W147" s="237">
        <v>4.4807640617890652</v>
      </c>
      <c r="X147" s="412">
        <v>4.4564286125717176</v>
      </c>
      <c r="Y147" s="270">
        <v>0.85462934374915955</v>
      </c>
      <c r="Z147" s="270">
        <v>108.52928020594265</v>
      </c>
      <c r="AA147" s="270">
        <v>15404.075514054992</v>
      </c>
      <c r="AB147" s="270">
        <v>192.83322792401907</v>
      </c>
      <c r="AC147" s="270">
        <v>8.8355306791968165</v>
      </c>
      <c r="AD147" s="270">
        <v>2.8005342358287808</v>
      </c>
      <c r="AE147" s="270">
        <v>13.920886392290745</v>
      </c>
      <c r="AF147" s="270">
        <v>0.41466032367327949</v>
      </c>
      <c r="AG147" s="270">
        <v>13.220657602717841</v>
      </c>
      <c r="AH147" s="270">
        <v>21.530225095157125</v>
      </c>
      <c r="AI147" s="270">
        <v>2.1739741126442662</v>
      </c>
      <c r="AJ147" s="270">
        <v>13.03165520010511</v>
      </c>
      <c r="AK147" s="270">
        <v>166.64137129313823</v>
      </c>
      <c r="AL147" s="270">
        <v>8.013684574064877</v>
      </c>
      <c r="AM147" s="270">
        <v>1.635847569009887</v>
      </c>
      <c r="AN147" s="270">
        <v>191.54852739572922</v>
      </c>
      <c r="AO147" s="270">
        <v>3.1911831536109321</v>
      </c>
      <c r="AP147" s="270">
        <v>1863.3686501846053</v>
      </c>
      <c r="AQ147" s="270">
        <v>0.64543949236339471</v>
      </c>
      <c r="AR147" s="270">
        <v>1.9724288397757652</v>
      </c>
      <c r="AS147" s="270">
        <v>0.33684120386419392</v>
      </c>
      <c r="AT147" s="270">
        <v>2.3375300342339198</v>
      </c>
      <c r="AU147" s="270">
        <v>12.74451116452915</v>
      </c>
      <c r="AV147" s="270">
        <v>0.54136776000079212</v>
      </c>
      <c r="AW147" s="270">
        <v>1.7101932738884116</v>
      </c>
      <c r="AX147" s="270">
        <v>0.28553674628422077</v>
      </c>
      <c r="AY147" s="270">
        <v>2.1175891946030547</v>
      </c>
      <c r="AZ147" s="270">
        <v>0.36416201065246734</v>
      </c>
      <c r="BA147" s="270">
        <v>47.278389285013681</v>
      </c>
      <c r="BB147" s="270">
        <v>8.8325467647268443</v>
      </c>
      <c r="BC147" s="270">
        <v>17.677745503251792</v>
      </c>
      <c r="BD147" s="270">
        <v>184.66861836357705</v>
      </c>
      <c r="BE147" s="270">
        <v>70.217343371465105</v>
      </c>
      <c r="BF147" s="270">
        <v>120.36529016475066</v>
      </c>
      <c r="BG147" s="26"/>
    </row>
    <row r="148" spans="1:59" s="96" customFormat="1" ht="12.75" x14ac:dyDescent="0.2">
      <c r="A148" s="13">
        <v>0.89999999999999913</v>
      </c>
      <c r="B148" s="279">
        <v>700</v>
      </c>
      <c r="C148" s="408">
        <v>1.2770508170542301</v>
      </c>
      <c r="D148" s="408">
        <v>9.0917868442494996</v>
      </c>
      <c r="E148" s="408"/>
      <c r="F148" s="408">
        <v>6.19190522360846</v>
      </c>
      <c r="G148" s="408">
        <v>66.909643888498096</v>
      </c>
      <c r="H148" s="408">
        <v>2.5648093467475999</v>
      </c>
      <c r="I148" s="408"/>
      <c r="J148" s="408">
        <v>13.1408977107121</v>
      </c>
      <c r="K148" s="408"/>
      <c r="L148" s="408"/>
      <c r="M148" s="408">
        <v>0.823906169130038</v>
      </c>
      <c r="N148" s="408"/>
      <c r="O148" s="411"/>
      <c r="P148" s="417">
        <v>11.1183747687184</v>
      </c>
      <c r="Q148" s="237">
        <v>73.026873661710283</v>
      </c>
      <c r="R148" s="237">
        <v>0</v>
      </c>
      <c r="S148" s="237">
        <v>15.657237530767123</v>
      </c>
      <c r="T148" s="237">
        <v>0.21005133159163886</v>
      </c>
      <c r="U148" s="237">
        <v>3.4600299663085574E-2</v>
      </c>
      <c r="V148" s="237">
        <v>1.9744978136186759</v>
      </c>
      <c r="W148" s="237">
        <v>4.5362653122326622</v>
      </c>
      <c r="X148" s="412">
        <v>4.5604740504165218</v>
      </c>
      <c r="Y148" s="270">
        <v>0.86431661703886364</v>
      </c>
      <c r="Z148" s="270">
        <v>111.57052640925517</v>
      </c>
      <c r="AA148" s="270">
        <v>15646.791217280237</v>
      </c>
      <c r="AB148" s="270">
        <v>205.67143597029229</v>
      </c>
      <c r="AC148" s="270">
        <v>8.9796971220867636</v>
      </c>
      <c r="AD148" s="270">
        <v>2.8724030532075071</v>
      </c>
      <c r="AE148" s="270">
        <v>14.061176966934376</v>
      </c>
      <c r="AF148" s="270">
        <v>0.41321568228841793</v>
      </c>
      <c r="AG148" s="270">
        <v>13.360480504645613</v>
      </c>
      <c r="AH148" s="270">
        <v>21.595176265123897</v>
      </c>
      <c r="AI148" s="270">
        <v>2.1724334410067807</v>
      </c>
      <c r="AJ148" s="270">
        <v>13.703539374226859</v>
      </c>
      <c r="AK148" s="270">
        <v>185.29811442007929</v>
      </c>
      <c r="AL148" s="270">
        <v>7.9921205965966511</v>
      </c>
      <c r="AM148" s="270">
        <v>1.6285839904496482</v>
      </c>
      <c r="AN148" s="270">
        <v>191.12970291069237</v>
      </c>
      <c r="AO148" s="270">
        <v>3.1771851350451117</v>
      </c>
      <c r="AP148" s="270">
        <v>1851.5576596938276</v>
      </c>
      <c r="AQ148" s="270">
        <v>0.65288227857180203</v>
      </c>
      <c r="AR148" s="270">
        <v>1.9623582437184226</v>
      </c>
      <c r="AS148" s="270">
        <v>0.3350488681466911</v>
      </c>
      <c r="AT148" s="270">
        <v>2.3246341968439252</v>
      </c>
      <c r="AU148" s="270">
        <v>12.674213421673128</v>
      </c>
      <c r="AV148" s="270">
        <v>0.53833450207623068</v>
      </c>
      <c r="AW148" s="270">
        <v>1.7002272310839788</v>
      </c>
      <c r="AX148" s="270">
        <v>0.28384916232337692</v>
      </c>
      <c r="AY148" s="270">
        <v>2.1049241256421274</v>
      </c>
      <c r="AZ148" s="270">
        <v>0.36197166001953046</v>
      </c>
      <c r="BA148" s="270">
        <v>47.140169940759755</v>
      </c>
      <c r="BB148" s="270">
        <v>8.7846557879399274</v>
      </c>
      <c r="BC148" s="270">
        <v>17.577784122097498</v>
      </c>
      <c r="BD148" s="270">
        <v>189.52295962109403</v>
      </c>
      <c r="BE148" s="270">
        <v>69.449773706006397</v>
      </c>
      <c r="BF148" s="270">
        <v>119.66768372102771</v>
      </c>
      <c r="BG148" s="26"/>
    </row>
    <row r="149" spans="1:59" s="96" customFormat="1" ht="12.75" x14ac:dyDescent="0.2">
      <c r="A149" s="13">
        <v>0.95000000000000695</v>
      </c>
      <c r="B149" s="279">
        <v>699.99999999999898</v>
      </c>
      <c r="C149" s="408">
        <v>1.2124219044765701</v>
      </c>
      <c r="D149" s="408">
        <v>9.5566651842480805</v>
      </c>
      <c r="E149" s="408"/>
      <c r="F149" s="408">
        <v>5.0437777919332598</v>
      </c>
      <c r="G149" s="408">
        <v>67.235722749078505</v>
      </c>
      <c r="H149" s="408">
        <v>2.47867409176905</v>
      </c>
      <c r="I149" s="408"/>
      <c r="J149" s="408">
        <v>13.6316982725992</v>
      </c>
      <c r="K149" s="408"/>
      <c r="L149" s="408"/>
      <c r="M149" s="408">
        <v>0.84104000589526096</v>
      </c>
      <c r="N149" s="408"/>
      <c r="O149" s="411"/>
      <c r="P149" s="417">
        <v>11.332555660395199</v>
      </c>
      <c r="Q149" s="237">
        <v>72.731920761892098</v>
      </c>
      <c r="R149" s="237">
        <v>0</v>
      </c>
      <c r="S149" s="237">
        <v>15.838528699875665</v>
      </c>
      <c r="T149" s="237">
        <v>0.19578390096195433</v>
      </c>
      <c r="U149" s="237">
        <v>3.1912100129904662E-2</v>
      </c>
      <c r="V149" s="237">
        <v>1.958993078636815</v>
      </c>
      <c r="W149" s="237">
        <v>4.5871704011187422</v>
      </c>
      <c r="X149" s="412">
        <v>4.6556910573848231</v>
      </c>
      <c r="Y149" s="270">
        <v>0.87365545871479766</v>
      </c>
      <c r="Z149" s="270">
        <v>114.57310990975986</v>
      </c>
      <c r="AA149" s="270">
        <v>15879.567702161849</v>
      </c>
      <c r="AB149" s="270">
        <v>219.35398509118028</v>
      </c>
      <c r="AC149" s="270">
        <v>9.1245451810454057</v>
      </c>
      <c r="AD149" s="270">
        <v>2.9449824082431904</v>
      </c>
      <c r="AE149" s="270">
        <v>14.193447672458669</v>
      </c>
      <c r="AF149" s="270">
        <v>0.41169102835374838</v>
      </c>
      <c r="AG149" s="270">
        <v>13.490223592592752</v>
      </c>
      <c r="AH149" s="270">
        <v>21.648140791235299</v>
      </c>
      <c r="AI149" s="270">
        <v>2.170232560034866</v>
      </c>
      <c r="AJ149" s="270">
        <v>14.405786160361441</v>
      </c>
      <c r="AK149" s="270">
        <v>207.1696120498724</v>
      </c>
      <c r="AL149" s="270">
        <v>7.9690555645878876</v>
      </c>
      <c r="AM149" s="270">
        <v>1.6213191013591068</v>
      </c>
      <c r="AN149" s="270">
        <v>190.71335221431156</v>
      </c>
      <c r="AO149" s="270">
        <v>3.1636828403355017</v>
      </c>
      <c r="AP149" s="270">
        <v>1839.5086058592206</v>
      </c>
      <c r="AQ149" s="270">
        <v>0.65987854316021699</v>
      </c>
      <c r="AR149" s="270">
        <v>1.9525001603757541</v>
      </c>
      <c r="AS149" s="270">
        <v>0.33330788318628052</v>
      </c>
      <c r="AT149" s="270">
        <v>2.3121822177055709</v>
      </c>
      <c r="AU149" s="270">
        <v>12.606785669139294</v>
      </c>
      <c r="AV149" s="270">
        <v>0.53542628820227323</v>
      </c>
      <c r="AW149" s="270">
        <v>1.6906842929709707</v>
      </c>
      <c r="AX149" s="270">
        <v>0.28224022541493604</v>
      </c>
      <c r="AY149" s="270">
        <v>2.092888213047579</v>
      </c>
      <c r="AZ149" s="270">
        <v>0.35989784412773251</v>
      </c>
      <c r="BA149" s="270">
        <v>47.004374704808782</v>
      </c>
      <c r="BB149" s="270">
        <v>8.7391006156396518</v>
      </c>
      <c r="BC149" s="270">
        <v>17.484394069602214</v>
      </c>
      <c r="BD149" s="270">
        <v>194.41749487398948</v>
      </c>
      <c r="BE149" s="270">
        <v>68.744626439023335</v>
      </c>
      <c r="BF149" s="270">
        <v>119.00068415494304</v>
      </c>
      <c r="BG149" s="26"/>
    </row>
    <row r="150" spans="1:59" s="96" customFormat="1" ht="12.75" x14ac:dyDescent="0.2">
      <c r="A150" s="13">
        <v>0.99999999999999911</v>
      </c>
      <c r="B150" s="279">
        <v>700</v>
      </c>
      <c r="C150" s="408">
        <v>1.5369318960268801</v>
      </c>
      <c r="D150" s="408">
        <v>9.7495898788736906</v>
      </c>
      <c r="E150" s="408"/>
      <c r="F150" s="408">
        <v>4.17891644025228</v>
      </c>
      <c r="G150" s="408">
        <v>64.687147631103102</v>
      </c>
      <c r="H150" s="408">
        <v>2.6129506832478002</v>
      </c>
      <c r="I150" s="408">
        <v>2.5952532930884802</v>
      </c>
      <c r="J150" s="408">
        <v>13.726946175268701</v>
      </c>
      <c r="K150" s="408"/>
      <c r="L150" s="408"/>
      <c r="M150" s="408">
        <v>0.912264002139064</v>
      </c>
      <c r="N150" s="408"/>
      <c r="O150" s="411"/>
      <c r="P150" s="417">
        <v>11.6064483562247</v>
      </c>
      <c r="Q150" s="237">
        <v>72.525768416939144</v>
      </c>
      <c r="R150" s="237">
        <v>0</v>
      </c>
      <c r="S150" s="237">
        <v>15.996572498836045</v>
      </c>
      <c r="T150" s="237">
        <v>0.19013237802894656</v>
      </c>
      <c r="U150" s="237">
        <v>3.1890769939325769E-2</v>
      </c>
      <c r="V150" s="237">
        <v>1.8700478798020719</v>
      </c>
      <c r="W150" s="237">
        <v>4.8355142646135825</v>
      </c>
      <c r="X150" s="412">
        <v>4.5500737918408865</v>
      </c>
      <c r="Y150" s="270">
        <v>0.87767351813881378</v>
      </c>
      <c r="Z150" s="270">
        <v>110.04382755338686</v>
      </c>
      <c r="AA150" s="270">
        <v>16018.325763763351</v>
      </c>
      <c r="AB150" s="270">
        <v>217.29081588817215</v>
      </c>
      <c r="AC150" s="270">
        <v>8.9141257403347254</v>
      </c>
      <c r="AD150" s="270">
        <v>2.840305997814863</v>
      </c>
      <c r="AE150" s="270">
        <v>14.385879438651402</v>
      </c>
      <c r="AF150" s="270">
        <v>0.41423433596509884</v>
      </c>
      <c r="AG150" s="270">
        <v>13.671066253376665</v>
      </c>
      <c r="AH150" s="270">
        <v>21.940353611498224</v>
      </c>
      <c r="AI150" s="270">
        <v>2.2065672840156942</v>
      </c>
      <c r="AJ150" s="270">
        <v>14.996754910762476</v>
      </c>
      <c r="AK150" s="270">
        <v>229.33593755150179</v>
      </c>
      <c r="AL150" s="270">
        <v>8.1110865298573405</v>
      </c>
      <c r="AM150" s="270">
        <v>1.6259017634357884</v>
      </c>
      <c r="AN150" s="270">
        <v>186.40213029108924</v>
      </c>
      <c r="AO150" s="270">
        <v>3.1850823105278137</v>
      </c>
      <c r="AP150" s="270">
        <v>1828.0467443150978</v>
      </c>
      <c r="AQ150" s="270">
        <v>0.66467778064138916</v>
      </c>
      <c r="AR150" s="270">
        <v>1.8798392315350909</v>
      </c>
      <c r="AS150" s="270">
        <v>0.30953330015753844</v>
      </c>
      <c r="AT150" s="270">
        <v>2.0454773815512444</v>
      </c>
      <c r="AU150" s="270">
        <v>10.740352622596303</v>
      </c>
      <c r="AV150" s="270">
        <v>0.44753076235881878</v>
      </c>
      <c r="AW150" s="270">
        <v>1.3304139298058926</v>
      </c>
      <c r="AX150" s="270">
        <v>0.20878427693616344</v>
      </c>
      <c r="AY150" s="270">
        <v>1.463964001412206</v>
      </c>
      <c r="AZ150" s="270">
        <v>0.23882279681507959</v>
      </c>
      <c r="BA150" s="270">
        <v>41.372398839672606</v>
      </c>
      <c r="BB150" s="270">
        <v>8.9743320982859167</v>
      </c>
      <c r="BC150" s="270">
        <v>17.940410130680537</v>
      </c>
      <c r="BD150" s="270">
        <v>180.68673173388436</v>
      </c>
      <c r="BE150" s="270">
        <v>65.732954287433458</v>
      </c>
      <c r="BF150" s="270">
        <v>118.93545079114274</v>
      </c>
      <c r="BG150" s="26"/>
    </row>
    <row r="151" spans="1:59" s="96" customFormat="1" ht="12.75" x14ac:dyDescent="0.2">
      <c r="A151" s="13">
        <v>1.05</v>
      </c>
      <c r="B151" s="279">
        <v>700</v>
      </c>
      <c r="C151" s="408">
        <v>2.0045615966618699</v>
      </c>
      <c r="D151" s="408">
        <v>9.9066630274822192</v>
      </c>
      <c r="E151" s="408"/>
      <c r="F151" s="408">
        <v>3.59636838554577</v>
      </c>
      <c r="G151" s="408">
        <v>60.8582668746675</v>
      </c>
      <c r="H151" s="408">
        <v>2.8374596676945698</v>
      </c>
      <c r="I151" s="408">
        <v>6.1954868073706901</v>
      </c>
      <c r="J151" s="408">
        <v>13.595800429341599</v>
      </c>
      <c r="K151" s="408"/>
      <c r="L151" s="408"/>
      <c r="M151" s="408">
        <v>1.00539321123575</v>
      </c>
      <c r="N151" s="408"/>
      <c r="O151" s="411"/>
      <c r="P151" s="417">
        <v>11.9805101084639</v>
      </c>
      <c r="Q151" s="237">
        <v>72.391229807069578</v>
      </c>
      <c r="R151" s="237">
        <v>0</v>
      </c>
      <c r="S151" s="237">
        <v>16.138815415665764</v>
      </c>
      <c r="T151" s="237">
        <v>0.18268426964033699</v>
      </c>
      <c r="U151" s="237">
        <v>3.2129869798273432E-2</v>
      </c>
      <c r="V151" s="237">
        <v>1.7080060382655244</v>
      </c>
      <c r="W151" s="237">
        <v>5.2540696382199759</v>
      </c>
      <c r="X151" s="412">
        <v>4.2930649613405443</v>
      </c>
      <c r="Y151" s="270">
        <v>0.88060191279685307</v>
      </c>
      <c r="Z151" s="270">
        <v>103.28359479500222</v>
      </c>
      <c r="AA151" s="270">
        <v>16122.110438470481</v>
      </c>
      <c r="AB151" s="270">
        <v>207.74252587655289</v>
      </c>
      <c r="AC151" s="270">
        <v>8.5783036688738878</v>
      </c>
      <c r="AD151" s="270">
        <v>2.6815854844470395</v>
      </c>
      <c r="AE151" s="270">
        <v>14.612625998676474</v>
      </c>
      <c r="AF151" s="270">
        <v>0.41916837272485613</v>
      </c>
      <c r="AG151" s="270">
        <v>13.87251762495451</v>
      </c>
      <c r="AH151" s="270">
        <v>22.352215962896526</v>
      </c>
      <c r="AI151" s="270">
        <v>2.2627889293361196</v>
      </c>
      <c r="AJ151" s="270">
        <v>15.466348309943477</v>
      </c>
      <c r="AK151" s="270">
        <v>249.02275352860642</v>
      </c>
      <c r="AL151" s="270">
        <v>8.3398101233808646</v>
      </c>
      <c r="AM151" s="270">
        <v>1.6381326036424573</v>
      </c>
      <c r="AN151" s="270">
        <v>181.15994195366144</v>
      </c>
      <c r="AO151" s="270">
        <v>3.2268119880190604</v>
      </c>
      <c r="AP151" s="270">
        <v>1819.7995149740743</v>
      </c>
      <c r="AQ151" s="270">
        <v>0.66814722029783569</v>
      </c>
      <c r="AR151" s="270">
        <v>1.7938905945202033</v>
      </c>
      <c r="AS151" s="270">
        <v>0.28260526467059266</v>
      </c>
      <c r="AT151" s="270">
        <v>1.768729611325663</v>
      </c>
      <c r="AU151" s="270">
        <v>8.9357088336107182</v>
      </c>
      <c r="AV151" s="270">
        <v>0.36552305625101117</v>
      </c>
      <c r="AW151" s="270">
        <v>1.0294120483289013</v>
      </c>
      <c r="AX151" s="270">
        <v>0.15374092695488983</v>
      </c>
      <c r="AY151" s="270">
        <v>1.0353165717389357</v>
      </c>
      <c r="AZ151" s="270">
        <v>0.16313034472402621</v>
      </c>
      <c r="BA151" s="270">
        <v>35.560377183154259</v>
      </c>
      <c r="BB151" s="270">
        <v>9.3640065268821431</v>
      </c>
      <c r="BC151" s="270">
        <v>18.66749796394614</v>
      </c>
      <c r="BD151" s="270">
        <v>162.11088118610067</v>
      </c>
      <c r="BE151" s="270">
        <v>62.183059296687041</v>
      </c>
      <c r="BF151" s="270">
        <v>119.34201565620391</v>
      </c>
      <c r="BG151" s="26"/>
    </row>
    <row r="152" spans="1:59" s="96" customFormat="1" ht="12.75" x14ac:dyDescent="0.2">
      <c r="A152" s="13">
        <v>1.1000000000000001</v>
      </c>
      <c r="B152" s="279">
        <v>700</v>
      </c>
      <c r="C152" s="408">
        <v>2.4549209619640999</v>
      </c>
      <c r="D152" s="408">
        <v>10.099875460083901</v>
      </c>
      <c r="E152" s="408"/>
      <c r="F152" s="408">
        <v>3.0842191755533102</v>
      </c>
      <c r="G152" s="408">
        <v>57.167666017805402</v>
      </c>
      <c r="H152" s="408">
        <v>3.0469055081460201</v>
      </c>
      <c r="I152" s="408">
        <v>9.6114742457616291</v>
      </c>
      <c r="J152" s="408">
        <v>13.441611990955399</v>
      </c>
      <c r="K152" s="408"/>
      <c r="L152" s="408"/>
      <c r="M152" s="408">
        <v>1.0933266397302199</v>
      </c>
      <c r="N152" s="408"/>
      <c r="O152" s="411"/>
      <c r="P152" s="417">
        <v>12.2257142177401</v>
      </c>
      <c r="Q152" s="237">
        <v>72.268796972188255</v>
      </c>
      <c r="R152" s="237">
        <v>0</v>
      </c>
      <c r="S152" s="237">
        <v>16.255050932467245</v>
      </c>
      <c r="T152" s="237">
        <v>0.18253710801252029</v>
      </c>
      <c r="U152" s="237">
        <v>3.3416835247506375E-2</v>
      </c>
      <c r="V152" s="237">
        <v>1.5964697678626345</v>
      </c>
      <c r="W152" s="237">
        <v>5.5529086494034017</v>
      </c>
      <c r="X152" s="412">
        <v>4.1108197348184445</v>
      </c>
      <c r="Y152" s="270">
        <v>0.88349893949459901</v>
      </c>
      <c r="Z152" s="270">
        <v>97.606412976128439</v>
      </c>
      <c r="AA152" s="270">
        <v>16228.461089710501</v>
      </c>
      <c r="AB152" s="270">
        <v>199.26204166520921</v>
      </c>
      <c r="AC152" s="270">
        <v>8.2686776334701317</v>
      </c>
      <c r="AD152" s="270">
        <v>2.5432981812569162</v>
      </c>
      <c r="AE152" s="270">
        <v>14.834733667247489</v>
      </c>
      <c r="AF152" s="270">
        <v>0.42418771324399018</v>
      </c>
      <c r="AG152" s="270">
        <v>14.068242975568163</v>
      </c>
      <c r="AH152" s="270">
        <v>22.763907623975577</v>
      </c>
      <c r="AI152" s="270">
        <v>2.3199192431094731</v>
      </c>
      <c r="AJ152" s="270">
        <v>15.91110216953188</v>
      </c>
      <c r="AK152" s="270">
        <v>269.69696800923839</v>
      </c>
      <c r="AL152" s="270">
        <v>8.5742809046134703</v>
      </c>
      <c r="AM152" s="270">
        <v>1.6509660018302108</v>
      </c>
      <c r="AN152" s="270">
        <v>176.4997984602719</v>
      </c>
      <c r="AO152" s="270">
        <v>3.2690269944221098</v>
      </c>
      <c r="AP152" s="270">
        <v>1813.3115071646348</v>
      </c>
      <c r="AQ152" s="270">
        <v>0.67147029794289048</v>
      </c>
      <c r="AR152" s="270">
        <v>1.7202639792136791</v>
      </c>
      <c r="AS152" s="270">
        <v>0.26118435687858921</v>
      </c>
      <c r="AT152" s="270">
        <v>1.5681491509690426</v>
      </c>
      <c r="AU152" s="270">
        <v>7.7098148020373909</v>
      </c>
      <c r="AV152" s="270">
        <v>0.31148990528372134</v>
      </c>
      <c r="AW152" s="270">
        <v>0.84772275584620149</v>
      </c>
      <c r="AX152" s="270">
        <v>0.12300709657571225</v>
      </c>
      <c r="AY152" s="270">
        <v>0.81038334307835325</v>
      </c>
      <c r="AZ152" s="270">
        <v>0.12543629415650553</v>
      </c>
      <c r="BA152" s="270">
        <v>31.393779678562812</v>
      </c>
      <c r="BB152" s="270">
        <v>9.7739190671292562</v>
      </c>
      <c r="BC152" s="270">
        <v>19.41489185641095</v>
      </c>
      <c r="BD152" s="270">
        <v>147.35403297174156</v>
      </c>
      <c r="BE152" s="270">
        <v>59.133292691147496</v>
      </c>
      <c r="BF152" s="270">
        <v>119.8072490686481</v>
      </c>
      <c r="BG152" s="26"/>
    </row>
    <row r="153" spans="1:59" s="96" customFormat="1" ht="12.75" x14ac:dyDescent="0.2">
      <c r="A153" s="13">
        <v>1.1499999999999999</v>
      </c>
      <c r="B153" s="279">
        <v>700</v>
      </c>
      <c r="C153" s="408">
        <v>2.8322827909253498</v>
      </c>
      <c r="D153" s="408">
        <v>10.4805651893082</v>
      </c>
      <c r="E153" s="408"/>
      <c r="F153" s="408">
        <v>2.6889261809103702</v>
      </c>
      <c r="G153" s="408">
        <v>53.776526620645498</v>
      </c>
      <c r="H153" s="408">
        <v>3.23203091276249</v>
      </c>
      <c r="I153" s="408">
        <v>12.5353018111057</v>
      </c>
      <c r="J153" s="408">
        <v>13.2828405458826</v>
      </c>
      <c r="K153" s="408"/>
      <c r="L153" s="408"/>
      <c r="M153" s="408">
        <v>1.17152594845973</v>
      </c>
      <c r="N153" s="408"/>
      <c r="O153" s="411"/>
      <c r="P153" s="417">
        <v>12.5685772707595</v>
      </c>
      <c r="Q153" s="237">
        <v>72.143719135651992</v>
      </c>
      <c r="R153" s="237">
        <v>0</v>
      </c>
      <c r="S153" s="237">
        <v>16.396860346011461</v>
      </c>
      <c r="T153" s="237">
        <v>0.17533603120197624</v>
      </c>
      <c r="U153" s="237">
        <v>3.3845314273732552E-2</v>
      </c>
      <c r="V153" s="237">
        <v>1.4624880899826078</v>
      </c>
      <c r="W153" s="237">
        <v>5.9264850243560687</v>
      </c>
      <c r="X153" s="412">
        <v>3.8612660585221654</v>
      </c>
      <c r="Y153" s="270">
        <v>0.88831746344691209</v>
      </c>
      <c r="Z153" s="270">
        <v>93.228380756722032</v>
      </c>
      <c r="AA153" s="270">
        <v>16348.231128361762</v>
      </c>
      <c r="AB153" s="270">
        <v>192.10178681110378</v>
      </c>
      <c r="AC153" s="270">
        <v>8.0142858375390169</v>
      </c>
      <c r="AD153" s="270">
        <v>2.4385841641984602</v>
      </c>
      <c r="AE153" s="270">
        <v>15.067090018459261</v>
      </c>
      <c r="AF153" s="270">
        <v>0.42960532800984491</v>
      </c>
      <c r="AG153" s="270">
        <v>14.264688583188271</v>
      </c>
      <c r="AH153" s="270">
        <v>23.174567695886314</v>
      </c>
      <c r="AI153" s="270">
        <v>2.3766381954870153</v>
      </c>
      <c r="AJ153" s="270">
        <v>16.323423879395509</v>
      </c>
      <c r="AK153" s="270">
        <v>289.03536333054404</v>
      </c>
      <c r="AL153" s="270">
        <v>8.808409680595819</v>
      </c>
      <c r="AM153" s="270">
        <v>1.6663062716098256</v>
      </c>
      <c r="AN153" s="270">
        <v>173.02957395049472</v>
      </c>
      <c r="AO153" s="270">
        <v>3.3140551745662155</v>
      </c>
      <c r="AP153" s="270">
        <v>1811.0297404762423</v>
      </c>
      <c r="AQ153" s="270">
        <v>0.67535337307469945</v>
      </c>
      <c r="AR153" s="270">
        <v>1.6653911763028335</v>
      </c>
      <c r="AS153" s="270">
        <v>0.24571564510089494</v>
      </c>
      <c r="AT153" s="270">
        <v>1.431529134053483</v>
      </c>
      <c r="AU153" s="270">
        <v>6.908731749237309</v>
      </c>
      <c r="AV153" s="270">
        <v>0.27684283588195263</v>
      </c>
      <c r="AW153" s="270">
        <v>0.73718703972097288</v>
      </c>
      <c r="AX153" s="270">
        <v>0.10512007101068285</v>
      </c>
      <c r="AY153" s="270">
        <v>0.68378164268886032</v>
      </c>
      <c r="AZ153" s="270">
        <v>0.10478570656281161</v>
      </c>
      <c r="BA153" s="270">
        <v>28.579622970615262</v>
      </c>
      <c r="BB153" s="270">
        <v>10.186919096598631</v>
      </c>
      <c r="BC153" s="270">
        <v>20.106773025327588</v>
      </c>
      <c r="BD153" s="270">
        <v>135.9050794166339</v>
      </c>
      <c r="BE153" s="270">
        <v>56.624861609960327</v>
      </c>
      <c r="BF153" s="270">
        <v>120.49834499207131</v>
      </c>
      <c r="BG153" s="26"/>
    </row>
    <row r="154" spans="1:59" s="96" customFormat="1" ht="12.75" x14ac:dyDescent="0.2">
      <c r="A154" s="13">
        <v>1.2</v>
      </c>
      <c r="B154" s="279">
        <v>700</v>
      </c>
      <c r="C154" s="408">
        <v>3.18771423446174</v>
      </c>
      <c r="D154" s="408">
        <v>10.789574469378101</v>
      </c>
      <c r="E154" s="408"/>
      <c r="F154" s="408">
        <v>2.2951700943514499</v>
      </c>
      <c r="G154" s="408">
        <v>50.482949818924901</v>
      </c>
      <c r="H154" s="408">
        <v>3.4182382671437699</v>
      </c>
      <c r="I154" s="408">
        <v>15.4554812808863</v>
      </c>
      <c r="J154" s="408">
        <v>13.130819262852899</v>
      </c>
      <c r="K154" s="408"/>
      <c r="L154" s="408"/>
      <c r="M154" s="408">
        <v>1.2400525720009401</v>
      </c>
      <c r="N154" s="408"/>
      <c r="O154" s="411"/>
      <c r="P154" s="417">
        <v>12.864913506110801</v>
      </c>
      <c r="Q154" s="237">
        <v>72.069668657936973</v>
      </c>
      <c r="R154" s="237">
        <v>0</v>
      </c>
      <c r="S154" s="237">
        <v>16.486727907250287</v>
      </c>
      <c r="T154" s="237">
        <v>0.16857364074994549</v>
      </c>
      <c r="U154" s="237">
        <v>3.3384059018905829E-2</v>
      </c>
      <c r="V154" s="237">
        <v>1.3699040168115661</v>
      </c>
      <c r="W154" s="237">
        <v>6.1791784453910878</v>
      </c>
      <c r="X154" s="412">
        <v>3.6925632728412414</v>
      </c>
      <c r="Y154" s="270">
        <v>0.89368824148671677</v>
      </c>
      <c r="Z154" s="270">
        <v>89.34631139896095</v>
      </c>
      <c r="AA154" s="270">
        <v>16466.081910120676</v>
      </c>
      <c r="AB154" s="270">
        <v>185.58726130657413</v>
      </c>
      <c r="AC154" s="270">
        <v>7.800923279095227</v>
      </c>
      <c r="AD154" s="270">
        <v>2.3488779056945104</v>
      </c>
      <c r="AE154" s="270">
        <v>15.318828771309333</v>
      </c>
      <c r="AF154" s="270">
        <v>0.43563822422424925</v>
      </c>
      <c r="AG154" s="270">
        <v>14.487276731060831</v>
      </c>
      <c r="AH154" s="270">
        <v>23.624396512921425</v>
      </c>
      <c r="AI154" s="270">
        <v>2.4373320980414479</v>
      </c>
      <c r="AJ154" s="270">
        <v>16.764028349809035</v>
      </c>
      <c r="AK154" s="270">
        <v>311.37547977642151</v>
      </c>
      <c r="AL154" s="270">
        <v>9.0578481855576047</v>
      </c>
      <c r="AM154" s="270">
        <v>1.6816771384553904</v>
      </c>
      <c r="AN154" s="270">
        <v>169.74238847362381</v>
      </c>
      <c r="AO154" s="270">
        <v>3.3594570107927937</v>
      </c>
      <c r="AP154" s="270">
        <v>1810.4001378626199</v>
      </c>
      <c r="AQ154" s="270">
        <v>0.6793170419172766</v>
      </c>
      <c r="AR154" s="270">
        <v>1.6134656302691899</v>
      </c>
      <c r="AS154" s="270">
        <v>0.23191661244499276</v>
      </c>
      <c r="AT154" s="270">
        <v>1.3165471206438499</v>
      </c>
      <c r="AU154" s="270">
        <v>6.2571941247386631</v>
      </c>
      <c r="AV154" s="270">
        <v>0.24909183021618295</v>
      </c>
      <c r="AW154" s="270">
        <v>0.65211031702344779</v>
      </c>
      <c r="AX154" s="270">
        <v>9.1772612227631153E-2</v>
      </c>
      <c r="AY154" s="270">
        <v>0.591399942908715</v>
      </c>
      <c r="AZ154" s="270">
        <v>8.9976866161359845E-2</v>
      </c>
      <c r="BA154" s="270">
        <v>26.214639140170277</v>
      </c>
      <c r="BB154" s="270">
        <v>10.621357555010604</v>
      </c>
      <c r="BC154" s="270">
        <v>20.842163176492566</v>
      </c>
      <c r="BD154" s="270">
        <v>126.36573820096743</v>
      </c>
      <c r="BE154" s="270">
        <v>54.356173299272186</v>
      </c>
      <c r="BF154" s="270">
        <v>121.10136191104795</v>
      </c>
      <c r="BG154" s="26"/>
    </row>
    <row r="155" spans="1:59" s="96" customFormat="1" ht="12.75" x14ac:dyDescent="0.2">
      <c r="A155" s="13">
        <v>1.25</v>
      </c>
      <c r="B155" s="279">
        <v>700</v>
      </c>
      <c r="C155" s="408">
        <v>3.49360337535918</v>
      </c>
      <c r="D155" s="408">
        <v>11.255234795721501</v>
      </c>
      <c r="E155" s="408"/>
      <c r="F155" s="408">
        <v>1.93092774849005</v>
      </c>
      <c r="G155" s="408">
        <v>47.398971955482097</v>
      </c>
      <c r="H155" s="408">
        <v>3.5698367834932498</v>
      </c>
      <c r="I155" s="408">
        <v>18.063033331618801</v>
      </c>
      <c r="J155" s="408">
        <v>12.9820774266468</v>
      </c>
      <c r="K155" s="408"/>
      <c r="L155" s="408"/>
      <c r="M155" s="408">
        <v>1.3063145831883001</v>
      </c>
      <c r="N155" s="408"/>
      <c r="O155" s="411"/>
      <c r="P155" s="417">
        <v>13.213031399582199</v>
      </c>
      <c r="Q155" s="237">
        <v>71.972154503677274</v>
      </c>
      <c r="R155" s="237">
        <v>0</v>
      </c>
      <c r="S155" s="237">
        <v>16.600910508092269</v>
      </c>
      <c r="T155" s="237">
        <v>0.15523539351332222</v>
      </c>
      <c r="U155" s="237">
        <v>3.2005756248172583E-2</v>
      </c>
      <c r="V155" s="237">
        <v>1.278481767949305</v>
      </c>
      <c r="W155" s="237">
        <v>6.4428258393594477</v>
      </c>
      <c r="X155" s="412">
        <v>3.5183862311602159</v>
      </c>
      <c r="Y155" s="270">
        <v>0.90129516066689597</v>
      </c>
      <c r="Z155" s="270">
        <v>86.422744545410467</v>
      </c>
      <c r="AA155" s="270">
        <v>16626.516238354612</v>
      </c>
      <c r="AB155" s="270">
        <v>180.77117182573878</v>
      </c>
      <c r="AC155" s="270">
        <v>7.6199366163649929</v>
      </c>
      <c r="AD155" s="270">
        <v>2.2786413730759625</v>
      </c>
      <c r="AE155" s="270">
        <v>15.58239218801066</v>
      </c>
      <c r="AF155" s="270">
        <v>0.4416892373791565</v>
      </c>
      <c r="AG155" s="270">
        <v>14.710162157741719</v>
      </c>
      <c r="AH155" s="270">
        <v>24.067326718393097</v>
      </c>
      <c r="AI155" s="270">
        <v>2.4972583969184501</v>
      </c>
      <c r="AJ155" s="270">
        <v>17.229370643738104</v>
      </c>
      <c r="AK155" s="270">
        <v>335.58970886286062</v>
      </c>
      <c r="AL155" s="270">
        <v>9.3054331936284278</v>
      </c>
      <c r="AM155" s="270">
        <v>1.6978321428252516</v>
      </c>
      <c r="AN155" s="270">
        <v>167.08631139614855</v>
      </c>
      <c r="AO155" s="270">
        <v>3.4056326077706585</v>
      </c>
      <c r="AP155" s="270">
        <v>1810.9350841871062</v>
      </c>
      <c r="AQ155" s="270">
        <v>0.68366681144261665</v>
      </c>
      <c r="AR155" s="270">
        <v>1.5713600262891909</v>
      </c>
      <c r="AS155" s="270">
        <v>0.22102713115655734</v>
      </c>
      <c r="AT155" s="270">
        <v>1.2292443521168395</v>
      </c>
      <c r="AU155" s="270">
        <v>5.7745415364879706</v>
      </c>
      <c r="AV155" s="270">
        <v>0.22874731900297907</v>
      </c>
      <c r="AW155" s="270">
        <v>0.5914198134427664</v>
      </c>
      <c r="AX155" s="270">
        <v>8.2453067846316744E-2</v>
      </c>
      <c r="AY155" s="270">
        <v>0.52787073700551845</v>
      </c>
      <c r="AZ155" s="270">
        <v>7.9912010523951249E-2</v>
      </c>
      <c r="BA155" s="270">
        <v>24.436039842200735</v>
      </c>
      <c r="BB155" s="270">
        <v>11.064293466069493</v>
      </c>
      <c r="BC155" s="270">
        <v>21.535014260048669</v>
      </c>
      <c r="BD155" s="270">
        <v>118.51336846537798</v>
      </c>
      <c r="BE155" s="270">
        <v>52.386031147328261</v>
      </c>
      <c r="BF155" s="270">
        <v>121.80996814548851</v>
      </c>
      <c r="BG155" s="26"/>
    </row>
    <row r="156" spans="1:59" s="96" customFormat="1" ht="12.75" x14ac:dyDescent="0.2">
      <c r="A156" s="13">
        <v>1.3</v>
      </c>
      <c r="B156" s="279">
        <v>700</v>
      </c>
      <c r="C156" s="408">
        <v>3.7931280561926202</v>
      </c>
      <c r="D156" s="408">
        <v>11.716935741857601</v>
      </c>
      <c r="E156" s="408"/>
      <c r="F156" s="408">
        <v>1.5339493570498599</v>
      </c>
      <c r="G156" s="408">
        <v>44.488525478105998</v>
      </c>
      <c r="H156" s="408">
        <v>3.7013832697807101</v>
      </c>
      <c r="I156" s="408">
        <v>20.560453687296899</v>
      </c>
      <c r="J156" s="408">
        <v>12.8391658853394</v>
      </c>
      <c r="K156" s="408"/>
      <c r="L156" s="408"/>
      <c r="M156" s="408">
        <v>1.3664585243768701</v>
      </c>
      <c r="N156" s="408"/>
      <c r="O156" s="411"/>
      <c r="P156" s="417">
        <v>13.4709304182786</v>
      </c>
      <c r="Q156" s="237">
        <v>71.86735286427151</v>
      </c>
      <c r="R156" s="237">
        <v>0</v>
      </c>
      <c r="S156" s="237">
        <v>16.702767515595639</v>
      </c>
      <c r="T156" s="237">
        <v>0.14553800507104309</v>
      </c>
      <c r="U156" s="237">
        <v>3.1148232262123477E-2</v>
      </c>
      <c r="V156" s="237">
        <v>1.2102965843952123</v>
      </c>
      <c r="W156" s="237">
        <v>6.6260901602863989</v>
      </c>
      <c r="X156" s="412">
        <v>3.4168066381180604</v>
      </c>
      <c r="Y156" s="270">
        <v>0.90870329194388211</v>
      </c>
      <c r="Z156" s="270">
        <v>83.940238432868611</v>
      </c>
      <c r="AA156" s="270">
        <v>16801.664454465408</v>
      </c>
      <c r="AB156" s="270">
        <v>177.09373811757197</v>
      </c>
      <c r="AC156" s="270">
        <v>7.4493388221454326</v>
      </c>
      <c r="AD156" s="270">
        <v>2.2143200654258495</v>
      </c>
      <c r="AE156" s="270">
        <v>15.844578516949943</v>
      </c>
      <c r="AF156" s="270">
        <v>0.44762123258688441</v>
      </c>
      <c r="AG156" s="270">
        <v>14.937287486681603</v>
      </c>
      <c r="AH156" s="270">
        <v>24.513315964277865</v>
      </c>
      <c r="AI156" s="270">
        <v>2.5573970758189315</v>
      </c>
      <c r="AJ156" s="270">
        <v>17.730163488903365</v>
      </c>
      <c r="AK156" s="270">
        <v>365.67360454628459</v>
      </c>
      <c r="AL156" s="270">
        <v>9.5544786654114553</v>
      </c>
      <c r="AM156" s="270">
        <v>1.7131075327270096</v>
      </c>
      <c r="AN156" s="270">
        <v>164.54874730939855</v>
      </c>
      <c r="AO156" s="270">
        <v>3.4489989390601186</v>
      </c>
      <c r="AP156" s="270">
        <v>1811.8938356202905</v>
      </c>
      <c r="AQ156" s="270">
        <v>0.68818352716605657</v>
      </c>
      <c r="AR156" s="270">
        <v>1.5325691772939036</v>
      </c>
      <c r="AS156" s="270">
        <v>0.2114551592757975</v>
      </c>
      <c r="AT156" s="270">
        <v>1.1555551158879855</v>
      </c>
      <c r="AU156" s="270">
        <v>5.3760295880000193</v>
      </c>
      <c r="AV156" s="270">
        <v>0.21210607940848195</v>
      </c>
      <c r="AW156" s="270">
        <v>0.54292280353646738</v>
      </c>
      <c r="AX156" s="270">
        <v>7.5132967609161314E-2</v>
      </c>
      <c r="AY156" s="270">
        <v>0.47856214790156121</v>
      </c>
      <c r="AZ156" s="270">
        <v>7.2170001248010623E-2</v>
      </c>
      <c r="BA156" s="270">
        <v>22.941109475478701</v>
      </c>
      <c r="BB156" s="270">
        <v>11.515070570276917</v>
      </c>
      <c r="BC156" s="270">
        <v>22.228101810426526</v>
      </c>
      <c r="BD156" s="270">
        <v>111.90638853089042</v>
      </c>
      <c r="BE156" s="270">
        <v>50.614315263657211</v>
      </c>
      <c r="BF156" s="270">
        <v>122.43027712193759</v>
      </c>
      <c r="BG156" s="26"/>
    </row>
    <row r="157" spans="1:59" s="96" customFormat="1" ht="12.75" x14ac:dyDescent="0.2">
      <c r="A157" s="13">
        <v>1.35</v>
      </c>
      <c r="B157" s="279">
        <v>700</v>
      </c>
      <c r="C157" s="408">
        <v>4.0744477923965396</v>
      </c>
      <c r="D157" s="408">
        <v>12.371313694803399</v>
      </c>
      <c r="E157" s="408"/>
      <c r="F157" s="408">
        <v>1.1315455150596401</v>
      </c>
      <c r="G157" s="408">
        <v>41.561178526831497</v>
      </c>
      <c r="H157" s="408">
        <v>3.8358199835297602</v>
      </c>
      <c r="I157" s="408">
        <v>22.8922174748458</v>
      </c>
      <c r="J157" s="408">
        <v>12.7057869759527</v>
      </c>
      <c r="K157" s="408"/>
      <c r="L157" s="408"/>
      <c r="M157" s="408">
        <v>1.4276900365806799</v>
      </c>
      <c r="N157" s="408"/>
      <c r="O157" s="411"/>
      <c r="P157" s="417">
        <v>13.761298973644299</v>
      </c>
      <c r="Q157" s="237">
        <v>71.791941045259151</v>
      </c>
      <c r="R157" s="237">
        <v>0</v>
      </c>
      <c r="S157" s="237">
        <v>16.798535176686446</v>
      </c>
      <c r="T157" s="237">
        <v>0.14239481777885776</v>
      </c>
      <c r="U157" s="237">
        <v>3.1385776939428608E-2</v>
      </c>
      <c r="V157" s="237">
        <v>1.1248316037248347</v>
      </c>
      <c r="W157" s="237">
        <v>6.8833653390469056</v>
      </c>
      <c r="X157" s="412">
        <v>3.2275462405643967</v>
      </c>
      <c r="Y157" s="270">
        <v>0.91747221813488888</v>
      </c>
      <c r="Z157" s="270">
        <v>81.650929657608785</v>
      </c>
      <c r="AA157" s="270">
        <v>16988.943972295176</v>
      </c>
      <c r="AB157" s="270">
        <v>173.5867016976961</v>
      </c>
      <c r="AC157" s="270">
        <v>7.2867915048501635</v>
      </c>
      <c r="AD157" s="270">
        <v>2.1582092722450472</v>
      </c>
      <c r="AE157" s="270">
        <v>16.137095408015011</v>
      </c>
      <c r="AF157" s="270">
        <v>0.45405571100170794</v>
      </c>
      <c r="AG157" s="270">
        <v>15.183160858319459</v>
      </c>
      <c r="AH157" s="270">
        <v>24.990128426503123</v>
      </c>
      <c r="AI157" s="270">
        <v>2.6217272856145168</v>
      </c>
      <c r="AJ157" s="270">
        <v>18.295779543540135</v>
      </c>
      <c r="AK157" s="270">
        <v>402.35132429988414</v>
      </c>
      <c r="AL157" s="270">
        <v>9.8222866584916027</v>
      </c>
      <c r="AM157" s="270">
        <v>1.7313181399210578</v>
      </c>
      <c r="AN157" s="270">
        <v>162.46254004212901</v>
      </c>
      <c r="AO157" s="270">
        <v>3.4974941458305158</v>
      </c>
      <c r="AP157" s="270">
        <v>1814.6743054881922</v>
      </c>
      <c r="AQ157" s="270">
        <v>0.69391908754780218</v>
      </c>
      <c r="AR157" s="270">
        <v>1.5003908184433645</v>
      </c>
      <c r="AS157" s="270">
        <v>0.20348932070998799</v>
      </c>
      <c r="AT157" s="270">
        <v>1.0953335518078025</v>
      </c>
      <c r="AU157" s="270">
        <v>5.0546637398090137</v>
      </c>
      <c r="AV157" s="270">
        <v>0.19875979438651409</v>
      </c>
      <c r="AW157" s="270">
        <v>0.50458675730479863</v>
      </c>
      <c r="AX157" s="270">
        <v>6.9411845697488178E-2</v>
      </c>
      <c r="AY157" s="270">
        <v>0.44032749567006796</v>
      </c>
      <c r="AZ157" s="270">
        <v>6.6202760363202287E-2</v>
      </c>
      <c r="BA157" s="270">
        <v>21.724543596224169</v>
      </c>
      <c r="BB157" s="270">
        <v>12.009976892321763</v>
      </c>
      <c r="BC157" s="270">
        <v>22.915926184056154</v>
      </c>
      <c r="BD157" s="270">
        <v>105.99613066453277</v>
      </c>
      <c r="BE157" s="270">
        <v>48.949173156379828</v>
      </c>
      <c r="BF157" s="270">
        <v>123.26394815000407</v>
      </c>
      <c r="BG157" s="26"/>
    </row>
    <row r="158" spans="1:59" s="96" customFormat="1" ht="12.75" x14ac:dyDescent="0.2">
      <c r="A158" s="13">
        <v>1.4</v>
      </c>
      <c r="B158" s="279">
        <v>700.00000000000102</v>
      </c>
      <c r="C158" s="408">
        <v>4.3334851509250703</v>
      </c>
      <c r="D158" s="408">
        <v>13.038350118745001</v>
      </c>
      <c r="E158" s="408"/>
      <c r="F158" s="408">
        <v>0.65342604367428203</v>
      </c>
      <c r="G158" s="408">
        <v>38.895673299545997</v>
      </c>
      <c r="H158" s="408">
        <v>3.9301384487418298</v>
      </c>
      <c r="I158" s="408">
        <v>25.076407141511499</v>
      </c>
      <c r="J158" s="408">
        <v>12.5920361648698</v>
      </c>
      <c r="K158" s="408"/>
      <c r="L158" s="408"/>
      <c r="M158" s="408">
        <v>1.48048363198654</v>
      </c>
      <c r="N158" s="408"/>
      <c r="O158" s="411"/>
      <c r="P158" s="417">
        <v>14.013988258497401</v>
      </c>
      <c r="Q158" s="237">
        <v>71.685798861009744</v>
      </c>
      <c r="R158" s="237">
        <v>0</v>
      </c>
      <c r="S158" s="237">
        <v>16.895634373037989</v>
      </c>
      <c r="T158" s="237">
        <v>0.13073525237934069</v>
      </c>
      <c r="U158" s="237">
        <v>2.9831364029582263E-2</v>
      </c>
      <c r="V158" s="237">
        <v>1.0740800361874889</v>
      </c>
      <c r="W158" s="237">
        <v>7.0122455913766064</v>
      </c>
      <c r="X158" s="412">
        <v>3.1716745219792433</v>
      </c>
      <c r="Y158" s="270">
        <v>0.92729737568450932</v>
      </c>
      <c r="Z158" s="270">
        <v>80.009007954637454</v>
      </c>
      <c r="AA158" s="270">
        <v>17226.040279742556</v>
      </c>
      <c r="AB158" s="270">
        <v>171.98965578995927</v>
      </c>
      <c r="AC158" s="270">
        <v>7.1453681198831278</v>
      </c>
      <c r="AD158" s="270">
        <v>2.1113290978241448</v>
      </c>
      <c r="AE158" s="270">
        <v>16.437649738232164</v>
      </c>
      <c r="AF158" s="270">
        <v>0.46031892867361446</v>
      </c>
      <c r="AG158" s="270">
        <v>15.443625091116077</v>
      </c>
      <c r="AH158" s="270">
        <v>25.471649568417234</v>
      </c>
      <c r="AI158" s="270">
        <v>2.6851189008680607</v>
      </c>
      <c r="AJ158" s="270">
        <v>18.961101594952272</v>
      </c>
      <c r="AK158" s="270">
        <v>454.17676165503423</v>
      </c>
      <c r="AL158" s="270">
        <v>10.085141705573442</v>
      </c>
      <c r="AM158" s="270">
        <v>1.7477667495906222</v>
      </c>
      <c r="AN158" s="270">
        <v>160.48582972032574</v>
      </c>
      <c r="AO158" s="270">
        <v>3.5409150447864524</v>
      </c>
      <c r="AP158" s="270">
        <v>1817.7827842022466</v>
      </c>
      <c r="AQ158" s="270">
        <v>0.70004569095670399</v>
      </c>
      <c r="AR158" s="270">
        <v>1.4706360554877467</v>
      </c>
      <c r="AS158" s="270">
        <v>0.19645763406133357</v>
      </c>
      <c r="AT158" s="270">
        <v>1.0439289790918915</v>
      </c>
      <c r="AU158" s="270">
        <v>4.7848439845942536</v>
      </c>
      <c r="AV158" s="270">
        <v>0.18763193157505503</v>
      </c>
      <c r="AW158" s="270">
        <v>0.47315213817117208</v>
      </c>
      <c r="AX158" s="270">
        <v>6.4775068285662651E-2</v>
      </c>
      <c r="AY158" s="270">
        <v>0.40958271914856798</v>
      </c>
      <c r="AZ158" s="270">
        <v>6.1432283732121014E-2</v>
      </c>
      <c r="BA158" s="270">
        <v>20.692276083774487</v>
      </c>
      <c r="BB158" s="270">
        <v>12.493569699438432</v>
      </c>
      <c r="BC158" s="270">
        <v>23.563345717744276</v>
      </c>
      <c r="BD158" s="270">
        <v>101.08564786415728</v>
      </c>
      <c r="BE158" s="270">
        <v>47.455584774467845</v>
      </c>
      <c r="BF158" s="270">
        <v>123.93252607263521</v>
      </c>
      <c r="BG158" s="26"/>
    </row>
    <row r="159" spans="1:59" s="96" customFormat="1" ht="12.75" x14ac:dyDescent="0.2">
      <c r="A159" s="13">
        <v>1.45</v>
      </c>
      <c r="B159" s="279">
        <v>699.99999999999795</v>
      </c>
      <c r="C159" s="408">
        <v>4.5062190091091603</v>
      </c>
      <c r="D159" s="408">
        <v>14.217869655816701</v>
      </c>
      <c r="E159" s="408"/>
      <c r="F159" s="408">
        <v>1.1716923870415501E-2</v>
      </c>
      <c r="G159" s="408">
        <v>36.350852090816403</v>
      </c>
      <c r="H159" s="408">
        <v>3.6157067133130001</v>
      </c>
      <c r="I159" s="408">
        <v>26.940608171825399</v>
      </c>
      <c r="J159" s="408">
        <v>12.363330809680599</v>
      </c>
      <c r="K159" s="408">
        <v>0.43585074031704901</v>
      </c>
      <c r="L159" s="408"/>
      <c r="M159" s="408">
        <v>1.55784588525123</v>
      </c>
      <c r="N159" s="408"/>
      <c r="O159" s="411"/>
      <c r="P159" s="417">
        <v>14.326995190179099</v>
      </c>
      <c r="Q159" s="237">
        <v>71.628569840420155</v>
      </c>
      <c r="R159" s="237">
        <v>0</v>
      </c>
      <c r="S159" s="237">
        <v>16.971864520923056</v>
      </c>
      <c r="T159" s="237">
        <v>0.12715619560911104</v>
      </c>
      <c r="U159" s="237">
        <v>2.9878176951630843E-2</v>
      </c>
      <c r="V159" s="237">
        <v>1.0130154219646053</v>
      </c>
      <c r="W159" s="237">
        <v>7.1930492166540265</v>
      </c>
      <c r="X159" s="412">
        <v>3.0364666274774352</v>
      </c>
      <c r="Y159" s="270">
        <v>0.95550015819845979</v>
      </c>
      <c r="Z159" s="270">
        <v>79.538181298566002</v>
      </c>
      <c r="AA159" s="270">
        <v>17590.410243328621</v>
      </c>
      <c r="AB159" s="270">
        <v>174.10871171197377</v>
      </c>
      <c r="AC159" s="270">
        <v>7.0461147826032953</v>
      </c>
      <c r="AD159" s="270">
        <v>2.0915828383422652</v>
      </c>
      <c r="AE159" s="270">
        <v>15.593329151371604</v>
      </c>
      <c r="AF159" s="270">
        <v>0.46341872207227003</v>
      </c>
      <c r="AG159" s="270">
        <v>15.707862524949938</v>
      </c>
      <c r="AH159" s="270">
        <v>25.901201995937427</v>
      </c>
      <c r="AI159" s="270">
        <v>2.7418686448137803</v>
      </c>
      <c r="AJ159" s="270">
        <v>20.039409892981542</v>
      </c>
      <c r="AK159" s="270">
        <v>544.82284263474253</v>
      </c>
      <c r="AL159" s="270">
        <v>10.322328020774982</v>
      </c>
      <c r="AM159" s="270">
        <v>1.7629311686970701</v>
      </c>
      <c r="AN159" s="270">
        <v>159.039590080176</v>
      </c>
      <c r="AO159" s="270">
        <v>3.584334909475055</v>
      </c>
      <c r="AP159" s="270">
        <v>1778.71192045722</v>
      </c>
      <c r="AQ159" s="270">
        <v>0.70732804186098808</v>
      </c>
      <c r="AR159" s="270">
        <v>1.447005411602093</v>
      </c>
      <c r="AS159" s="270">
        <v>0.19093292381763982</v>
      </c>
      <c r="AT159" s="270">
        <v>1.004140350979364</v>
      </c>
      <c r="AU159" s="270">
        <v>4.5785028691573713</v>
      </c>
      <c r="AV159" s="270">
        <v>0.17914512934886423</v>
      </c>
      <c r="AW159" s="270">
        <v>0.44936624119622537</v>
      </c>
      <c r="AX159" s="270">
        <v>6.129297108486588E-2</v>
      </c>
      <c r="AY159" s="270">
        <v>0.38660621470031126</v>
      </c>
      <c r="AZ159" s="270">
        <v>5.7880950642568214E-2</v>
      </c>
      <c r="BA159" s="270">
        <v>19.977226786899486</v>
      </c>
      <c r="BB159" s="270">
        <v>12.608127502540142</v>
      </c>
      <c r="BC159" s="270">
        <v>24.087553774739245</v>
      </c>
      <c r="BD159" s="270">
        <v>96.829362022026203</v>
      </c>
      <c r="BE159" s="270">
        <v>45.69963186640792</v>
      </c>
      <c r="BF159" s="270">
        <v>124.92933127467602</v>
      </c>
      <c r="BG159" s="26"/>
    </row>
    <row r="160" spans="1:59" s="96" customFormat="1" ht="12.75" x14ac:dyDescent="0.2">
      <c r="A160" s="13">
        <v>1.5</v>
      </c>
      <c r="B160" s="279">
        <v>700.00000000000296</v>
      </c>
      <c r="C160" s="408">
        <v>4.8937735746112203</v>
      </c>
      <c r="D160" s="408">
        <v>18.970142869444299</v>
      </c>
      <c r="E160" s="408"/>
      <c r="F160" s="408"/>
      <c r="G160" s="408">
        <v>30.286714414668602</v>
      </c>
      <c r="H160" s="408">
        <v>1.7770265277950601</v>
      </c>
      <c r="I160" s="408">
        <v>30.036824771548101</v>
      </c>
      <c r="J160" s="408">
        <v>10.96357010733</v>
      </c>
      <c r="K160" s="408">
        <v>2.3255971064212</v>
      </c>
      <c r="L160" s="408"/>
      <c r="M160" s="408"/>
      <c r="N160" s="408"/>
      <c r="O160" s="411">
        <v>0.74635062818147302</v>
      </c>
      <c r="P160" s="417">
        <v>15.0613127145968</v>
      </c>
      <c r="Q160" s="237">
        <v>71.766814255252811</v>
      </c>
      <c r="R160" s="237">
        <v>0</v>
      </c>
      <c r="S160" s="237">
        <v>16.933044501155333</v>
      </c>
      <c r="T160" s="237">
        <v>0.1340077296776139</v>
      </c>
      <c r="U160" s="237">
        <v>3.2763771645588927E-2</v>
      </c>
      <c r="V160" s="237">
        <v>0.96972341311124666</v>
      </c>
      <c r="W160" s="237">
        <v>7.2892728018161117</v>
      </c>
      <c r="X160" s="412">
        <v>2.8743735273413091</v>
      </c>
      <c r="Y160" s="270">
        <v>1.1156842565998062</v>
      </c>
      <c r="Z160" s="270">
        <v>87.577195311204434</v>
      </c>
      <c r="AA160" s="270">
        <v>19930.315357073061</v>
      </c>
      <c r="AB160" s="270">
        <v>204.04196622072774</v>
      </c>
      <c r="AC160" s="270">
        <v>6.6892597797344635</v>
      </c>
      <c r="AD160" s="270">
        <v>2.0481444973548482</v>
      </c>
      <c r="AE160" s="270">
        <v>2.3163175512342895</v>
      </c>
      <c r="AF160" s="270">
        <v>0.10684307082126741</v>
      </c>
      <c r="AG160" s="270">
        <v>24.289163106845624</v>
      </c>
      <c r="AH160" s="270">
        <v>40.458896424251989</v>
      </c>
      <c r="AI160" s="270">
        <v>4.0174168864585891</v>
      </c>
      <c r="AJ160" s="270">
        <v>21.255491148617306</v>
      </c>
      <c r="AK160" s="270">
        <v>730.99330194998174</v>
      </c>
      <c r="AL160" s="270">
        <v>15.26252826053647</v>
      </c>
      <c r="AM160" s="270">
        <v>2.1943463229468665</v>
      </c>
      <c r="AN160" s="270">
        <v>155.79063358009194</v>
      </c>
      <c r="AO160" s="270">
        <v>3.6235223460834125</v>
      </c>
      <c r="AP160" s="270">
        <v>1272.0252417835416</v>
      </c>
      <c r="AQ160" s="270">
        <v>0.86907859606565596</v>
      </c>
      <c r="AR160" s="270">
        <v>1.5489719192271807</v>
      </c>
      <c r="AS160" s="270">
        <v>0.1935602375787801</v>
      </c>
      <c r="AT160" s="270">
        <v>0.98063416896770572</v>
      </c>
      <c r="AU160" s="270">
        <v>4.3706855544651422</v>
      </c>
      <c r="AV160" s="270">
        <v>0.17021644101155628</v>
      </c>
      <c r="AW160" s="270">
        <v>0.42209347850944468</v>
      </c>
      <c r="AX160" s="270">
        <v>5.6932604135544781E-2</v>
      </c>
      <c r="AY160" s="270">
        <v>0.35666416533875567</v>
      </c>
      <c r="AZ160" s="270">
        <v>5.3112913855266397E-2</v>
      </c>
      <c r="BA160" s="270">
        <v>19.249836753136716</v>
      </c>
      <c r="BB160" s="270">
        <v>12.181231181904723</v>
      </c>
      <c r="BC160" s="270">
        <v>24.644889952472923</v>
      </c>
      <c r="BD160" s="270">
        <v>85.321544178134289</v>
      </c>
      <c r="BE160" s="270">
        <v>41.566416982478167</v>
      </c>
      <c r="BF160" s="270">
        <v>134.8304940185898</v>
      </c>
      <c r="BG160" s="26"/>
    </row>
    <row r="161" spans="1:59" s="96" customFormat="1" ht="12.75" x14ac:dyDescent="0.2">
      <c r="A161" s="13">
        <v>1.55</v>
      </c>
      <c r="B161" s="279">
        <v>700.00000000000102</v>
      </c>
      <c r="C161" s="408">
        <v>5.0208915747948</v>
      </c>
      <c r="D161" s="408">
        <v>21.268704804170401</v>
      </c>
      <c r="E161" s="408"/>
      <c r="F161" s="408"/>
      <c r="G161" s="408">
        <v>26.416603562015101</v>
      </c>
      <c r="H161" s="408">
        <v>0.694984975177241</v>
      </c>
      <c r="I161" s="408">
        <v>32.183052288213098</v>
      </c>
      <c r="J161" s="408">
        <v>10.1056597931138</v>
      </c>
      <c r="K161" s="408">
        <v>3.4899217570256398</v>
      </c>
      <c r="L161" s="408"/>
      <c r="M161" s="408"/>
      <c r="N161" s="408"/>
      <c r="O161" s="411">
        <v>0.82018124549002402</v>
      </c>
      <c r="P161" s="417">
        <v>15.8078690339043</v>
      </c>
      <c r="Q161" s="237">
        <v>71.912041457165472</v>
      </c>
      <c r="R161" s="237">
        <v>0</v>
      </c>
      <c r="S161" s="237">
        <v>16.880182402213222</v>
      </c>
      <c r="T161" s="237">
        <v>0.14142403772886306</v>
      </c>
      <c r="U161" s="237">
        <v>3.6132170444036098E-2</v>
      </c>
      <c r="V161" s="237">
        <v>0.93779207726486646</v>
      </c>
      <c r="W161" s="237">
        <v>7.3328267251457646</v>
      </c>
      <c r="X161" s="412">
        <v>2.7596011300377619</v>
      </c>
      <c r="Y161" s="270">
        <v>1.2226580080045946</v>
      </c>
      <c r="Z161" s="270">
        <v>90.363544065504115</v>
      </c>
      <c r="AA161" s="270">
        <v>21125.685297809501</v>
      </c>
      <c r="AB161" s="270">
        <v>214.05752054508204</v>
      </c>
      <c r="AC161" s="270">
        <v>6.5618030733011228</v>
      </c>
      <c r="AD161" s="270">
        <v>2.0394181622882774</v>
      </c>
      <c r="AE161" s="270">
        <v>2.0956856560695805</v>
      </c>
      <c r="AF161" s="270">
        <v>9.9255120528384116E-2</v>
      </c>
      <c r="AG161" s="270">
        <v>25.912476803135039</v>
      </c>
      <c r="AH161" s="270">
        <v>43.4511753603187</v>
      </c>
      <c r="AI161" s="270">
        <v>4.3249098616797372</v>
      </c>
      <c r="AJ161" s="270">
        <v>22.274303174725762</v>
      </c>
      <c r="AK161" s="270">
        <v>790.98507455405661</v>
      </c>
      <c r="AL161" s="270">
        <v>16.577611100257784</v>
      </c>
      <c r="AM161" s="270">
        <v>2.2792731989575357</v>
      </c>
      <c r="AN161" s="270">
        <v>154.63508701358123</v>
      </c>
      <c r="AO161" s="270">
        <v>3.6957945998830346</v>
      </c>
      <c r="AP161" s="270">
        <v>1194.5111137883698</v>
      </c>
      <c r="AQ161" s="270">
        <v>0.89063670954261387</v>
      </c>
      <c r="AR161" s="270">
        <v>1.5381237949576076</v>
      </c>
      <c r="AS161" s="270">
        <v>0.18899837943740619</v>
      </c>
      <c r="AT161" s="270">
        <v>0.94570885304460306</v>
      </c>
      <c r="AU161" s="270">
        <v>4.1904568546513579</v>
      </c>
      <c r="AV161" s="270">
        <v>0.16281363731784654</v>
      </c>
      <c r="AW161" s="270">
        <v>0.40151764584449112</v>
      </c>
      <c r="AX161" s="270">
        <v>5.3957321818707799E-2</v>
      </c>
      <c r="AY161" s="270">
        <v>0.33720088404724241</v>
      </c>
      <c r="AZ161" s="270">
        <v>5.0126640588223914E-2</v>
      </c>
      <c r="BA161" s="270">
        <v>18.72855662165804</v>
      </c>
      <c r="BB161" s="270">
        <v>11.978510714626267</v>
      </c>
      <c r="BC161" s="270">
        <v>25.323453678990678</v>
      </c>
      <c r="BD161" s="270">
        <v>80.139071782199096</v>
      </c>
      <c r="BE161" s="270">
        <v>39.580563043129203</v>
      </c>
      <c r="BF161" s="270">
        <v>138.643909812186</v>
      </c>
      <c r="BG161" s="26"/>
    </row>
    <row r="162" spans="1:59" s="96" customFormat="1" ht="12.75" x14ac:dyDescent="0.2">
      <c r="A162" s="13">
        <v>1.6</v>
      </c>
      <c r="B162" s="279">
        <v>700.00000000000102</v>
      </c>
      <c r="C162" s="408">
        <v>5.1920325627975901</v>
      </c>
      <c r="D162" s="408">
        <v>23.349002508150299</v>
      </c>
      <c r="E162" s="408"/>
      <c r="F162" s="408"/>
      <c r="G162" s="408">
        <v>22.535489060101799</v>
      </c>
      <c r="H162" s="408"/>
      <c r="I162" s="408">
        <v>34.326328379218097</v>
      </c>
      <c r="J162" s="408">
        <v>9.4213295023164907</v>
      </c>
      <c r="K162" s="408">
        <v>4.2968552804301501</v>
      </c>
      <c r="L162" s="408"/>
      <c r="M162" s="408"/>
      <c r="N162" s="408"/>
      <c r="O162" s="411">
        <v>0.87896270698551604</v>
      </c>
      <c r="P162" s="417">
        <v>16.4700000217886</v>
      </c>
      <c r="Q162" s="237">
        <v>72.014256573648439</v>
      </c>
      <c r="R162" s="237">
        <v>0</v>
      </c>
      <c r="S162" s="237">
        <v>16.865605457356263</v>
      </c>
      <c r="T162" s="237">
        <v>0.1453612628332602</v>
      </c>
      <c r="U162" s="237">
        <v>3.8526580331252516E-2</v>
      </c>
      <c r="V162" s="237">
        <v>0.8943486599475069</v>
      </c>
      <c r="W162" s="237">
        <v>7.452828449394973</v>
      </c>
      <c r="X162" s="412">
        <v>2.5890730164883089</v>
      </c>
      <c r="Y162" s="270">
        <v>1.3204928800896893</v>
      </c>
      <c r="Z162" s="270">
        <v>91.451534255993437</v>
      </c>
      <c r="AA162" s="270">
        <v>22180.867065000741</v>
      </c>
      <c r="AB162" s="270">
        <v>218.48900701729951</v>
      </c>
      <c r="AC162" s="270">
        <v>6.424175922877005</v>
      </c>
      <c r="AD162" s="270">
        <v>2.0184033123264178</v>
      </c>
      <c r="AE162" s="270">
        <v>1.9542214173216954</v>
      </c>
      <c r="AF162" s="270">
        <v>9.4107286516267832E-2</v>
      </c>
      <c r="AG162" s="270">
        <v>27.687263951126202</v>
      </c>
      <c r="AH162" s="270">
        <v>46.851647385192059</v>
      </c>
      <c r="AI162" s="270">
        <v>4.6820789114829715</v>
      </c>
      <c r="AJ162" s="270">
        <v>23.231178666570287</v>
      </c>
      <c r="AK162" s="270">
        <v>857.73609950556295</v>
      </c>
      <c r="AL162" s="270">
        <v>18.135229396512145</v>
      </c>
      <c r="AM162" s="270">
        <v>2.3716268570014498</v>
      </c>
      <c r="AN162" s="270">
        <v>153.70881258509388</v>
      </c>
      <c r="AO162" s="270">
        <v>3.7794661152505578</v>
      </c>
      <c r="AP162" s="270">
        <v>1146.6429827305012</v>
      </c>
      <c r="AQ162" s="270">
        <v>0.91374934536349861</v>
      </c>
      <c r="AR162" s="270">
        <v>1.5279192956580094</v>
      </c>
      <c r="AS162" s="270">
        <v>0.18469931032076592</v>
      </c>
      <c r="AT162" s="270">
        <v>0.91342171957729101</v>
      </c>
      <c r="AU162" s="270">
        <v>4.025435449482524</v>
      </c>
      <c r="AV162" s="270">
        <v>0.1560627327489551</v>
      </c>
      <c r="AW162" s="270">
        <v>0.38293105267265048</v>
      </c>
      <c r="AX162" s="270">
        <v>5.1286728780519993E-2</v>
      </c>
      <c r="AY162" s="270">
        <v>0.31980529905459354</v>
      </c>
      <c r="AZ162" s="270">
        <v>4.7465622200685814E-2</v>
      </c>
      <c r="BA162" s="270">
        <v>18.184356243755161</v>
      </c>
      <c r="BB162" s="270">
        <v>12.059206085318511</v>
      </c>
      <c r="BC162" s="270">
        <v>26.092800280915235</v>
      </c>
      <c r="BD162" s="270">
        <v>75.664493247824637</v>
      </c>
      <c r="BE162" s="270">
        <v>37.958560049964213</v>
      </c>
      <c r="BF162" s="270">
        <v>142.46716073934431</v>
      </c>
      <c r="BG162" s="26"/>
    </row>
    <row r="163" spans="1:59" s="96" customFormat="1" ht="12.75" x14ac:dyDescent="0.2">
      <c r="A163" s="13">
        <v>1.65</v>
      </c>
      <c r="B163" s="279">
        <v>700</v>
      </c>
      <c r="C163" s="408">
        <v>5.3913271360423298</v>
      </c>
      <c r="D163" s="408">
        <v>25.050674490302701</v>
      </c>
      <c r="E163" s="408"/>
      <c r="F163" s="408"/>
      <c r="G163" s="408">
        <v>18.548233184410702</v>
      </c>
      <c r="H163" s="408"/>
      <c r="I163" s="408">
        <v>36.611481192068503</v>
      </c>
      <c r="J163" s="408">
        <v>9.0255714195458996</v>
      </c>
      <c r="K163" s="408">
        <v>4.4566601194372302</v>
      </c>
      <c r="L163" s="408"/>
      <c r="M163" s="408"/>
      <c r="N163" s="408"/>
      <c r="O163" s="411">
        <v>0.91605245819265002</v>
      </c>
      <c r="P163" s="417">
        <v>17.161404410907299</v>
      </c>
      <c r="Q163" s="237">
        <v>72.110020487172648</v>
      </c>
      <c r="R163" s="237">
        <v>0</v>
      </c>
      <c r="S163" s="237">
        <v>16.867461043261571</v>
      </c>
      <c r="T163" s="237">
        <v>0.14054525264798765</v>
      </c>
      <c r="U163" s="237">
        <v>3.9199854262542411E-2</v>
      </c>
      <c r="V163" s="237">
        <v>0.88610714949289382</v>
      </c>
      <c r="W163" s="237">
        <v>7.5201963967278616</v>
      </c>
      <c r="X163" s="412">
        <v>2.4364698164345318</v>
      </c>
      <c r="Y163" s="270">
        <v>1.3820874932459222</v>
      </c>
      <c r="Z163" s="270">
        <v>89.693945246752463</v>
      </c>
      <c r="AA163" s="270">
        <v>22878.676918934729</v>
      </c>
      <c r="AB163" s="270">
        <v>212.32863100482143</v>
      </c>
      <c r="AC163" s="270">
        <v>6.301093005835428</v>
      </c>
      <c r="AD163" s="270">
        <v>1.9882489689598737</v>
      </c>
      <c r="AE163" s="270">
        <v>1.8904254241139762</v>
      </c>
      <c r="AF163" s="270">
        <v>9.14609969341353E-2</v>
      </c>
      <c r="AG163" s="270">
        <v>29.7241809887824</v>
      </c>
      <c r="AH163" s="270">
        <v>50.899973421046205</v>
      </c>
      <c r="AI163" s="270">
        <v>5.1183338948190373</v>
      </c>
      <c r="AJ163" s="270">
        <v>24.098574997926601</v>
      </c>
      <c r="AK163" s="270">
        <v>933.73274253834063</v>
      </c>
      <c r="AL163" s="270">
        <v>20.067884725695219</v>
      </c>
      <c r="AM163" s="270">
        <v>2.4733377262485412</v>
      </c>
      <c r="AN163" s="270">
        <v>153.09434899579423</v>
      </c>
      <c r="AO163" s="270">
        <v>3.8841871839983098</v>
      </c>
      <c r="AP163" s="270">
        <v>1135.5253866531789</v>
      </c>
      <c r="AQ163" s="270">
        <v>0.93873011467885148</v>
      </c>
      <c r="AR163" s="270">
        <v>1.5158864116098456</v>
      </c>
      <c r="AS163" s="270">
        <v>0.1802304310642461</v>
      </c>
      <c r="AT163" s="270">
        <v>0.88107562061535261</v>
      </c>
      <c r="AU163" s="270">
        <v>3.8623710903538018</v>
      </c>
      <c r="AV163" s="270">
        <v>0.14942770312849671</v>
      </c>
      <c r="AW163" s="270">
        <v>0.36487972927357631</v>
      </c>
      <c r="AX163" s="270">
        <v>4.8712509886260552E-2</v>
      </c>
      <c r="AY163" s="270">
        <v>0.30312042329156147</v>
      </c>
      <c r="AZ163" s="270">
        <v>4.4922005527553301E-2</v>
      </c>
      <c r="BA163" s="270">
        <v>17.532323267344101</v>
      </c>
      <c r="BB163" s="270">
        <v>12.698374805113659</v>
      </c>
      <c r="BC163" s="270">
        <v>27.038948857235379</v>
      </c>
      <c r="BD163" s="270">
        <v>71.747900242058876</v>
      </c>
      <c r="BE163" s="270">
        <v>36.725125338740945</v>
      </c>
      <c r="BF163" s="270">
        <v>146.01898954000052</v>
      </c>
      <c r="BG163" s="26"/>
    </row>
    <row r="164" spans="1:59" s="96" customFormat="1" ht="12.75" x14ac:dyDescent="0.2">
      <c r="A164" s="13">
        <v>1.7</v>
      </c>
      <c r="B164" s="279">
        <v>700.00000000000102</v>
      </c>
      <c r="C164" s="408">
        <v>5.62917265122337</v>
      </c>
      <c r="D164" s="408">
        <v>26.997447568545699</v>
      </c>
      <c r="E164" s="408"/>
      <c r="F164" s="408"/>
      <c r="G164" s="408">
        <v>14.304222866315399</v>
      </c>
      <c r="H164" s="408"/>
      <c r="I164" s="408">
        <v>38.929199735674302</v>
      </c>
      <c r="J164" s="408">
        <v>8.6116283651232806</v>
      </c>
      <c r="K164" s="408">
        <v>4.5752771543367796</v>
      </c>
      <c r="L164" s="408"/>
      <c r="M164" s="408"/>
      <c r="N164" s="408"/>
      <c r="O164" s="411">
        <v>0.95305165878109099</v>
      </c>
      <c r="P164" s="417">
        <v>17.822308271850702</v>
      </c>
      <c r="Q164" s="237">
        <v>72.19185294748074</v>
      </c>
      <c r="R164" s="237">
        <v>0</v>
      </c>
      <c r="S164" s="237">
        <v>16.871519245345976</v>
      </c>
      <c r="T164" s="237">
        <v>0.13528878294070304</v>
      </c>
      <c r="U164" s="237">
        <v>3.9784327928093027E-2</v>
      </c>
      <c r="V164" s="237">
        <v>0.89306982196678075</v>
      </c>
      <c r="W164" s="237">
        <v>7.5500409333924701</v>
      </c>
      <c r="X164" s="412">
        <v>2.3184439409452211</v>
      </c>
      <c r="Y164" s="270">
        <v>1.4513566274478376</v>
      </c>
      <c r="Z164" s="270">
        <v>88.272592061386263</v>
      </c>
      <c r="AA164" s="270">
        <v>23781.780375659982</v>
      </c>
      <c r="AB164" s="270">
        <v>207.70528520843621</v>
      </c>
      <c r="AC164" s="270">
        <v>6.1506958907112654</v>
      </c>
      <c r="AD164" s="270">
        <v>1.951734110036309</v>
      </c>
      <c r="AE164" s="270">
        <v>1.8325899617356549</v>
      </c>
      <c r="AF164" s="270">
        <v>8.9011646157949501E-2</v>
      </c>
      <c r="AG164" s="270">
        <v>32.179611073759006</v>
      </c>
      <c r="AH164" s="270">
        <v>55.98230605034307</v>
      </c>
      <c r="AI164" s="270">
        <v>5.6768853118096878</v>
      </c>
      <c r="AJ164" s="270">
        <v>25.033126620775072</v>
      </c>
      <c r="AK164" s="270">
        <v>1028.7265399772327</v>
      </c>
      <c r="AL164" s="270">
        <v>22.625719163982222</v>
      </c>
      <c r="AM164" s="270">
        <v>2.5943682399435475</v>
      </c>
      <c r="AN164" s="270">
        <v>152.56298524982321</v>
      </c>
      <c r="AO164" s="270">
        <v>4.0033600664474864</v>
      </c>
      <c r="AP164" s="270">
        <v>1127.839690162639</v>
      </c>
      <c r="AQ164" s="270">
        <v>0.96788530939253914</v>
      </c>
      <c r="AR164" s="270">
        <v>1.5062211954552995</v>
      </c>
      <c r="AS164" s="270">
        <v>0.17609584575614673</v>
      </c>
      <c r="AT164" s="270">
        <v>0.85111423506253925</v>
      </c>
      <c r="AU164" s="270">
        <v>3.7119339546049459</v>
      </c>
      <c r="AV164" s="270">
        <v>0.14331874381983564</v>
      </c>
      <c r="AW164" s="270">
        <v>0.34834848358944998</v>
      </c>
      <c r="AX164" s="270">
        <v>4.636435973199432E-2</v>
      </c>
      <c r="AY164" s="270">
        <v>0.2879418968001537</v>
      </c>
      <c r="AZ164" s="270">
        <v>4.2612597382309395E-2</v>
      </c>
      <c r="BA164" s="270">
        <v>16.930967377847939</v>
      </c>
      <c r="BB164" s="270">
        <v>13.5092024296505</v>
      </c>
      <c r="BC164" s="270">
        <v>28.059364752635805</v>
      </c>
      <c r="BD164" s="270">
        <v>67.958980528159231</v>
      </c>
      <c r="BE164" s="270">
        <v>35.530543304672577</v>
      </c>
      <c r="BF164" s="270">
        <v>150.15921197372819</v>
      </c>
      <c r="BG164" s="26"/>
    </row>
    <row r="165" spans="1:59" s="96" customFormat="1" ht="12.75" x14ac:dyDescent="0.2">
      <c r="A165" s="13">
        <v>1.75</v>
      </c>
      <c r="B165" s="279">
        <v>700</v>
      </c>
      <c r="C165" s="408">
        <v>5.7888257872936002</v>
      </c>
      <c r="D165" s="408">
        <v>28.9362568703534</v>
      </c>
      <c r="E165" s="408"/>
      <c r="F165" s="408"/>
      <c r="G165" s="408">
        <v>10.3927239683815</v>
      </c>
      <c r="H165" s="408"/>
      <c r="I165" s="408">
        <v>40.934541683301099</v>
      </c>
      <c r="J165" s="408">
        <v>8.2704397369020093</v>
      </c>
      <c r="K165" s="408">
        <v>4.6939225620312399</v>
      </c>
      <c r="L165" s="408"/>
      <c r="M165" s="408"/>
      <c r="N165" s="408"/>
      <c r="O165" s="411">
        <v>0.98328939173719498</v>
      </c>
      <c r="P165" s="417">
        <v>18.584712008842899</v>
      </c>
      <c r="Q165" s="237">
        <v>72.302447117923009</v>
      </c>
      <c r="R165" s="237">
        <v>0</v>
      </c>
      <c r="S165" s="237">
        <v>16.861113037401658</v>
      </c>
      <c r="T165" s="237">
        <v>0.12998308973734179</v>
      </c>
      <c r="U165" s="237">
        <v>3.9950738287041487E-2</v>
      </c>
      <c r="V165" s="237">
        <v>0.88133268022432876</v>
      </c>
      <c r="W165" s="237">
        <v>7.5891428356028774</v>
      </c>
      <c r="X165" s="412">
        <v>2.1960305008237304</v>
      </c>
      <c r="Y165" s="270">
        <v>1.5321623270900468</v>
      </c>
      <c r="Z165" s="270">
        <v>87.246683570800215</v>
      </c>
      <c r="AA165" s="270">
        <v>24721.503569044133</v>
      </c>
      <c r="AB165" s="270">
        <v>203.74305634214039</v>
      </c>
      <c r="AC165" s="270">
        <v>6.0465105729972874</v>
      </c>
      <c r="AD165" s="270">
        <v>1.9321128153451799</v>
      </c>
      <c r="AE165" s="270">
        <v>1.788606266083242</v>
      </c>
      <c r="AF165" s="270">
        <v>8.7206979115996161E-2</v>
      </c>
      <c r="AG165" s="270">
        <v>35.017501860469451</v>
      </c>
      <c r="AH165" s="270">
        <v>61.883849002859449</v>
      </c>
      <c r="AI165" s="270">
        <v>6.3276710188491352</v>
      </c>
      <c r="AJ165" s="270">
        <v>26.125491057447441</v>
      </c>
      <c r="AK165" s="270">
        <v>1140.8115501177081</v>
      </c>
      <c r="AL165" s="270">
        <v>25.695158215713054</v>
      </c>
      <c r="AM165" s="270">
        <v>2.7229784938236961</v>
      </c>
      <c r="AN165" s="270">
        <v>152.56686503424564</v>
      </c>
      <c r="AO165" s="270">
        <v>4.1303366536033357</v>
      </c>
      <c r="AP165" s="270">
        <v>1123.5483884941086</v>
      </c>
      <c r="AQ165" s="270">
        <v>0.99856894735520974</v>
      </c>
      <c r="AR165" s="270">
        <v>1.5013222833189348</v>
      </c>
      <c r="AS165" s="270">
        <v>0.1729234363091271</v>
      </c>
      <c r="AT165" s="270">
        <v>0.82760253170333464</v>
      </c>
      <c r="AU165" s="270">
        <v>3.5936977613799694</v>
      </c>
      <c r="AV165" s="270">
        <v>0.13851808093376072</v>
      </c>
      <c r="AW165" s="270">
        <v>0.33537862324314976</v>
      </c>
      <c r="AX165" s="270">
        <v>4.4525422973957743E-2</v>
      </c>
      <c r="AY165" s="270">
        <v>0.27607184028165149</v>
      </c>
      <c r="AZ165" s="270">
        <v>4.080860984403837E-2</v>
      </c>
      <c r="BA165" s="270">
        <v>16.460305074138073</v>
      </c>
      <c r="BB165" s="270">
        <v>14.347900344623298</v>
      </c>
      <c r="BC165" s="270">
        <v>29.006044234852329</v>
      </c>
      <c r="BD165" s="270">
        <v>64.844250586334269</v>
      </c>
      <c r="BE165" s="270">
        <v>34.492216689544122</v>
      </c>
      <c r="BF165" s="270">
        <v>154.45117520251426</v>
      </c>
      <c r="BG165" s="26"/>
    </row>
    <row r="166" spans="1:59" s="96" customFormat="1" ht="12.75" x14ac:dyDescent="0.2">
      <c r="A166" s="13">
        <v>1.8</v>
      </c>
      <c r="B166" s="279">
        <v>700.00000000000205</v>
      </c>
      <c r="C166" s="408">
        <v>5.9479115992624099</v>
      </c>
      <c r="D166" s="408">
        <v>31.033125394784701</v>
      </c>
      <c r="E166" s="408"/>
      <c r="F166" s="408"/>
      <c r="G166" s="408">
        <v>6.3508019132516198</v>
      </c>
      <c r="H166" s="408"/>
      <c r="I166" s="408">
        <v>42.938560788286097</v>
      </c>
      <c r="J166" s="408">
        <v>7.9254243336294499</v>
      </c>
      <c r="K166" s="408">
        <v>4.7910576616242304</v>
      </c>
      <c r="L166" s="408"/>
      <c r="M166" s="408"/>
      <c r="N166" s="408"/>
      <c r="O166" s="411">
        <v>1.0131183091614999</v>
      </c>
      <c r="P166" s="417">
        <v>19.376685044897499</v>
      </c>
      <c r="Q166" s="237">
        <v>72.423458132625058</v>
      </c>
      <c r="R166" s="237">
        <v>0</v>
      </c>
      <c r="S166" s="237">
        <v>16.843472783963172</v>
      </c>
      <c r="T166" s="237">
        <v>0.12279738169665247</v>
      </c>
      <c r="U166" s="237">
        <v>3.9898323961002909E-2</v>
      </c>
      <c r="V166" s="237">
        <v>0.8979235803939396</v>
      </c>
      <c r="W166" s="237">
        <v>7.5538078380706013</v>
      </c>
      <c r="X166" s="412">
        <v>2.118641959289552</v>
      </c>
      <c r="Y166" s="270">
        <v>1.6277065962606785</v>
      </c>
      <c r="Z166" s="270">
        <v>86.495724831330818</v>
      </c>
      <c r="AA166" s="270">
        <v>25862.212389228382</v>
      </c>
      <c r="AB166" s="270">
        <v>200.66026116390427</v>
      </c>
      <c r="AC166" s="270">
        <v>5.9407042408377437</v>
      </c>
      <c r="AD166" s="270">
        <v>1.9136304999065459</v>
      </c>
      <c r="AE166" s="270">
        <v>1.7483248767458481</v>
      </c>
      <c r="AF166" s="270">
        <v>8.5536031239022883E-2</v>
      </c>
      <c r="AG166" s="270">
        <v>38.548767773147176</v>
      </c>
      <c r="AH166" s="270">
        <v>69.477722841858622</v>
      </c>
      <c r="AI166" s="270">
        <v>7.1797749635045207</v>
      </c>
      <c r="AJ166" s="270">
        <v>27.377258643964574</v>
      </c>
      <c r="AK166" s="270">
        <v>1286.0810939650376</v>
      </c>
      <c r="AL166" s="270">
        <v>29.895848069134562</v>
      </c>
      <c r="AM166" s="270">
        <v>2.8725637626711857</v>
      </c>
      <c r="AN166" s="270">
        <v>152.71336415446987</v>
      </c>
      <c r="AO166" s="270">
        <v>4.2728654008913569</v>
      </c>
      <c r="AP166" s="270">
        <v>1121.2543421767707</v>
      </c>
      <c r="AQ166" s="270">
        <v>1.0332637331920369</v>
      </c>
      <c r="AR166" s="270">
        <v>1.4981202905090223</v>
      </c>
      <c r="AS166" s="270">
        <v>0.16998656811654522</v>
      </c>
      <c r="AT166" s="270">
        <v>0.80574487692683927</v>
      </c>
      <c r="AU166" s="270">
        <v>3.484088399050119</v>
      </c>
      <c r="AV166" s="270">
        <v>0.13407432896521634</v>
      </c>
      <c r="AW166" s="270">
        <v>0.32342154659705674</v>
      </c>
      <c r="AX166" s="270">
        <v>4.2835169731233677E-2</v>
      </c>
      <c r="AY166" s="270">
        <v>0.26518391046880929</v>
      </c>
      <c r="AZ166" s="270">
        <v>3.9156374468098991E-2</v>
      </c>
      <c r="BA166" s="270">
        <v>16.023935001167452</v>
      </c>
      <c r="BB166" s="270">
        <v>15.364675070107358</v>
      </c>
      <c r="BC166" s="270">
        <v>30.003712823603855</v>
      </c>
      <c r="BD166" s="270">
        <v>61.897705723371345</v>
      </c>
      <c r="BE166" s="270">
        <v>33.492311698264871</v>
      </c>
      <c r="BF166" s="270">
        <v>159.26519279166862</v>
      </c>
      <c r="BG166" s="26"/>
    </row>
    <row r="167" spans="1:59" s="96" customFormat="1" ht="12.75" x14ac:dyDescent="0.2">
      <c r="A167" s="13">
        <v>1.8500000000000099</v>
      </c>
      <c r="B167" s="279">
        <v>700.00000000000205</v>
      </c>
      <c r="C167" s="408">
        <v>6.1160730259100102</v>
      </c>
      <c r="D167" s="408">
        <v>33.303689601262597</v>
      </c>
      <c r="E167" s="408"/>
      <c r="F167" s="408"/>
      <c r="G167" s="408">
        <v>2.2391499127502299</v>
      </c>
      <c r="H167" s="408"/>
      <c r="I167" s="408">
        <v>44.8412022262509</v>
      </c>
      <c r="J167" s="408">
        <v>7.6066811082499397</v>
      </c>
      <c r="K167" s="408">
        <v>4.8529100416274904</v>
      </c>
      <c r="L167" s="408"/>
      <c r="M167" s="408"/>
      <c r="N167" s="408"/>
      <c r="O167" s="411">
        <v>1.0402940839488599</v>
      </c>
      <c r="P167" s="417">
        <v>20.1649170588964</v>
      </c>
      <c r="Q167" s="237">
        <v>72.560303705085275</v>
      </c>
      <c r="R167" s="237">
        <v>0</v>
      </c>
      <c r="S167" s="237">
        <v>16.795122534945598</v>
      </c>
      <c r="T167" s="237">
        <v>0.12221206099625348</v>
      </c>
      <c r="U167" s="237">
        <v>4.1564878540084699E-2</v>
      </c>
      <c r="V167" s="237">
        <v>0.89522064082219055</v>
      </c>
      <c r="W167" s="237">
        <v>7.5094600114763725</v>
      </c>
      <c r="X167" s="412">
        <v>2.0761161681342366</v>
      </c>
      <c r="Y167" s="270">
        <v>1.7377812525583258</v>
      </c>
      <c r="Z167" s="270">
        <v>86.069055836887813</v>
      </c>
      <c r="AA167" s="270">
        <v>27257.1618792142</v>
      </c>
      <c r="AB167" s="270">
        <v>198.73122494830596</v>
      </c>
      <c r="AC167" s="270">
        <v>5.8259943401439953</v>
      </c>
      <c r="AD167" s="270">
        <v>1.8942018664807332</v>
      </c>
      <c r="AE167" s="270">
        <v>1.7148145165417514</v>
      </c>
      <c r="AF167" s="270">
        <v>8.4145081380001666E-2</v>
      </c>
      <c r="AG167" s="270">
        <v>42.92554291285483</v>
      </c>
      <c r="AH167" s="270">
        <v>79.368125824257504</v>
      </c>
      <c r="AI167" s="270">
        <v>8.3186913778719678</v>
      </c>
      <c r="AJ167" s="270">
        <v>28.763587640363433</v>
      </c>
      <c r="AK167" s="270">
        <v>1476.1379220887989</v>
      </c>
      <c r="AL167" s="270">
        <v>35.872220521544705</v>
      </c>
      <c r="AM167" s="270">
        <v>3.0481498904058602</v>
      </c>
      <c r="AN167" s="270">
        <v>153.10926987531533</v>
      </c>
      <c r="AO167" s="270">
        <v>4.4332368468641548</v>
      </c>
      <c r="AP167" s="270">
        <v>1122.8366031746218</v>
      </c>
      <c r="AQ167" s="270">
        <v>1.0729787291826218</v>
      </c>
      <c r="AR167" s="270">
        <v>1.498531832696709</v>
      </c>
      <c r="AS167" s="270">
        <v>0.16753462302668889</v>
      </c>
      <c r="AT167" s="270">
        <v>0.78678717872524451</v>
      </c>
      <c r="AU167" s="270">
        <v>3.3885433725065388</v>
      </c>
      <c r="AV167" s="270">
        <v>0.13019686160975896</v>
      </c>
      <c r="AW167" s="270">
        <v>0.31297998892970091</v>
      </c>
      <c r="AX167" s="270">
        <v>4.1359619325040127E-2</v>
      </c>
      <c r="AY167" s="270">
        <v>0.25568350119426309</v>
      </c>
      <c r="AZ167" s="270">
        <v>3.7715313955576431E-2</v>
      </c>
      <c r="BA167" s="270">
        <v>15.647473776793458</v>
      </c>
      <c r="BB167" s="270">
        <v>16.617806986816266</v>
      </c>
      <c r="BC167" s="270">
        <v>31.015830572545454</v>
      </c>
      <c r="BD167" s="270">
        <v>59.158075116406323</v>
      </c>
      <c r="BE167" s="270">
        <v>32.559615696338341</v>
      </c>
      <c r="BF167" s="270">
        <v>164.74638862915677</v>
      </c>
      <c r="BG167" s="26"/>
    </row>
    <row r="168" spans="1:59" s="96" customFormat="1" ht="12.75" x14ac:dyDescent="0.2">
      <c r="A168" s="13">
        <v>1.9</v>
      </c>
      <c r="B168" s="279">
        <v>700</v>
      </c>
      <c r="C168" s="408">
        <v>6.0814160060657096</v>
      </c>
      <c r="D168" s="408">
        <v>34.659236765610999</v>
      </c>
      <c r="E168" s="408"/>
      <c r="F168" s="408"/>
      <c r="G168" s="408"/>
      <c r="H168" s="408"/>
      <c r="I168" s="408">
        <v>45.848787347979297</v>
      </c>
      <c r="J168" s="408">
        <v>7.4765385630056498</v>
      </c>
      <c r="K168" s="408">
        <v>4.8800111129994699</v>
      </c>
      <c r="L168" s="408"/>
      <c r="M168" s="408"/>
      <c r="N168" s="408"/>
      <c r="O168" s="411">
        <v>1.05401020433882</v>
      </c>
      <c r="P168" s="417">
        <v>21.0146944223908</v>
      </c>
      <c r="Q168" s="237">
        <v>72.725401154432106</v>
      </c>
      <c r="R168" s="237">
        <v>0</v>
      </c>
      <c r="S168" s="237">
        <v>16.711815793182318</v>
      </c>
      <c r="T168" s="237">
        <v>0.12124305261474794</v>
      </c>
      <c r="U168" s="237">
        <v>4.2455960483916443E-2</v>
      </c>
      <c r="V168" s="237">
        <v>0.91198367172359429</v>
      </c>
      <c r="W168" s="237">
        <v>7.3819027527839314</v>
      </c>
      <c r="X168" s="412">
        <v>2.1051976147793767</v>
      </c>
      <c r="Y168" s="270">
        <v>1.8371122208891535</v>
      </c>
      <c r="Z168" s="270">
        <v>86.619704637900853</v>
      </c>
      <c r="AA168" s="270">
        <v>28298.213400703669</v>
      </c>
      <c r="AB168" s="270">
        <v>198.78118698902318</v>
      </c>
      <c r="AC168" s="270">
        <v>5.8297111630897884</v>
      </c>
      <c r="AD168" s="270">
        <v>1.9102880547988963</v>
      </c>
      <c r="AE168" s="270">
        <v>1.6999385901082764</v>
      </c>
      <c r="AF168" s="270">
        <v>8.3541269243200864E-2</v>
      </c>
      <c r="AG168" s="270">
        <v>46.432096812127355</v>
      </c>
      <c r="AH168" s="270">
        <v>86.920820429999026</v>
      </c>
      <c r="AI168" s="270">
        <v>9.1677450982651187</v>
      </c>
      <c r="AJ168" s="270">
        <v>30.021691871354658</v>
      </c>
      <c r="AK168" s="270">
        <v>1629.7135478993412</v>
      </c>
      <c r="AL168" s="270">
        <v>40.490698022063327</v>
      </c>
      <c r="AM168" s="270">
        <v>3.1584368207977511</v>
      </c>
      <c r="AN168" s="270">
        <v>153.82832644349872</v>
      </c>
      <c r="AO168" s="270">
        <v>4.5393052837008545</v>
      </c>
      <c r="AP168" s="270">
        <v>1124.9104087560636</v>
      </c>
      <c r="AQ168" s="270">
        <v>1.0975234948154917</v>
      </c>
      <c r="AR168" s="270">
        <v>1.5000798014348835</v>
      </c>
      <c r="AS168" s="270">
        <v>0.16635503798540224</v>
      </c>
      <c r="AT168" s="270">
        <v>0.77737698181437165</v>
      </c>
      <c r="AU168" s="270">
        <v>3.340949338168608</v>
      </c>
      <c r="AV168" s="270">
        <v>0.12826427802092222</v>
      </c>
      <c r="AW168" s="270">
        <v>0.30777517761439882</v>
      </c>
      <c r="AX168" s="270">
        <v>4.062459477556575E-2</v>
      </c>
      <c r="AY168" s="270">
        <v>0.25095441020426595</v>
      </c>
      <c r="AZ168" s="270">
        <v>3.6998470515339547E-2</v>
      </c>
      <c r="BA168" s="270">
        <v>15.4600363773891</v>
      </c>
      <c r="BB168" s="270">
        <v>17.401622654441951</v>
      </c>
      <c r="BC168" s="270">
        <v>31.531479638297395</v>
      </c>
      <c r="BD168" s="270">
        <v>57.790196377038541</v>
      </c>
      <c r="BE168" s="270">
        <v>32.059263161683639</v>
      </c>
      <c r="BF168" s="270">
        <v>167.9825227293029</v>
      </c>
      <c r="BG168" s="26"/>
    </row>
    <row r="169" spans="1:59" s="96" customFormat="1" ht="12.75" x14ac:dyDescent="0.2">
      <c r="A169" s="13">
        <v>1.9500000000000097</v>
      </c>
      <c r="B169" s="279">
        <v>699.99999999999795</v>
      </c>
      <c r="C169" s="408">
        <v>4.9083095076488803</v>
      </c>
      <c r="D169" s="408">
        <v>35.134373504696498</v>
      </c>
      <c r="E169" s="408"/>
      <c r="F169" s="408"/>
      <c r="G169" s="408"/>
      <c r="H169" s="408"/>
      <c r="I169" s="408">
        <v>45.890968655787198</v>
      </c>
      <c r="J169" s="408">
        <v>7.8006295828647003</v>
      </c>
      <c r="K169" s="408">
        <v>5.0065439390884299</v>
      </c>
      <c r="L169" s="408"/>
      <c r="M169" s="408"/>
      <c r="N169" s="408"/>
      <c r="O169" s="411">
        <v>1.0540102084896401</v>
      </c>
      <c r="P169" s="417">
        <v>21.742894308386401</v>
      </c>
      <c r="Q169" s="237">
        <v>72.874373252224714</v>
      </c>
      <c r="R169" s="237">
        <v>0</v>
      </c>
      <c r="S169" s="237">
        <v>16.600178645736264</v>
      </c>
      <c r="T169" s="237">
        <v>0.12277459346940803</v>
      </c>
      <c r="U169" s="237">
        <v>4.2308795206280898E-2</v>
      </c>
      <c r="V169" s="237">
        <v>0.93636330053276806</v>
      </c>
      <c r="W169" s="237">
        <v>7.2101727534608573</v>
      </c>
      <c r="X169" s="412">
        <v>2.2138286593697267</v>
      </c>
      <c r="Y169" s="270">
        <v>2.2008877078492746</v>
      </c>
      <c r="Z169" s="270">
        <v>92.452732865678058</v>
      </c>
      <c r="AA169" s="270">
        <v>29670.63727430136</v>
      </c>
      <c r="AB169" s="270">
        <v>203.09740083336132</v>
      </c>
      <c r="AC169" s="270">
        <v>6.5480136907758002</v>
      </c>
      <c r="AD169" s="270">
        <v>2.1974608538287157</v>
      </c>
      <c r="AE169" s="270">
        <v>1.7063916956824743</v>
      </c>
      <c r="AF169" s="270">
        <v>8.4016346723305629E-2</v>
      </c>
      <c r="AG169" s="270">
        <v>53.903513375128085</v>
      </c>
      <c r="AH169" s="270">
        <v>96.17690686004164</v>
      </c>
      <c r="AI169" s="270">
        <v>9.8080664069970993</v>
      </c>
      <c r="AJ169" s="270">
        <v>34.88692495054044</v>
      </c>
      <c r="AK169" s="270">
        <v>1901.3372392376455</v>
      </c>
      <c r="AL169" s="270">
        <v>42.832406712878004</v>
      </c>
      <c r="AM169" s="270">
        <v>3.1976217390599224</v>
      </c>
      <c r="AN169" s="270">
        <v>158.10838150527559</v>
      </c>
      <c r="AO169" s="270">
        <v>4.660736484493845</v>
      </c>
      <c r="AP169" s="270">
        <v>1121.8195157047282</v>
      </c>
      <c r="AQ169" s="270">
        <v>1.1093147116121478</v>
      </c>
      <c r="AR169" s="270">
        <v>1.5048410493435684</v>
      </c>
      <c r="AS169" s="270">
        <v>0.166619790599636</v>
      </c>
      <c r="AT169" s="270">
        <v>0.77796258369287341</v>
      </c>
      <c r="AU169" s="270">
        <v>3.3423977571107382</v>
      </c>
      <c r="AV169" s="270">
        <v>0.12830549761456192</v>
      </c>
      <c r="AW169" s="270">
        <v>0.30780121706238533</v>
      </c>
      <c r="AX169" s="270">
        <v>4.062300137446468E-2</v>
      </c>
      <c r="AY169" s="270">
        <v>0.25092955224665597</v>
      </c>
      <c r="AZ169" s="270">
        <v>3.6993970359467235E-2</v>
      </c>
      <c r="BA169" s="270">
        <v>15.459567152057492</v>
      </c>
      <c r="BB169" s="270">
        <v>17.216724080465628</v>
      </c>
      <c r="BC169" s="270">
        <v>31.331398297310926</v>
      </c>
      <c r="BD169" s="270">
        <v>58.234721626285896</v>
      </c>
      <c r="BE169" s="270">
        <v>31.908892044420938</v>
      </c>
      <c r="BF169" s="270">
        <v>168.44323337285638</v>
      </c>
      <c r="BG169" s="26"/>
    </row>
    <row r="170" spans="1:59" s="96" customFormat="1" ht="12.75" x14ac:dyDescent="0.2">
      <c r="A170" s="13">
        <v>0.5</v>
      </c>
      <c r="B170" s="279">
        <v>710</v>
      </c>
      <c r="C170" s="408">
        <v>2.30335869155269</v>
      </c>
      <c r="D170" s="408">
        <v>4.5670718074905601</v>
      </c>
      <c r="E170" s="408"/>
      <c r="F170" s="408">
        <v>17.651135785119401</v>
      </c>
      <c r="G170" s="408">
        <v>63.838948589696898</v>
      </c>
      <c r="H170" s="408">
        <v>3.0569474586197001</v>
      </c>
      <c r="I170" s="408"/>
      <c r="J170" s="408">
        <v>7.9318087001332396</v>
      </c>
      <c r="K170" s="408"/>
      <c r="L170" s="408"/>
      <c r="M170" s="408">
        <v>0.650728967387459</v>
      </c>
      <c r="N170" s="408"/>
      <c r="O170" s="411"/>
      <c r="P170" s="417">
        <v>8.6064271752047308</v>
      </c>
      <c r="Q170" s="237">
        <v>75.734504124946383</v>
      </c>
      <c r="R170" s="237">
        <v>0</v>
      </c>
      <c r="S170" s="237">
        <v>13.835939835420188</v>
      </c>
      <c r="T170" s="237">
        <v>0.43309148781948387</v>
      </c>
      <c r="U170" s="237">
        <v>7.3252447670262219E-2</v>
      </c>
      <c r="V170" s="237">
        <v>2.1178917294576918</v>
      </c>
      <c r="W170" s="237">
        <v>3.7500710198909872</v>
      </c>
      <c r="X170" s="412">
        <v>4.0552493547949942</v>
      </c>
      <c r="Y170" s="270">
        <v>0.77251568108796886</v>
      </c>
      <c r="Z170" s="270">
        <v>91.138881467530155</v>
      </c>
      <c r="AA170" s="270">
        <v>13889.451077063533</v>
      </c>
      <c r="AB170" s="270">
        <v>132.17718306288046</v>
      </c>
      <c r="AC170" s="270">
        <v>7.3694420563846252</v>
      </c>
      <c r="AD170" s="270">
        <v>2.1976577065174587</v>
      </c>
      <c r="AE170" s="270">
        <v>12.666458132975775</v>
      </c>
      <c r="AF170" s="270">
        <v>0.42439855867541348</v>
      </c>
      <c r="AG170" s="270">
        <v>12.029495251509552</v>
      </c>
      <c r="AH170" s="270">
        <v>20.882291461678211</v>
      </c>
      <c r="AI170" s="270">
        <v>2.1781841162236932</v>
      </c>
      <c r="AJ170" s="270">
        <v>9.0913227515114396</v>
      </c>
      <c r="AK170" s="270">
        <v>89.971848622225181</v>
      </c>
      <c r="AL170" s="270">
        <v>8.1807203878258363</v>
      </c>
      <c r="AM170" s="270">
        <v>1.6963197160294814</v>
      </c>
      <c r="AN170" s="270">
        <v>192.59693281885484</v>
      </c>
      <c r="AO170" s="270">
        <v>3.2868272272745385</v>
      </c>
      <c r="AP170" s="270">
        <v>1982.664050775722</v>
      </c>
      <c r="AQ170" s="270">
        <v>0.58787904130818047</v>
      </c>
      <c r="AR170" s="270">
        <v>2.0565183955384043</v>
      </c>
      <c r="AS170" s="270">
        <v>0.3517568767917672</v>
      </c>
      <c r="AT170" s="270">
        <v>2.444452318091789</v>
      </c>
      <c r="AU170" s="270">
        <v>13.320206510826949</v>
      </c>
      <c r="AV170" s="270">
        <v>0.56624779406821868</v>
      </c>
      <c r="AW170" s="270">
        <v>1.7920901139979426</v>
      </c>
      <c r="AX170" s="270">
        <v>0.29927336386857784</v>
      </c>
      <c r="AY170" s="270">
        <v>2.2197766920689306</v>
      </c>
      <c r="AZ170" s="270">
        <v>0.38162443402502338</v>
      </c>
      <c r="BA170" s="270">
        <v>48.715232274718637</v>
      </c>
      <c r="BB170" s="270">
        <v>9.2389883805690562</v>
      </c>
      <c r="BC170" s="270">
        <v>18.504568024971064</v>
      </c>
      <c r="BD170" s="270">
        <v>149.42988928390031</v>
      </c>
      <c r="BE170" s="270">
        <v>77.794142403037426</v>
      </c>
      <c r="BF170" s="270">
        <v>126.44844253166113</v>
      </c>
      <c r="BG170" s="26"/>
    </row>
    <row r="171" spans="1:59" s="96" customFormat="1" ht="12.75" x14ac:dyDescent="0.2">
      <c r="A171" s="13">
        <v>0.55000000000000004</v>
      </c>
      <c r="B171" s="279">
        <v>710</v>
      </c>
      <c r="C171" s="408">
        <v>2.1770160438528099</v>
      </c>
      <c r="D171" s="408">
        <v>5.3115658606196403</v>
      </c>
      <c r="E171" s="408"/>
      <c r="F171" s="408">
        <v>16.085645688036202</v>
      </c>
      <c r="G171" s="408">
        <v>64.149966826002299</v>
      </c>
      <c r="H171" s="408">
        <v>2.9809433594165098</v>
      </c>
      <c r="I171" s="408"/>
      <c r="J171" s="408">
        <v>8.6458435781089307</v>
      </c>
      <c r="K171" s="408"/>
      <c r="L171" s="408"/>
      <c r="M171" s="408">
        <v>0.64901864396361197</v>
      </c>
      <c r="N171" s="408"/>
      <c r="O171" s="411"/>
      <c r="P171" s="417">
        <v>8.9246814836831394</v>
      </c>
      <c r="Q171" s="237">
        <v>75.361933636957303</v>
      </c>
      <c r="R171" s="237">
        <v>0</v>
      </c>
      <c r="S171" s="237">
        <v>14.076013928710262</v>
      </c>
      <c r="T171" s="237">
        <v>0.43545856678076489</v>
      </c>
      <c r="U171" s="237">
        <v>7.0594530042610917E-2</v>
      </c>
      <c r="V171" s="237">
        <v>2.124992386146646</v>
      </c>
      <c r="W171" s="237">
        <v>3.8433733439010833</v>
      </c>
      <c r="X171" s="412">
        <v>4.0876336074613411</v>
      </c>
      <c r="Y171" s="270">
        <v>0.78470455390709104</v>
      </c>
      <c r="Z171" s="270">
        <v>93.634067078806694</v>
      </c>
      <c r="AA171" s="270">
        <v>14130.978232582002</v>
      </c>
      <c r="AB171" s="270">
        <v>139.2399203035084</v>
      </c>
      <c r="AC171" s="270">
        <v>7.5383967425724441</v>
      </c>
      <c r="AD171" s="270">
        <v>2.2680527287919277</v>
      </c>
      <c r="AE171" s="270">
        <v>12.876734117871028</v>
      </c>
      <c r="AF171" s="270">
        <v>0.42505646482137022</v>
      </c>
      <c r="AG171" s="270">
        <v>12.248357218840754</v>
      </c>
      <c r="AH171" s="270">
        <v>21.076362388656129</v>
      </c>
      <c r="AI171" s="270">
        <v>2.1864691756440013</v>
      </c>
      <c r="AJ171" s="270">
        <v>9.5310287974602321</v>
      </c>
      <c r="AK171" s="270">
        <v>96.839275097503702</v>
      </c>
      <c r="AL171" s="270">
        <v>8.1893780472328039</v>
      </c>
      <c r="AM171" s="270">
        <v>1.692733219901291</v>
      </c>
      <c r="AN171" s="270">
        <v>192.78093961536351</v>
      </c>
      <c r="AO171" s="270">
        <v>3.2776061676588175</v>
      </c>
      <c r="AP171" s="270">
        <v>1976.5832047270758</v>
      </c>
      <c r="AQ171" s="270">
        <v>0.59777079427918434</v>
      </c>
      <c r="AR171" s="270">
        <v>2.0489851963055425</v>
      </c>
      <c r="AS171" s="270">
        <v>0.35026244695654013</v>
      </c>
      <c r="AT171" s="270">
        <v>2.4328682313395338</v>
      </c>
      <c r="AU171" s="270">
        <v>13.252719533225854</v>
      </c>
      <c r="AV171" s="270">
        <v>0.56331496343918663</v>
      </c>
      <c r="AW171" s="270">
        <v>1.7822852302173737</v>
      </c>
      <c r="AX171" s="270">
        <v>0.29754881702455499</v>
      </c>
      <c r="AY171" s="270">
        <v>2.2065048257008542</v>
      </c>
      <c r="AZ171" s="270">
        <v>0.37926882287103758</v>
      </c>
      <c r="BA171" s="270">
        <v>48.564840199114812</v>
      </c>
      <c r="BB171" s="270">
        <v>9.1858920296860962</v>
      </c>
      <c r="BC171" s="270">
        <v>18.368727963631716</v>
      </c>
      <c r="BD171" s="270">
        <v>153.3004326819968</v>
      </c>
      <c r="BE171" s="270">
        <v>76.403254093261751</v>
      </c>
      <c r="BF171" s="270">
        <v>125.68707352479484</v>
      </c>
      <c r="BG171" s="26"/>
    </row>
    <row r="172" spans="1:59" s="96" customFormat="1" ht="12.75" x14ac:dyDescent="0.2">
      <c r="A172" s="13">
        <v>0.6</v>
      </c>
      <c r="B172" s="279">
        <v>710</v>
      </c>
      <c r="C172" s="408">
        <v>2.06248073538266</v>
      </c>
      <c r="D172" s="408">
        <v>5.9786512400717298</v>
      </c>
      <c r="E172" s="408"/>
      <c r="F172" s="408">
        <v>14.6203412843966</v>
      </c>
      <c r="G172" s="408">
        <v>64.433534947376501</v>
      </c>
      <c r="H172" s="408">
        <v>2.9292609355589398</v>
      </c>
      <c r="I172" s="408"/>
      <c r="J172" s="408">
        <v>9.3249413376985206</v>
      </c>
      <c r="K172" s="408"/>
      <c r="L172" s="408"/>
      <c r="M172" s="408">
        <v>0.65078951951500896</v>
      </c>
      <c r="N172" s="408"/>
      <c r="O172" s="411"/>
      <c r="P172" s="417">
        <v>9.2096603153690602</v>
      </c>
      <c r="Q172" s="237">
        <v>75.000146606374699</v>
      </c>
      <c r="R172" s="237">
        <v>0</v>
      </c>
      <c r="S172" s="237">
        <v>14.325651889036841</v>
      </c>
      <c r="T172" s="237">
        <v>0.3964612419233346</v>
      </c>
      <c r="U172" s="237">
        <v>6.5317767778356184E-2</v>
      </c>
      <c r="V172" s="237">
        <v>2.1143082178242132</v>
      </c>
      <c r="W172" s="237">
        <v>3.9388920195877191</v>
      </c>
      <c r="X172" s="412">
        <v>4.1592222574748474</v>
      </c>
      <c r="Y172" s="270">
        <v>0.79569167931915152</v>
      </c>
      <c r="Z172" s="270">
        <v>95.753503433172398</v>
      </c>
      <c r="AA172" s="270">
        <v>14340.433054200666</v>
      </c>
      <c r="AB172" s="270">
        <v>146.09427147118225</v>
      </c>
      <c r="AC172" s="270">
        <v>7.7027723457826847</v>
      </c>
      <c r="AD172" s="270">
        <v>2.3365909287018112</v>
      </c>
      <c r="AE172" s="270">
        <v>13.0744613729048</v>
      </c>
      <c r="AF172" s="270">
        <v>0.42541353097609386</v>
      </c>
      <c r="AG172" s="270">
        <v>12.453826777558994</v>
      </c>
      <c r="AH172" s="270">
        <v>21.250849374790647</v>
      </c>
      <c r="AI172" s="270">
        <v>2.1935410088768594</v>
      </c>
      <c r="AJ172" s="270">
        <v>9.9814344752704827</v>
      </c>
      <c r="AK172" s="270">
        <v>104.28125572236291</v>
      </c>
      <c r="AL172" s="270">
        <v>8.1948200579332884</v>
      </c>
      <c r="AM172" s="270">
        <v>1.6890741222273462</v>
      </c>
      <c r="AN172" s="270">
        <v>192.93081748162902</v>
      </c>
      <c r="AO172" s="270">
        <v>3.2690058091989411</v>
      </c>
      <c r="AP172" s="270">
        <v>1969.3632775839401</v>
      </c>
      <c r="AQ172" s="270">
        <v>0.60723285572942676</v>
      </c>
      <c r="AR172" s="270">
        <v>2.041835341321887</v>
      </c>
      <c r="AS172" s="270">
        <v>0.34886772189107623</v>
      </c>
      <c r="AT172" s="270">
        <v>2.4221713774751841</v>
      </c>
      <c r="AU172" s="270">
        <v>13.19119105327141</v>
      </c>
      <c r="AV172" s="270">
        <v>0.56063989851237017</v>
      </c>
      <c r="AW172" s="270">
        <v>1.7733382194783709</v>
      </c>
      <c r="AX172" s="270">
        <v>0.29598466266815238</v>
      </c>
      <c r="AY172" s="270">
        <v>2.1945128583525984</v>
      </c>
      <c r="AZ172" s="270">
        <v>0.37714977008071415</v>
      </c>
      <c r="BA172" s="270">
        <v>48.412714191453105</v>
      </c>
      <c r="BB172" s="270">
        <v>9.1380697141357974</v>
      </c>
      <c r="BC172" s="270">
        <v>18.250705628919857</v>
      </c>
      <c r="BD172" s="270">
        <v>157.22345760787414</v>
      </c>
      <c r="BE172" s="270">
        <v>75.15468355758739</v>
      </c>
      <c r="BF172" s="270">
        <v>124.98568644526902</v>
      </c>
      <c r="BG172" s="26"/>
    </row>
    <row r="173" spans="1:59" s="96" customFormat="1" ht="12.75" x14ac:dyDescent="0.2">
      <c r="A173" s="13">
        <v>0.64999999999999902</v>
      </c>
      <c r="B173" s="279">
        <v>710</v>
      </c>
      <c r="C173" s="408">
        <v>1.9551273305938801</v>
      </c>
      <c r="D173" s="408">
        <v>6.6061326027182403</v>
      </c>
      <c r="E173" s="408"/>
      <c r="F173" s="408">
        <v>13.171346204895</v>
      </c>
      <c r="G173" s="408">
        <v>64.7841785283169</v>
      </c>
      <c r="H173" s="408">
        <v>2.8463636526862799</v>
      </c>
      <c r="I173" s="408"/>
      <c r="J173" s="408">
        <v>9.9791585619350993</v>
      </c>
      <c r="K173" s="408"/>
      <c r="L173" s="408"/>
      <c r="M173" s="408">
        <v>0.65769311885467097</v>
      </c>
      <c r="N173" s="408"/>
      <c r="O173" s="411"/>
      <c r="P173" s="417">
        <v>9.4700444883992603</v>
      </c>
      <c r="Q173" s="237">
        <v>74.655122659403389</v>
      </c>
      <c r="R173" s="237">
        <v>0</v>
      </c>
      <c r="S173" s="237">
        <v>14.55492856314771</v>
      </c>
      <c r="T173" s="237">
        <v>0.3719590852163589</v>
      </c>
      <c r="U173" s="237">
        <v>6.1183289431880207E-2</v>
      </c>
      <c r="V173" s="237">
        <v>2.1034928349174966</v>
      </c>
      <c r="W173" s="237">
        <v>4.0304829488975189</v>
      </c>
      <c r="X173" s="412">
        <v>4.2228306189856655</v>
      </c>
      <c r="Y173" s="270">
        <v>0.80691419213564519</v>
      </c>
      <c r="Z173" s="270">
        <v>98.386947542122485</v>
      </c>
      <c r="AA173" s="270">
        <v>14579.148461984028</v>
      </c>
      <c r="AB173" s="270">
        <v>154.30384584559707</v>
      </c>
      <c r="AC173" s="270">
        <v>7.8653355839073278</v>
      </c>
      <c r="AD173" s="270">
        <v>2.4065187757045283</v>
      </c>
      <c r="AE173" s="270">
        <v>13.25793246707495</v>
      </c>
      <c r="AF173" s="270">
        <v>0.42500284554760875</v>
      </c>
      <c r="AG173" s="270">
        <v>12.642797769363083</v>
      </c>
      <c r="AH173" s="270">
        <v>21.390044141151371</v>
      </c>
      <c r="AI173" s="270">
        <v>2.1971278482345684</v>
      </c>
      <c r="AJ173" s="270">
        <v>10.464378057453549</v>
      </c>
      <c r="AK173" s="270">
        <v>112.81639048284968</v>
      </c>
      <c r="AL173" s="270">
        <v>8.1873004741424165</v>
      </c>
      <c r="AM173" s="270">
        <v>1.6830770411806228</v>
      </c>
      <c r="AN173" s="270">
        <v>192.83704609827615</v>
      </c>
      <c r="AO173" s="270">
        <v>3.256744965042988</v>
      </c>
      <c r="AP173" s="270">
        <v>1959.1740936055487</v>
      </c>
      <c r="AQ173" s="270">
        <v>0.61614364086292828</v>
      </c>
      <c r="AR173" s="270">
        <v>2.0322004608654494</v>
      </c>
      <c r="AS173" s="270">
        <v>0.34707652676659229</v>
      </c>
      <c r="AT173" s="270">
        <v>2.4088841799183665</v>
      </c>
      <c r="AU173" s="270">
        <v>13.116693423903103</v>
      </c>
      <c r="AV173" s="270">
        <v>0.55741687678373542</v>
      </c>
      <c r="AW173" s="270">
        <v>1.7626839577367508</v>
      </c>
      <c r="AX173" s="270">
        <v>0.29415321374929981</v>
      </c>
      <c r="AY173" s="270">
        <v>2.1806407655203004</v>
      </c>
      <c r="AZ173" s="270">
        <v>0.37472788860496958</v>
      </c>
      <c r="BA173" s="270">
        <v>48.248502412478757</v>
      </c>
      <c r="BB173" s="270">
        <v>9.0830941336666573</v>
      </c>
      <c r="BC173" s="270">
        <v>18.12814389682076</v>
      </c>
      <c r="BD173" s="270">
        <v>161.42170667989296</v>
      </c>
      <c r="BE173" s="270">
        <v>74.038942469762489</v>
      </c>
      <c r="BF173" s="270">
        <v>124.19350117336803</v>
      </c>
      <c r="BG173" s="26"/>
    </row>
    <row r="174" spans="1:59" s="96" customFormat="1" ht="12.75" x14ac:dyDescent="0.2">
      <c r="A174" s="13">
        <v>0.7</v>
      </c>
      <c r="B174" s="279">
        <v>710</v>
      </c>
      <c r="C174" s="408">
        <v>1.85601722733299</v>
      </c>
      <c r="D174" s="408">
        <v>7.2358090485556996</v>
      </c>
      <c r="E174" s="408"/>
      <c r="F174" s="408">
        <v>11.7211227558502</v>
      </c>
      <c r="G174" s="408">
        <v>65.138357025917898</v>
      </c>
      <c r="H174" s="408">
        <v>2.75640834287604</v>
      </c>
      <c r="I174" s="408"/>
      <c r="J174" s="408">
        <v>10.627344608228899</v>
      </c>
      <c r="K174" s="408"/>
      <c r="L174" s="408"/>
      <c r="M174" s="408">
        <v>0.66494099123825601</v>
      </c>
      <c r="N174" s="408"/>
      <c r="O174" s="411"/>
      <c r="P174" s="417">
        <v>9.7241776000150804</v>
      </c>
      <c r="Q174" s="237">
        <v>74.268906121911499</v>
      </c>
      <c r="R174" s="237">
        <v>0</v>
      </c>
      <c r="S174" s="237">
        <v>14.802520740825219</v>
      </c>
      <c r="T174" s="237">
        <v>0.35544119829056664</v>
      </c>
      <c r="U174" s="237">
        <v>5.8139677544832423E-2</v>
      </c>
      <c r="V174" s="237">
        <v>2.0963593230807804</v>
      </c>
      <c r="W174" s="237">
        <v>4.1202307224359371</v>
      </c>
      <c r="X174" s="412">
        <v>4.2984022159111577</v>
      </c>
      <c r="Y174" s="270">
        <v>0.81822834636053732</v>
      </c>
      <c r="Z174" s="270">
        <v>101.22710164438774</v>
      </c>
      <c r="AA174" s="270">
        <v>14830.912690225679</v>
      </c>
      <c r="AB174" s="270">
        <v>163.65602305048961</v>
      </c>
      <c r="AC174" s="270">
        <v>8.0256904813617798</v>
      </c>
      <c r="AD174" s="270">
        <v>2.4779361497212027</v>
      </c>
      <c r="AE174" s="270">
        <v>13.441585682782225</v>
      </c>
      <c r="AF174" s="270">
        <v>0.42446662198217933</v>
      </c>
      <c r="AG174" s="270">
        <v>12.833142095285131</v>
      </c>
      <c r="AH174" s="270">
        <v>21.525526131391338</v>
      </c>
      <c r="AI174" s="270">
        <v>2.2002817564745918</v>
      </c>
      <c r="AJ174" s="270">
        <v>10.992915043360052</v>
      </c>
      <c r="AK174" s="270">
        <v>122.87124061024466</v>
      </c>
      <c r="AL174" s="270">
        <v>8.1784205371792655</v>
      </c>
      <c r="AM174" s="270">
        <v>1.6768968966664715</v>
      </c>
      <c r="AN174" s="270">
        <v>192.68110213845935</v>
      </c>
      <c r="AO174" s="270">
        <v>3.2438864656710837</v>
      </c>
      <c r="AP174" s="270">
        <v>1948.9582439378642</v>
      </c>
      <c r="AQ174" s="270">
        <v>0.62525078344968021</v>
      </c>
      <c r="AR174" s="270">
        <v>2.0224123107780696</v>
      </c>
      <c r="AS174" s="270">
        <v>0.34526335709662992</v>
      </c>
      <c r="AT174" s="270">
        <v>2.3954650564681788</v>
      </c>
      <c r="AU174" s="270">
        <v>13.04155826871628</v>
      </c>
      <c r="AV174" s="270">
        <v>0.55416736348906925</v>
      </c>
      <c r="AW174" s="270">
        <v>1.7519483043926605</v>
      </c>
      <c r="AX174" s="270">
        <v>0.29230846907832164</v>
      </c>
      <c r="AY174" s="270">
        <v>2.1666668578997399</v>
      </c>
      <c r="AZ174" s="270">
        <v>0.37228743677025039</v>
      </c>
      <c r="BA174" s="270">
        <v>48.08858668903099</v>
      </c>
      <c r="BB174" s="270">
        <v>9.0282564231282887</v>
      </c>
      <c r="BC174" s="270">
        <v>18.006123062761301</v>
      </c>
      <c r="BD174" s="270">
        <v>165.80427296562291</v>
      </c>
      <c r="BE174" s="270">
        <v>72.962652998935894</v>
      </c>
      <c r="BF174" s="270">
        <v>123.40421509547336</v>
      </c>
      <c r="BG174" s="26"/>
    </row>
    <row r="175" spans="1:59" s="96" customFormat="1" ht="12.75" x14ac:dyDescent="0.2">
      <c r="A175" s="13">
        <v>0.75</v>
      </c>
      <c r="B175" s="279">
        <v>710</v>
      </c>
      <c r="C175" s="408">
        <v>1.76239380801733</v>
      </c>
      <c r="D175" s="408">
        <v>7.7981210376130798</v>
      </c>
      <c r="E175" s="408"/>
      <c r="F175" s="408">
        <v>10.351087351322199</v>
      </c>
      <c r="G175" s="408">
        <v>65.524954534808899</v>
      </c>
      <c r="H175" s="408">
        <v>2.65454926025811</v>
      </c>
      <c r="I175" s="408"/>
      <c r="J175" s="408">
        <v>11.2292008473918</v>
      </c>
      <c r="K175" s="408"/>
      <c r="L175" s="408"/>
      <c r="M175" s="408">
        <v>0.67969316058856399</v>
      </c>
      <c r="N175" s="408"/>
      <c r="O175" s="411"/>
      <c r="P175" s="417">
        <v>9.9453929994174892</v>
      </c>
      <c r="Q175" s="237">
        <v>73.963216228607052</v>
      </c>
      <c r="R175" s="237">
        <v>0</v>
      </c>
      <c r="S175" s="237">
        <v>15.000884579893517</v>
      </c>
      <c r="T175" s="237">
        <v>0.3402637525469504</v>
      </c>
      <c r="U175" s="237">
        <v>5.5554209751364922E-2</v>
      </c>
      <c r="V175" s="237">
        <v>2.083470552354953</v>
      </c>
      <c r="W175" s="237">
        <v>4.2042664419974169</v>
      </c>
      <c r="X175" s="412">
        <v>4.3523442348487338</v>
      </c>
      <c r="Y175" s="270">
        <v>0.82919653029784313</v>
      </c>
      <c r="Z175" s="270">
        <v>104.32797482308258</v>
      </c>
      <c r="AA175" s="270">
        <v>15089.013350310946</v>
      </c>
      <c r="AB175" s="270">
        <v>174.06456290045989</v>
      </c>
      <c r="AC175" s="270">
        <v>8.1826548476049492</v>
      </c>
      <c r="AD175" s="270">
        <v>2.5490300136834163</v>
      </c>
      <c r="AE175" s="270">
        <v>13.602779802044401</v>
      </c>
      <c r="AF175" s="270">
        <v>0.42314824298846698</v>
      </c>
      <c r="AG175" s="270">
        <v>12.995307695725451</v>
      </c>
      <c r="AH175" s="270">
        <v>21.615772803337052</v>
      </c>
      <c r="AI175" s="270">
        <v>2.1997297206379391</v>
      </c>
      <c r="AJ175" s="270">
        <v>11.539988672705316</v>
      </c>
      <c r="AK175" s="270">
        <v>134.11512360881656</v>
      </c>
      <c r="AL175" s="270">
        <v>8.1568650694076972</v>
      </c>
      <c r="AM175" s="270">
        <v>1.6688005930112988</v>
      </c>
      <c r="AN175" s="270">
        <v>192.3404134840265</v>
      </c>
      <c r="AO175" s="270">
        <v>3.2288447290665467</v>
      </c>
      <c r="AP175" s="270">
        <v>1935.4397047329794</v>
      </c>
      <c r="AQ175" s="270">
        <v>0.63331866221047484</v>
      </c>
      <c r="AR175" s="270">
        <v>2.0109022367229219</v>
      </c>
      <c r="AS175" s="270">
        <v>0.34320122329789615</v>
      </c>
      <c r="AT175" s="270">
        <v>2.3805707071933462</v>
      </c>
      <c r="AU175" s="270">
        <v>12.960119976704465</v>
      </c>
      <c r="AV175" s="270">
        <v>0.55065366914613745</v>
      </c>
      <c r="AW175" s="270">
        <v>1.7404110027685673</v>
      </c>
      <c r="AX175" s="270">
        <v>0.29035547608622003</v>
      </c>
      <c r="AY175" s="270">
        <v>2.152031688297285</v>
      </c>
      <c r="AZ175" s="270">
        <v>0.36976149821520682</v>
      </c>
      <c r="BA175" s="270">
        <v>47.922588059813812</v>
      </c>
      <c r="BB175" s="270">
        <v>8.9713072714534192</v>
      </c>
      <c r="BC175" s="270">
        <v>17.888755537537023</v>
      </c>
      <c r="BD175" s="270">
        <v>170.33266946697455</v>
      </c>
      <c r="BE175" s="270">
        <v>72.03094150285493</v>
      </c>
      <c r="BF175" s="270">
        <v>122.58166198536256</v>
      </c>
      <c r="BG175" s="26"/>
    </row>
    <row r="176" spans="1:59" s="96" customFormat="1" ht="12.75" x14ac:dyDescent="0.2">
      <c r="A176" s="13">
        <v>0.8</v>
      </c>
      <c r="B176" s="279">
        <v>710</v>
      </c>
      <c r="C176" s="408">
        <v>1.65976330169965</v>
      </c>
      <c r="D176" s="408">
        <v>8.3397530678796503</v>
      </c>
      <c r="E176" s="408"/>
      <c r="F176" s="408">
        <v>8.9958555521626895</v>
      </c>
      <c r="G176" s="408">
        <v>65.924017647552205</v>
      </c>
      <c r="H176" s="408">
        <v>2.5554346310307801</v>
      </c>
      <c r="I176" s="408"/>
      <c r="J176" s="408">
        <v>11.8306760661425</v>
      </c>
      <c r="K176" s="408"/>
      <c r="L176" s="408"/>
      <c r="M176" s="408">
        <v>0.69449973353250805</v>
      </c>
      <c r="N176" s="408"/>
      <c r="O176" s="411"/>
      <c r="P176" s="417">
        <v>10.225148447538301</v>
      </c>
      <c r="Q176" s="237">
        <v>73.595950066987186</v>
      </c>
      <c r="R176" s="237">
        <v>0</v>
      </c>
      <c r="S176" s="237">
        <v>15.2451429664759</v>
      </c>
      <c r="T176" s="237">
        <v>0.31144052511173786</v>
      </c>
      <c r="U176" s="237">
        <v>5.0797280315003995E-2</v>
      </c>
      <c r="V176" s="237">
        <v>2.0701085819301692</v>
      </c>
      <c r="W176" s="237">
        <v>4.297551103834742</v>
      </c>
      <c r="X176" s="412">
        <v>4.4290094753452802</v>
      </c>
      <c r="Y176" s="270">
        <v>0.84068126193856108</v>
      </c>
      <c r="Z176" s="270">
        <v>107.63658586242489</v>
      </c>
      <c r="AA176" s="270">
        <v>15353.071484040058</v>
      </c>
      <c r="AB176" s="270">
        <v>185.74549871467909</v>
      </c>
      <c r="AC176" s="270">
        <v>8.3564299592536724</v>
      </c>
      <c r="AD176" s="270">
        <v>2.6273676838782141</v>
      </c>
      <c r="AE176" s="270">
        <v>13.768960001906377</v>
      </c>
      <c r="AF176" s="270">
        <v>0.42186210652901862</v>
      </c>
      <c r="AG176" s="270">
        <v>13.161623117825842</v>
      </c>
      <c r="AH176" s="270">
        <v>21.705742774270586</v>
      </c>
      <c r="AI176" s="270">
        <v>2.1990236523242723</v>
      </c>
      <c r="AJ176" s="270">
        <v>12.141773259000242</v>
      </c>
      <c r="AK176" s="270">
        <v>147.46902855178365</v>
      </c>
      <c r="AL176" s="270">
        <v>8.1346084336959574</v>
      </c>
      <c r="AM176" s="270">
        <v>1.6606082938465105</v>
      </c>
      <c r="AN176" s="270">
        <v>192.03108765452001</v>
      </c>
      <c r="AO176" s="270">
        <v>3.214074117276549</v>
      </c>
      <c r="AP176" s="270">
        <v>1921.8382615106921</v>
      </c>
      <c r="AQ176" s="270">
        <v>0.64143160876753158</v>
      </c>
      <c r="AR176" s="270">
        <v>1.9993312981070412</v>
      </c>
      <c r="AS176" s="270">
        <v>0.34113380117810804</v>
      </c>
      <c r="AT176" s="270">
        <v>2.3656804497222272</v>
      </c>
      <c r="AU176" s="270">
        <v>12.878819379285463</v>
      </c>
      <c r="AV176" s="270">
        <v>0.54714976824511663</v>
      </c>
      <c r="AW176" s="270">
        <v>1.7289405259023212</v>
      </c>
      <c r="AX176" s="270">
        <v>0.2884190423970831</v>
      </c>
      <c r="AY176" s="270">
        <v>2.1375590136793585</v>
      </c>
      <c r="AZ176" s="270">
        <v>0.3672704095967475</v>
      </c>
      <c r="BA176" s="270">
        <v>47.749404010056971</v>
      </c>
      <c r="BB176" s="270">
        <v>8.9139871863026414</v>
      </c>
      <c r="BC176" s="270">
        <v>17.773864708476797</v>
      </c>
      <c r="BD176" s="270">
        <v>175.19621502814499</v>
      </c>
      <c r="BE176" s="270">
        <v>71.145262774318809</v>
      </c>
      <c r="BF176" s="270">
        <v>121.7591842741151</v>
      </c>
      <c r="BG176" s="26"/>
    </row>
    <row r="177" spans="1:59" s="96" customFormat="1" ht="12.75" x14ac:dyDescent="0.2">
      <c r="A177" s="13">
        <v>0.84999999999999909</v>
      </c>
      <c r="B177" s="279">
        <v>710</v>
      </c>
      <c r="C177" s="408">
        <v>1.5759525968555801</v>
      </c>
      <c r="D177" s="408">
        <v>8.8157293614101295</v>
      </c>
      <c r="E177" s="408"/>
      <c r="F177" s="408">
        <v>7.7820073690975704</v>
      </c>
      <c r="G177" s="408">
        <v>66.280282714832097</v>
      </c>
      <c r="H177" s="408">
        <v>2.4683920542864599</v>
      </c>
      <c r="I177" s="408"/>
      <c r="J177" s="408">
        <v>12.365853525252</v>
      </c>
      <c r="K177" s="408"/>
      <c r="L177" s="408"/>
      <c r="M177" s="408">
        <v>0.71178237826610202</v>
      </c>
      <c r="N177" s="408"/>
      <c r="O177" s="411"/>
      <c r="P177" s="417">
        <v>10.435750387033901</v>
      </c>
      <c r="Q177" s="237">
        <v>73.297078639390605</v>
      </c>
      <c r="R177" s="237">
        <v>0</v>
      </c>
      <c r="S177" s="237">
        <v>15.440453392148518</v>
      </c>
      <c r="T177" s="237">
        <v>0.27820104129767753</v>
      </c>
      <c r="U177" s="237">
        <v>4.591168125896565E-2</v>
      </c>
      <c r="V177" s="237">
        <v>2.0709233263446003</v>
      </c>
      <c r="W177" s="237">
        <v>4.3228170239096784</v>
      </c>
      <c r="X177" s="412">
        <v>4.5446148956499579</v>
      </c>
      <c r="Y177" s="270">
        <v>0.85066469764814012</v>
      </c>
      <c r="Z177" s="270">
        <v>110.65265679993715</v>
      </c>
      <c r="AA177" s="270">
        <v>15590.253378030835</v>
      </c>
      <c r="AB177" s="270">
        <v>197.45427780327427</v>
      </c>
      <c r="AC177" s="270">
        <v>8.5090446287627035</v>
      </c>
      <c r="AD177" s="270">
        <v>2.6980490537268711</v>
      </c>
      <c r="AE177" s="270">
        <v>13.911354681057357</v>
      </c>
      <c r="AF177" s="270">
        <v>0.42034981220931539</v>
      </c>
      <c r="AG177" s="270">
        <v>13.30213031441367</v>
      </c>
      <c r="AH177" s="270">
        <v>21.769738644718689</v>
      </c>
      <c r="AI177" s="270">
        <v>2.1970848811561217</v>
      </c>
      <c r="AJ177" s="270">
        <v>12.731455121514502</v>
      </c>
      <c r="AK177" s="270">
        <v>161.87212292145944</v>
      </c>
      <c r="AL177" s="270">
        <v>8.1103330867901189</v>
      </c>
      <c r="AM177" s="270">
        <v>1.6526992826741094</v>
      </c>
      <c r="AN177" s="270">
        <v>191.6704450473959</v>
      </c>
      <c r="AO177" s="270">
        <v>3.2001175523270038</v>
      </c>
      <c r="AP177" s="270">
        <v>1908.2272108087213</v>
      </c>
      <c r="AQ177" s="270">
        <v>0.64862387767010932</v>
      </c>
      <c r="AR177" s="270">
        <v>1.9885451381036714</v>
      </c>
      <c r="AS177" s="270">
        <v>0.33922905506239964</v>
      </c>
      <c r="AT177" s="270">
        <v>2.352072625838999</v>
      </c>
      <c r="AU177" s="270">
        <v>12.805285063115974</v>
      </c>
      <c r="AV177" s="270">
        <v>0.54397967250823243</v>
      </c>
      <c r="AW177" s="270">
        <v>1.7185560676557323</v>
      </c>
      <c r="AX177" s="270">
        <v>0.28667421647493413</v>
      </c>
      <c r="AY177" s="270">
        <v>2.1245537236954481</v>
      </c>
      <c r="AZ177" s="270">
        <v>0.36503933896548918</v>
      </c>
      <c r="BA177" s="270">
        <v>47.594060323844751</v>
      </c>
      <c r="BB177" s="270">
        <v>8.8634698120711253</v>
      </c>
      <c r="BC177" s="270">
        <v>17.674075400065213</v>
      </c>
      <c r="BD177" s="270">
        <v>179.79950106499987</v>
      </c>
      <c r="BE177" s="270">
        <v>70.378448682153703</v>
      </c>
      <c r="BF177" s="270">
        <v>121.02278450839914</v>
      </c>
      <c r="BG177" s="26"/>
    </row>
    <row r="178" spans="1:59" s="96" customFormat="1" ht="12.75" x14ac:dyDescent="0.2">
      <c r="A178" s="13">
        <v>0.9</v>
      </c>
      <c r="B178" s="279">
        <v>710</v>
      </c>
      <c r="C178" s="408">
        <v>1.49796241502599</v>
      </c>
      <c r="D178" s="408">
        <v>9.2974039485472701</v>
      </c>
      <c r="E178" s="408"/>
      <c r="F178" s="408">
        <v>6.5630014224597799</v>
      </c>
      <c r="G178" s="408">
        <v>66.634844463265907</v>
      </c>
      <c r="H178" s="408">
        <v>2.3800769997555502</v>
      </c>
      <c r="I178" s="408"/>
      <c r="J178" s="408">
        <v>12.8983375564622</v>
      </c>
      <c r="K178" s="408"/>
      <c r="L178" s="408"/>
      <c r="M178" s="408">
        <v>0.72837319448336302</v>
      </c>
      <c r="N178" s="408"/>
      <c r="O178" s="411"/>
      <c r="P178" s="417">
        <v>10.636150045697001</v>
      </c>
      <c r="Q178" s="237">
        <v>72.965528014155382</v>
      </c>
      <c r="R178" s="237">
        <v>0</v>
      </c>
      <c r="S178" s="237">
        <v>15.640794402816086</v>
      </c>
      <c r="T178" s="237">
        <v>0.26529978998496018</v>
      </c>
      <c r="U178" s="237">
        <v>4.2673192545336441E-2</v>
      </c>
      <c r="V178" s="237">
        <v>2.0595720725366253</v>
      </c>
      <c r="W178" s="237">
        <v>4.3717404642119275</v>
      </c>
      <c r="X178" s="412">
        <v>4.6543920637496976</v>
      </c>
      <c r="Y178" s="270">
        <v>0.86065108006770941</v>
      </c>
      <c r="Z178" s="270">
        <v>113.8204578456872</v>
      </c>
      <c r="AA178" s="270">
        <v>15835.034730676591</v>
      </c>
      <c r="AB178" s="270">
        <v>210.80285154624002</v>
      </c>
      <c r="AC178" s="270">
        <v>8.660163243219694</v>
      </c>
      <c r="AD178" s="270">
        <v>2.770249989321969</v>
      </c>
      <c r="AE178" s="270">
        <v>14.055191566769645</v>
      </c>
      <c r="AF178" s="270">
        <v>0.41884588290018793</v>
      </c>
      <c r="AG178" s="270">
        <v>13.445533599702678</v>
      </c>
      <c r="AH178" s="270">
        <v>21.83495583355683</v>
      </c>
      <c r="AI178" s="270">
        <v>2.1952395566405487</v>
      </c>
      <c r="AJ178" s="270">
        <v>13.380248548046328</v>
      </c>
      <c r="AK178" s="270">
        <v>179.46867200455131</v>
      </c>
      <c r="AL178" s="270">
        <v>8.0866705199950815</v>
      </c>
      <c r="AM178" s="270">
        <v>1.6449418857897347</v>
      </c>
      <c r="AN178" s="270">
        <v>191.28717484346805</v>
      </c>
      <c r="AO178" s="270">
        <v>3.1860825434909845</v>
      </c>
      <c r="AP178" s="270">
        <v>1895.0903683406907</v>
      </c>
      <c r="AQ178" s="270">
        <v>0.65605031921953461</v>
      </c>
      <c r="AR178" s="270">
        <v>1.9779323205933352</v>
      </c>
      <c r="AS178" s="270">
        <v>0.33735193478353098</v>
      </c>
      <c r="AT178" s="270">
        <v>2.3386439397856207</v>
      </c>
      <c r="AU178" s="270">
        <v>12.732549755982554</v>
      </c>
      <c r="AV178" s="270">
        <v>0.54084410323878596</v>
      </c>
      <c r="AW178" s="270">
        <v>1.7082835159257459</v>
      </c>
      <c r="AX178" s="270">
        <v>0.28494514701191531</v>
      </c>
      <c r="AY178" s="270">
        <v>2.1116459071959262</v>
      </c>
      <c r="AZ178" s="270">
        <v>0.36282059086818796</v>
      </c>
      <c r="BA178" s="270">
        <v>47.440890934910804</v>
      </c>
      <c r="BB178" s="270">
        <v>8.8135532552276779</v>
      </c>
      <c r="BC178" s="270">
        <v>17.57473396935649</v>
      </c>
      <c r="BD178" s="270">
        <v>184.60965271640291</v>
      </c>
      <c r="BE178" s="270">
        <v>69.620483443906323</v>
      </c>
      <c r="BF178" s="270">
        <v>120.29588653870597</v>
      </c>
      <c r="BG178" s="26"/>
    </row>
    <row r="179" spans="1:59" s="96" customFormat="1" ht="12.75" x14ac:dyDescent="0.2">
      <c r="A179" s="13">
        <v>0.95</v>
      </c>
      <c r="B179" s="279">
        <v>710</v>
      </c>
      <c r="C179" s="408">
        <v>1.4243338632673901</v>
      </c>
      <c r="D179" s="408">
        <v>9.7404927898048097</v>
      </c>
      <c r="E179" s="408"/>
      <c r="F179" s="408">
        <v>5.4294127704442996</v>
      </c>
      <c r="G179" s="408">
        <v>66.973120103220893</v>
      </c>
      <c r="H179" s="408">
        <v>2.2960648610946301</v>
      </c>
      <c r="I179" s="408"/>
      <c r="J179" s="408">
        <v>13.3907301741797</v>
      </c>
      <c r="K179" s="408"/>
      <c r="L179" s="408"/>
      <c r="M179" s="408">
        <v>0.74584543798827896</v>
      </c>
      <c r="N179" s="408"/>
      <c r="O179" s="411"/>
      <c r="P179" s="417">
        <v>10.8373386163048</v>
      </c>
      <c r="Q179" s="237">
        <v>72.668704495289688</v>
      </c>
      <c r="R179" s="237">
        <v>0</v>
      </c>
      <c r="S179" s="237">
        <v>15.823892130539924</v>
      </c>
      <c r="T179" s="237">
        <v>0.24781513389880017</v>
      </c>
      <c r="U179" s="237">
        <v>3.9453051234169596E-2</v>
      </c>
      <c r="V179" s="237">
        <v>2.0510131437952279</v>
      </c>
      <c r="W179" s="237">
        <v>4.4074932592670617</v>
      </c>
      <c r="X179" s="412">
        <v>4.7616287859751294</v>
      </c>
      <c r="Y179" s="270">
        <v>0.87016638374494304</v>
      </c>
      <c r="Z179" s="270">
        <v>116.97454388838904</v>
      </c>
      <c r="AA179" s="270">
        <v>16070.897021421461</v>
      </c>
      <c r="AB179" s="270">
        <v>225.02519582724878</v>
      </c>
      <c r="AC179" s="270">
        <v>8.8066646996723374</v>
      </c>
      <c r="AD179" s="270">
        <v>2.8412996892625668</v>
      </c>
      <c r="AE179" s="270">
        <v>14.188220105360088</v>
      </c>
      <c r="AF179" s="270">
        <v>0.41728564692129183</v>
      </c>
      <c r="AG179" s="270">
        <v>13.576405595351114</v>
      </c>
      <c r="AH179" s="270">
        <v>21.887197912447828</v>
      </c>
      <c r="AI179" s="270">
        <v>2.1927739312855548</v>
      </c>
      <c r="AJ179" s="270">
        <v>14.04572591498386</v>
      </c>
      <c r="AK179" s="270">
        <v>199.62905130505234</v>
      </c>
      <c r="AL179" s="270">
        <v>8.0620235935769688</v>
      </c>
      <c r="AM179" s="270">
        <v>1.637329656681771</v>
      </c>
      <c r="AN179" s="270">
        <v>190.89837514192544</v>
      </c>
      <c r="AO179" s="270">
        <v>3.1726212961325571</v>
      </c>
      <c r="AP179" s="270">
        <v>1882.1260959171268</v>
      </c>
      <c r="AQ179" s="270">
        <v>0.6629266716843718</v>
      </c>
      <c r="AR179" s="270">
        <v>1.9677093889970825</v>
      </c>
      <c r="AS179" s="270">
        <v>0.33555549525187484</v>
      </c>
      <c r="AT179" s="270">
        <v>2.325855760840966</v>
      </c>
      <c r="AU179" s="270">
        <v>12.663647857540315</v>
      </c>
      <c r="AV179" s="270">
        <v>0.53787498648418774</v>
      </c>
      <c r="AW179" s="270">
        <v>1.6985670079658601</v>
      </c>
      <c r="AX179" s="270">
        <v>0.28331514751818632</v>
      </c>
      <c r="AY179" s="270">
        <v>2.099507186297942</v>
      </c>
      <c r="AZ179" s="270">
        <v>0.36073980808729017</v>
      </c>
      <c r="BA179" s="270">
        <v>47.296052443195236</v>
      </c>
      <c r="BB179" s="270">
        <v>8.7667217162140609</v>
      </c>
      <c r="BC179" s="270">
        <v>17.482656414316427</v>
      </c>
      <c r="BD179" s="270">
        <v>189.35586159856399</v>
      </c>
      <c r="BE179" s="270">
        <v>68.936372911520877</v>
      </c>
      <c r="BF179" s="270">
        <v>119.6120472663827</v>
      </c>
      <c r="BG179" s="26"/>
    </row>
    <row r="180" spans="1:59" s="96" customFormat="1" ht="12.75" x14ac:dyDescent="0.2">
      <c r="A180" s="13">
        <v>0.99999999999999911</v>
      </c>
      <c r="B180" s="279">
        <v>710.00000000000102</v>
      </c>
      <c r="C180" s="408">
        <v>1.88683102815897</v>
      </c>
      <c r="D180" s="408">
        <v>9.9297337530933394</v>
      </c>
      <c r="E180" s="408"/>
      <c r="F180" s="408">
        <v>4.5918510890870197</v>
      </c>
      <c r="G180" s="408">
        <v>63.600854899467201</v>
      </c>
      <c r="H180" s="408">
        <v>2.44692434438657</v>
      </c>
      <c r="I180" s="408">
        <v>3.3227018573615901</v>
      </c>
      <c r="J180" s="408">
        <v>13.3764617340596</v>
      </c>
      <c r="K180" s="408"/>
      <c r="L180" s="408"/>
      <c r="M180" s="408">
        <v>0.84464129438573599</v>
      </c>
      <c r="N180" s="408"/>
      <c r="O180" s="411"/>
      <c r="P180" s="417">
        <v>11.110662385507799</v>
      </c>
      <c r="Q180" s="237">
        <v>72.479458581294637</v>
      </c>
      <c r="R180" s="237">
        <v>0</v>
      </c>
      <c r="S180" s="237">
        <v>15.974452851607769</v>
      </c>
      <c r="T180" s="237">
        <v>0.23443819609201347</v>
      </c>
      <c r="U180" s="237">
        <v>3.8894559139237235E-2</v>
      </c>
      <c r="V180" s="237">
        <v>1.9294567252354911</v>
      </c>
      <c r="W180" s="237">
        <v>4.6959233712465869</v>
      </c>
      <c r="X180" s="412">
        <v>4.6473757153842765</v>
      </c>
      <c r="Y180" s="270">
        <v>0.87281644147331972</v>
      </c>
      <c r="Z180" s="270">
        <v>110.85862280363887</v>
      </c>
      <c r="AA180" s="270">
        <v>16242.965229157102</v>
      </c>
      <c r="AB180" s="270">
        <v>220.50278396374455</v>
      </c>
      <c r="AC180" s="270">
        <v>8.4821277490556977</v>
      </c>
      <c r="AD180" s="270">
        <v>2.6900785644959728</v>
      </c>
      <c r="AE180" s="270">
        <v>14.374193488336303</v>
      </c>
      <c r="AF180" s="270">
        <v>0.42003946979822909</v>
      </c>
      <c r="AG180" s="270">
        <v>13.742030560333339</v>
      </c>
      <c r="AH180" s="270">
        <v>22.208346169672751</v>
      </c>
      <c r="AI180" s="270">
        <v>2.2374244340859715</v>
      </c>
      <c r="AJ180" s="270">
        <v>14.57219135850748</v>
      </c>
      <c r="AK180" s="270">
        <v>219.80734895050699</v>
      </c>
      <c r="AL180" s="270">
        <v>8.2435079278725443</v>
      </c>
      <c r="AM180" s="270">
        <v>1.6436024524842718</v>
      </c>
      <c r="AN180" s="270">
        <v>185.24023679164853</v>
      </c>
      <c r="AO180" s="270">
        <v>3.2009929671556545</v>
      </c>
      <c r="AP180" s="270">
        <v>1866.5928484345034</v>
      </c>
      <c r="AQ180" s="270">
        <v>0.6667508031311119</v>
      </c>
      <c r="AR180" s="270">
        <v>1.8753223627945386</v>
      </c>
      <c r="AS180" s="270">
        <v>0.30554183229233034</v>
      </c>
      <c r="AT180" s="270">
        <v>1.9929476788762754</v>
      </c>
      <c r="AU180" s="270">
        <v>10.35904046397712</v>
      </c>
      <c r="AV180" s="270">
        <v>0.42975395553251294</v>
      </c>
      <c r="AW180" s="270">
        <v>1.2607013764160124</v>
      </c>
      <c r="AX180" s="270">
        <v>0.19524013144177121</v>
      </c>
      <c r="AY180" s="270">
        <v>1.3539152317558021</v>
      </c>
      <c r="AZ180" s="270">
        <v>0.21869711966062302</v>
      </c>
      <c r="BA180" s="270">
        <v>40.300515080545217</v>
      </c>
      <c r="BB180" s="270">
        <v>9.0870670760148951</v>
      </c>
      <c r="BC180" s="270">
        <v>18.091456834708499</v>
      </c>
      <c r="BD180" s="270">
        <v>171.62314091092756</v>
      </c>
      <c r="BE180" s="270">
        <v>65.271462709863584</v>
      </c>
      <c r="BF180" s="270">
        <v>119.70125755846851</v>
      </c>
      <c r="BG180" s="26"/>
    </row>
    <row r="181" spans="1:59" s="96" customFormat="1" ht="12.75" x14ac:dyDescent="0.2">
      <c r="A181" s="13">
        <v>1.05</v>
      </c>
      <c r="B181" s="279">
        <v>710</v>
      </c>
      <c r="C181" s="408">
        <v>2.3785121077529499</v>
      </c>
      <c r="D181" s="408">
        <v>10.161128693576099</v>
      </c>
      <c r="E181" s="408"/>
      <c r="F181" s="408">
        <v>4.0290694767668196</v>
      </c>
      <c r="G181" s="408">
        <v>59.6932449060849</v>
      </c>
      <c r="H181" s="408">
        <v>2.6454219541301698</v>
      </c>
      <c r="I181" s="408">
        <v>6.9250040307370799</v>
      </c>
      <c r="J181" s="408">
        <v>13.2191863355511</v>
      </c>
      <c r="K181" s="408"/>
      <c r="L181" s="408"/>
      <c r="M181" s="408">
        <v>0.94843249540087105</v>
      </c>
      <c r="N181" s="408"/>
      <c r="O181" s="411"/>
      <c r="P181" s="417">
        <v>11.5006769003393</v>
      </c>
      <c r="Q181" s="237">
        <v>72.334601940631472</v>
      </c>
      <c r="R181" s="237">
        <v>0</v>
      </c>
      <c r="S181" s="237">
        <v>16.127145754509637</v>
      </c>
      <c r="T181" s="237">
        <v>0.2220973131775259</v>
      </c>
      <c r="U181" s="237">
        <v>3.8863102725868147E-2</v>
      </c>
      <c r="V181" s="237">
        <v>1.7667381457555622</v>
      </c>
      <c r="W181" s="237">
        <v>5.1179677426842529</v>
      </c>
      <c r="X181" s="412">
        <v>4.3925860005156725</v>
      </c>
      <c r="Y181" s="270">
        <v>0.87573002231888974</v>
      </c>
      <c r="Z181" s="270">
        <v>104.26281121232985</v>
      </c>
      <c r="AA181" s="270">
        <v>16384.24527345255</v>
      </c>
      <c r="AB181" s="270">
        <v>211.46220573861095</v>
      </c>
      <c r="AC181" s="270">
        <v>8.1431664013815066</v>
      </c>
      <c r="AD181" s="270">
        <v>2.5383400263606566</v>
      </c>
      <c r="AE181" s="270">
        <v>14.581595931216503</v>
      </c>
      <c r="AF181" s="270">
        <v>0.42448430104669915</v>
      </c>
      <c r="AG181" s="270">
        <v>13.916551639904148</v>
      </c>
      <c r="AH181" s="270">
        <v>22.595108606356987</v>
      </c>
      <c r="AI181" s="270">
        <v>2.2930813983351648</v>
      </c>
      <c r="AJ181" s="270">
        <v>14.992649476769145</v>
      </c>
      <c r="AK181" s="270">
        <v>237.17303168250834</v>
      </c>
      <c r="AL181" s="270">
        <v>8.474068694891832</v>
      </c>
      <c r="AM181" s="270">
        <v>1.6557297240963902</v>
      </c>
      <c r="AN181" s="270">
        <v>179.94189966238798</v>
      </c>
      <c r="AO181" s="270">
        <v>3.2428239235749969</v>
      </c>
      <c r="AP181" s="270">
        <v>1855.9553643517295</v>
      </c>
      <c r="AQ181" s="270">
        <v>0.66977655525600099</v>
      </c>
      <c r="AR181" s="270">
        <v>1.7898131681567906</v>
      </c>
      <c r="AS181" s="270">
        <v>0.27929711692980697</v>
      </c>
      <c r="AT181" s="270">
        <v>1.7294615465106109</v>
      </c>
      <c r="AU181" s="270">
        <v>8.6714478685872116</v>
      </c>
      <c r="AV181" s="270">
        <v>0.35361628578381687</v>
      </c>
      <c r="AW181" s="270">
        <v>0.98719343831226636</v>
      </c>
      <c r="AX181" s="270">
        <v>0.14626856247970529</v>
      </c>
      <c r="AY181" s="270">
        <v>0.97900559725676373</v>
      </c>
      <c r="AZ181" s="270">
        <v>0.15347447255018945</v>
      </c>
      <c r="BA181" s="270">
        <v>34.798202946584723</v>
      </c>
      <c r="BB181" s="270">
        <v>9.4964075977982088</v>
      </c>
      <c r="BC181" s="270">
        <v>18.832085745589033</v>
      </c>
      <c r="BD181" s="270">
        <v>154.28846716776334</v>
      </c>
      <c r="BE181" s="270">
        <v>61.754935039548741</v>
      </c>
      <c r="BF181" s="270">
        <v>120.18921694888624</v>
      </c>
      <c r="BG181" s="26"/>
    </row>
    <row r="182" spans="1:59" s="96" customFormat="1" ht="12.75" x14ac:dyDescent="0.2">
      <c r="A182" s="13">
        <v>1.1000000000000001</v>
      </c>
      <c r="B182" s="279">
        <v>710</v>
      </c>
      <c r="C182" s="408">
        <v>2.8656966596267801</v>
      </c>
      <c r="D182" s="408">
        <v>10.438649589054799</v>
      </c>
      <c r="E182" s="408"/>
      <c r="F182" s="408">
        <v>3.4995060502558699</v>
      </c>
      <c r="G182" s="408">
        <v>55.782659256825802</v>
      </c>
      <c r="H182" s="408">
        <v>2.84605258713778</v>
      </c>
      <c r="I182" s="408">
        <v>10.462678785714701</v>
      </c>
      <c r="J182" s="408">
        <v>13.0525600696078</v>
      </c>
      <c r="K182" s="408"/>
      <c r="L182" s="408"/>
      <c r="M182" s="408">
        <v>1.0521970017764899</v>
      </c>
      <c r="N182" s="408"/>
      <c r="O182" s="411"/>
      <c r="P182" s="417">
        <v>11.776509278061001</v>
      </c>
      <c r="Q182" s="237">
        <v>72.236936647081833</v>
      </c>
      <c r="R182" s="237">
        <v>0</v>
      </c>
      <c r="S182" s="237">
        <v>16.234232600285868</v>
      </c>
      <c r="T182" s="237">
        <v>0.22019051041015583</v>
      </c>
      <c r="U182" s="237">
        <v>4.0021371611442265E-2</v>
      </c>
      <c r="V182" s="237">
        <v>1.6433549049567633</v>
      </c>
      <c r="W182" s="237">
        <v>5.4472106367776219</v>
      </c>
      <c r="X182" s="412">
        <v>4.1780533288763042</v>
      </c>
      <c r="Y182" s="270">
        <v>0.87870240254093424</v>
      </c>
      <c r="Z182" s="270">
        <v>98.386934678342001</v>
      </c>
      <c r="AA182" s="270">
        <v>16523.117099065497</v>
      </c>
      <c r="AB182" s="270">
        <v>202.82493173995343</v>
      </c>
      <c r="AC182" s="270">
        <v>7.827354839732366</v>
      </c>
      <c r="AD182" s="270">
        <v>2.4033170617412352</v>
      </c>
      <c r="AE182" s="270">
        <v>14.794743706539448</v>
      </c>
      <c r="AF182" s="270">
        <v>0.42911434555773215</v>
      </c>
      <c r="AG182" s="270">
        <v>14.09257021813948</v>
      </c>
      <c r="AH182" s="270">
        <v>22.994291705132621</v>
      </c>
      <c r="AI182" s="270">
        <v>2.3516218849894996</v>
      </c>
      <c r="AJ182" s="270">
        <v>15.419315164083178</v>
      </c>
      <c r="AK182" s="270">
        <v>256.4392116650767</v>
      </c>
      <c r="AL182" s="270">
        <v>8.7186506177129388</v>
      </c>
      <c r="AM182" s="270">
        <v>1.6689499813982021</v>
      </c>
      <c r="AN182" s="270">
        <v>175.09675549620968</v>
      </c>
      <c r="AO182" s="270">
        <v>3.2871012633201775</v>
      </c>
      <c r="AP182" s="270">
        <v>1846.285061017621</v>
      </c>
      <c r="AQ182" s="270">
        <v>0.67293151869617895</v>
      </c>
      <c r="AR182" s="270">
        <v>1.7141738359307632</v>
      </c>
      <c r="AS182" s="270">
        <v>0.25771425759121674</v>
      </c>
      <c r="AT182" s="270">
        <v>1.5314498960213394</v>
      </c>
      <c r="AU182" s="270">
        <v>7.4787552279001641</v>
      </c>
      <c r="AV182" s="270">
        <v>0.30133314791060778</v>
      </c>
      <c r="AW182" s="270">
        <v>0.81407807087343398</v>
      </c>
      <c r="AX182" s="270">
        <v>0.11739281678991755</v>
      </c>
      <c r="AY182" s="270">
        <v>0.76988133982958418</v>
      </c>
      <c r="AZ182" s="270">
        <v>0.11873229879186584</v>
      </c>
      <c r="BA182" s="270">
        <v>30.699772179658787</v>
      </c>
      <c r="BB182" s="270">
        <v>9.9459875682453802</v>
      </c>
      <c r="BC182" s="270">
        <v>19.625174289912863</v>
      </c>
      <c r="BD182" s="270">
        <v>140.10203344398488</v>
      </c>
      <c r="BE182" s="270">
        <v>58.620605120816613</v>
      </c>
      <c r="BF182" s="270">
        <v>120.76359550691791</v>
      </c>
      <c r="BG182" s="26"/>
    </row>
    <row r="183" spans="1:59" s="96" customFormat="1" ht="12.75" x14ac:dyDescent="0.2">
      <c r="A183" s="13">
        <v>1.1499999999999999</v>
      </c>
      <c r="B183" s="279">
        <v>710</v>
      </c>
      <c r="C183" s="408">
        <v>3.2430583340063599</v>
      </c>
      <c r="D183" s="408">
        <v>10.819339247915901</v>
      </c>
      <c r="E183" s="408"/>
      <c r="F183" s="408">
        <v>3.1042130356626298</v>
      </c>
      <c r="G183" s="408">
        <v>52.391519814460104</v>
      </c>
      <c r="H183" s="408">
        <v>3.0311780386068601</v>
      </c>
      <c r="I183" s="408">
        <v>13.3865063970244</v>
      </c>
      <c r="J183" s="408">
        <v>12.893788806879501</v>
      </c>
      <c r="K183" s="408"/>
      <c r="L183" s="408"/>
      <c r="M183" s="408">
        <v>1.1303963254442999</v>
      </c>
      <c r="N183" s="408"/>
      <c r="O183" s="411"/>
      <c r="P183" s="417">
        <v>12.128214420019001</v>
      </c>
      <c r="Q183" s="237">
        <v>72.131841852902099</v>
      </c>
      <c r="R183" s="237">
        <v>0</v>
      </c>
      <c r="S183" s="237">
        <v>16.359808964429735</v>
      </c>
      <c r="T183" s="237">
        <v>0.20968489124301792</v>
      </c>
      <c r="U183" s="237">
        <v>3.964855851303864E-2</v>
      </c>
      <c r="V183" s="237">
        <v>1.5216405457722573</v>
      </c>
      <c r="W183" s="237">
        <v>5.7837592893404715</v>
      </c>
      <c r="X183" s="412">
        <v>3.9536158977993909</v>
      </c>
      <c r="Y183" s="270">
        <v>0.8834686155541126</v>
      </c>
      <c r="Z183" s="270">
        <v>93.940198822978061</v>
      </c>
      <c r="AA183" s="270">
        <v>16647.292542093408</v>
      </c>
      <c r="AB183" s="270">
        <v>195.41109350540827</v>
      </c>
      <c r="AC183" s="270">
        <v>7.5990188099181895</v>
      </c>
      <c r="AD183" s="270">
        <v>2.3096002628034502</v>
      </c>
      <c r="AE183" s="270">
        <v>15.025839356178096</v>
      </c>
      <c r="AF183" s="270">
        <v>0.43465935779551507</v>
      </c>
      <c r="AG183" s="270">
        <v>14.289700628271515</v>
      </c>
      <c r="AH183" s="270">
        <v>23.41338263461947</v>
      </c>
      <c r="AI183" s="270">
        <v>2.4099210848076429</v>
      </c>
      <c r="AJ183" s="270">
        <v>15.806232619330983</v>
      </c>
      <c r="AK183" s="270">
        <v>273.86165601411756</v>
      </c>
      <c r="AL183" s="270">
        <v>8.960841424212644</v>
      </c>
      <c r="AM183" s="270">
        <v>1.6846278614377947</v>
      </c>
      <c r="AN183" s="270">
        <v>171.68094988859607</v>
      </c>
      <c r="AO183" s="270">
        <v>3.3326322130235475</v>
      </c>
      <c r="AP183" s="270">
        <v>1843.9196049792838</v>
      </c>
      <c r="AQ183" s="270">
        <v>0.67683156172757852</v>
      </c>
      <c r="AR183" s="270">
        <v>1.6596827165822761</v>
      </c>
      <c r="AS183" s="270">
        <v>0.24264199031285091</v>
      </c>
      <c r="AT183" s="270">
        <v>1.400883450970146</v>
      </c>
      <c r="AU183" s="270">
        <v>6.7226142345766595</v>
      </c>
      <c r="AV183" s="270">
        <v>0.26879068837108222</v>
      </c>
      <c r="AW183" s="270">
        <v>0.71161193022764724</v>
      </c>
      <c r="AX183" s="270">
        <v>0.10099247629380005</v>
      </c>
      <c r="AY183" s="270">
        <v>0.65471903175581481</v>
      </c>
      <c r="AZ183" s="270">
        <v>0.10006584202324241</v>
      </c>
      <c r="BA183" s="270">
        <v>28.003319220848983</v>
      </c>
      <c r="BB183" s="270">
        <v>10.373975607150461</v>
      </c>
      <c r="BC183" s="270">
        <v>20.332397145276985</v>
      </c>
      <c r="BD183" s="270">
        <v>129.71253828125649</v>
      </c>
      <c r="BE183" s="270">
        <v>56.154574900028919</v>
      </c>
      <c r="BF183" s="270">
        <v>121.46580101007321</v>
      </c>
      <c r="BG183" s="26"/>
    </row>
    <row r="184" spans="1:59" s="96" customFormat="1" ht="12.75" x14ac:dyDescent="0.2">
      <c r="A184" s="13">
        <v>1.2</v>
      </c>
      <c r="B184" s="279">
        <v>710</v>
      </c>
      <c r="C184" s="408">
        <v>3.6255873752583101</v>
      </c>
      <c r="D184" s="408">
        <v>11.2103553887932</v>
      </c>
      <c r="E184" s="408"/>
      <c r="F184" s="408">
        <v>2.7103267725859901</v>
      </c>
      <c r="G184" s="408">
        <v>48.976449996692502</v>
      </c>
      <c r="H184" s="408">
        <v>3.2150297117200801</v>
      </c>
      <c r="I184" s="408">
        <v>16.317907923322799</v>
      </c>
      <c r="J184" s="408">
        <v>12.731975242053901</v>
      </c>
      <c r="K184" s="408"/>
      <c r="L184" s="408"/>
      <c r="M184" s="408">
        <v>1.2123675895731101</v>
      </c>
      <c r="N184" s="408"/>
      <c r="O184" s="411"/>
      <c r="P184" s="417">
        <v>12.4003330388788</v>
      </c>
      <c r="Q184" s="237">
        <v>72.038655287370474</v>
      </c>
      <c r="R184" s="237">
        <v>0</v>
      </c>
      <c r="S184" s="237">
        <v>16.468119440181887</v>
      </c>
      <c r="T184" s="237">
        <v>0.20051058640502822</v>
      </c>
      <c r="U184" s="237">
        <v>3.9581950174362376E-2</v>
      </c>
      <c r="V184" s="237">
        <v>1.4198879131575632</v>
      </c>
      <c r="W184" s="237">
        <v>6.065258368129979</v>
      </c>
      <c r="X184" s="412">
        <v>3.7679864545807185</v>
      </c>
      <c r="Y184" s="270">
        <v>0.88818363321400084</v>
      </c>
      <c r="Z184" s="270">
        <v>89.858928580410989</v>
      </c>
      <c r="AA184" s="270">
        <v>16775.273446285621</v>
      </c>
      <c r="AB184" s="270">
        <v>188.49752530100065</v>
      </c>
      <c r="AC184" s="270">
        <v>7.3784196342960415</v>
      </c>
      <c r="AD184" s="270">
        <v>2.2214449492975068</v>
      </c>
      <c r="AE184" s="270">
        <v>15.258902050326071</v>
      </c>
      <c r="AF184" s="270">
        <v>0.44012016846604562</v>
      </c>
      <c r="AG184" s="270">
        <v>14.483576917985992</v>
      </c>
      <c r="AH184" s="270">
        <v>23.83590678872774</v>
      </c>
      <c r="AI184" s="270">
        <v>2.4703862961421992</v>
      </c>
      <c r="AJ184" s="270">
        <v>16.210380878917455</v>
      </c>
      <c r="AK184" s="270">
        <v>293.72157323028529</v>
      </c>
      <c r="AL184" s="270">
        <v>9.2144319396243191</v>
      </c>
      <c r="AM184" s="270">
        <v>1.7003564725704203</v>
      </c>
      <c r="AN184" s="270">
        <v>168.35988307422093</v>
      </c>
      <c r="AO184" s="270">
        <v>3.3793724755531773</v>
      </c>
      <c r="AP184" s="270">
        <v>1840.5804592611171</v>
      </c>
      <c r="AQ184" s="270">
        <v>0.6806219106916358</v>
      </c>
      <c r="AR184" s="270">
        <v>1.608330740125661</v>
      </c>
      <c r="AS184" s="270">
        <v>0.22919792037205997</v>
      </c>
      <c r="AT184" s="270">
        <v>1.2905661352754085</v>
      </c>
      <c r="AU184" s="270">
        <v>6.1040144507551792</v>
      </c>
      <c r="AV184" s="270">
        <v>0.24253498755959235</v>
      </c>
      <c r="AW184" s="270">
        <v>0.63187862709098519</v>
      </c>
      <c r="AX184" s="270">
        <v>8.858580047470864E-2</v>
      </c>
      <c r="AY184" s="270">
        <v>0.56934207642808077</v>
      </c>
      <c r="AZ184" s="270">
        <v>8.6442115426076563E-2</v>
      </c>
      <c r="BA184" s="270">
        <v>25.739940662205814</v>
      </c>
      <c r="BB184" s="270">
        <v>10.8442453713505</v>
      </c>
      <c r="BC184" s="270">
        <v>21.096211315993958</v>
      </c>
      <c r="BD184" s="270">
        <v>120.697307144424</v>
      </c>
      <c r="BE184" s="270">
        <v>53.880751242267927</v>
      </c>
      <c r="BF184" s="270">
        <v>122.19011657972021</v>
      </c>
      <c r="BG184" s="26"/>
    </row>
    <row r="185" spans="1:59" s="96" customFormat="1" ht="12.75" x14ac:dyDescent="0.2">
      <c r="A185" s="13">
        <v>1.25</v>
      </c>
      <c r="B185" s="279">
        <v>710</v>
      </c>
      <c r="C185" s="408">
        <v>3.9550728590739199</v>
      </c>
      <c r="D185" s="408">
        <v>11.7184091816281</v>
      </c>
      <c r="E185" s="408"/>
      <c r="F185" s="408">
        <v>2.3454672147351099</v>
      </c>
      <c r="G185" s="408">
        <v>45.8717728034934</v>
      </c>
      <c r="H185" s="408">
        <v>3.3523912721091</v>
      </c>
      <c r="I185" s="408">
        <v>18.906230571640801</v>
      </c>
      <c r="J185" s="408">
        <v>12.566420348624399</v>
      </c>
      <c r="K185" s="408"/>
      <c r="L185" s="408"/>
      <c r="M185" s="408">
        <v>1.2842357486951701</v>
      </c>
      <c r="N185" s="408"/>
      <c r="O185" s="411"/>
      <c r="P185" s="417">
        <v>12.6949230245783</v>
      </c>
      <c r="Q185" s="237">
        <v>71.925421081437236</v>
      </c>
      <c r="R185" s="237">
        <v>0</v>
      </c>
      <c r="S185" s="237">
        <v>16.587352387306964</v>
      </c>
      <c r="T185" s="237">
        <v>0.18626890114373376</v>
      </c>
      <c r="U185" s="237">
        <v>3.8417505528672929E-2</v>
      </c>
      <c r="V185" s="237">
        <v>1.3317616265261341</v>
      </c>
      <c r="W185" s="237">
        <v>6.3031533004434053</v>
      </c>
      <c r="X185" s="412">
        <v>3.6276251976138534</v>
      </c>
      <c r="Y185" s="270">
        <v>0.89488721190680098</v>
      </c>
      <c r="Z185" s="270">
        <v>86.939489602965764</v>
      </c>
      <c r="AA185" s="270">
        <v>16953.956433774667</v>
      </c>
      <c r="AB185" s="270">
        <v>183.85995343427564</v>
      </c>
      <c r="AC185" s="270">
        <v>7.1924654779048272</v>
      </c>
      <c r="AD185" s="270">
        <v>2.1522265274081454</v>
      </c>
      <c r="AE185" s="270">
        <v>15.499412515630924</v>
      </c>
      <c r="AF185" s="270">
        <v>0.44570490921028866</v>
      </c>
      <c r="AG185" s="270">
        <v>14.682054911397257</v>
      </c>
      <c r="AH185" s="270">
        <v>24.255554663714754</v>
      </c>
      <c r="AI185" s="270">
        <v>2.529621568756649</v>
      </c>
      <c r="AJ185" s="270">
        <v>16.624489458606995</v>
      </c>
      <c r="AK185" s="270">
        <v>314.97755599285102</v>
      </c>
      <c r="AL185" s="270">
        <v>9.4635898653811719</v>
      </c>
      <c r="AM185" s="270">
        <v>1.716393531201639</v>
      </c>
      <c r="AN185" s="270">
        <v>165.6565484210924</v>
      </c>
      <c r="AO185" s="270">
        <v>3.4247482388794461</v>
      </c>
      <c r="AP185" s="270">
        <v>1839.8663454261064</v>
      </c>
      <c r="AQ185" s="270">
        <v>0.68476202462820857</v>
      </c>
      <c r="AR185" s="270">
        <v>1.5667449705475895</v>
      </c>
      <c r="AS185" s="270">
        <v>0.21863454015842226</v>
      </c>
      <c r="AT185" s="270">
        <v>1.2071773774800487</v>
      </c>
      <c r="AU185" s="270">
        <v>5.6472883916513545</v>
      </c>
      <c r="AV185" s="270">
        <v>0.22334705120944132</v>
      </c>
      <c r="AW185" s="270">
        <v>0.57512505303255723</v>
      </c>
      <c r="AX185" s="270">
        <v>7.9930880433619844E-2</v>
      </c>
      <c r="AY185" s="270">
        <v>0.51062347081742543</v>
      </c>
      <c r="AZ185" s="270">
        <v>7.7173607072731368E-2</v>
      </c>
      <c r="BA185" s="270">
        <v>24.043602863850253</v>
      </c>
      <c r="BB185" s="270">
        <v>11.309913516332097</v>
      </c>
      <c r="BC185" s="270">
        <v>21.800681487880411</v>
      </c>
      <c r="BD185" s="270">
        <v>113.41026193968986</v>
      </c>
      <c r="BE185" s="270">
        <v>51.944557465294629</v>
      </c>
      <c r="BF185" s="270">
        <v>122.94319205036786</v>
      </c>
      <c r="BG185" s="26"/>
    </row>
    <row r="186" spans="1:59" s="96" customFormat="1" ht="12.75" x14ac:dyDescent="0.2">
      <c r="A186" s="13">
        <v>1.3</v>
      </c>
      <c r="B186" s="279">
        <v>710</v>
      </c>
      <c r="C186" s="408">
        <v>4.2782817766576597</v>
      </c>
      <c r="D186" s="408">
        <v>12.2003008723816</v>
      </c>
      <c r="E186" s="408"/>
      <c r="F186" s="408">
        <v>1.97235135864232</v>
      </c>
      <c r="G186" s="408">
        <v>42.798890226195802</v>
      </c>
      <c r="H186" s="408">
        <v>3.4917969793527202</v>
      </c>
      <c r="I186" s="408">
        <v>21.500470320136301</v>
      </c>
      <c r="J186" s="408">
        <v>12.4056554425943</v>
      </c>
      <c r="K186" s="408"/>
      <c r="L186" s="408"/>
      <c r="M186" s="408">
        <v>1.3522530240392601</v>
      </c>
      <c r="N186" s="408"/>
      <c r="O186" s="411"/>
      <c r="P186" s="417">
        <v>12.949011948621401</v>
      </c>
      <c r="Q186" s="237">
        <v>71.835843837965498</v>
      </c>
      <c r="R186" s="237">
        <v>0</v>
      </c>
      <c r="S186" s="237">
        <v>16.682095576618249</v>
      </c>
      <c r="T186" s="237">
        <v>0.17583262175951495</v>
      </c>
      <c r="U186" s="237">
        <v>3.7476377707528125E-2</v>
      </c>
      <c r="V186" s="237">
        <v>1.2601852591833249</v>
      </c>
      <c r="W186" s="237">
        <v>6.4973164647967732</v>
      </c>
      <c r="X186" s="412">
        <v>3.5112498619691146</v>
      </c>
      <c r="Y186" s="270">
        <v>0.90179768716780917</v>
      </c>
      <c r="Z186" s="270">
        <v>84.218362046763616</v>
      </c>
      <c r="AA186" s="270">
        <v>17133.358294805563</v>
      </c>
      <c r="AB186" s="270">
        <v>179.48445930359773</v>
      </c>
      <c r="AC186" s="270">
        <v>7.0227384118714697</v>
      </c>
      <c r="AD186" s="270">
        <v>2.0888699010079126</v>
      </c>
      <c r="AE186" s="270">
        <v>15.753548785639667</v>
      </c>
      <c r="AF186" s="270">
        <v>0.45164349182316088</v>
      </c>
      <c r="AG186" s="270">
        <v>14.896238552331903</v>
      </c>
      <c r="AH186" s="270">
        <v>24.70293397272145</v>
      </c>
      <c r="AI186" s="270">
        <v>2.5925048407746254</v>
      </c>
      <c r="AJ186" s="270">
        <v>17.068936435631496</v>
      </c>
      <c r="AK186" s="270">
        <v>340.07188367771721</v>
      </c>
      <c r="AL186" s="270">
        <v>9.7284498346585995</v>
      </c>
      <c r="AM186" s="270">
        <v>1.7326644875412311</v>
      </c>
      <c r="AN186" s="270">
        <v>163.04337944041677</v>
      </c>
      <c r="AO186" s="270">
        <v>3.4709804221589642</v>
      </c>
      <c r="AP186" s="270">
        <v>1839.8327173167193</v>
      </c>
      <c r="AQ186" s="270">
        <v>0.68905121386790247</v>
      </c>
      <c r="AR186" s="270">
        <v>1.5269708460378799</v>
      </c>
      <c r="AS186" s="270">
        <v>0.20895401869427657</v>
      </c>
      <c r="AT186" s="270">
        <v>1.1336268590155105</v>
      </c>
      <c r="AU186" s="270">
        <v>5.2527043956686708</v>
      </c>
      <c r="AV186" s="270">
        <v>0.20691641956456011</v>
      </c>
      <c r="AW186" s="270">
        <v>0.52758726744499485</v>
      </c>
      <c r="AX186" s="270">
        <v>7.27971162969695E-2</v>
      </c>
      <c r="AY186" s="270">
        <v>0.46275990298026159</v>
      </c>
      <c r="AZ186" s="270">
        <v>6.9681357231622804E-2</v>
      </c>
      <c r="BA186" s="270">
        <v>22.548420826321625</v>
      </c>
      <c r="BB186" s="270">
        <v>11.811008488756244</v>
      </c>
      <c r="BC186" s="270">
        <v>22.552091985882054</v>
      </c>
      <c r="BD186" s="270">
        <v>107.01996979076797</v>
      </c>
      <c r="BE186" s="270">
        <v>50.146721516823348</v>
      </c>
      <c r="BF186" s="270">
        <v>123.66355932808234</v>
      </c>
      <c r="BG186" s="26"/>
    </row>
    <row r="187" spans="1:59" s="96" customFormat="1" ht="12.75" x14ac:dyDescent="0.2">
      <c r="A187" s="13">
        <v>1.35</v>
      </c>
      <c r="B187" s="279">
        <v>709.99999999999898</v>
      </c>
      <c r="C187" s="408">
        <v>4.5425706721356596</v>
      </c>
      <c r="D187" s="408">
        <v>12.8161565945971</v>
      </c>
      <c r="E187" s="408"/>
      <c r="F187" s="408">
        <v>1.5811658570078699</v>
      </c>
      <c r="G187" s="408">
        <v>39.922136521977698</v>
      </c>
      <c r="H187" s="408">
        <v>3.6465804438264602</v>
      </c>
      <c r="I187" s="408">
        <v>23.792680288444799</v>
      </c>
      <c r="J187" s="408">
        <v>12.2852184589589</v>
      </c>
      <c r="K187" s="408"/>
      <c r="L187" s="408"/>
      <c r="M187" s="408">
        <v>1.41349116305162</v>
      </c>
      <c r="N187" s="408"/>
      <c r="O187" s="411"/>
      <c r="P187" s="417">
        <v>13.2559872985832</v>
      </c>
      <c r="Q187" s="237">
        <v>71.76453536048146</v>
      </c>
      <c r="R187" s="237">
        <v>0</v>
      </c>
      <c r="S187" s="237">
        <v>16.78130418268492</v>
      </c>
      <c r="T187" s="237">
        <v>0.1691351353273696</v>
      </c>
      <c r="U187" s="237">
        <v>3.7225028753818987E-2</v>
      </c>
      <c r="V187" s="237">
        <v>1.1709015493294908</v>
      </c>
      <c r="W187" s="237">
        <v>6.7709620865029896</v>
      </c>
      <c r="X187" s="412">
        <v>3.3059366569199429</v>
      </c>
      <c r="Y187" s="270">
        <v>0.91010565957541922</v>
      </c>
      <c r="Z187" s="270">
        <v>81.749821055628743</v>
      </c>
      <c r="AA187" s="270">
        <v>17291.775004897358</v>
      </c>
      <c r="AB187" s="270">
        <v>175.23298802340091</v>
      </c>
      <c r="AC187" s="270">
        <v>6.8918156930835339</v>
      </c>
      <c r="AD187" s="270">
        <v>2.042242389167269</v>
      </c>
      <c r="AE187" s="270">
        <v>16.043153189887111</v>
      </c>
      <c r="AF187" s="270">
        <v>0.45812190189667401</v>
      </c>
      <c r="AG187" s="270">
        <v>15.139937992889886</v>
      </c>
      <c r="AH187" s="270">
        <v>25.180864905529784</v>
      </c>
      <c r="AI187" s="270">
        <v>2.657650326759192</v>
      </c>
      <c r="AJ187" s="270">
        <v>17.592054250107818</v>
      </c>
      <c r="AK187" s="270">
        <v>370.76540586586009</v>
      </c>
      <c r="AL187" s="270">
        <v>10.001307274237254</v>
      </c>
      <c r="AM187" s="270">
        <v>1.7509860381323199</v>
      </c>
      <c r="AN187" s="270">
        <v>161.08123623983903</v>
      </c>
      <c r="AO187" s="270">
        <v>3.5201890230335691</v>
      </c>
      <c r="AP187" s="270">
        <v>1841.9599809289052</v>
      </c>
      <c r="AQ187" s="270">
        <v>0.69467953419343587</v>
      </c>
      <c r="AR187" s="270">
        <v>1.4956001498745914</v>
      </c>
      <c r="AS187" s="270">
        <v>0.20130640788350579</v>
      </c>
      <c r="AT187" s="270">
        <v>1.0765863688471355</v>
      </c>
      <c r="AU187" s="270">
        <v>4.9506065225885889</v>
      </c>
      <c r="AV187" s="270">
        <v>0.19440596430560322</v>
      </c>
      <c r="AW187" s="270">
        <v>0.49190477952025202</v>
      </c>
      <c r="AX187" s="270">
        <v>6.7500467976575246E-2</v>
      </c>
      <c r="AY187" s="270">
        <v>0.42749035454742884</v>
      </c>
      <c r="AZ187" s="270">
        <v>6.4192040289011126E-2</v>
      </c>
      <c r="BA187" s="270">
        <v>21.387271927457213</v>
      </c>
      <c r="BB187" s="270">
        <v>12.323569434236381</v>
      </c>
      <c r="BC187" s="270">
        <v>23.255910807456011</v>
      </c>
      <c r="BD187" s="270">
        <v>101.75299695031404</v>
      </c>
      <c r="BE187" s="270">
        <v>48.537420443259037</v>
      </c>
      <c r="BF187" s="270">
        <v>124.49761470857669</v>
      </c>
      <c r="BG187" s="26"/>
    </row>
    <row r="188" spans="1:59" s="96" customFormat="1" ht="12.75" x14ac:dyDescent="0.2">
      <c r="A188" s="13">
        <v>1.4</v>
      </c>
      <c r="B188" s="279">
        <v>709.99999999999898</v>
      </c>
      <c r="C188" s="408">
        <v>4.8331898696491304</v>
      </c>
      <c r="D188" s="408">
        <v>13.6007519019923</v>
      </c>
      <c r="E188" s="408"/>
      <c r="F188" s="408">
        <v>1.1461450975455401</v>
      </c>
      <c r="G188" s="408">
        <v>37.123791150239597</v>
      </c>
      <c r="H188" s="408">
        <v>3.7168476006157798</v>
      </c>
      <c r="I188" s="408">
        <v>25.960721875514398</v>
      </c>
      <c r="J188" s="408">
        <v>12.1416851171762</v>
      </c>
      <c r="K188" s="408"/>
      <c r="L188" s="408"/>
      <c r="M188" s="408">
        <v>1.4768673872671101</v>
      </c>
      <c r="N188" s="408"/>
      <c r="O188" s="411"/>
      <c r="P188" s="417">
        <v>13.4889926121846</v>
      </c>
      <c r="Q188" s="237">
        <v>71.650040498808536</v>
      </c>
      <c r="R188" s="237">
        <v>0</v>
      </c>
      <c r="S188" s="237">
        <v>16.882245868821695</v>
      </c>
      <c r="T188" s="237">
        <v>0.15341713619843159</v>
      </c>
      <c r="U188" s="237">
        <v>3.5116836330460463E-2</v>
      </c>
      <c r="V188" s="237">
        <v>1.129391000073878</v>
      </c>
      <c r="W188" s="237">
        <v>6.872699465126769</v>
      </c>
      <c r="X188" s="412">
        <v>3.2770891946402294</v>
      </c>
      <c r="Y188" s="270">
        <v>0.91966668036858756</v>
      </c>
      <c r="Z188" s="270">
        <v>80.2050432360152</v>
      </c>
      <c r="AA188" s="270">
        <v>17576.419843825821</v>
      </c>
      <c r="AB188" s="270">
        <v>173.91980777514951</v>
      </c>
      <c r="AC188" s="270">
        <v>6.733184182670592</v>
      </c>
      <c r="AD188" s="270">
        <v>1.9927865371060158</v>
      </c>
      <c r="AE188" s="270">
        <v>16.318185181790586</v>
      </c>
      <c r="AF188" s="270">
        <v>0.46397970657390536</v>
      </c>
      <c r="AG188" s="270">
        <v>15.364121674309384</v>
      </c>
      <c r="AH188" s="270">
        <v>25.633527809420102</v>
      </c>
      <c r="AI188" s="270">
        <v>2.7212843345454698</v>
      </c>
      <c r="AJ188" s="270">
        <v>18.151318496973893</v>
      </c>
      <c r="AK188" s="270">
        <v>410.51954262687229</v>
      </c>
      <c r="AL188" s="270">
        <v>10.272791041119246</v>
      </c>
      <c r="AM188" s="270">
        <v>1.7688091019063672</v>
      </c>
      <c r="AN188" s="270">
        <v>159.11599419912909</v>
      </c>
      <c r="AO188" s="270">
        <v>3.566011892144997</v>
      </c>
      <c r="AP188" s="270">
        <v>1844.4186558121405</v>
      </c>
      <c r="AQ188" s="270">
        <v>0.70057824822882797</v>
      </c>
      <c r="AR188" s="270">
        <v>1.4672139258295445</v>
      </c>
      <c r="AS188" s="270">
        <v>0.19458261386847497</v>
      </c>
      <c r="AT188" s="270">
        <v>1.0277044911188367</v>
      </c>
      <c r="AU188" s="270">
        <v>4.6953318678758382</v>
      </c>
      <c r="AV188" s="270">
        <v>0.18389220554393373</v>
      </c>
      <c r="AW188" s="270">
        <v>0.46231888544647548</v>
      </c>
      <c r="AX188" s="270">
        <v>6.3152067115928925E-2</v>
      </c>
      <c r="AY188" s="270">
        <v>0.39872713992677961</v>
      </c>
      <c r="AZ188" s="270">
        <v>5.9737475232680061E-2</v>
      </c>
      <c r="BA188" s="270">
        <v>20.413031862116767</v>
      </c>
      <c r="BB188" s="270">
        <v>12.864108047324049</v>
      </c>
      <c r="BC188" s="270">
        <v>23.927551437478616</v>
      </c>
      <c r="BD188" s="270">
        <v>96.937728366248862</v>
      </c>
      <c r="BE188" s="270">
        <v>47.055780876815128</v>
      </c>
      <c r="BF188" s="270">
        <v>125.36538993131434</v>
      </c>
      <c r="BG188" s="26"/>
    </row>
    <row r="189" spans="1:59" s="96" customFormat="1" ht="12.75" x14ac:dyDescent="0.2">
      <c r="A189" s="13">
        <v>1.44999999999998</v>
      </c>
      <c r="B189" s="279">
        <v>710</v>
      </c>
      <c r="C189" s="408">
        <v>5.0693823153022999</v>
      </c>
      <c r="D189" s="408">
        <v>14.391062295242399</v>
      </c>
      <c r="E189" s="408"/>
      <c r="F189" s="408">
        <v>0.58181564988593404</v>
      </c>
      <c r="G189" s="408">
        <v>34.554736102919499</v>
      </c>
      <c r="H189" s="408">
        <v>3.8161165691998198</v>
      </c>
      <c r="I189" s="408">
        <v>27.985451380058599</v>
      </c>
      <c r="J189" s="408">
        <v>12.068583710422899</v>
      </c>
      <c r="K189" s="408"/>
      <c r="L189" s="408"/>
      <c r="M189" s="408">
        <v>1.5328519769685101</v>
      </c>
      <c r="N189" s="408"/>
      <c r="O189" s="411"/>
      <c r="P189" s="417">
        <v>13.7355342545734</v>
      </c>
      <c r="Q189" s="237">
        <v>71.514370856966721</v>
      </c>
      <c r="R189" s="237">
        <v>0</v>
      </c>
      <c r="S189" s="237">
        <v>17.0073132396906</v>
      </c>
      <c r="T189" s="237">
        <v>0.14178400530328836</v>
      </c>
      <c r="U189" s="237">
        <v>3.3825559357637106E-2</v>
      </c>
      <c r="V189" s="237">
        <v>1.063635968467834</v>
      </c>
      <c r="W189" s="237">
        <v>7.0351059058956782</v>
      </c>
      <c r="X189" s="412">
        <v>3.2039644643182532</v>
      </c>
      <c r="Y189" s="270">
        <v>0.93021154666720196</v>
      </c>
      <c r="Z189" s="270">
        <v>78.66561348157488</v>
      </c>
      <c r="AA189" s="270">
        <v>17827.337471784856</v>
      </c>
      <c r="AB189" s="270">
        <v>172.69170823187997</v>
      </c>
      <c r="AC189" s="270">
        <v>6.6221902960379859</v>
      </c>
      <c r="AD189" s="270">
        <v>1.9583980064739999</v>
      </c>
      <c r="AE189" s="270">
        <v>16.638396961147404</v>
      </c>
      <c r="AF189" s="270">
        <v>0.47010481699255141</v>
      </c>
      <c r="AG189" s="270">
        <v>15.63640509252861</v>
      </c>
      <c r="AH189" s="270">
        <v>26.126647109312195</v>
      </c>
      <c r="AI189" s="270">
        <v>2.786870501571824</v>
      </c>
      <c r="AJ189" s="270">
        <v>18.911424037253663</v>
      </c>
      <c r="AK189" s="270">
        <v>473.76114702541065</v>
      </c>
      <c r="AL189" s="270">
        <v>10.547361955113919</v>
      </c>
      <c r="AM189" s="270">
        <v>1.7858928246252441</v>
      </c>
      <c r="AN189" s="270">
        <v>157.43230732099076</v>
      </c>
      <c r="AO189" s="270">
        <v>3.6103599135676672</v>
      </c>
      <c r="AP189" s="270">
        <v>1846.3876255501627</v>
      </c>
      <c r="AQ189" s="270">
        <v>0.70783453587287337</v>
      </c>
      <c r="AR189" s="270">
        <v>1.44146559049394</v>
      </c>
      <c r="AS189" s="270">
        <v>0.18866758650084944</v>
      </c>
      <c r="AT189" s="270">
        <v>0.98575813114202038</v>
      </c>
      <c r="AU189" s="270">
        <v>4.4789691620167975</v>
      </c>
      <c r="AV189" s="270">
        <v>0.17502762994883761</v>
      </c>
      <c r="AW189" s="270">
        <v>0.43768486833756021</v>
      </c>
      <c r="AX189" s="270">
        <v>5.9562754586240926E-2</v>
      </c>
      <c r="AY189" s="270">
        <v>0.37512313024247884</v>
      </c>
      <c r="AZ189" s="270">
        <v>5.6097551571698691E-2</v>
      </c>
      <c r="BA189" s="270">
        <v>19.570212792597811</v>
      </c>
      <c r="BB189" s="270">
        <v>13.398360644010021</v>
      </c>
      <c r="BC189" s="270">
        <v>24.564705182240107</v>
      </c>
      <c r="BD189" s="270">
        <v>93.033823230207048</v>
      </c>
      <c r="BE189" s="270">
        <v>45.67436164760155</v>
      </c>
      <c r="BF189" s="270">
        <v>126.0841062605606</v>
      </c>
      <c r="BG189" s="26"/>
    </row>
    <row r="190" spans="1:59" s="96" customFormat="1" ht="12.75" x14ac:dyDescent="0.2">
      <c r="A190" s="13">
        <v>1.49999999999999</v>
      </c>
      <c r="B190" s="279">
        <v>710.00000000000296</v>
      </c>
      <c r="C190" s="408">
        <v>5.4984804533733396</v>
      </c>
      <c r="D190" s="408">
        <v>19.143021359403399</v>
      </c>
      <c r="E190" s="408"/>
      <c r="F190" s="408"/>
      <c r="G190" s="408">
        <v>28.900124246879699</v>
      </c>
      <c r="H190" s="408">
        <v>2.18585020339451</v>
      </c>
      <c r="I190" s="408">
        <v>30.875676987640301</v>
      </c>
      <c r="J190" s="408">
        <v>10.9420837746204</v>
      </c>
      <c r="K190" s="408">
        <v>1.7248431130494599</v>
      </c>
      <c r="L190" s="408"/>
      <c r="M190" s="408"/>
      <c r="N190" s="408"/>
      <c r="O190" s="411">
        <v>0.72991986163886402</v>
      </c>
      <c r="P190" s="417">
        <v>14.190817684651201</v>
      </c>
      <c r="Q190" s="237">
        <v>71.581660475376239</v>
      </c>
      <c r="R190" s="237">
        <v>0</v>
      </c>
      <c r="S190" s="237">
        <v>17.011560661826074</v>
      </c>
      <c r="T190" s="237">
        <v>0.14592107378208966</v>
      </c>
      <c r="U190" s="237">
        <v>3.5476849323619317E-2</v>
      </c>
      <c r="V190" s="237">
        <v>1.0036877562156921</v>
      </c>
      <c r="W190" s="237">
        <v>7.2266204445500675</v>
      </c>
      <c r="X190" s="412">
        <v>2.9950727389262179</v>
      </c>
      <c r="Y190" s="270">
        <v>1.0658565955421024</v>
      </c>
      <c r="Z190" s="270">
        <v>85.283838850019549</v>
      </c>
      <c r="AA190" s="270">
        <v>20030.125239856261</v>
      </c>
      <c r="AB190" s="270">
        <v>201.90314586317879</v>
      </c>
      <c r="AC190" s="270">
        <v>6.2986167489991542</v>
      </c>
      <c r="AD190" s="270">
        <v>1.9166837698695993</v>
      </c>
      <c r="AE190" s="270">
        <v>2.3911472564873906</v>
      </c>
      <c r="AF190" s="270">
        <v>0.10901234144455074</v>
      </c>
      <c r="AG190" s="270">
        <v>23.993278342243947</v>
      </c>
      <c r="AH190" s="270">
        <v>40.599755565533243</v>
      </c>
      <c r="AI190" s="270">
        <v>4.069292929161163</v>
      </c>
      <c r="AJ190" s="270">
        <v>20.50021153068684</v>
      </c>
      <c r="AK190" s="270">
        <v>725.88472900644263</v>
      </c>
      <c r="AL190" s="270">
        <v>15.554599672936973</v>
      </c>
      <c r="AM190" s="270">
        <v>2.2140817589039501</v>
      </c>
      <c r="AN190" s="270">
        <v>154.14134661341413</v>
      </c>
      <c r="AO190" s="270">
        <v>3.6369854971336673</v>
      </c>
      <c r="AP190" s="270">
        <v>1318.9994128630965</v>
      </c>
      <c r="AQ190" s="270">
        <v>0.87322690632856648</v>
      </c>
      <c r="AR190" s="270">
        <v>1.5408249775436687</v>
      </c>
      <c r="AS190" s="270">
        <v>0.19142727355417641</v>
      </c>
      <c r="AT190" s="270">
        <v>0.96558382077663085</v>
      </c>
      <c r="AU190" s="270">
        <v>4.2944365127134025</v>
      </c>
      <c r="AV190" s="270">
        <v>0.16710363165652106</v>
      </c>
      <c r="AW190" s="270">
        <v>0.4135311400600627</v>
      </c>
      <c r="AX190" s="270">
        <v>5.569964715062279E-2</v>
      </c>
      <c r="AY190" s="270">
        <v>0.34861656284593873</v>
      </c>
      <c r="AZ190" s="270">
        <v>5.1878790189764754E-2</v>
      </c>
      <c r="BA190" s="270">
        <v>18.899148731113421</v>
      </c>
      <c r="BB190" s="270">
        <v>12.964840247842334</v>
      </c>
      <c r="BC190" s="270">
        <v>25.019587432773449</v>
      </c>
      <c r="BD190" s="270">
        <v>83.19167188818129</v>
      </c>
      <c r="BE190" s="270">
        <v>41.585135629998113</v>
      </c>
      <c r="BF190" s="270">
        <v>135.43694158504431</v>
      </c>
      <c r="BG190" s="26"/>
    </row>
    <row r="191" spans="1:59" s="96" customFormat="1" ht="12.75" x14ac:dyDescent="0.2">
      <c r="A191" s="13">
        <v>1.55</v>
      </c>
      <c r="B191" s="279">
        <v>710.00000000000205</v>
      </c>
      <c r="C191" s="408">
        <v>5.5950403489609002</v>
      </c>
      <c r="D191" s="408">
        <v>21.519256586242399</v>
      </c>
      <c r="E191" s="408"/>
      <c r="F191" s="408"/>
      <c r="G191" s="408">
        <v>25.049068258517401</v>
      </c>
      <c r="H191" s="408">
        <v>1.0490374699423199</v>
      </c>
      <c r="I191" s="408">
        <v>32.935198560618304</v>
      </c>
      <c r="J191" s="408">
        <v>10.0722120568434</v>
      </c>
      <c r="K191" s="408">
        <v>2.97153446766109</v>
      </c>
      <c r="L191" s="408"/>
      <c r="M191" s="408"/>
      <c r="N191" s="408"/>
      <c r="O191" s="411">
        <v>0.80865225121421902</v>
      </c>
      <c r="P191" s="417">
        <v>14.907343248362199</v>
      </c>
      <c r="Q191" s="237">
        <v>71.721947795803004</v>
      </c>
      <c r="R191" s="237">
        <v>0</v>
      </c>
      <c r="S191" s="237">
        <v>16.967727310500276</v>
      </c>
      <c r="T191" s="237">
        <v>0.15399733123934203</v>
      </c>
      <c r="U191" s="237">
        <v>3.9013777745246198E-2</v>
      </c>
      <c r="V191" s="237">
        <v>0.96047307059027565</v>
      </c>
      <c r="W191" s="237">
        <v>7.3079630041040176</v>
      </c>
      <c r="X191" s="412">
        <v>2.8488777100178408</v>
      </c>
      <c r="Y191" s="270">
        <v>1.1682184445116621</v>
      </c>
      <c r="Z191" s="270">
        <v>87.970675394841237</v>
      </c>
      <c r="AA191" s="270">
        <v>21222.688229527888</v>
      </c>
      <c r="AB191" s="270">
        <v>211.60280503745889</v>
      </c>
      <c r="AC191" s="270">
        <v>6.1993920095059707</v>
      </c>
      <c r="AD191" s="270">
        <v>1.9152979973953785</v>
      </c>
      <c r="AE191" s="270">
        <v>2.1421560752902509</v>
      </c>
      <c r="AF191" s="270">
        <v>0.10059373016261161</v>
      </c>
      <c r="AG191" s="270">
        <v>25.619147210691889</v>
      </c>
      <c r="AH191" s="270">
        <v>43.656252135275601</v>
      </c>
      <c r="AI191" s="270">
        <v>4.387230229886991</v>
      </c>
      <c r="AJ191" s="270">
        <v>21.508458233800198</v>
      </c>
      <c r="AK191" s="270">
        <v>786.29801309454649</v>
      </c>
      <c r="AL191" s="270">
        <v>16.928668215763814</v>
      </c>
      <c r="AM191" s="270">
        <v>2.3025695254471903</v>
      </c>
      <c r="AN191" s="270">
        <v>153.14692363687089</v>
      </c>
      <c r="AO191" s="270">
        <v>3.7100516069426352</v>
      </c>
      <c r="AP191" s="270">
        <v>1229.2720132311213</v>
      </c>
      <c r="AQ191" s="270">
        <v>0.89584028865167187</v>
      </c>
      <c r="AR191" s="270">
        <v>1.5324796407982866</v>
      </c>
      <c r="AS191" s="270">
        <v>0.18730726703727382</v>
      </c>
      <c r="AT191" s="270">
        <v>0.9336002614057598</v>
      </c>
      <c r="AU191" s="270">
        <v>4.129109926064146</v>
      </c>
      <c r="AV191" s="270">
        <v>0.16031096630047748</v>
      </c>
      <c r="AW191" s="270">
        <v>0.39465422052761295</v>
      </c>
      <c r="AX191" s="270">
        <v>5.2971735022286769E-2</v>
      </c>
      <c r="AY191" s="270">
        <v>0.33078121672308647</v>
      </c>
      <c r="AZ191" s="270">
        <v>4.9143701859754176E-2</v>
      </c>
      <c r="BA191" s="270">
        <v>18.442577542024971</v>
      </c>
      <c r="BB191" s="270">
        <v>12.662425772086424</v>
      </c>
      <c r="BC191" s="270">
        <v>25.691903572260266</v>
      </c>
      <c r="BD191" s="270">
        <v>78.316605411843412</v>
      </c>
      <c r="BE191" s="270">
        <v>39.558509326422126</v>
      </c>
      <c r="BF191" s="270">
        <v>139.43670832919818</v>
      </c>
      <c r="BG191" s="26"/>
    </row>
    <row r="192" spans="1:59" s="96" customFormat="1" ht="12.75" x14ac:dyDescent="0.2">
      <c r="A192" s="13">
        <v>1.6</v>
      </c>
      <c r="B192" s="279">
        <v>710</v>
      </c>
      <c r="C192" s="408">
        <v>5.7151831752034203</v>
      </c>
      <c r="D192" s="408">
        <v>23.9224195036068</v>
      </c>
      <c r="E192" s="408"/>
      <c r="F192" s="408"/>
      <c r="G192" s="408">
        <v>21.0606026907918</v>
      </c>
      <c r="H192" s="408">
        <v>6.3523931776003295E-2</v>
      </c>
      <c r="I192" s="408">
        <v>35.032951875876201</v>
      </c>
      <c r="J192" s="408">
        <v>9.2622999466258698</v>
      </c>
      <c r="K192" s="408">
        <v>4.0639510667655596</v>
      </c>
      <c r="L192" s="408"/>
      <c r="M192" s="408"/>
      <c r="N192" s="408"/>
      <c r="O192" s="411">
        <v>0.87906780935432505</v>
      </c>
      <c r="P192" s="417">
        <v>15.6443980625665</v>
      </c>
      <c r="Q192" s="237">
        <v>71.858627006829067</v>
      </c>
      <c r="R192" s="237">
        <v>0</v>
      </c>
      <c r="S192" s="237">
        <v>16.92859220208814</v>
      </c>
      <c r="T192" s="237">
        <v>0.15788047077052939</v>
      </c>
      <c r="U192" s="237">
        <v>4.1831937423706993E-2</v>
      </c>
      <c r="V192" s="237">
        <v>0.92903284643689832</v>
      </c>
      <c r="W192" s="237">
        <v>7.3735021471763114</v>
      </c>
      <c r="X192" s="412">
        <v>2.7105333892753358</v>
      </c>
      <c r="Y192" s="270">
        <v>1.2830809682064019</v>
      </c>
      <c r="Z192" s="270">
        <v>90.28537859511988</v>
      </c>
      <c r="AA192" s="270">
        <v>22521.401996446792</v>
      </c>
      <c r="AB192" s="270">
        <v>220.26930723305054</v>
      </c>
      <c r="AC192" s="270">
        <v>6.0914365075307364</v>
      </c>
      <c r="AD192" s="270">
        <v>1.9089771084719451</v>
      </c>
      <c r="AE192" s="270">
        <v>1.9617694997145099</v>
      </c>
      <c r="AF192" s="270">
        <v>9.4205526661906527E-2</v>
      </c>
      <c r="AG192" s="270">
        <v>27.512386360690851</v>
      </c>
      <c r="AH192" s="270">
        <v>47.309689163072719</v>
      </c>
      <c r="AI192" s="270">
        <v>4.7722684321039877</v>
      </c>
      <c r="AJ192" s="270">
        <v>22.587586222054284</v>
      </c>
      <c r="AK192" s="270">
        <v>858.43050479568535</v>
      </c>
      <c r="AL192" s="270">
        <v>18.629041359245647</v>
      </c>
      <c r="AM192" s="270">
        <v>2.4028799794961988</v>
      </c>
      <c r="AN192" s="270">
        <v>152.34443768072467</v>
      </c>
      <c r="AO192" s="270">
        <v>3.7952682250531189</v>
      </c>
      <c r="AP192" s="270">
        <v>1162.3465925741</v>
      </c>
      <c r="AQ192" s="270">
        <v>0.92099887502386391</v>
      </c>
      <c r="AR192" s="270">
        <v>1.5250067576993083</v>
      </c>
      <c r="AS192" s="270">
        <v>0.18336855148706349</v>
      </c>
      <c r="AT192" s="270">
        <v>0.90340903916248705</v>
      </c>
      <c r="AU192" s="270">
        <v>3.9742852657181427</v>
      </c>
      <c r="AV192" s="270">
        <v>0.15397161443632668</v>
      </c>
      <c r="AW192" s="270">
        <v>0.37718272559270244</v>
      </c>
      <c r="AX192" s="270">
        <v>5.0461246110135909E-2</v>
      </c>
      <c r="AY192" s="270">
        <v>0.31443025123001933</v>
      </c>
      <c r="AZ192" s="270">
        <v>4.6643079891092371E-2</v>
      </c>
      <c r="BA192" s="270">
        <v>17.981977761028187</v>
      </c>
      <c r="BB192" s="270">
        <v>12.530193178464899</v>
      </c>
      <c r="BC192" s="270">
        <v>26.429974262550509</v>
      </c>
      <c r="BD192" s="270">
        <v>73.87281499227214</v>
      </c>
      <c r="BE192" s="270">
        <v>37.75987860345866</v>
      </c>
      <c r="BF192" s="270">
        <v>143.75858775504099</v>
      </c>
      <c r="BG192" s="26"/>
    </row>
    <row r="193" spans="1:59" s="96" customFormat="1" ht="12.75" x14ac:dyDescent="0.2">
      <c r="A193" s="13">
        <v>1.65</v>
      </c>
      <c r="B193" s="279">
        <v>710</v>
      </c>
      <c r="C193" s="408">
        <v>5.90897228349721</v>
      </c>
      <c r="D193" s="408">
        <v>25.749244668181099</v>
      </c>
      <c r="E193" s="408"/>
      <c r="F193" s="408"/>
      <c r="G193" s="408">
        <v>17.021799827234901</v>
      </c>
      <c r="H193" s="408"/>
      <c r="I193" s="408">
        <v>37.263754893312402</v>
      </c>
      <c r="J193" s="408">
        <v>8.8360628326851902</v>
      </c>
      <c r="K193" s="408">
        <v>4.3001409189102899</v>
      </c>
      <c r="L193" s="408"/>
      <c r="M193" s="408"/>
      <c r="N193" s="408"/>
      <c r="O193" s="411">
        <v>0.92002457617883304</v>
      </c>
      <c r="P193" s="417">
        <v>16.3119503742052</v>
      </c>
      <c r="Q193" s="237">
        <v>71.949920374630537</v>
      </c>
      <c r="R193" s="237">
        <v>0</v>
      </c>
      <c r="S193" s="237">
        <v>16.938679933267693</v>
      </c>
      <c r="T193" s="237">
        <v>0.15196651027093078</v>
      </c>
      <c r="U193" s="237">
        <v>4.2301966855478872E-2</v>
      </c>
      <c r="V193" s="237">
        <v>0.91665655127506285</v>
      </c>
      <c r="W193" s="237">
        <v>7.4662276451792424</v>
      </c>
      <c r="X193" s="412">
        <v>2.5342470185210622</v>
      </c>
      <c r="Y193" s="270">
        <v>1.3470156079976239</v>
      </c>
      <c r="Z193" s="270">
        <v>88.670700494700981</v>
      </c>
      <c r="AA193" s="270">
        <v>23263.732040289739</v>
      </c>
      <c r="AB193" s="270">
        <v>214.37317772791738</v>
      </c>
      <c r="AC193" s="270">
        <v>5.9780250224898825</v>
      </c>
      <c r="AD193" s="270">
        <v>1.8833275041699182</v>
      </c>
      <c r="AE193" s="270">
        <v>1.8881243837548245</v>
      </c>
      <c r="AF193" s="270">
        <v>9.1213937294753106E-2</v>
      </c>
      <c r="AG193" s="270">
        <v>29.569936567342587</v>
      </c>
      <c r="AH193" s="270">
        <v>51.524557679583097</v>
      </c>
      <c r="AI193" s="270">
        <v>5.2342773335745854</v>
      </c>
      <c r="AJ193" s="270">
        <v>23.450223568758755</v>
      </c>
      <c r="AK193" s="270">
        <v>936.46506819792648</v>
      </c>
      <c r="AL193" s="270">
        <v>20.712259740046772</v>
      </c>
      <c r="AM193" s="270">
        <v>2.5113115250043845</v>
      </c>
      <c r="AN193" s="270">
        <v>151.82504359448612</v>
      </c>
      <c r="AO193" s="270">
        <v>3.9022988487308816</v>
      </c>
      <c r="AP193" s="270">
        <v>1146.5043910339264</v>
      </c>
      <c r="AQ193" s="270">
        <v>0.94765945743075042</v>
      </c>
      <c r="AR193" s="270">
        <v>1.5152127958998483</v>
      </c>
      <c r="AS193" s="270">
        <v>0.17921791687527253</v>
      </c>
      <c r="AT193" s="270">
        <v>0.8729840032093622</v>
      </c>
      <c r="AU193" s="270">
        <v>3.8206215617623225</v>
      </c>
      <c r="AV193" s="270">
        <v>0.14771662865417504</v>
      </c>
      <c r="AW193" s="270">
        <v>0.36016124897522428</v>
      </c>
      <c r="AX193" s="270">
        <v>4.8034479017606969E-2</v>
      </c>
      <c r="AY193" s="270">
        <v>0.29870541034929393</v>
      </c>
      <c r="AZ193" s="270">
        <v>4.4246488799116003E-2</v>
      </c>
      <c r="BA193" s="270">
        <v>17.378080015761551</v>
      </c>
      <c r="BB193" s="270">
        <v>13.163459317061447</v>
      </c>
      <c r="BC193" s="270">
        <v>27.379094821317697</v>
      </c>
      <c r="BD193" s="270">
        <v>70.091292271496201</v>
      </c>
      <c r="BE193" s="270">
        <v>36.491613518119891</v>
      </c>
      <c r="BF193" s="270">
        <v>147.61305815623197</v>
      </c>
      <c r="BG193" s="26"/>
    </row>
    <row r="194" spans="1:59" s="96" customFormat="1" ht="12.75" x14ac:dyDescent="0.2">
      <c r="A194" s="13">
        <v>1.7</v>
      </c>
      <c r="B194" s="279">
        <v>709.99999999999898</v>
      </c>
      <c r="C194" s="408">
        <v>6.1263225803385497</v>
      </c>
      <c r="D194" s="408">
        <v>27.711927070862899</v>
      </c>
      <c r="E194" s="408"/>
      <c r="F194" s="408"/>
      <c r="G194" s="408">
        <v>12.730435050083999</v>
      </c>
      <c r="H194" s="408"/>
      <c r="I194" s="408">
        <v>39.6159854301523</v>
      </c>
      <c r="J194" s="408">
        <v>8.4177167466540297</v>
      </c>
      <c r="K194" s="408">
        <v>4.4392062789260001</v>
      </c>
      <c r="L194" s="408"/>
      <c r="M194" s="408"/>
      <c r="N194" s="408"/>
      <c r="O194" s="411">
        <v>0.95840684298227397</v>
      </c>
      <c r="P194" s="417">
        <v>17.007838680107501</v>
      </c>
      <c r="Q194" s="237">
        <v>72.047715559623455</v>
      </c>
      <c r="R194" s="237">
        <v>0</v>
      </c>
      <c r="S194" s="237">
        <v>16.935790789453229</v>
      </c>
      <c r="T194" s="237">
        <v>0.14658938031079916</v>
      </c>
      <c r="U194" s="237">
        <v>4.2999435345358918E-2</v>
      </c>
      <c r="V194" s="237">
        <v>0.913197306510102</v>
      </c>
      <c r="W194" s="237">
        <v>7.5156946703483287</v>
      </c>
      <c r="X194" s="412">
        <v>2.3980128584087352</v>
      </c>
      <c r="Y194" s="270">
        <v>1.4166430912645656</v>
      </c>
      <c r="Z194" s="270">
        <v>87.205937435753441</v>
      </c>
      <c r="AA194" s="270">
        <v>24181.361679406029</v>
      </c>
      <c r="AB194" s="270">
        <v>209.11946971673757</v>
      </c>
      <c r="AC194" s="270">
        <v>5.8544689731661261</v>
      </c>
      <c r="AD194" s="270">
        <v>1.8546232799453202</v>
      </c>
      <c r="AE194" s="270">
        <v>1.8277785438577911</v>
      </c>
      <c r="AF194" s="270">
        <v>8.8677174286161065E-2</v>
      </c>
      <c r="AG194" s="270">
        <v>32.089205479181807</v>
      </c>
      <c r="AH194" s="270">
        <v>56.873805556921148</v>
      </c>
      <c r="AI194" s="270">
        <v>5.8320228876416849</v>
      </c>
      <c r="AJ194" s="270">
        <v>24.399093968442227</v>
      </c>
      <c r="AK194" s="270">
        <v>1035.0952291233305</v>
      </c>
      <c r="AL194" s="270">
        <v>23.497456039698832</v>
      </c>
      <c r="AM194" s="270">
        <v>2.6379753733394122</v>
      </c>
      <c r="AN194" s="270">
        <v>151.34973472142246</v>
      </c>
      <c r="AO194" s="270">
        <v>4.0251967260139061</v>
      </c>
      <c r="AP194" s="270">
        <v>1137.2348982316807</v>
      </c>
      <c r="AQ194" s="270">
        <v>0.97783326543294058</v>
      </c>
      <c r="AR194" s="270">
        <v>1.5053470794044148</v>
      </c>
      <c r="AS194" s="270">
        <v>0.17506453361938917</v>
      </c>
      <c r="AT194" s="270">
        <v>0.84312314466514593</v>
      </c>
      <c r="AU194" s="270">
        <v>3.6712067679189446</v>
      </c>
      <c r="AV194" s="270">
        <v>0.141657354444404</v>
      </c>
      <c r="AW194" s="270">
        <v>0.34381502542757464</v>
      </c>
      <c r="AX194" s="270">
        <v>4.5717367625024048E-2</v>
      </c>
      <c r="AY194" s="270">
        <v>0.28374754920748274</v>
      </c>
      <c r="AZ194" s="270">
        <v>4.1972892357709533E-2</v>
      </c>
      <c r="BA194" s="270">
        <v>16.77783048364476</v>
      </c>
      <c r="BB194" s="270">
        <v>14.027057073985056</v>
      </c>
      <c r="BC194" s="270">
        <v>28.442517439917381</v>
      </c>
      <c r="BD194" s="270">
        <v>66.450549912442142</v>
      </c>
      <c r="BE194" s="270">
        <v>35.2847690604289</v>
      </c>
      <c r="BF194" s="270">
        <v>151.89317650686971</v>
      </c>
      <c r="BG194" s="26"/>
    </row>
    <row r="195" spans="1:59" s="96" customFormat="1" ht="12.75" x14ac:dyDescent="0.2">
      <c r="A195" s="13">
        <v>1.75</v>
      </c>
      <c r="B195" s="279">
        <v>710</v>
      </c>
      <c r="C195" s="408">
        <v>6.2880801517043698</v>
      </c>
      <c r="D195" s="408">
        <v>29.7497466246569</v>
      </c>
      <c r="E195" s="408"/>
      <c r="F195" s="408"/>
      <c r="G195" s="408">
        <v>8.6890599572051297</v>
      </c>
      <c r="H195" s="408"/>
      <c r="I195" s="408">
        <v>41.664945423607698</v>
      </c>
      <c r="J195" s="408">
        <v>8.0568804815616808</v>
      </c>
      <c r="K195" s="408">
        <v>4.5606810741058998</v>
      </c>
      <c r="L195" s="408"/>
      <c r="M195" s="408"/>
      <c r="N195" s="408"/>
      <c r="O195" s="411">
        <v>0.99060628715828603</v>
      </c>
      <c r="P195" s="417">
        <v>17.765306359012499</v>
      </c>
      <c r="Q195" s="237">
        <v>72.162858797841452</v>
      </c>
      <c r="R195" s="237">
        <v>0</v>
      </c>
      <c r="S195" s="237">
        <v>16.924704227377326</v>
      </c>
      <c r="T195" s="237">
        <v>0.14031124152753208</v>
      </c>
      <c r="U195" s="237">
        <v>4.3284719746919061E-2</v>
      </c>
      <c r="V195" s="237">
        <v>0.91289785589475125</v>
      </c>
      <c r="W195" s="237">
        <v>7.5250356265559901</v>
      </c>
      <c r="X195" s="412">
        <v>2.2909075310560345</v>
      </c>
      <c r="Y195" s="270">
        <v>1.4967968007461885</v>
      </c>
      <c r="Z195" s="270">
        <v>86.199111966732232</v>
      </c>
      <c r="AA195" s="270">
        <v>25194.310315684095</v>
      </c>
      <c r="AB195" s="270">
        <v>205.03267058161859</v>
      </c>
      <c r="AC195" s="270">
        <v>5.7566802014627569</v>
      </c>
      <c r="AD195" s="270">
        <v>1.8368192008954884</v>
      </c>
      <c r="AE195" s="270">
        <v>1.7812075481213454</v>
      </c>
      <c r="AF195" s="270">
        <v>8.6753199443356757E-2</v>
      </c>
      <c r="AG195" s="270">
        <v>35.021748198178329</v>
      </c>
      <c r="AH195" s="270">
        <v>63.211784003955067</v>
      </c>
      <c r="AI195" s="270">
        <v>6.5474241037677468</v>
      </c>
      <c r="AJ195" s="270">
        <v>25.479800802449226</v>
      </c>
      <c r="AK195" s="270">
        <v>1153.0990427895767</v>
      </c>
      <c r="AL195" s="270">
        <v>26.955926564552225</v>
      </c>
      <c r="AM195" s="270">
        <v>2.7765212192258208</v>
      </c>
      <c r="AN195" s="270">
        <v>151.3773743908506</v>
      </c>
      <c r="AO195" s="270">
        <v>4.157902738644923</v>
      </c>
      <c r="AP195" s="270">
        <v>1132.2652526043105</v>
      </c>
      <c r="AQ195" s="270">
        <v>1.0105168110860714</v>
      </c>
      <c r="AR195" s="270">
        <v>1.5009089058482359</v>
      </c>
      <c r="AS195" s="270">
        <v>0.17190349661076726</v>
      </c>
      <c r="AT195" s="270">
        <v>0.81968690230859342</v>
      </c>
      <c r="AU195" s="270">
        <v>3.553511119213884</v>
      </c>
      <c r="AV195" s="270">
        <v>0.13688181266740754</v>
      </c>
      <c r="AW195" s="270">
        <v>0.33093555058998592</v>
      </c>
      <c r="AX195" s="270">
        <v>4.3893589507359117E-2</v>
      </c>
      <c r="AY195" s="270">
        <v>0.27198567216541453</v>
      </c>
      <c r="AZ195" s="270">
        <v>4.0186523371968944E-2</v>
      </c>
      <c r="BA195" s="270">
        <v>16.308727243311392</v>
      </c>
      <c r="BB195" s="270">
        <v>14.966824276982114</v>
      </c>
      <c r="BC195" s="270">
        <v>29.431092297719484</v>
      </c>
      <c r="BD195" s="270">
        <v>63.368500372970281</v>
      </c>
      <c r="BE195" s="270">
        <v>34.224578923799335</v>
      </c>
      <c r="BF195" s="270">
        <v>156.47196176296549</v>
      </c>
      <c r="BG195" s="26"/>
    </row>
    <row r="196" spans="1:59" s="96" customFormat="1" ht="12.75" x14ac:dyDescent="0.2">
      <c r="A196" s="13">
        <v>1.8</v>
      </c>
      <c r="B196" s="279">
        <v>709.99999999999898</v>
      </c>
      <c r="C196" s="408">
        <v>6.4623837314372503</v>
      </c>
      <c r="D196" s="408">
        <v>31.826507007015199</v>
      </c>
      <c r="E196" s="408"/>
      <c r="F196" s="408"/>
      <c r="G196" s="408">
        <v>4.6044962176423301</v>
      </c>
      <c r="H196" s="408"/>
      <c r="I196" s="408">
        <v>43.711160160186097</v>
      </c>
      <c r="J196" s="408">
        <v>7.6940958417626799</v>
      </c>
      <c r="K196" s="408">
        <v>4.6788168437333804</v>
      </c>
      <c r="L196" s="408"/>
      <c r="M196" s="408"/>
      <c r="N196" s="408"/>
      <c r="O196" s="411">
        <v>1.02254019822308</v>
      </c>
      <c r="P196" s="417">
        <v>18.468011371369698</v>
      </c>
      <c r="Q196" s="237">
        <v>72.263184261681417</v>
      </c>
      <c r="R196" s="237">
        <v>0</v>
      </c>
      <c r="S196" s="237">
        <v>16.921613584984119</v>
      </c>
      <c r="T196" s="237">
        <v>0.133567852719924</v>
      </c>
      <c r="U196" s="237">
        <v>4.328629563108502E-2</v>
      </c>
      <c r="V196" s="237">
        <v>0.91451705867544686</v>
      </c>
      <c r="W196" s="237">
        <v>7.5407797768252234</v>
      </c>
      <c r="X196" s="412">
        <v>2.183051169482793</v>
      </c>
      <c r="Y196" s="270">
        <v>1.5855936459977249</v>
      </c>
      <c r="Z196" s="270">
        <v>85.188952474754899</v>
      </c>
      <c r="AA196" s="270">
        <v>26309.109663613497</v>
      </c>
      <c r="AB196" s="270">
        <v>201.13302467899058</v>
      </c>
      <c r="AC196" s="270">
        <v>5.6545177763951529</v>
      </c>
      <c r="AD196" s="270">
        <v>1.817127400379734</v>
      </c>
      <c r="AE196" s="270">
        <v>1.7374392661532931</v>
      </c>
      <c r="AF196" s="270">
        <v>8.4935062359938182E-2</v>
      </c>
      <c r="AG196" s="270">
        <v>38.545072008841849</v>
      </c>
      <c r="AH196" s="270">
        <v>71.186709305072142</v>
      </c>
      <c r="AI196" s="270">
        <v>7.4707965069553515</v>
      </c>
      <c r="AJ196" s="270">
        <v>26.64433383265667</v>
      </c>
      <c r="AK196" s="270">
        <v>1301.8644457509008</v>
      </c>
      <c r="AL196" s="270">
        <v>31.657669487282554</v>
      </c>
      <c r="AM196" s="270">
        <v>2.9328394872830188</v>
      </c>
      <c r="AN196" s="270">
        <v>151.4175884590218</v>
      </c>
      <c r="AO196" s="270">
        <v>4.301280965031526</v>
      </c>
      <c r="AP196" s="270">
        <v>1127.9346374557406</v>
      </c>
      <c r="AQ196" s="270">
        <v>1.0460880782721569</v>
      </c>
      <c r="AR196" s="270">
        <v>1.4970728972853287</v>
      </c>
      <c r="AS196" s="270">
        <v>0.16890029768428325</v>
      </c>
      <c r="AT196" s="270">
        <v>0.79767661112156463</v>
      </c>
      <c r="AU196" s="270">
        <v>3.4437037985207279</v>
      </c>
      <c r="AV196" s="270">
        <v>0.13243830862109174</v>
      </c>
      <c r="AW196" s="270">
        <v>0.31902704693716177</v>
      </c>
      <c r="AX196" s="270">
        <v>4.221440066608767E-2</v>
      </c>
      <c r="AY196" s="270">
        <v>0.26118591729076585</v>
      </c>
      <c r="AZ196" s="270">
        <v>3.8549488797743447E-2</v>
      </c>
      <c r="BA196" s="270">
        <v>15.868732786224513</v>
      </c>
      <c r="BB196" s="270">
        <v>16.061147363051152</v>
      </c>
      <c r="BC196" s="270">
        <v>30.493392351433297</v>
      </c>
      <c r="BD196" s="270">
        <v>60.528639814932845</v>
      </c>
      <c r="BE196" s="270">
        <v>33.22126746178192</v>
      </c>
      <c r="BF196" s="270">
        <v>161.43389873295908</v>
      </c>
      <c r="BG196" s="26"/>
    </row>
    <row r="197" spans="1:59" s="96" customFormat="1" ht="12.75" x14ac:dyDescent="0.2">
      <c r="A197" s="13">
        <v>1.85</v>
      </c>
      <c r="B197" s="279">
        <v>710</v>
      </c>
      <c r="C197" s="408">
        <v>6.6195024048673297</v>
      </c>
      <c r="D197" s="408">
        <v>34.2349382096846</v>
      </c>
      <c r="E197" s="408"/>
      <c r="F197" s="408"/>
      <c r="G197" s="408">
        <v>0.28559630431969901</v>
      </c>
      <c r="H197" s="408"/>
      <c r="I197" s="408">
        <v>45.711658577407199</v>
      </c>
      <c r="J197" s="408">
        <v>7.3513465164931704</v>
      </c>
      <c r="K197" s="408">
        <v>4.7447818764247804</v>
      </c>
      <c r="L197" s="408"/>
      <c r="M197" s="408"/>
      <c r="N197" s="408"/>
      <c r="O197" s="411">
        <v>1.0521761108031999</v>
      </c>
      <c r="P197" s="417">
        <v>19.3103557199099</v>
      </c>
      <c r="Q197" s="237">
        <v>72.423082855020283</v>
      </c>
      <c r="R197" s="237">
        <v>0</v>
      </c>
      <c r="S197" s="237">
        <v>16.858974362144885</v>
      </c>
      <c r="T197" s="237">
        <v>0.13123148031808096</v>
      </c>
      <c r="U197" s="237">
        <v>4.4701325760233994E-2</v>
      </c>
      <c r="V197" s="237">
        <v>0.92465955917261067</v>
      </c>
      <c r="W197" s="237">
        <v>7.45078836138548</v>
      </c>
      <c r="X197" s="412">
        <v>2.1665620561984182</v>
      </c>
      <c r="Y197" s="270">
        <v>1.6998265063484685</v>
      </c>
      <c r="Z197" s="270">
        <v>84.851287141761688</v>
      </c>
      <c r="AA197" s="270">
        <v>27856.175898536556</v>
      </c>
      <c r="AB197" s="270">
        <v>199.20335015353791</v>
      </c>
      <c r="AC197" s="270">
        <v>5.5540482010853918</v>
      </c>
      <c r="AD197" s="270">
        <v>1.8022846178079661</v>
      </c>
      <c r="AE197" s="270">
        <v>1.7013154982605414</v>
      </c>
      <c r="AF197" s="270">
        <v>8.342267647999671E-2</v>
      </c>
      <c r="AG197" s="270">
        <v>43.258458623483769</v>
      </c>
      <c r="AH197" s="270">
        <v>82.330727983689172</v>
      </c>
      <c r="AI197" s="270">
        <v>8.7936275556763146</v>
      </c>
      <c r="AJ197" s="270">
        <v>28.084753541379744</v>
      </c>
      <c r="AK197" s="270">
        <v>1511.5916330661958</v>
      </c>
      <c r="AL197" s="270">
        <v>38.888803387220591</v>
      </c>
      <c r="AM197" s="270">
        <v>3.1263569602540229</v>
      </c>
      <c r="AN197" s="270">
        <v>151.86399130478836</v>
      </c>
      <c r="AO197" s="270">
        <v>4.4730117010521848</v>
      </c>
      <c r="AP197" s="270">
        <v>1128.9049286121074</v>
      </c>
      <c r="AQ197" s="270">
        <v>1.0890549112997825</v>
      </c>
      <c r="AR197" s="270">
        <v>1.4975055720911492</v>
      </c>
      <c r="AS197" s="270">
        <v>0.16635590481199092</v>
      </c>
      <c r="AT197" s="270">
        <v>0.77815546386070333</v>
      </c>
      <c r="AU197" s="270">
        <v>3.3456483196433839</v>
      </c>
      <c r="AV197" s="270">
        <v>0.12846412211258332</v>
      </c>
      <c r="AW197" s="270">
        <v>0.30835645980452508</v>
      </c>
      <c r="AX197" s="270">
        <v>4.0709382667020788E-2</v>
      </c>
      <c r="AY197" s="270">
        <v>0.25150784741231247</v>
      </c>
      <c r="AZ197" s="270">
        <v>3.7082809713223107E-2</v>
      </c>
      <c r="BA197" s="270">
        <v>15.480729461671849</v>
      </c>
      <c r="BB197" s="270">
        <v>17.508195328919651</v>
      </c>
      <c r="BC197" s="270">
        <v>31.579549127413543</v>
      </c>
      <c r="BD197" s="270">
        <v>57.776308790358037</v>
      </c>
      <c r="BE197" s="270">
        <v>32.250876899482485</v>
      </c>
      <c r="BF197" s="270">
        <v>167.35354311562682</v>
      </c>
      <c r="BG197" s="26"/>
    </row>
    <row r="198" spans="1:59" s="96" customFormat="1" ht="12.75" x14ac:dyDescent="0.2">
      <c r="A198" s="13">
        <v>1.9</v>
      </c>
      <c r="B198" s="279">
        <v>710.00000000000102</v>
      </c>
      <c r="C198" s="408">
        <v>6.3945937487419702</v>
      </c>
      <c r="D198" s="408">
        <v>34.509856253815997</v>
      </c>
      <c r="E198" s="408"/>
      <c r="F198" s="408"/>
      <c r="G198" s="408"/>
      <c r="H198" s="408"/>
      <c r="I198" s="408">
        <v>45.900783017372802</v>
      </c>
      <c r="J198" s="408">
        <v>7.3941737128339904</v>
      </c>
      <c r="K198" s="408">
        <v>4.74658305377978</v>
      </c>
      <c r="L198" s="408"/>
      <c r="M198" s="408"/>
      <c r="N198" s="408"/>
      <c r="O198" s="411">
        <v>1.0540102134553699</v>
      </c>
      <c r="P198" s="417">
        <v>20.080490601339498</v>
      </c>
      <c r="Q198" s="237">
        <v>72.569438899485704</v>
      </c>
      <c r="R198" s="237">
        <v>0</v>
      </c>
      <c r="S198" s="237">
        <v>16.764820081918547</v>
      </c>
      <c r="T198" s="237">
        <v>0.13098405819054823</v>
      </c>
      <c r="U198" s="237">
        <v>4.4425659103538143E-2</v>
      </c>
      <c r="V198" s="237">
        <v>0.94355014692477546</v>
      </c>
      <c r="W198" s="237">
        <v>7.313249626865888</v>
      </c>
      <c r="X198" s="412">
        <v>2.2335315275110164</v>
      </c>
      <c r="Y198" s="270">
        <v>1.7633518831987647</v>
      </c>
      <c r="Z198" s="270">
        <v>86.170590155665707</v>
      </c>
      <c r="AA198" s="270">
        <v>28330.26233391507</v>
      </c>
      <c r="AB198" s="270">
        <v>200.82783100569418</v>
      </c>
      <c r="AC198" s="270">
        <v>5.6648478378775149</v>
      </c>
      <c r="AD198" s="270">
        <v>1.8469403246527167</v>
      </c>
      <c r="AE198" s="270">
        <v>1.7012940146045399</v>
      </c>
      <c r="AF198" s="270">
        <v>8.3431324970462392E-2</v>
      </c>
      <c r="AG198" s="270">
        <v>44.770922133496072</v>
      </c>
      <c r="AH198" s="270">
        <v>84.724467926962504</v>
      </c>
      <c r="AI198" s="270">
        <v>9.0074337486335434</v>
      </c>
      <c r="AJ198" s="270">
        <v>28.9389787363917</v>
      </c>
      <c r="AK198" s="270">
        <v>1569.7526000465348</v>
      </c>
      <c r="AL198" s="270">
        <v>39.886891163227148</v>
      </c>
      <c r="AM198" s="270">
        <v>3.14486315454127</v>
      </c>
      <c r="AN198" s="270">
        <v>152.60750601829341</v>
      </c>
      <c r="AO198" s="270">
        <v>4.5054581592019973</v>
      </c>
      <c r="AP198" s="270">
        <v>1129.2080909880535</v>
      </c>
      <c r="AQ198" s="270">
        <v>1.0933512014589331</v>
      </c>
      <c r="AR198" s="270">
        <v>1.4969886165297757</v>
      </c>
      <c r="AS198" s="270">
        <v>0.16607451382630253</v>
      </c>
      <c r="AT198" s="270">
        <v>0.77621910759607704</v>
      </c>
      <c r="AU198" s="270">
        <v>3.3362122871556186</v>
      </c>
      <c r="AV198" s="270">
        <v>0.12808579487753494</v>
      </c>
      <c r="AW198" s="270">
        <v>0.30736282454369918</v>
      </c>
      <c r="AX198" s="270">
        <v>4.0571193331590719E-2</v>
      </c>
      <c r="AY198" s="270">
        <v>0.25062762132927119</v>
      </c>
      <c r="AZ198" s="270">
        <v>3.6950412735473809E-2</v>
      </c>
      <c r="BA198" s="270">
        <v>15.439595837789438</v>
      </c>
      <c r="BB198" s="270">
        <v>17.614346676688335</v>
      </c>
      <c r="BC198" s="270">
        <v>31.592232421192008</v>
      </c>
      <c r="BD198" s="270">
        <v>57.645434214664682</v>
      </c>
      <c r="BE198" s="270">
        <v>32.153053935228947</v>
      </c>
      <c r="BF198" s="270">
        <v>167.69433978280435</v>
      </c>
      <c r="BG198" s="26"/>
    </row>
    <row r="199" spans="1:59" s="96" customFormat="1" ht="12.75" x14ac:dyDescent="0.2">
      <c r="A199" s="13">
        <v>1.95</v>
      </c>
      <c r="B199" s="279">
        <v>710.00000000000102</v>
      </c>
      <c r="C199" s="408">
        <v>6.1456562914097397</v>
      </c>
      <c r="D199" s="408">
        <v>34.6236520674979</v>
      </c>
      <c r="E199" s="408"/>
      <c r="F199" s="408"/>
      <c r="G199" s="408"/>
      <c r="H199" s="408"/>
      <c r="I199" s="408">
        <v>45.980417214665103</v>
      </c>
      <c r="J199" s="408">
        <v>7.4607650049621803</v>
      </c>
      <c r="K199" s="408">
        <v>4.7354992217968102</v>
      </c>
      <c r="L199" s="408"/>
      <c r="M199" s="408"/>
      <c r="N199" s="408"/>
      <c r="O199" s="411">
        <v>1.05401019966827</v>
      </c>
      <c r="P199" s="417">
        <v>20.9027813365587</v>
      </c>
      <c r="Q199" s="237">
        <v>72.752218695640479</v>
      </c>
      <c r="R199" s="237">
        <v>0</v>
      </c>
      <c r="S199" s="237">
        <v>16.637137856034773</v>
      </c>
      <c r="T199" s="237">
        <v>0.13398486069619042</v>
      </c>
      <c r="U199" s="237">
        <v>4.5312152704767877E-2</v>
      </c>
      <c r="V199" s="237">
        <v>0.95760097979505454</v>
      </c>
      <c r="W199" s="237">
        <v>7.137122719986901</v>
      </c>
      <c r="X199" s="412">
        <v>2.3366227351418338</v>
      </c>
      <c r="Y199" s="270">
        <v>1.8263548062707748</v>
      </c>
      <c r="Z199" s="270">
        <v>87.723955429923862</v>
      </c>
      <c r="AA199" s="270">
        <v>28760.408078208478</v>
      </c>
      <c r="AB199" s="270">
        <v>202.99017448573903</v>
      </c>
      <c r="AC199" s="270">
        <v>5.7948949210474145</v>
      </c>
      <c r="AD199" s="270">
        <v>1.8978600710930473</v>
      </c>
      <c r="AE199" s="270">
        <v>1.7038170439394538</v>
      </c>
      <c r="AF199" s="270">
        <v>8.3535669818766603E-2</v>
      </c>
      <c r="AG199" s="270">
        <v>46.06552571623515</v>
      </c>
      <c r="AH199" s="270">
        <v>86.401486474609925</v>
      </c>
      <c r="AI199" s="270">
        <v>9.1253846541526862</v>
      </c>
      <c r="AJ199" s="270">
        <v>29.779695489355529</v>
      </c>
      <c r="AK199" s="270">
        <v>1616.6197421800498</v>
      </c>
      <c r="AL199" s="270">
        <v>40.314301230852955</v>
      </c>
      <c r="AM199" s="270">
        <v>3.1489649054882656</v>
      </c>
      <c r="AN199" s="270">
        <v>153.33194833750528</v>
      </c>
      <c r="AO199" s="270">
        <v>4.526622525586026</v>
      </c>
      <c r="AP199" s="270">
        <v>1129.6014178721882</v>
      </c>
      <c r="AQ199" s="270">
        <v>1.0944313238828631</v>
      </c>
      <c r="AR199" s="270">
        <v>1.4958538883335426</v>
      </c>
      <c r="AS199" s="270">
        <v>0.16588795119999739</v>
      </c>
      <c r="AT199" s="270">
        <v>0.77519527532896926</v>
      </c>
      <c r="AU199" s="270">
        <v>3.3315563131036208</v>
      </c>
      <c r="AV199" s="270">
        <v>0.12790366044102744</v>
      </c>
      <c r="AW199" s="270">
        <v>0.30690804943429217</v>
      </c>
      <c r="AX199" s="270">
        <v>4.0509900554192818E-2</v>
      </c>
      <c r="AY199" s="270">
        <v>0.25024518742459056</v>
      </c>
      <c r="AZ199" s="270">
        <v>3.6893789150030706E-2</v>
      </c>
      <c r="BA199" s="270">
        <v>15.416251303419743</v>
      </c>
      <c r="BB199" s="270">
        <v>17.62826531743157</v>
      </c>
      <c r="BC199" s="270">
        <v>31.530288566605847</v>
      </c>
      <c r="BD199" s="270">
        <v>57.682953213172503</v>
      </c>
      <c r="BE199" s="270">
        <v>32.117139714288044</v>
      </c>
      <c r="BF199" s="270">
        <v>167.57496876630537</v>
      </c>
      <c r="BG199" s="26"/>
    </row>
    <row r="200" spans="1:59" s="96" customFormat="1" ht="12.75" x14ac:dyDescent="0.2">
      <c r="A200" s="13">
        <v>2</v>
      </c>
      <c r="B200" s="279">
        <v>710.00000000000102</v>
      </c>
      <c r="C200" s="408">
        <v>5.9289636125410397</v>
      </c>
      <c r="D200" s="408">
        <v>34.7016153224112</v>
      </c>
      <c r="E200" s="408"/>
      <c r="F200" s="408"/>
      <c r="G200" s="408"/>
      <c r="H200" s="408"/>
      <c r="I200" s="408">
        <v>46.075560182538901</v>
      </c>
      <c r="J200" s="408">
        <v>7.5222498032388403</v>
      </c>
      <c r="K200" s="408">
        <v>4.7176008645465002</v>
      </c>
      <c r="L200" s="408"/>
      <c r="M200" s="408"/>
      <c r="N200" s="408"/>
      <c r="O200" s="411">
        <v>1.05401021472354</v>
      </c>
      <c r="P200" s="417">
        <v>21.6818805288348</v>
      </c>
      <c r="Q200" s="237">
        <v>72.912493841988677</v>
      </c>
      <c r="R200" s="237">
        <v>0</v>
      </c>
      <c r="S200" s="237">
        <v>16.518780767608128</v>
      </c>
      <c r="T200" s="237">
        <v>0.13552163985694185</v>
      </c>
      <c r="U200" s="237">
        <v>4.5074687009319818E-2</v>
      </c>
      <c r="V200" s="237">
        <v>0.97553493983883399</v>
      </c>
      <c r="W200" s="237">
        <v>6.9706641108832592</v>
      </c>
      <c r="X200" s="412">
        <v>2.4419300128148311</v>
      </c>
      <c r="Y200" s="270">
        <v>1.8853607545414999</v>
      </c>
      <c r="Z200" s="270">
        <v>89.211914412813357</v>
      </c>
      <c r="AA200" s="270">
        <v>29179.231989961401</v>
      </c>
      <c r="AB200" s="270">
        <v>205.18932070517005</v>
      </c>
      <c r="AC200" s="270">
        <v>5.91422861691645</v>
      </c>
      <c r="AD200" s="270">
        <v>1.9446499736771456</v>
      </c>
      <c r="AE200" s="270">
        <v>1.7062692610106218</v>
      </c>
      <c r="AF200" s="270">
        <v>8.3627563333372165E-2</v>
      </c>
      <c r="AG200" s="270">
        <v>47.254344828839081</v>
      </c>
      <c r="AH200" s="270">
        <v>87.910731265897724</v>
      </c>
      <c r="AI200" s="270">
        <v>9.2298490328017522</v>
      </c>
      <c r="AJ200" s="270">
        <v>30.550960297154305</v>
      </c>
      <c r="AK200" s="270">
        <v>1659.7937553691511</v>
      </c>
      <c r="AL200" s="270">
        <v>40.687281384417432</v>
      </c>
      <c r="AM200" s="270">
        <v>3.1513191183096203</v>
      </c>
      <c r="AN200" s="270">
        <v>153.92524613965148</v>
      </c>
      <c r="AO200" s="270">
        <v>4.544451065679211</v>
      </c>
      <c r="AP200" s="270">
        <v>1130.1411672998875</v>
      </c>
      <c r="AQ200" s="270">
        <v>1.0949747675781556</v>
      </c>
      <c r="AR200" s="270">
        <v>1.4941554966089043</v>
      </c>
      <c r="AS200" s="270">
        <v>0.16564326499161891</v>
      </c>
      <c r="AT200" s="270">
        <v>0.77390922720749655</v>
      </c>
      <c r="AU200" s="270">
        <v>3.325785654718393</v>
      </c>
      <c r="AV200" s="270">
        <v>0.12767889231475074</v>
      </c>
      <c r="AW200" s="270">
        <v>0.30635153908265017</v>
      </c>
      <c r="AX200" s="270">
        <v>4.0435191897487711E-2</v>
      </c>
      <c r="AY200" s="270">
        <v>0.24977981359907353</v>
      </c>
      <c r="AZ200" s="270">
        <v>3.6824911970231168E-2</v>
      </c>
      <c r="BA200" s="270">
        <v>15.387757627664207</v>
      </c>
      <c r="BB200" s="270">
        <v>17.653231090081018</v>
      </c>
      <c r="BC200" s="270">
        <v>31.487689248716141</v>
      </c>
      <c r="BD200" s="270">
        <v>57.712395504732193</v>
      </c>
      <c r="BE200" s="270">
        <v>32.089610702231745</v>
      </c>
      <c r="BF200" s="270">
        <v>167.41372185936464</v>
      </c>
      <c r="BG200" s="26"/>
    </row>
    <row r="201" spans="1:59" s="96" customFormat="1" ht="12.75" x14ac:dyDescent="0.2">
      <c r="A201" s="13">
        <v>2.0499999999999901</v>
      </c>
      <c r="B201" s="279">
        <v>709.99999999998897</v>
      </c>
      <c r="C201" s="408">
        <v>1.47665357828007</v>
      </c>
      <c r="D201" s="408">
        <v>36.371916110759898</v>
      </c>
      <c r="E201" s="408"/>
      <c r="F201" s="408"/>
      <c r="G201" s="408"/>
      <c r="H201" s="408"/>
      <c r="I201" s="408">
        <v>45.951167526806103</v>
      </c>
      <c r="J201" s="408">
        <v>8.7530391821276101</v>
      </c>
      <c r="K201" s="408">
        <v>5.46719094070298</v>
      </c>
      <c r="L201" s="408"/>
      <c r="M201" s="408"/>
      <c r="N201" s="408"/>
      <c r="O201" s="411">
        <v>1.0540102029498299</v>
      </c>
      <c r="P201" s="417">
        <v>22.065121579238401</v>
      </c>
      <c r="Q201" s="237">
        <v>72.978673015521977</v>
      </c>
      <c r="R201" s="237">
        <v>0</v>
      </c>
      <c r="S201" s="237">
        <v>16.462885801733083</v>
      </c>
      <c r="T201" s="237">
        <v>0.14050784381327439</v>
      </c>
      <c r="U201" s="237">
        <v>4.6162468408818533E-2</v>
      </c>
      <c r="V201" s="237">
        <v>0.98546706388535443</v>
      </c>
      <c r="W201" s="237">
        <v>6.8732324788664032</v>
      </c>
      <c r="X201" s="412">
        <v>2.5130713277710792</v>
      </c>
      <c r="Y201" s="270">
        <v>5.2009130392974301</v>
      </c>
      <c r="Z201" s="270">
        <v>113.55563212894742</v>
      </c>
      <c r="AA201" s="270">
        <v>34067.909277579209</v>
      </c>
      <c r="AB201" s="270">
        <v>213.52456202844306</v>
      </c>
      <c r="AC201" s="270">
        <v>10.266960490573364</v>
      </c>
      <c r="AD201" s="270">
        <v>3.9232020023284337</v>
      </c>
      <c r="AE201" s="270">
        <v>1.722697635813762</v>
      </c>
      <c r="AF201" s="270">
        <v>8.5424779144645691E-2</v>
      </c>
      <c r="AG201" s="270">
        <v>101.99496496773935</v>
      </c>
      <c r="AH201" s="270">
        <v>139.94160210640737</v>
      </c>
      <c r="AI201" s="270">
        <v>12.352552885160016</v>
      </c>
      <c r="AJ201" s="270">
        <v>66.42744195042026</v>
      </c>
      <c r="AK201" s="270">
        <v>3716.6646391923327</v>
      </c>
      <c r="AL201" s="270">
        <v>51.655270281820108</v>
      </c>
      <c r="AM201" s="270">
        <v>3.3236443616267772</v>
      </c>
      <c r="AN201" s="270">
        <v>172.37079115068983</v>
      </c>
      <c r="AO201" s="270">
        <v>5.0646238050586643</v>
      </c>
      <c r="AP201" s="270">
        <v>1110.0024066453773</v>
      </c>
      <c r="AQ201" s="270">
        <v>1.1472882165505409</v>
      </c>
      <c r="AR201" s="270">
        <v>1.5212907880722326</v>
      </c>
      <c r="AS201" s="270">
        <v>0.16765117142413702</v>
      </c>
      <c r="AT201" s="270">
        <v>0.78083172788025068</v>
      </c>
      <c r="AU201" s="270">
        <v>3.3515417959509488</v>
      </c>
      <c r="AV201" s="270">
        <v>0.12861350001938321</v>
      </c>
      <c r="AW201" s="270">
        <v>0.30832260917243831</v>
      </c>
      <c r="AX201" s="270">
        <v>4.0676761029129975E-2</v>
      </c>
      <c r="AY201" s="270">
        <v>0.25121615404454156</v>
      </c>
      <c r="AZ201" s="270">
        <v>3.7033637332019462E-2</v>
      </c>
      <c r="BA201" s="270">
        <v>15.480313576534162</v>
      </c>
      <c r="BB201" s="270">
        <v>16.579844247633194</v>
      </c>
      <c r="BC201" s="270">
        <v>30.871120702714936</v>
      </c>
      <c r="BD201" s="270">
        <v>59.728194484220083</v>
      </c>
      <c r="BE201" s="270">
        <v>31.489384576737738</v>
      </c>
      <c r="BF201" s="270">
        <v>170.12481763127644</v>
      </c>
      <c r="BG201" s="26"/>
    </row>
    <row r="202" spans="1:59" s="96" customFormat="1" ht="12.75" x14ac:dyDescent="0.2">
      <c r="A202" s="13">
        <v>0.5</v>
      </c>
      <c r="B202" s="279">
        <v>720</v>
      </c>
      <c r="C202" s="408">
        <v>2.7360995016699898</v>
      </c>
      <c r="D202" s="408">
        <v>5.1647582714205003</v>
      </c>
      <c r="E202" s="408"/>
      <c r="F202" s="408">
        <v>17.788781292592699</v>
      </c>
      <c r="G202" s="408">
        <v>63.248897327813602</v>
      </c>
      <c r="H202" s="408">
        <v>2.8449206148081898</v>
      </c>
      <c r="I202" s="408"/>
      <c r="J202" s="408">
        <v>7.6734182714319399</v>
      </c>
      <c r="K202" s="408"/>
      <c r="L202" s="408"/>
      <c r="M202" s="408">
        <v>0.54312472026310299</v>
      </c>
      <c r="N202" s="408"/>
      <c r="O202" s="411"/>
      <c r="P202" s="417">
        <v>8.1662767408383008</v>
      </c>
      <c r="Q202" s="237">
        <v>75.55665030569331</v>
      </c>
      <c r="R202" s="237">
        <v>0</v>
      </c>
      <c r="S202" s="237">
        <v>13.841499093940064</v>
      </c>
      <c r="T202" s="237">
        <v>0.56032303622533408</v>
      </c>
      <c r="U202" s="237">
        <v>9.1760480645647027E-2</v>
      </c>
      <c r="V202" s="237">
        <v>2.1658239597767284</v>
      </c>
      <c r="W202" s="237">
        <v>3.6729802159372209</v>
      </c>
      <c r="X202" s="412">
        <v>4.1109629077816825</v>
      </c>
      <c r="Y202" s="270">
        <v>0.76410127082044699</v>
      </c>
      <c r="Z202" s="270">
        <v>91.88118544194495</v>
      </c>
      <c r="AA202" s="270">
        <v>14052.967835227017</v>
      </c>
      <c r="AB202" s="270">
        <v>134.98534291506977</v>
      </c>
      <c r="AC202" s="270">
        <v>6.9765753368504484</v>
      </c>
      <c r="AD202" s="270">
        <v>2.0887403182465532</v>
      </c>
      <c r="AE202" s="270">
        <v>12.640233874356239</v>
      </c>
      <c r="AF202" s="270">
        <v>0.4305890959695054</v>
      </c>
      <c r="AG202" s="270">
        <v>12.105565640661533</v>
      </c>
      <c r="AH202" s="270">
        <v>21.155370206499533</v>
      </c>
      <c r="AI202" s="270">
        <v>2.2076036720545194</v>
      </c>
      <c r="AJ202" s="270">
        <v>8.9535582958730267</v>
      </c>
      <c r="AK202" s="270">
        <v>89.466866090313829</v>
      </c>
      <c r="AL202" s="270">
        <v>8.3114290969048756</v>
      </c>
      <c r="AM202" s="270">
        <v>1.7206773640104247</v>
      </c>
      <c r="AN202" s="270">
        <v>192.23469768548219</v>
      </c>
      <c r="AO202" s="270">
        <v>3.2962853439796649</v>
      </c>
      <c r="AP202" s="270">
        <v>2044.5215531657611</v>
      </c>
      <c r="AQ202" s="270">
        <v>0.59366271806594051</v>
      </c>
      <c r="AR202" s="270">
        <v>2.0808589222553153</v>
      </c>
      <c r="AS202" s="270">
        <v>0.35543390868656188</v>
      </c>
      <c r="AT202" s="270">
        <v>2.467076664408808</v>
      </c>
      <c r="AU202" s="270">
        <v>13.418979632138299</v>
      </c>
      <c r="AV202" s="270">
        <v>0.57043383975391393</v>
      </c>
      <c r="AW202" s="270">
        <v>1.8050025676207113</v>
      </c>
      <c r="AX202" s="270">
        <v>0.30102211031513071</v>
      </c>
      <c r="AY202" s="270">
        <v>2.2302429466735525</v>
      </c>
      <c r="AZ202" s="270">
        <v>0.3828995124651875</v>
      </c>
      <c r="BA202" s="270">
        <v>49.226894145561843</v>
      </c>
      <c r="BB202" s="270">
        <v>9.3030347530982418</v>
      </c>
      <c r="BC202" s="270">
        <v>18.494393627447842</v>
      </c>
      <c r="BD202" s="270">
        <v>144.96086721098604</v>
      </c>
      <c r="BE202" s="270">
        <v>77.473977332606665</v>
      </c>
      <c r="BF202" s="270">
        <v>127.51566599677463</v>
      </c>
      <c r="BG202" s="26"/>
    </row>
    <row r="203" spans="1:59" s="96" customFormat="1" ht="12.75" x14ac:dyDescent="0.2">
      <c r="A203" s="13">
        <v>0.55000000000000004</v>
      </c>
      <c r="B203" s="279">
        <v>720</v>
      </c>
      <c r="C203" s="408">
        <v>2.5735476317981401</v>
      </c>
      <c r="D203" s="408">
        <v>5.8314328327900604</v>
      </c>
      <c r="E203" s="408"/>
      <c r="F203" s="408">
        <v>16.307445795202</v>
      </c>
      <c r="G203" s="408">
        <v>63.564972720125397</v>
      </c>
      <c r="H203" s="408">
        <v>2.79650831990954</v>
      </c>
      <c r="I203" s="408"/>
      <c r="J203" s="408">
        <v>8.3839040119143995</v>
      </c>
      <c r="K203" s="408"/>
      <c r="L203" s="408"/>
      <c r="M203" s="408">
        <v>0.54218868826040201</v>
      </c>
      <c r="N203" s="408"/>
      <c r="O203" s="411"/>
      <c r="P203" s="417">
        <v>8.4869725321673606</v>
      </c>
      <c r="Q203" s="237">
        <v>75.199515294072086</v>
      </c>
      <c r="R203" s="237">
        <v>0</v>
      </c>
      <c r="S203" s="237">
        <v>14.090646982923264</v>
      </c>
      <c r="T203" s="237">
        <v>0.53064131044607199</v>
      </c>
      <c r="U203" s="237">
        <v>8.6363445510262815E-2</v>
      </c>
      <c r="V203" s="237">
        <v>2.1601014792003217</v>
      </c>
      <c r="W203" s="237">
        <v>3.7790370100931101</v>
      </c>
      <c r="X203" s="412">
        <v>4.1536944777548781</v>
      </c>
      <c r="Y203" s="270">
        <v>0.77652471342103579</v>
      </c>
      <c r="Z203" s="270">
        <v>94.20235355779829</v>
      </c>
      <c r="AA203" s="270">
        <v>14273.065807088849</v>
      </c>
      <c r="AB203" s="270">
        <v>141.58588282727519</v>
      </c>
      <c r="AC203" s="270">
        <v>7.1582624208449372</v>
      </c>
      <c r="AD203" s="270">
        <v>2.1599558009021935</v>
      </c>
      <c r="AE203" s="270">
        <v>12.855311314394624</v>
      </c>
      <c r="AF203" s="270">
        <v>0.43153456961068032</v>
      </c>
      <c r="AG203" s="270">
        <v>12.328182977534398</v>
      </c>
      <c r="AH203" s="270">
        <v>21.35579232347855</v>
      </c>
      <c r="AI203" s="270">
        <v>2.2163321309352133</v>
      </c>
      <c r="AJ203" s="270">
        <v>9.3689870934774397</v>
      </c>
      <c r="AK203" s="270">
        <v>95.885523894221436</v>
      </c>
      <c r="AL203" s="270">
        <v>8.3206805935127015</v>
      </c>
      <c r="AM203" s="270">
        <v>1.7171480316012169</v>
      </c>
      <c r="AN203" s="270">
        <v>192.62810319658337</v>
      </c>
      <c r="AO203" s="270">
        <v>3.2893689320683599</v>
      </c>
      <c r="AP203" s="270">
        <v>2037.3804882971933</v>
      </c>
      <c r="AQ203" s="270">
        <v>0.60322597404030631</v>
      </c>
      <c r="AR203" s="270">
        <v>2.0734983553236308</v>
      </c>
      <c r="AS203" s="270">
        <v>0.35398460523872533</v>
      </c>
      <c r="AT203" s="270">
        <v>2.4559366048887084</v>
      </c>
      <c r="AU203" s="270">
        <v>13.354682620328875</v>
      </c>
      <c r="AV203" s="270">
        <v>0.56764495696585149</v>
      </c>
      <c r="AW203" s="270">
        <v>1.7957405860266855</v>
      </c>
      <c r="AX203" s="270">
        <v>0.29941138969813313</v>
      </c>
      <c r="AY203" s="270">
        <v>2.2179817162585032</v>
      </c>
      <c r="AZ203" s="270">
        <v>0.38075007727775889</v>
      </c>
      <c r="BA203" s="270">
        <v>49.05189030332901</v>
      </c>
      <c r="BB203" s="270">
        <v>9.2502613998028664</v>
      </c>
      <c r="BC203" s="270">
        <v>18.369698361744529</v>
      </c>
      <c r="BD203" s="270">
        <v>148.72177850091367</v>
      </c>
      <c r="BE203" s="270">
        <v>76.180982311951325</v>
      </c>
      <c r="BF203" s="270">
        <v>126.76184517405285</v>
      </c>
      <c r="BG203" s="26"/>
    </row>
    <row r="204" spans="1:59" s="96" customFormat="1" ht="12.75" x14ac:dyDescent="0.2">
      <c r="A204" s="13">
        <v>0.6</v>
      </c>
      <c r="B204" s="279">
        <v>720</v>
      </c>
      <c r="C204" s="408">
        <v>2.4281074098155102</v>
      </c>
      <c r="D204" s="408">
        <v>6.4516451419872096</v>
      </c>
      <c r="E204" s="408"/>
      <c r="F204" s="408">
        <v>14.863349541950001</v>
      </c>
      <c r="G204" s="408">
        <v>63.925443515164297</v>
      </c>
      <c r="H204" s="408">
        <v>2.72659110082038</v>
      </c>
      <c r="I204" s="408"/>
      <c r="J204" s="408">
        <v>9.0581947281714896</v>
      </c>
      <c r="K204" s="408"/>
      <c r="L204" s="408"/>
      <c r="M204" s="408">
        <v>0.546668562091147</v>
      </c>
      <c r="N204" s="408"/>
      <c r="O204" s="411"/>
      <c r="P204" s="417">
        <v>8.7695251853151799</v>
      </c>
      <c r="Q204" s="237">
        <v>74.861752686319676</v>
      </c>
      <c r="R204" s="237">
        <v>0</v>
      </c>
      <c r="S204" s="237">
        <v>14.324592969987219</v>
      </c>
      <c r="T204" s="237">
        <v>0.50038039246278709</v>
      </c>
      <c r="U204" s="237">
        <v>8.1047545841981775E-2</v>
      </c>
      <c r="V204" s="237">
        <v>2.164525901445197</v>
      </c>
      <c r="W204" s="237">
        <v>3.8539941226067014</v>
      </c>
      <c r="X204" s="412">
        <v>4.2137063813364541</v>
      </c>
      <c r="Y204" s="270">
        <v>0.78859641853943252</v>
      </c>
      <c r="Z204" s="270">
        <v>96.816990396430484</v>
      </c>
      <c r="AA204" s="270">
        <v>14508.061914296328</v>
      </c>
      <c r="AB204" s="270">
        <v>149.11868628232281</v>
      </c>
      <c r="AC204" s="270">
        <v>7.3325948465571198</v>
      </c>
      <c r="AD204" s="270">
        <v>2.2303086406933996</v>
      </c>
      <c r="AE204" s="270">
        <v>13.052733165887462</v>
      </c>
      <c r="AF204" s="270">
        <v>0.43165804593446494</v>
      </c>
      <c r="AG204" s="270">
        <v>12.531359399137427</v>
      </c>
      <c r="AH204" s="270">
        <v>21.518514753303439</v>
      </c>
      <c r="AI204" s="270">
        <v>2.2215831289036498</v>
      </c>
      <c r="AJ204" s="270">
        <v>9.8053438364579097</v>
      </c>
      <c r="AK204" s="270">
        <v>103.06013419935283</v>
      </c>
      <c r="AL204" s="270">
        <v>8.3174929532116106</v>
      </c>
      <c r="AM204" s="270">
        <v>1.7115438176031439</v>
      </c>
      <c r="AN204" s="270">
        <v>192.76731141915224</v>
      </c>
      <c r="AO204" s="270">
        <v>3.2791262689987826</v>
      </c>
      <c r="AP204" s="270">
        <v>2027.2508366869126</v>
      </c>
      <c r="AQ204" s="270">
        <v>0.61219347991242778</v>
      </c>
      <c r="AR204" s="270">
        <v>2.0640741183746885</v>
      </c>
      <c r="AS204" s="270">
        <v>0.35221680002342537</v>
      </c>
      <c r="AT204" s="270">
        <v>2.4427727507594996</v>
      </c>
      <c r="AU204" s="270">
        <v>13.280663823475752</v>
      </c>
      <c r="AV204" s="270">
        <v>0.56444512624835474</v>
      </c>
      <c r="AW204" s="270">
        <v>1.7851954594000847</v>
      </c>
      <c r="AX204" s="270">
        <v>0.29760405127799622</v>
      </c>
      <c r="AY204" s="270">
        <v>2.2043538177300208</v>
      </c>
      <c r="AZ204" s="270">
        <v>0.378383756278803</v>
      </c>
      <c r="BA204" s="270">
        <v>48.86945534552958</v>
      </c>
      <c r="BB204" s="270">
        <v>9.1931270472382227</v>
      </c>
      <c r="BC204" s="270">
        <v>18.245147319949297</v>
      </c>
      <c r="BD204" s="270">
        <v>152.64377253207556</v>
      </c>
      <c r="BE204" s="270">
        <v>75.025801160906724</v>
      </c>
      <c r="BF204" s="270">
        <v>125.94769532076954</v>
      </c>
      <c r="BG204" s="26"/>
    </row>
    <row r="205" spans="1:59" s="96" customFormat="1" ht="12.75" x14ac:dyDescent="0.2">
      <c r="A205" s="13">
        <v>0.65000000000000102</v>
      </c>
      <c r="B205" s="279">
        <v>720</v>
      </c>
      <c r="C205" s="408">
        <v>2.2966954755517301</v>
      </c>
      <c r="D205" s="408">
        <v>7.0405644053770704</v>
      </c>
      <c r="E205" s="408"/>
      <c r="F205" s="408">
        <v>13.4498913753437</v>
      </c>
      <c r="G205" s="408">
        <v>64.295681467950104</v>
      </c>
      <c r="H205" s="408">
        <v>2.6513651736389998</v>
      </c>
      <c r="I205" s="408"/>
      <c r="J205" s="408">
        <v>9.7122361250110991</v>
      </c>
      <c r="K205" s="408"/>
      <c r="L205" s="408"/>
      <c r="M205" s="408">
        <v>0.55356597712734701</v>
      </c>
      <c r="N205" s="408"/>
      <c r="O205" s="411"/>
      <c r="P205" s="417">
        <v>9.0365056257272407</v>
      </c>
      <c r="Q205" s="237">
        <v>74.519823925568289</v>
      </c>
      <c r="R205" s="237">
        <v>0</v>
      </c>
      <c r="S205" s="237">
        <v>14.557933958521879</v>
      </c>
      <c r="T205" s="237">
        <v>0.46809741600974858</v>
      </c>
      <c r="U205" s="237">
        <v>7.5453374607936941E-2</v>
      </c>
      <c r="V205" s="237">
        <v>2.1599310975186325</v>
      </c>
      <c r="W205" s="237">
        <v>3.9338825214601227</v>
      </c>
      <c r="X205" s="412">
        <v>4.2848777063133907</v>
      </c>
      <c r="Y205" s="270">
        <v>0.80026736588223524</v>
      </c>
      <c r="Z205" s="270">
        <v>99.53821280487108</v>
      </c>
      <c r="AA205" s="270">
        <v>14746.497883946093</v>
      </c>
      <c r="AB205" s="270">
        <v>157.42222020016177</v>
      </c>
      <c r="AC205" s="270">
        <v>7.5018843836525253</v>
      </c>
      <c r="AD205" s="270">
        <v>2.3003131435108672</v>
      </c>
      <c r="AE205" s="270">
        <v>13.240873920902002</v>
      </c>
      <c r="AF205" s="270">
        <v>0.43138504806694383</v>
      </c>
      <c r="AG205" s="270">
        <v>12.725229529842103</v>
      </c>
      <c r="AH205" s="270">
        <v>21.662676013158187</v>
      </c>
      <c r="AI205" s="270">
        <v>2.2252528360624595</v>
      </c>
      <c r="AJ205" s="270">
        <v>10.268193860936231</v>
      </c>
      <c r="AK205" s="270">
        <v>111.18272044826998</v>
      </c>
      <c r="AL205" s="270">
        <v>8.3090910962852167</v>
      </c>
      <c r="AM205" s="270">
        <v>1.7052090901530512</v>
      </c>
      <c r="AN205" s="270">
        <v>192.78016635430708</v>
      </c>
      <c r="AO205" s="270">
        <v>3.2676111755895687</v>
      </c>
      <c r="AP205" s="270">
        <v>2016.029956519189</v>
      </c>
      <c r="AQ205" s="270">
        <v>0.62095365072566133</v>
      </c>
      <c r="AR205" s="270">
        <v>2.0540397933322976</v>
      </c>
      <c r="AS205" s="270">
        <v>0.35036424029102509</v>
      </c>
      <c r="AT205" s="270">
        <v>2.4291265444997845</v>
      </c>
      <c r="AU205" s="270">
        <v>13.204651775123393</v>
      </c>
      <c r="AV205" s="270">
        <v>0.56116256912176898</v>
      </c>
      <c r="AW205" s="270">
        <v>1.7744035590333753</v>
      </c>
      <c r="AX205" s="270">
        <v>0.29576374922107468</v>
      </c>
      <c r="AY205" s="270">
        <v>2.1905203839182539</v>
      </c>
      <c r="AZ205" s="270">
        <v>0.37598912355058561</v>
      </c>
      <c r="BA205" s="270">
        <v>48.686858560518289</v>
      </c>
      <c r="BB205" s="270">
        <v>9.1359082028243037</v>
      </c>
      <c r="BC205" s="270">
        <v>18.124958794158005</v>
      </c>
      <c r="BD205" s="270">
        <v>156.71729582367084</v>
      </c>
      <c r="BE205" s="270">
        <v>73.959071983858507</v>
      </c>
      <c r="BF205" s="270">
        <v>125.13030813928029</v>
      </c>
      <c r="BG205" s="26"/>
    </row>
    <row r="206" spans="1:59" s="96" customFormat="1" ht="12.75" x14ac:dyDescent="0.2">
      <c r="A206" s="13">
        <v>0.7</v>
      </c>
      <c r="B206" s="279">
        <v>720</v>
      </c>
      <c r="C206" s="408">
        <v>2.1977270017513102</v>
      </c>
      <c r="D206" s="408">
        <v>7.6391217700066498</v>
      </c>
      <c r="E206" s="408"/>
      <c r="F206" s="408">
        <v>12.0236955393581</v>
      </c>
      <c r="G206" s="408">
        <v>64.687131590607294</v>
      </c>
      <c r="H206" s="408">
        <v>2.5462131167073498</v>
      </c>
      <c r="I206" s="408"/>
      <c r="J206" s="408">
        <v>10.343417400545899</v>
      </c>
      <c r="K206" s="408"/>
      <c r="L206" s="408"/>
      <c r="M206" s="408">
        <v>0.56269358102339395</v>
      </c>
      <c r="N206" s="408"/>
      <c r="O206" s="411"/>
      <c r="P206" s="417">
        <v>9.2148395430719692</v>
      </c>
      <c r="Q206" s="237">
        <v>74.146880095861604</v>
      </c>
      <c r="R206" s="237">
        <v>0</v>
      </c>
      <c r="S206" s="237">
        <v>14.784981704743128</v>
      </c>
      <c r="T206" s="237">
        <v>0.46520246580037922</v>
      </c>
      <c r="U206" s="237">
        <v>7.4450001269033048E-2</v>
      </c>
      <c r="V206" s="237">
        <v>2.1654839690116279</v>
      </c>
      <c r="W206" s="237">
        <v>3.9892165891589455</v>
      </c>
      <c r="X206" s="412">
        <v>4.3737851741552802</v>
      </c>
      <c r="Y206" s="270">
        <v>0.81142916169784884</v>
      </c>
      <c r="Z206" s="270">
        <v>102.6868564437883</v>
      </c>
      <c r="AA206" s="270">
        <v>15015.234823584789</v>
      </c>
      <c r="AB206" s="270">
        <v>167.4784128524287</v>
      </c>
      <c r="AC206" s="270">
        <v>7.6462664651041257</v>
      </c>
      <c r="AD206" s="270">
        <v>2.3648348433739166</v>
      </c>
      <c r="AE206" s="270">
        <v>13.413710184598392</v>
      </c>
      <c r="AF206" s="270">
        <v>0.43050252704695835</v>
      </c>
      <c r="AG206" s="270">
        <v>12.905901713460359</v>
      </c>
      <c r="AH206" s="270">
        <v>21.782696532814779</v>
      </c>
      <c r="AI206" s="270">
        <v>2.2267579244700983</v>
      </c>
      <c r="AJ206" s="270">
        <v>10.765926636459874</v>
      </c>
      <c r="AK206" s="270">
        <v>120.74014970464975</v>
      </c>
      <c r="AL206" s="270">
        <v>8.2936099960824805</v>
      </c>
      <c r="AM206" s="270">
        <v>1.697718955378428</v>
      </c>
      <c r="AN206" s="270">
        <v>192.52306299978287</v>
      </c>
      <c r="AO206" s="270">
        <v>3.2530181193891337</v>
      </c>
      <c r="AP206" s="270">
        <v>2003.8717281393704</v>
      </c>
      <c r="AQ206" s="270">
        <v>0.62965871240330928</v>
      </c>
      <c r="AR206" s="270">
        <v>2.0428054046947728</v>
      </c>
      <c r="AS206" s="270">
        <v>0.34831838016912825</v>
      </c>
      <c r="AT206" s="270">
        <v>2.4141839708727506</v>
      </c>
      <c r="AU206" s="270">
        <v>13.121933229384151</v>
      </c>
      <c r="AV206" s="270">
        <v>0.55759293087611106</v>
      </c>
      <c r="AW206" s="270">
        <v>1.7626762193808472</v>
      </c>
      <c r="AX206" s="270">
        <v>0.2937664933927075</v>
      </c>
      <c r="AY206" s="270">
        <v>2.1754978859016267</v>
      </c>
      <c r="AZ206" s="270">
        <v>0.37338520516395912</v>
      </c>
      <c r="BA206" s="270">
        <v>48.515572386502129</v>
      </c>
      <c r="BB206" s="270">
        <v>9.0763878131451197</v>
      </c>
      <c r="BC206" s="270">
        <v>18.000763373534337</v>
      </c>
      <c r="BD206" s="270">
        <v>160.87406362619348</v>
      </c>
      <c r="BE206" s="270">
        <v>72.94713708972067</v>
      </c>
      <c r="BF206" s="270">
        <v>124.28094255118576</v>
      </c>
      <c r="BG206" s="26"/>
    </row>
    <row r="207" spans="1:59" s="96" customFormat="1" ht="12.75" x14ac:dyDescent="0.2">
      <c r="A207" s="13">
        <v>0.749999999999999</v>
      </c>
      <c r="B207" s="279">
        <v>720</v>
      </c>
      <c r="C207" s="408">
        <v>2.0996000621379198</v>
      </c>
      <c r="D207" s="408">
        <v>8.1910942178221706</v>
      </c>
      <c r="E207" s="408"/>
      <c r="F207" s="408">
        <v>10.6610620434701</v>
      </c>
      <c r="G207" s="408">
        <v>65.079961047168496</v>
      </c>
      <c r="H207" s="408">
        <v>2.4457263145706398</v>
      </c>
      <c r="I207" s="408"/>
      <c r="J207" s="408">
        <v>10.945083350748501</v>
      </c>
      <c r="K207" s="408"/>
      <c r="L207" s="408"/>
      <c r="M207" s="408">
        <v>0.57747296408219095</v>
      </c>
      <c r="N207" s="408"/>
      <c r="O207" s="411"/>
      <c r="P207" s="417">
        <v>9.3890475065319592</v>
      </c>
      <c r="Q207" s="237">
        <v>73.877393887773152</v>
      </c>
      <c r="R207" s="237">
        <v>0</v>
      </c>
      <c r="S207" s="237">
        <v>14.957462648949878</v>
      </c>
      <c r="T207" s="237">
        <v>0.45332209107811205</v>
      </c>
      <c r="U207" s="237">
        <v>7.2369749352768104E-2</v>
      </c>
      <c r="V207" s="237">
        <v>2.1585736334654548</v>
      </c>
      <c r="W207" s="237">
        <v>4.0522707808186249</v>
      </c>
      <c r="X207" s="412">
        <v>4.4286072085619947</v>
      </c>
      <c r="Y207" s="270">
        <v>0.8223191654765365</v>
      </c>
      <c r="Z207" s="270">
        <v>105.88490573884111</v>
      </c>
      <c r="AA207" s="270">
        <v>15278.271216382764</v>
      </c>
      <c r="AB207" s="270">
        <v>178.32986727288676</v>
      </c>
      <c r="AC207" s="270">
        <v>7.7931989928117371</v>
      </c>
      <c r="AD207" s="270">
        <v>2.4308057323614665</v>
      </c>
      <c r="AE207" s="270">
        <v>13.574754012611587</v>
      </c>
      <c r="AF207" s="270">
        <v>0.42915890944834278</v>
      </c>
      <c r="AG207" s="270">
        <v>13.069922681016843</v>
      </c>
      <c r="AH207" s="270">
        <v>21.874590861942739</v>
      </c>
      <c r="AI207" s="270">
        <v>2.2261134779441747</v>
      </c>
      <c r="AJ207" s="270">
        <v>11.288981996426806</v>
      </c>
      <c r="AK207" s="270">
        <v>131.51853341668954</v>
      </c>
      <c r="AL207" s="270">
        <v>8.2710229494380823</v>
      </c>
      <c r="AM207" s="270">
        <v>1.6893309257193305</v>
      </c>
      <c r="AN207" s="270">
        <v>192.19804146685149</v>
      </c>
      <c r="AO207" s="270">
        <v>3.237958928920194</v>
      </c>
      <c r="AP207" s="270">
        <v>1989.4392728616217</v>
      </c>
      <c r="AQ207" s="270">
        <v>0.63775952253189405</v>
      </c>
      <c r="AR207" s="270">
        <v>2.0309641178991509</v>
      </c>
      <c r="AS207" s="270">
        <v>0.34620437357858197</v>
      </c>
      <c r="AT207" s="270">
        <v>2.3989641553744128</v>
      </c>
      <c r="AU207" s="270">
        <v>13.039043887543643</v>
      </c>
      <c r="AV207" s="270">
        <v>0.55401813114086929</v>
      </c>
      <c r="AW207" s="270">
        <v>1.7509545319961139</v>
      </c>
      <c r="AX207" s="270">
        <v>0.29178924517691074</v>
      </c>
      <c r="AY207" s="270">
        <v>2.160726283150415</v>
      </c>
      <c r="AZ207" s="270">
        <v>0.37084481237044803</v>
      </c>
      <c r="BA207" s="270">
        <v>48.342351045693597</v>
      </c>
      <c r="BB207" s="270">
        <v>9.0182766890136659</v>
      </c>
      <c r="BC207" s="270">
        <v>17.88394980229528</v>
      </c>
      <c r="BD207" s="270">
        <v>165.16963532874016</v>
      </c>
      <c r="BE207" s="270">
        <v>72.027370741680514</v>
      </c>
      <c r="BF207" s="270">
        <v>123.44114201744031</v>
      </c>
      <c r="BG207" s="26"/>
    </row>
    <row r="208" spans="1:59" s="96" customFormat="1" ht="12.75" x14ac:dyDescent="0.2">
      <c r="A208" s="13">
        <v>0.8</v>
      </c>
      <c r="B208" s="279">
        <v>720</v>
      </c>
      <c r="C208" s="408">
        <v>1.9654447260599699</v>
      </c>
      <c r="D208" s="408">
        <v>8.6603457036918901</v>
      </c>
      <c r="E208" s="408"/>
      <c r="F208" s="408">
        <v>9.3576408236682092</v>
      </c>
      <c r="G208" s="408">
        <v>65.522659368395907</v>
      </c>
      <c r="H208" s="408">
        <v>2.3562165894837799</v>
      </c>
      <c r="I208" s="408"/>
      <c r="J208" s="408">
        <v>11.5452229607434</v>
      </c>
      <c r="K208" s="408"/>
      <c r="L208" s="408"/>
      <c r="M208" s="408">
        <v>0.59246982795686598</v>
      </c>
      <c r="N208" s="408"/>
      <c r="O208" s="411"/>
      <c r="P208" s="417">
        <v>9.6830272595093305</v>
      </c>
      <c r="Q208" s="237">
        <v>73.493850398043989</v>
      </c>
      <c r="R208" s="237">
        <v>0</v>
      </c>
      <c r="S208" s="237">
        <v>15.221662859584356</v>
      </c>
      <c r="T208" s="237">
        <v>0.40269844662003007</v>
      </c>
      <c r="U208" s="237">
        <v>6.4148976511165134E-2</v>
      </c>
      <c r="V208" s="237">
        <v>2.1560690317474211</v>
      </c>
      <c r="W208" s="237">
        <v>4.1161098559875207</v>
      </c>
      <c r="X208" s="412">
        <v>4.5454604315055294</v>
      </c>
      <c r="Y208" s="270">
        <v>0.83436568533358879</v>
      </c>
      <c r="Z208" s="270">
        <v>109.33708177809267</v>
      </c>
      <c r="AA208" s="270">
        <v>15537.63150846536</v>
      </c>
      <c r="AB208" s="270">
        <v>190.09081292581936</v>
      </c>
      <c r="AC208" s="270">
        <v>7.9842720154011086</v>
      </c>
      <c r="AD208" s="270">
        <v>2.5116532086983434</v>
      </c>
      <c r="AE208" s="270">
        <v>13.743986794171986</v>
      </c>
      <c r="AF208" s="270">
        <v>0.42792271383028935</v>
      </c>
      <c r="AG208" s="270">
        <v>13.238161968218535</v>
      </c>
      <c r="AH208" s="270">
        <v>21.9630170624872</v>
      </c>
      <c r="AI208" s="270">
        <v>2.224837337066806</v>
      </c>
      <c r="AJ208" s="270">
        <v>11.855566043784465</v>
      </c>
      <c r="AK208" s="270">
        <v>143.81804262866925</v>
      </c>
      <c r="AL208" s="270">
        <v>8.2452098982293816</v>
      </c>
      <c r="AM208" s="270">
        <v>1.6803132320302463</v>
      </c>
      <c r="AN208" s="270">
        <v>191.9946414055342</v>
      </c>
      <c r="AO208" s="270">
        <v>3.223570439865648</v>
      </c>
      <c r="AP208" s="270">
        <v>1974.0767253188371</v>
      </c>
      <c r="AQ208" s="270">
        <v>0.64539926915325152</v>
      </c>
      <c r="AR208" s="270">
        <v>2.0184796752952949</v>
      </c>
      <c r="AS208" s="270">
        <v>0.343994708381402</v>
      </c>
      <c r="AT208" s="270">
        <v>2.3832040500498946</v>
      </c>
      <c r="AU208" s="270">
        <v>12.953660366779584</v>
      </c>
      <c r="AV208" s="270">
        <v>0.55034925575880389</v>
      </c>
      <c r="AW208" s="270">
        <v>1.739047030169105</v>
      </c>
      <c r="AX208" s="270">
        <v>0.28980059119128682</v>
      </c>
      <c r="AY208" s="270">
        <v>2.14601711176693</v>
      </c>
      <c r="AZ208" s="270">
        <v>0.36834196124091889</v>
      </c>
      <c r="BA208" s="270">
        <v>48.136488526132098</v>
      </c>
      <c r="BB208" s="270">
        <v>8.9565214683990195</v>
      </c>
      <c r="BC208" s="270">
        <v>17.772466510837848</v>
      </c>
      <c r="BD208" s="270">
        <v>170.00501425757147</v>
      </c>
      <c r="BE208" s="270">
        <v>71.220763806978042</v>
      </c>
      <c r="BF208" s="270">
        <v>122.56874596383743</v>
      </c>
      <c r="BG208" s="26"/>
    </row>
    <row r="209" spans="1:59" s="96" customFormat="1" ht="12.75" x14ac:dyDescent="0.2">
      <c r="A209" s="13">
        <v>0.85000000000000198</v>
      </c>
      <c r="B209" s="279">
        <v>720</v>
      </c>
      <c r="C209" s="408">
        <v>1.84776660954341</v>
      </c>
      <c r="D209" s="408">
        <v>9.08976541149495</v>
      </c>
      <c r="E209" s="408"/>
      <c r="F209" s="408">
        <v>8.1546163784034995</v>
      </c>
      <c r="G209" s="408">
        <v>65.927405892941096</v>
      </c>
      <c r="H209" s="408">
        <v>2.2722716734110899</v>
      </c>
      <c r="I209" s="408"/>
      <c r="J209" s="408">
        <v>12.096376261893701</v>
      </c>
      <c r="K209" s="408"/>
      <c r="L209" s="408"/>
      <c r="M209" s="408">
        <v>0.61179777231224497</v>
      </c>
      <c r="N209" s="408"/>
      <c r="O209" s="411"/>
      <c r="P209" s="417">
        <v>9.9537227537458008</v>
      </c>
      <c r="Q209" s="237">
        <v>73.205674466251381</v>
      </c>
      <c r="R209" s="237">
        <v>0</v>
      </c>
      <c r="S209" s="237">
        <v>15.437676673353282</v>
      </c>
      <c r="T209" s="237">
        <v>0.33200470753136813</v>
      </c>
      <c r="U209" s="237">
        <v>5.5074326119142474E-2</v>
      </c>
      <c r="V209" s="237">
        <v>2.1730821256992834</v>
      </c>
      <c r="W209" s="237">
        <v>4.1167048368821435</v>
      </c>
      <c r="X209" s="412">
        <v>4.679782864163391</v>
      </c>
      <c r="Y209" s="270">
        <v>0.84544971267088442</v>
      </c>
      <c r="Z209" s="270">
        <v>112.67414561076896</v>
      </c>
      <c r="AA209" s="270">
        <v>15782.71546841983</v>
      </c>
      <c r="AB209" s="270">
        <v>202.36658858320723</v>
      </c>
      <c r="AC209" s="270">
        <v>8.1619724118548227</v>
      </c>
      <c r="AD209" s="270">
        <v>2.5886144581271222</v>
      </c>
      <c r="AE209" s="270">
        <v>13.893887368858611</v>
      </c>
      <c r="AF209" s="270">
        <v>0.42634157100815567</v>
      </c>
      <c r="AG209" s="270">
        <v>13.38312957578783</v>
      </c>
      <c r="AH209" s="270">
        <v>22.023934440820607</v>
      </c>
      <c r="AI209" s="270">
        <v>2.2220257600449109</v>
      </c>
      <c r="AJ209" s="270">
        <v>12.428047094637115</v>
      </c>
      <c r="AK209" s="270">
        <v>157.36871101472582</v>
      </c>
      <c r="AL209" s="270">
        <v>8.2158817439252463</v>
      </c>
      <c r="AM209" s="270">
        <v>1.6712653999715905</v>
      </c>
      <c r="AN209" s="270">
        <v>191.72081733018729</v>
      </c>
      <c r="AO209" s="270">
        <v>3.2095258065704164</v>
      </c>
      <c r="AP209" s="270">
        <v>1957.961160909392</v>
      </c>
      <c r="AQ209" s="270">
        <v>0.65229254180520169</v>
      </c>
      <c r="AR209" s="270">
        <v>2.0064276767828875</v>
      </c>
      <c r="AS209" s="270">
        <v>0.34188963323488003</v>
      </c>
      <c r="AT209" s="270">
        <v>2.3683250611157707</v>
      </c>
      <c r="AU209" s="270">
        <v>12.874068379279642</v>
      </c>
      <c r="AV209" s="270">
        <v>0.5469269489021068</v>
      </c>
      <c r="AW209" s="270">
        <v>1.7279215728113457</v>
      </c>
      <c r="AX209" s="270">
        <v>0.28795303936066247</v>
      </c>
      <c r="AY209" s="270">
        <v>2.132396327626751</v>
      </c>
      <c r="AZ209" s="270">
        <v>0.36603432837707545</v>
      </c>
      <c r="BA209" s="270">
        <v>47.951359443558147</v>
      </c>
      <c r="BB209" s="270">
        <v>8.900784987617099</v>
      </c>
      <c r="BC209" s="270">
        <v>17.672341025484418</v>
      </c>
      <c r="BD209" s="270">
        <v>174.71600095527037</v>
      </c>
      <c r="BE209" s="270">
        <v>70.501349023134409</v>
      </c>
      <c r="BF209" s="270">
        <v>121.76656204385618</v>
      </c>
      <c r="BG209" s="26"/>
    </row>
    <row r="210" spans="1:59" s="96" customFormat="1" ht="12.75" x14ac:dyDescent="0.2">
      <c r="A210" s="13">
        <v>0.9</v>
      </c>
      <c r="B210" s="279">
        <v>720</v>
      </c>
      <c r="C210" s="408">
        <v>1.7533704407967501</v>
      </c>
      <c r="D210" s="408">
        <v>9.5419773754895605</v>
      </c>
      <c r="E210" s="408"/>
      <c r="F210" s="408">
        <v>6.9309593137564196</v>
      </c>
      <c r="G210" s="408">
        <v>66.3253423748139</v>
      </c>
      <c r="H210" s="408">
        <v>2.1832364520250702</v>
      </c>
      <c r="I210" s="408"/>
      <c r="J210" s="408">
        <v>12.6367556533017</v>
      </c>
      <c r="K210" s="408"/>
      <c r="L210" s="408"/>
      <c r="M210" s="408">
        <v>0.62835838981663905</v>
      </c>
      <c r="N210" s="408"/>
      <c r="O210" s="411"/>
      <c r="P210" s="417">
        <v>10.1509601907403</v>
      </c>
      <c r="Q210" s="237">
        <v>72.886114200804911</v>
      </c>
      <c r="R210" s="237">
        <v>0</v>
      </c>
      <c r="S210" s="237">
        <v>15.623128325821176</v>
      </c>
      <c r="T210" s="237">
        <v>0.33347420889412244</v>
      </c>
      <c r="U210" s="237">
        <v>5.2192904781861657E-2</v>
      </c>
      <c r="V210" s="237">
        <v>2.1491081270870174</v>
      </c>
      <c r="W210" s="237">
        <v>4.1910574068260322</v>
      </c>
      <c r="X210" s="412">
        <v>4.7649248257848837</v>
      </c>
      <c r="Y210" s="270">
        <v>0.8558938048004755</v>
      </c>
      <c r="Z210" s="270">
        <v>116.12896953781758</v>
      </c>
      <c r="AA210" s="270">
        <v>16036.296390219106</v>
      </c>
      <c r="AB210" s="270">
        <v>216.60873270747615</v>
      </c>
      <c r="AC210" s="270">
        <v>8.3212060696793504</v>
      </c>
      <c r="AD210" s="270">
        <v>2.6616003514278641</v>
      </c>
      <c r="AE210" s="270">
        <v>14.040968922091503</v>
      </c>
      <c r="AF210" s="270">
        <v>0.42476202369138527</v>
      </c>
      <c r="AG210" s="270">
        <v>13.530755248949911</v>
      </c>
      <c r="AH210" s="270">
        <v>22.088639969790748</v>
      </c>
      <c r="AI210" s="270">
        <v>2.2195893272751039</v>
      </c>
      <c r="AJ210" s="270">
        <v>13.054472048608293</v>
      </c>
      <c r="AK210" s="270">
        <v>174.02200678001111</v>
      </c>
      <c r="AL210" s="270">
        <v>8.1886817380519439</v>
      </c>
      <c r="AM210" s="270">
        <v>1.6626275421556438</v>
      </c>
      <c r="AN210" s="270">
        <v>191.35174813935154</v>
      </c>
      <c r="AO210" s="270">
        <v>3.1948018824328002</v>
      </c>
      <c r="AP210" s="270">
        <v>1943.2953257415563</v>
      </c>
      <c r="AQ210" s="270">
        <v>0.65962186270280121</v>
      </c>
      <c r="AR210" s="270">
        <v>1.9947529275162996</v>
      </c>
      <c r="AS210" s="270">
        <v>0.33983642664505331</v>
      </c>
      <c r="AT210" s="270">
        <v>2.3537257615742062</v>
      </c>
      <c r="AU210" s="270">
        <v>12.795302802349653</v>
      </c>
      <c r="AV210" s="270">
        <v>0.54353885667859814</v>
      </c>
      <c r="AW210" s="270">
        <v>1.7168886352596096</v>
      </c>
      <c r="AX210" s="270">
        <v>0.28610780181077017</v>
      </c>
      <c r="AY210" s="270">
        <v>2.1187063628289331</v>
      </c>
      <c r="AZ210" s="270">
        <v>0.36369664605014801</v>
      </c>
      <c r="BA210" s="270">
        <v>47.772379582324042</v>
      </c>
      <c r="BB210" s="270">
        <v>8.8458642964670329</v>
      </c>
      <c r="BC210" s="270">
        <v>17.57067240696005</v>
      </c>
      <c r="BD210" s="270">
        <v>179.53818131050761</v>
      </c>
      <c r="BE210" s="270">
        <v>69.766169188018452</v>
      </c>
      <c r="BF210" s="270">
        <v>120.97742615926467</v>
      </c>
      <c r="BG210" s="26"/>
    </row>
    <row r="211" spans="1:59" s="96" customFormat="1" ht="12.75" x14ac:dyDescent="0.2">
      <c r="A211" s="13">
        <v>0.95</v>
      </c>
      <c r="B211" s="279">
        <v>719.99999999999704</v>
      </c>
      <c r="C211" s="408">
        <v>1.67928596958725</v>
      </c>
      <c r="D211" s="408">
        <v>9.9701550747656</v>
      </c>
      <c r="E211" s="408"/>
      <c r="F211" s="408">
        <v>5.75742410575445</v>
      </c>
      <c r="G211" s="408">
        <v>66.629456220778195</v>
      </c>
      <c r="H211" s="408">
        <v>2.0742439623836599</v>
      </c>
      <c r="I211" s="408">
        <v>0.10053508245631899</v>
      </c>
      <c r="J211" s="408">
        <v>13.1339843381104</v>
      </c>
      <c r="K211" s="408"/>
      <c r="L211" s="408"/>
      <c r="M211" s="408">
        <v>0.65491524616415497</v>
      </c>
      <c r="N211" s="408"/>
      <c r="O211" s="411"/>
      <c r="P211" s="417">
        <v>10.3626875046045</v>
      </c>
      <c r="Q211" s="237">
        <v>72.610244104029846</v>
      </c>
      <c r="R211" s="237">
        <v>0</v>
      </c>
      <c r="S211" s="237">
        <v>15.806787666697423</v>
      </c>
      <c r="T211" s="237">
        <v>0.30668684738636992</v>
      </c>
      <c r="U211" s="237">
        <v>4.8709638504562752E-2</v>
      </c>
      <c r="V211" s="237">
        <v>2.1243327819544291</v>
      </c>
      <c r="W211" s="237">
        <v>4.2671269451280471</v>
      </c>
      <c r="X211" s="412">
        <v>4.836112016299329</v>
      </c>
      <c r="Y211" s="270">
        <v>0.86663019488798299</v>
      </c>
      <c r="Z211" s="270">
        <v>120.04037754220187</v>
      </c>
      <c r="AA211" s="270">
        <v>16324.173570205799</v>
      </c>
      <c r="AB211" s="270">
        <v>233.37434486508965</v>
      </c>
      <c r="AC211" s="270">
        <v>8.4632348064906804</v>
      </c>
      <c r="AD211" s="270">
        <v>2.7293752725707825</v>
      </c>
      <c r="AE211" s="270">
        <v>14.172238191450345</v>
      </c>
      <c r="AF211" s="270">
        <v>0.42265726971063677</v>
      </c>
      <c r="AG211" s="270">
        <v>13.654061296783388</v>
      </c>
      <c r="AH211" s="270">
        <v>22.122104348965763</v>
      </c>
      <c r="AI211" s="270">
        <v>2.2154580346209491</v>
      </c>
      <c r="AJ211" s="270">
        <v>13.714532298738066</v>
      </c>
      <c r="AK211" s="270">
        <v>193.63763324057084</v>
      </c>
      <c r="AL211" s="270">
        <v>8.1572935450806714</v>
      </c>
      <c r="AM211" s="270">
        <v>1.6528692324893317</v>
      </c>
      <c r="AN211" s="270">
        <v>190.6621672082367</v>
      </c>
      <c r="AO211" s="270">
        <v>3.1795168294950416</v>
      </c>
      <c r="AP211" s="270">
        <v>1925.9017208730402</v>
      </c>
      <c r="AQ211" s="270">
        <v>0.66599860649151732</v>
      </c>
      <c r="AR211" s="270">
        <v>1.9790385880091546</v>
      </c>
      <c r="AS211" s="270">
        <v>0.33663116766056966</v>
      </c>
      <c r="AT211" s="270">
        <v>2.3264903684376805</v>
      </c>
      <c r="AU211" s="270">
        <v>12.628179300008687</v>
      </c>
      <c r="AV211" s="270">
        <v>0.53592708714413106</v>
      </c>
      <c r="AW211" s="270">
        <v>1.687647610383501</v>
      </c>
      <c r="AX211" s="270">
        <v>0.28037445497986452</v>
      </c>
      <c r="AY211" s="270">
        <v>2.0701636839710891</v>
      </c>
      <c r="AZ211" s="270">
        <v>0.35435584376282869</v>
      </c>
      <c r="BA211" s="270">
        <v>47.362415942097378</v>
      </c>
      <c r="BB211" s="270">
        <v>8.8008049809954265</v>
      </c>
      <c r="BC211" s="270">
        <v>17.489161666272775</v>
      </c>
      <c r="BD211" s="270">
        <v>183.77024428710766</v>
      </c>
      <c r="BE211" s="270">
        <v>69.018890251049598</v>
      </c>
      <c r="BF211" s="270">
        <v>120.19333364519476</v>
      </c>
      <c r="BG211" s="26"/>
    </row>
    <row r="212" spans="1:59" s="96" customFormat="1" ht="12.75" x14ac:dyDescent="0.2">
      <c r="A212" s="13">
        <v>0.999999999999998</v>
      </c>
      <c r="B212" s="279">
        <v>720.00000000000102</v>
      </c>
      <c r="C212" s="408">
        <v>2.3065426670518101</v>
      </c>
      <c r="D212" s="408">
        <v>10.2001147372007</v>
      </c>
      <c r="E212" s="408"/>
      <c r="F212" s="408">
        <v>5.0189295342024796</v>
      </c>
      <c r="G212" s="408">
        <v>62.303448653944997</v>
      </c>
      <c r="H212" s="408">
        <v>2.2538570883905402</v>
      </c>
      <c r="I212" s="408">
        <v>4.1562823755717204</v>
      </c>
      <c r="J212" s="408">
        <v>12.9763094458767</v>
      </c>
      <c r="K212" s="408"/>
      <c r="L212" s="408"/>
      <c r="M212" s="408">
        <v>0.78451549776106499</v>
      </c>
      <c r="N212" s="408"/>
      <c r="O212" s="411"/>
      <c r="P212" s="417">
        <v>10.6489246512661</v>
      </c>
      <c r="Q212" s="237">
        <v>72.434559947786553</v>
      </c>
      <c r="R212" s="237">
        <v>0</v>
      </c>
      <c r="S212" s="237">
        <v>15.951493879808195</v>
      </c>
      <c r="T212" s="237">
        <v>0.2899426327341979</v>
      </c>
      <c r="U212" s="237">
        <v>4.7732900115365129E-2</v>
      </c>
      <c r="V212" s="237">
        <v>1.9820469898305981</v>
      </c>
      <c r="W212" s="237">
        <v>4.5876056209700149</v>
      </c>
      <c r="X212" s="412">
        <v>4.7066180287550727</v>
      </c>
      <c r="Y212" s="270">
        <v>0.8667516570366075</v>
      </c>
      <c r="Z212" s="270">
        <v>111.65635395593698</v>
      </c>
      <c r="AA212" s="270">
        <v>16511.603369534678</v>
      </c>
      <c r="AB212" s="270">
        <v>224.49008972284645</v>
      </c>
      <c r="AC212" s="270">
        <v>8.0133413410955043</v>
      </c>
      <c r="AD212" s="270">
        <v>2.5301928765031514</v>
      </c>
      <c r="AE212" s="270">
        <v>14.340779988407377</v>
      </c>
      <c r="AF212" s="270">
        <v>0.42570822220360605</v>
      </c>
      <c r="AG212" s="270">
        <v>13.790194356410044</v>
      </c>
      <c r="AH212" s="270">
        <v>22.470146025439636</v>
      </c>
      <c r="AI212" s="270">
        <v>2.2698718343602571</v>
      </c>
      <c r="AJ212" s="270">
        <v>14.133562997684267</v>
      </c>
      <c r="AK212" s="270">
        <v>210.68852957445574</v>
      </c>
      <c r="AL212" s="270">
        <v>8.3870608097482577</v>
      </c>
      <c r="AM212" s="270">
        <v>1.6626575817297147</v>
      </c>
      <c r="AN212" s="270">
        <v>183.7385257965515</v>
      </c>
      <c r="AO212" s="270">
        <v>3.2177375603095966</v>
      </c>
      <c r="AP212" s="270">
        <v>1907.0908345879589</v>
      </c>
      <c r="AQ212" s="270">
        <v>0.66874741148916128</v>
      </c>
      <c r="AR212" s="270">
        <v>1.869114285666142</v>
      </c>
      <c r="AS212" s="270">
        <v>0.30097884327872187</v>
      </c>
      <c r="AT212" s="270">
        <v>1.9354751869496161</v>
      </c>
      <c r="AU212" s="270">
        <v>9.9534282280887592</v>
      </c>
      <c r="AV212" s="270">
        <v>0.41100728057753821</v>
      </c>
      <c r="AW212" s="270">
        <v>1.1891191680411084</v>
      </c>
      <c r="AX212" s="270">
        <v>0.18171569503872695</v>
      </c>
      <c r="AY212" s="270">
        <v>1.2464659948856904</v>
      </c>
      <c r="AZ212" s="270">
        <v>0.19943358488918173</v>
      </c>
      <c r="BA212" s="270">
        <v>39.159394835296951</v>
      </c>
      <c r="BB212" s="270">
        <v>9.2253817772518367</v>
      </c>
      <c r="BC212" s="270">
        <v>18.267968492199579</v>
      </c>
      <c r="BD212" s="270">
        <v>162.13421324570621</v>
      </c>
      <c r="BE212" s="270">
        <v>64.694134442562302</v>
      </c>
      <c r="BF212" s="270">
        <v>120.60308095182091</v>
      </c>
      <c r="BG212" s="26"/>
    </row>
    <row r="213" spans="1:59" s="96" customFormat="1" ht="12.75" x14ac:dyDescent="0.2">
      <c r="A213" s="13">
        <v>1.05</v>
      </c>
      <c r="B213" s="279">
        <v>720</v>
      </c>
      <c r="C213" s="408">
        <v>2.8496690118799002</v>
      </c>
      <c r="D213" s="408">
        <v>10.4424448794918</v>
      </c>
      <c r="E213" s="408"/>
      <c r="F213" s="408">
        <v>4.3884333409361496</v>
      </c>
      <c r="G213" s="408">
        <v>58.254852921842797</v>
      </c>
      <c r="H213" s="408">
        <v>2.42980409325977</v>
      </c>
      <c r="I213" s="408">
        <v>7.9220644822684099</v>
      </c>
      <c r="J213" s="408">
        <v>12.811452689882101</v>
      </c>
      <c r="K213" s="408"/>
      <c r="L213" s="408"/>
      <c r="M213" s="408">
        <v>0.90127858043904097</v>
      </c>
      <c r="N213" s="408"/>
      <c r="O213" s="411"/>
      <c r="P213" s="417">
        <v>10.968584885297901</v>
      </c>
      <c r="Q213" s="237">
        <v>72.293553674714914</v>
      </c>
      <c r="R213" s="237">
        <v>0</v>
      </c>
      <c r="S213" s="237">
        <v>16.090823902776215</v>
      </c>
      <c r="T213" s="237">
        <v>0.27028522214050082</v>
      </c>
      <c r="U213" s="237">
        <v>4.6825781496708269E-2</v>
      </c>
      <c r="V213" s="237">
        <v>1.8469153851833304</v>
      </c>
      <c r="W213" s="237">
        <v>4.9210820087442801</v>
      </c>
      <c r="X213" s="412">
        <v>4.5305140249440674</v>
      </c>
      <c r="Y213" s="270">
        <v>0.86892350005600372</v>
      </c>
      <c r="Z213" s="270">
        <v>105.01004725680428</v>
      </c>
      <c r="AA213" s="270">
        <v>16695.308824728319</v>
      </c>
      <c r="AB213" s="270">
        <v>216.28189796475311</v>
      </c>
      <c r="AC213" s="270">
        <v>7.6690668378701075</v>
      </c>
      <c r="AD213" s="270">
        <v>2.3812202391042665</v>
      </c>
      <c r="AE213" s="270">
        <v>14.527849223417984</v>
      </c>
      <c r="AF213" s="270">
        <v>0.42940685434718057</v>
      </c>
      <c r="AG213" s="270">
        <v>13.941851425513052</v>
      </c>
      <c r="AH213" s="270">
        <v>22.8353486565283</v>
      </c>
      <c r="AI213" s="270">
        <v>2.3255865677165244</v>
      </c>
      <c r="AJ213" s="270">
        <v>14.547034428256683</v>
      </c>
      <c r="AK213" s="270">
        <v>228.22771178097921</v>
      </c>
      <c r="AL213" s="270">
        <v>8.6218973417867275</v>
      </c>
      <c r="AM213" s="270">
        <v>1.6733314688722278</v>
      </c>
      <c r="AN213" s="270">
        <v>178.00728551157167</v>
      </c>
      <c r="AO213" s="270">
        <v>3.2576783673650969</v>
      </c>
      <c r="AP213" s="270">
        <v>1891.9792194343584</v>
      </c>
      <c r="AQ213" s="270">
        <v>0.67139297217784411</v>
      </c>
      <c r="AR213" s="270">
        <v>1.7786557065121382</v>
      </c>
      <c r="AS213" s="270">
        <v>0.27418966225665398</v>
      </c>
      <c r="AT213" s="270">
        <v>1.6750216082466638</v>
      </c>
      <c r="AU213" s="270">
        <v>8.3210773361077575</v>
      </c>
      <c r="AV213" s="270">
        <v>0.33801531309934468</v>
      </c>
      <c r="AW213" s="270">
        <v>0.93350121671344122</v>
      </c>
      <c r="AX213" s="270">
        <v>0.13700762623367829</v>
      </c>
      <c r="AY213" s="270">
        <v>0.91044916171731272</v>
      </c>
      <c r="AZ213" s="270">
        <v>0.14188634701004915</v>
      </c>
      <c r="BA213" s="270">
        <v>33.741654299790824</v>
      </c>
      <c r="BB213" s="270">
        <v>9.662391692734289</v>
      </c>
      <c r="BC213" s="270">
        <v>19.053769721573826</v>
      </c>
      <c r="BD213" s="270">
        <v>145.99025275578305</v>
      </c>
      <c r="BE213" s="270">
        <v>61.115135791336307</v>
      </c>
      <c r="BF213" s="270">
        <v>121.04660388875335</v>
      </c>
      <c r="BG213" s="26"/>
    </row>
    <row r="214" spans="1:59" s="96" customFormat="1" ht="12.75" x14ac:dyDescent="0.2">
      <c r="A214" s="13">
        <v>1.1000000000000001</v>
      </c>
      <c r="B214" s="279">
        <v>720</v>
      </c>
      <c r="C214" s="408">
        <v>3.3748088617829302</v>
      </c>
      <c r="D214" s="408">
        <v>10.8692808382074</v>
      </c>
      <c r="E214" s="408"/>
      <c r="F214" s="408">
        <v>3.8908094529739001</v>
      </c>
      <c r="G214" s="408">
        <v>54.194351148610302</v>
      </c>
      <c r="H214" s="408">
        <v>2.6142837066104501</v>
      </c>
      <c r="I214" s="408">
        <v>11.429338002202201</v>
      </c>
      <c r="J214" s="408">
        <v>12.609193060439299</v>
      </c>
      <c r="K214" s="408"/>
      <c r="L214" s="408"/>
      <c r="M214" s="408">
        <v>1.0179349291734701</v>
      </c>
      <c r="N214" s="408"/>
      <c r="O214" s="411"/>
      <c r="P214" s="417">
        <v>11.2488938591014</v>
      </c>
      <c r="Q214" s="237">
        <v>72.190978799492427</v>
      </c>
      <c r="R214" s="237">
        <v>0</v>
      </c>
      <c r="S214" s="237">
        <v>16.206035068437714</v>
      </c>
      <c r="T214" s="237">
        <v>0.27825437284138699</v>
      </c>
      <c r="U214" s="237">
        <v>5.0230947482599271E-2</v>
      </c>
      <c r="V214" s="237">
        <v>1.7022957296905117</v>
      </c>
      <c r="W214" s="237">
        <v>5.315682276539663</v>
      </c>
      <c r="X214" s="412">
        <v>4.2565228055157087</v>
      </c>
      <c r="Y214" s="270">
        <v>0.87126075161533179</v>
      </c>
      <c r="Z214" s="270">
        <v>99.025947513611953</v>
      </c>
      <c r="AA214" s="270">
        <v>16862.767597371159</v>
      </c>
      <c r="AB214" s="270">
        <v>207.35556244130416</v>
      </c>
      <c r="AC214" s="270">
        <v>7.3429361267230293</v>
      </c>
      <c r="AD214" s="270">
        <v>2.2506077326947236</v>
      </c>
      <c r="AE214" s="270">
        <v>14.718567901413603</v>
      </c>
      <c r="AF214" s="270">
        <v>0.43353812291971766</v>
      </c>
      <c r="AG214" s="270">
        <v>14.084918178393032</v>
      </c>
      <c r="AH214" s="270">
        <v>23.207365920917447</v>
      </c>
      <c r="AI214" s="270">
        <v>2.3842857999046663</v>
      </c>
      <c r="AJ214" s="270">
        <v>14.914908341403434</v>
      </c>
      <c r="AK214" s="270">
        <v>244.96721032063567</v>
      </c>
      <c r="AL214" s="270">
        <v>8.8733831507368652</v>
      </c>
      <c r="AM214" s="270">
        <v>1.6878711599427914</v>
      </c>
      <c r="AN214" s="270">
        <v>173.24187273398456</v>
      </c>
      <c r="AO214" s="270">
        <v>3.3040263527755487</v>
      </c>
      <c r="AP214" s="270">
        <v>1880.613894184228</v>
      </c>
      <c r="AQ214" s="270">
        <v>0.6744677373364576</v>
      </c>
      <c r="AR214" s="270">
        <v>1.7060656745382143</v>
      </c>
      <c r="AS214" s="270">
        <v>0.25374530640707882</v>
      </c>
      <c r="AT214" s="270">
        <v>1.4911808011209515</v>
      </c>
      <c r="AU214" s="270">
        <v>7.2305455901150628</v>
      </c>
      <c r="AV214" s="270">
        <v>0.29049092838809976</v>
      </c>
      <c r="AW214" s="270">
        <v>0.77875414904790041</v>
      </c>
      <c r="AX214" s="270">
        <v>0.11158298939327273</v>
      </c>
      <c r="AY214" s="270">
        <v>0.72838864926207325</v>
      </c>
      <c r="AZ214" s="270">
        <v>0.11191911248668965</v>
      </c>
      <c r="BA214" s="270">
        <v>29.950187183027957</v>
      </c>
      <c r="BB214" s="270">
        <v>10.149612826920757</v>
      </c>
      <c r="BC214" s="270">
        <v>19.86600080560023</v>
      </c>
      <c r="BD214" s="270">
        <v>132.654326738154</v>
      </c>
      <c r="BE214" s="270">
        <v>57.999996153108995</v>
      </c>
      <c r="BF214" s="270">
        <v>121.82824755470202</v>
      </c>
      <c r="BG214" s="26"/>
    </row>
    <row r="215" spans="1:59" s="96" customFormat="1" ht="12.75" x14ac:dyDescent="0.2">
      <c r="A215" s="13">
        <v>1.1499999999999999</v>
      </c>
      <c r="B215" s="279">
        <v>720</v>
      </c>
      <c r="C215" s="408">
        <v>3.7547543572132902</v>
      </c>
      <c r="D215" s="408">
        <v>11.255133482522499</v>
      </c>
      <c r="E215" s="408"/>
      <c r="F215" s="408">
        <v>3.4962198186407001</v>
      </c>
      <c r="G215" s="408">
        <v>50.791246962631497</v>
      </c>
      <c r="H215" s="408">
        <v>2.7987722298666098</v>
      </c>
      <c r="I215" s="408">
        <v>14.3569524882514</v>
      </c>
      <c r="J215" s="408">
        <v>12.448900453257499</v>
      </c>
      <c r="K215" s="408"/>
      <c r="L215" s="408"/>
      <c r="M215" s="408">
        <v>1.0980202076164101</v>
      </c>
      <c r="N215" s="408"/>
      <c r="O215" s="411"/>
      <c r="P215" s="417">
        <v>11.6034641537006</v>
      </c>
      <c r="Q215" s="237">
        <v>72.100598062096083</v>
      </c>
      <c r="R215" s="237">
        <v>0</v>
      </c>
      <c r="S215" s="237">
        <v>16.320688742785126</v>
      </c>
      <c r="T215" s="237">
        <v>0.26317238878028837</v>
      </c>
      <c r="U215" s="237">
        <v>4.9024400093347666E-2</v>
      </c>
      <c r="V215" s="237">
        <v>1.5896266753240826</v>
      </c>
      <c r="W215" s="237">
        <v>5.6242200049530462</v>
      </c>
      <c r="X215" s="412">
        <v>4.0526697259680384</v>
      </c>
      <c r="Y215" s="270">
        <v>0.87589618030677074</v>
      </c>
      <c r="Z215" s="270">
        <v>94.512016466218824</v>
      </c>
      <c r="AA215" s="270">
        <v>16993.108195475324</v>
      </c>
      <c r="AB215" s="270">
        <v>199.6004558199854</v>
      </c>
      <c r="AC215" s="270">
        <v>7.1391877777595454</v>
      </c>
      <c r="AD215" s="270">
        <v>2.1675171032549945</v>
      </c>
      <c r="AE215" s="270">
        <v>14.944697724719253</v>
      </c>
      <c r="AF215" s="270">
        <v>0.43908468130186135</v>
      </c>
      <c r="AG215" s="270">
        <v>14.277535577575275</v>
      </c>
      <c r="AH215" s="270">
        <v>23.628374908144206</v>
      </c>
      <c r="AI215" s="270">
        <v>2.4438459808354351</v>
      </c>
      <c r="AJ215" s="270">
        <v>15.27543570391977</v>
      </c>
      <c r="AK215" s="270">
        <v>260.77716471586757</v>
      </c>
      <c r="AL215" s="270">
        <v>9.1231745377314173</v>
      </c>
      <c r="AM215" s="270">
        <v>1.7037844456457378</v>
      </c>
      <c r="AN215" s="270">
        <v>169.87904647392406</v>
      </c>
      <c r="AO215" s="270">
        <v>3.3499963758206168</v>
      </c>
      <c r="AP215" s="270">
        <v>1877.6500429048008</v>
      </c>
      <c r="AQ215" s="270">
        <v>0.67830861012029964</v>
      </c>
      <c r="AR215" s="270">
        <v>1.6519654516184905</v>
      </c>
      <c r="AS215" s="270">
        <v>0.23910019798102675</v>
      </c>
      <c r="AT215" s="270">
        <v>1.3669636040477955</v>
      </c>
      <c r="AU215" s="270">
        <v>6.520630210409629</v>
      </c>
      <c r="AV215" s="270">
        <v>0.26009740639542589</v>
      </c>
      <c r="AW215" s="270">
        <v>0.68436816736892647</v>
      </c>
      <c r="AX215" s="270">
        <v>9.6646552829590351E-2</v>
      </c>
      <c r="AY215" s="270">
        <v>0.62435638235939994</v>
      </c>
      <c r="AZ215" s="270">
        <v>9.5164792472936841E-2</v>
      </c>
      <c r="BA215" s="270">
        <v>27.376955309108929</v>
      </c>
      <c r="BB215" s="270">
        <v>10.597508576518146</v>
      </c>
      <c r="BC215" s="270">
        <v>20.592777445454427</v>
      </c>
      <c r="BD215" s="270">
        <v>123.27178329769026</v>
      </c>
      <c r="BE215" s="270">
        <v>55.581159424959154</v>
      </c>
      <c r="BF215" s="270">
        <v>122.54991443685036</v>
      </c>
      <c r="BG215" s="26"/>
    </row>
    <row r="216" spans="1:59" s="96" customFormat="1" ht="12.75" x14ac:dyDescent="0.2">
      <c r="A216" s="13">
        <v>1.2</v>
      </c>
      <c r="B216" s="279">
        <v>720</v>
      </c>
      <c r="C216" s="408">
        <v>4.1553688165187896</v>
      </c>
      <c r="D216" s="408">
        <v>11.682293037960999</v>
      </c>
      <c r="E216" s="408"/>
      <c r="F216" s="408">
        <v>3.1072566480077</v>
      </c>
      <c r="G216" s="408">
        <v>47.292418825439498</v>
      </c>
      <c r="H216" s="408">
        <v>2.9781662707421299</v>
      </c>
      <c r="I216" s="408">
        <v>17.3148626978452</v>
      </c>
      <c r="J216" s="408">
        <v>12.276440310795399</v>
      </c>
      <c r="K216" s="408"/>
      <c r="L216" s="408"/>
      <c r="M216" s="408">
        <v>1.1931933926903699</v>
      </c>
      <c r="N216" s="408"/>
      <c r="O216" s="411"/>
      <c r="P216" s="417">
        <v>11.873551841922399</v>
      </c>
      <c r="Q216" s="237">
        <v>71.993775325460064</v>
      </c>
      <c r="R216" s="237">
        <v>0</v>
      </c>
      <c r="S216" s="237">
        <v>16.443630663154277</v>
      </c>
      <c r="T216" s="237">
        <v>0.24774396847837707</v>
      </c>
      <c r="U216" s="237">
        <v>4.8787358827670928E-2</v>
      </c>
      <c r="V216" s="237">
        <v>1.4802487318789008</v>
      </c>
      <c r="W216" s="237">
        <v>5.9245672812023455</v>
      </c>
      <c r="X216" s="412">
        <v>3.8612466709983537</v>
      </c>
      <c r="Y216" s="270">
        <v>0.88017576696891464</v>
      </c>
      <c r="Z216" s="270">
        <v>90.31440877661386</v>
      </c>
      <c r="AA216" s="270">
        <v>17133.508268862966</v>
      </c>
      <c r="AB216" s="270">
        <v>192.31032286297889</v>
      </c>
      <c r="AC216" s="270">
        <v>6.9280416119004853</v>
      </c>
      <c r="AD216" s="270">
        <v>2.0851423451250892</v>
      </c>
      <c r="AE216" s="270">
        <v>15.156681448489925</v>
      </c>
      <c r="AF216" s="270">
        <v>0.44384042291957793</v>
      </c>
      <c r="AG216" s="270">
        <v>14.44025224079255</v>
      </c>
      <c r="AH216" s="270">
        <v>24.015623694638748</v>
      </c>
      <c r="AI216" s="270">
        <v>2.5031772988312189</v>
      </c>
      <c r="AJ216" s="270">
        <v>15.643811540740744</v>
      </c>
      <c r="AK216" s="270">
        <v>278.40015246854631</v>
      </c>
      <c r="AL216" s="270">
        <v>9.3773202250239382</v>
      </c>
      <c r="AM216" s="270">
        <v>1.7189920465137531</v>
      </c>
      <c r="AN216" s="270">
        <v>166.50342830813887</v>
      </c>
      <c r="AO216" s="270">
        <v>3.3969818705663393</v>
      </c>
      <c r="AP216" s="270">
        <v>1870.6408637962882</v>
      </c>
      <c r="AQ216" s="270">
        <v>0.6815706823119928</v>
      </c>
      <c r="AR216" s="270">
        <v>1.6003251799936959</v>
      </c>
      <c r="AS216" s="270">
        <v>0.22590803592210734</v>
      </c>
      <c r="AT216" s="270">
        <v>1.2608367721701299</v>
      </c>
      <c r="AU216" s="270">
        <v>5.9326679945768426</v>
      </c>
      <c r="AV216" s="270">
        <v>0.2352468966976291</v>
      </c>
      <c r="AW216" s="270">
        <v>0.60972556750916251</v>
      </c>
      <c r="AX216" s="270">
        <v>8.5136826107441999E-2</v>
      </c>
      <c r="AY216" s="270">
        <v>0.54564826292331181</v>
      </c>
      <c r="AZ216" s="270">
        <v>8.2666744070325274E-2</v>
      </c>
      <c r="BA216" s="270">
        <v>25.201873689306659</v>
      </c>
      <c r="BB216" s="270">
        <v>11.102641707493813</v>
      </c>
      <c r="BC216" s="270">
        <v>21.390015522986712</v>
      </c>
      <c r="BD216" s="270">
        <v>114.91003369046517</v>
      </c>
      <c r="BE216" s="270">
        <v>53.328956950295598</v>
      </c>
      <c r="BF216" s="270">
        <v>123.33679809976628</v>
      </c>
      <c r="BG216" s="26"/>
    </row>
    <row r="217" spans="1:59" s="96" customFormat="1" ht="12.75" x14ac:dyDescent="0.2">
      <c r="A217" s="13">
        <v>1.25</v>
      </c>
      <c r="B217" s="279">
        <v>720</v>
      </c>
      <c r="C217" s="408">
        <v>4.5068228469970801</v>
      </c>
      <c r="D217" s="408">
        <v>12.2819133833581</v>
      </c>
      <c r="E217" s="408"/>
      <c r="F217" s="408">
        <v>2.7712939874964699</v>
      </c>
      <c r="G217" s="408">
        <v>44.076462130464897</v>
      </c>
      <c r="H217" s="408">
        <v>3.1083729112791501</v>
      </c>
      <c r="I217" s="408">
        <v>19.8824749316673</v>
      </c>
      <c r="J217" s="408">
        <v>12.094120184914299</v>
      </c>
      <c r="K217" s="408"/>
      <c r="L217" s="408"/>
      <c r="M217" s="408">
        <v>1.2785396238227</v>
      </c>
      <c r="N217" s="408"/>
      <c r="O217" s="411"/>
      <c r="P217" s="417">
        <v>12.159831689644999</v>
      </c>
      <c r="Q217" s="237">
        <v>71.874803666762872</v>
      </c>
      <c r="R217" s="237">
        <v>0</v>
      </c>
      <c r="S217" s="237">
        <v>16.572902145534457</v>
      </c>
      <c r="T217" s="237">
        <v>0.22608269869556272</v>
      </c>
      <c r="U217" s="237">
        <v>4.6904820009461903E-2</v>
      </c>
      <c r="V217" s="237">
        <v>1.3866401712265775</v>
      </c>
      <c r="W217" s="237">
        <v>6.1724814815512952</v>
      </c>
      <c r="X217" s="412">
        <v>3.7201850162197894</v>
      </c>
      <c r="Y217" s="270">
        <v>0.88640350081357522</v>
      </c>
      <c r="Z217" s="270">
        <v>87.310893095462319</v>
      </c>
      <c r="AA217" s="270">
        <v>17331.141914304484</v>
      </c>
      <c r="AB217" s="270">
        <v>187.33541793956488</v>
      </c>
      <c r="AC217" s="270">
        <v>6.740896458127847</v>
      </c>
      <c r="AD217" s="270">
        <v>2.018535157881963</v>
      </c>
      <c r="AE217" s="270">
        <v>15.374179230266964</v>
      </c>
      <c r="AF217" s="270">
        <v>0.44879230425618283</v>
      </c>
      <c r="AG217" s="270">
        <v>14.603155339843504</v>
      </c>
      <c r="AH217" s="270">
        <v>24.398253020042919</v>
      </c>
      <c r="AI217" s="270">
        <v>2.5614917484762216</v>
      </c>
      <c r="AJ217" s="270">
        <v>16.002539658319087</v>
      </c>
      <c r="AK217" s="270">
        <v>296.0319383298193</v>
      </c>
      <c r="AL217" s="270">
        <v>9.6291285636329995</v>
      </c>
      <c r="AM217" s="270">
        <v>1.73563525608568</v>
      </c>
      <c r="AN217" s="270">
        <v>163.84221472051578</v>
      </c>
      <c r="AO217" s="270">
        <v>3.4441393062991041</v>
      </c>
      <c r="AP217" s="270">
        <v>1867.447357829519</v>
      </c>
      <c r="AQ217" s="270">
        <v>0.68538141479247305</v>
      </c>
      <c r="AR217" s="270">
        <v>1.5601863550795718</v>
      </c>
      <c r="AS217" s="270">
        <v>0.21581774975875045</v>
      </c>
      <c r="AT217" s="270">
        <v>1.1822063988558165</v>
      </c>
      <c r="AU217" s="270">
        <v>5.5058764530623074</v>
      </c>
      <c r="AV217" s="270">
        <v>0.21736852626389802</v>
      </c>
      <c r="AW217" s="270">
        <v>0.55725644579979849</v>
      </c>
      <c r="AX217" s="270">
        <v>7.7188868242046363E-2</v>
      </c>
      <c r="AY217" s="270">
        <v>0.49197423417820096</v>
      </c>
      <c r="AZ217" s="270">
        <v>7.4225026765992172E-2</v>
      </c>
      <c r="BA217" s="270">
        <v>23.60643306956948</v>
      </c>
      <c r="BB217" s="270">
        <v>11.612735218937136</v>
      </c>
      <c r="BC217" s="270">
        <v>22.120418444236137</v>
      </c>
      <c r="BD217" s="270">
        <v>108.04635521474063</v>
      </c>
      <c r="BE217" s="270">
        <v>51.416681031401971</v>
      </c>
      <c r="BF217" s="270">
        <v>124.25246353216885</v>
      </c>
      <c r="BG217" s="26"/>
    </row>
    <row r="218" spans="1:59" s="96" customFormat="1" ht="12.75" x14ac:dyDescent="0.2">
      <c r="A218" s="13">
        <v>1.3</v>
      </c>
      <c r="B218" s="279">
        <v>720</v>
      </c>
      <c r="C218" s="408">
        <v>4.8331699896612603</v>
      </c>
      <c r="D218" s="408">
        <v>12.776885758642299</v>
      </c>
      <c r="E218" s="408"/>
      <c r="F218" s="408">
        <v>2.40230629778122</v>
      </c>
      <c r="G218" s="408">
        <v>40.987682867558</v>
      </c>
      <c r="H218" s="408">
        <v>3.2467565677109498</v>
      </c>
      <c r="I218" s="408">
        <v>22.473756096414899</v>
      </c>
      <c r="J218" s="408">
        <v>11.9309600994339</v>
      </c>
      <c r="K218" s="408"/>
      <c r="L218" s="408"/>
      <c r="M218" s="408">
        <v>1.34848232279748</v>
      </c>
      <c r="N218" s="408"/>
      <c r="O218" s="411"/>
      <c r="P218" s="417">
        <v>12.418913289645699</v>
      </c>
      <c r="Q218" s="237">
        <v>71.79619600878452</v>
      </c>
      <c r="R218" s="237">
        <v>0</v>
      </c>
      <c r="S218" s="237">
        <v>16.660247192147992</v>
      </c>
      <c r="T218" s="237">
        <v>0.21357029567141383</v>
      </c>
      <c r="U218" s="237">
        <v>4.5504282332813936E-2</v>
      </c>
      <c r="V218" s="237">
        <v>1.3185375242218533</v>
      </c>
      <c r="W218" s="237">
        <v>6.355606769467399</v>
      </c>
      <c r="X218" s="412">
        <v>3.6103379273740104</v>
      </c>
      <c r="Y218" s="270">
        <v>0.89313159849287527</v>
      </c>
      <c r="Z218" s="270">
        <v>84.559482134843734</v>
      </c>
      <c r="AA218" s="270">
        <v>17520.294441163394</v>
      </c>
      <c r="AB218" s="270">
        <v>182.77456817994178</v>
      </c>
      <c r="AC218" s="270">
        <v>6.588469027131528</v>
      </c>
      <c r="AD218" s="270">
        <v>1.9619618391893183</v>
      </c>
      <c r="AE218" s="270">
        <v>15.621278743123165</v>
      </c>
      <c r="AF218" s="270">
        <v>0.45470734852836264</v>
      </c>
      <c r="AG218" s="270">
        <v>14.809985046760797</v>
      </c>
      <c r="AH218" s="270">
        <v>24.844537802108256</v>
      </c>
      <c r="AI218" s="270">
        <v>2.6256113016076896</v>
      </c>
      <c r="AJ218" s="270">
        <v>16.409952679318032</v>
      </c>
      <c r="AK218" s="270">
        <v>317.86406523596793</v>
      </c>
      <c r="AL218" s="270">
        <v>9.9025094793382742</v>
      </c>
      <c r="AM218" s="270">
        <v>1.7523113875268332</v>
      </c>
      <c r="AN218" s="270">
        <v>161.28321990472571</v>
      </c>
      <c r="AO218" s="270">
        <v>3.4910915877635502</v>
      </c>
      <c r="AP218" s="270">
        <v>1867.0624095880655</v>
      </c>
      <c r="AQ218" s="270">
        <v>0.68962909506775483</v>
      </c>
      <c r="AR218" s="270">
        <v>1.5208815004319409</v>
      </c>
      <c r="AS218" s="270">
        <v>0.20640305727595834</v>
      </c>
      <c r="AT218" s="270">
        <v>1.11171470773118</v>
      </c>
      <c r="AU218" s="270">
        <v>5.1308394249745355</v>
      </c>
      <c r="AV218" s="270">
        <v>0.20180174932760522</v>
      </c>
      <c r="AW218" s="270">
        <v>0.51257730246930233</v>
      </c>
      <c r="AX218" s="270">
        <v>7.052487354507786E-2</v>
      </c>
      <c r="AY218" s="270">
        <v>0.44744850933477442</v>
      </c>
      <c r="AZ218" s="270">
        <v>6.7277330994575335E-2</v>
      </c>
      <c r="BA218" s="270">
        <v>22.167654333399462</v>
      </c>
      <c r="BB218" s="270">
        <v>12.145010215847407</v>
      </c>
      <c r="BC218" s="270">
        <v>22.895316218495378</v>
      </c>
      <c r="BD218" s="270">
        <v>102.2001920160202</v>
      </c>
      <c r="BE218" s="270">
        <v>49.652603649489798</v>
      </c>
      <c r="BF218" s="270">
        <v>125.00977397299356</v>
      </c>
      <c r="BG218" s="26"/>
    </row>
    <row r="219" spans="1:59" s="96" customFormat="1" ht="12.75" x14ac:dyDescent="0.2">
      <c r="A219" s="13">
        <v>1.35</v>
      </c>
      <c r="B219" s="279">
        <v>720</v>
      </c>
      <c r="C219" s="408">
        <v>5.1012516443973697</v>
      </c>
      <c r="D219" s="408">
        <v>13.4791451113659</v>
      </c>
      <c r="E219" s="408"/>
      <c r="F219" s="408">
        <v>2.04461471111938</v>
      </c>
      <c r="G219" s="408">
        <v>37.965686990538302</v>
      </c>
      <c r="H219" s="408">
        <v>3.4071879636530702</v>
      </c>
      <c r="I219" s="408">
        <v>24.784583349609399</v>
      </c>
      <c r="J219" s="408">
        <v>11.800132549398899</v>
      </c>
      <c r="K219" s="408"/>
      <c r="L219" s="408"/>
      <c r="M219" s="408">
        <v>1.41739767991766</v>
      </c>
      <c r="N219" s="408"/>
      <c r="O219" s="411"/>
      <c r="P219" s="417">
        <v>12.7607494597671</v>
      </c>
      <c r="Q219" s="237">
        <v>71.732004904872099</v>
      </c>
      <c r="R219" s="237">
        <v>0</v>
      </c>
      <c r="S219" s="237">
        <v>16.761792773126871</v>
      </c>
      <c r="T219" s="237">
        <v>0.19890245092983902</v>
      </c>
      <c r="U219" s="237">
        <v>4.373051734928185E-2</v>
      </c>
      <c r="V219" s="237">
        <v>1.2196093455933645</v>
      </c>
      <c r="W219" s="237">
        <v>6.6429634521333893</v>
      </c>
      <c r="X219" s="412">
        <v>3.4009965559951727</v>
      </c>
      <c r="Y219" s="270">
        <v>0.90199861687682792</v>
      </c>
      <c r="Z219" s="270">
        <v>81.990938547949554</v>
      </c>
      <c r="AA219" s="270">
        <v>17694.031770564849</v>
      </c>
      <c r="AB219" s="270">
        <v>177.93247956018627</v>
      </c>
      <c r="AC219" s="270">
        <v>6.4665160430479629</v>
      </c>
      <c r="AD219" s="270">
        <v>1.9197996720539516</v>
      </c>
      <c r="AE219" s="270">
        <v>15.913200991611761</v>
      </c>
      <c r="AF219" s="270">
        <v>0.46139097887797487</v>
      </c>
      <c r="AG219" s="270">
        <v>15.045701098098359</v>
      </c>
      <c r="AH219" s="270">
        <v>25.328836506446848</v>
      </c>
      <c r="AI219" s="270">
        <v>2.6940380113992637</v>
      </c>
      <c r="AJ219" s="270">
        <v>16.884290814041258</v>
      </c>
      <c r="AK219" s="270">
        <v>342.78434776263623</v>
      </c>
      <c r="AL219" s="270">
        <v>10.194062393433828</v>
      </c>
      <c r="AM219" s="270">
        <v>1.772716611419624</v>
      </c>
      <c r="AN219" s="270">
        <v>159.43874954340677</v>
      </c>
      <c r="AO219" s="270">
        <v>3.5451433912315866</v>
      </c>
      <c r="AP219" s="270">
        <v>1869.003032604706</v>
      </c>
      <c r="AQ219" s="270">
        <v>0.69536256734872282</v>
      </c>
      <c r="AR219" s="270">
        <v>1.4906064663968364</v>
      </c>
      <c r="AS219" s="270">
        <v>0.19900170231614964</v>
      </c>
      <c r="AT219" s="270">
        <v>1.0568938832068466</v>
      </c>
      <c r="AU219" s="270">
        <v>4.8421460010328552</v>
      </c>
      <c r="AV219" s="270">
        <v>0.18986930981447303</v>
      </c>
      <c r="AW219" s="270">
        <v>0.47871956430138918</v>
      </c>
      <c r="AX219" s="270">
        <v>6.5521140159939054E-2</v>
      </c>
      <c r="AY219" s="270">
        <v>0.41422957338614536</v>
      </c>
      <c r="AZ219" s="270">
        <v>6.2119238406143862E-2</v>
      </c>
      <c r="BA219" s="270">
        <v>21.049273471868766</v>
      </c>
      <c r="BB219" s="270">
        <v>12.720089065197007</v>
      </c>
      <c r="BC219" s="270">
        <v>23.639587711230845</v>
      </c>
      <c r="BD219" s="270">
        <v>97.15833867054269</v>
      </c>
      <c r="BE219" s="270">
        <v>48.035713775903801</v>
      </c>
      <c r="BF219" s="270">
        <v>126.03076825989042</v>
      </c>
      <c r="BG219" s="26"/>
    </row>
    <row r="220" spans="1:59" s="96" customFormat="1" ht="12.75" x14ac:dyDescent="0.2">
      <c r="A220" s="13">
        <v>1.4</v>
      </c>
      <c r="B220" s="279">
        <v>720</v>
      </c>
      <c r="C220" s="408">
        <v>5.3796302417270301</v>
      </c>
      <c r="D220" s="408">
        <v>14.2118195810459</v>
      </c>
      <c r="E220" s="408"/>
      <c r="F220" s="408">
        <v>1.63000254903702</v>
      </c>
      <c r="G220" s="408">
        <v>35.136112400953898</v>
      </c>
      <c r="H220" s="408">
        <v>3.5153479216988801</v>
      </c>
      <c r="I220" s="408">
        <v>26.983389985623099</v>
      </c>
      <c r="J220" s="408">
        <v>11.6618873763452</v>
      </c>
      <c r="K220" s="408"/>
      <c r="L220" s="408"/>
      <c r="M220" s="408">
        <v>1.48180994356894</v>
      </c>
      <c r="N220" s="408"/>
      <c r="O220" s="411"/>
      <c r="P220" s="417">
        <v>13.012007905270201</v>
      </c>
      <c r="Q220" s="237">
        <v>71.635543240231669</v>
      </c>
      <c r="R220" s="237">
        <v>0</v>
      </c>
      <c r="S220" s="237">
        <v>16.863035217838775</v>
      </c>
      <c r="T220" s="237">
        <v>0.18343606424887277</v>
      </c>
      <c r="U220" s="237">
        <v>4.1873010010907333E-2</v>
      </c>
      <c r="V220" s="237">
        <v>1.1627292539086642</v>
      </c>
      <c r="W220" s="237">
        <v>6.8018806309472337</v>
      </c>
      <c r="X220" s="412">
        <v>3.3115025828138771</v>
      </c>
      <c r="Y220" s="270">
        <v>0.91084426063514334</v>
      </c>
      <c r="Z220" s="270">
        <v>80.07686905610187</v>
      </c>
      <c r="AA220" s="270">
        <v>17932.504718333807</v>
      </c>
      <c r="AB220" s="270">
        <v>175.28078840237148</v>
      </c>
      <c r="AC220" s="270">
        <v>6.3378390538131422</v>
      </c>
      <c r="AD220" s="270">
        <v>1.8779061720868777</v>
      </c>
      <c r="AE220" s="270">
        <v>16.191436069398513</v>
      </c>
      <c r="AF220" s="270">
        <v>0.46752366243551863</v>
      </c>
      <c r="AG220" s="270">
        <v>15.272990012215672</v>
      </c>
      <c r="AH220" s="270">
        <v>25.796204668857726</v>
      </c>
      <c r="AI220" s="270">
        <v>2.7606988134727133</v>
      </c>
      <c r="AJ220" s="270">
        <v>17.396765328746849</v>
      </c>
      <c r="AK220" s="270">
        <v>375.24152981744459</v>
      </c>
      <c r="AL220" s="270">
        <v>10.480635441811049</v>
      </c>
      <c r="AM220" s="270">
        <v>1.7913155608585198</v>
      </c>
      <c r="AN220" s="270">
        <v>157.55629064692317</v>
      </c>
      <c r="AO220" s="270">
        <v>3.5936829746899286</v>
      </c>
      <c r="AP220" s="270">
        <v>1870.856311235699</v>
      </c>
      <c r="AQ220" s="270">
        <v>0.70116534167744859</v>
      </c>
      <c r="AR220" s="270">
        <v>1.4620934044213405</v>
      </c>
      <c r="AS220" s="270">
        <v>0.1923489619963776</v>
      </c>
      <c r="AT220" s="270">
        <v>1.0091612400134709</v>
      </c>
      <c r="AU220" s="270">
        <v>4.5946143339894583</v>
      </c>
      <c r="AV220" s="270">
        <v>0.17970251393653919</v>
      </c>
      <c r="AW220" s="270">
        <v>0.45030134588528903</v>
      </c>
      <c r="AX220" s="270">
        <v>6.1364729567900983E-2</v>
      </c>
      <c r="AY220" s="270">
        <v>0.38682677015701311</v>
      </c>
      <c r="AZ220" s="270">
        <v>5.7885844383677186E-2</v>
      </c>
      <c r="BA220" s="270">
        <v>20.086016269300185</v>
      </c>
      <c r="BB220" s="270">
        <v>13.305056293470514</v>
      </c>
      <c r="BC220" s="270">
        <v>24.360190415487722</v>
      </c>
      <c r="BD220" s="270">
        <v>92.77697027630343</v>
      </c>
      <c r="BE220" s="270">
        <v>46.572318577593286</v>
      </c>
      <c r="BF220" s="270">
        <v>126.92725250545519</v>
      </c>
      <c r="BG220" s="26"/>
    </row>
    <row r="221" spans="1:59" s="96" customFormat="1" ht="12.75" x14ac:dyDescent="0.2">
      <c r="A221" s="13">
        <v>1.4500000000000099</v>
      </c>
      <c r="B221" s="279">
        <v>720.00000000000102</v>
      </c>
      <c r="C221" s="408">
        <v>5.8171667777643803</v>
      </c>
      <c r="D221" s="408">
        <v>15.838239728638101</v>
      </c>
      <c r="E221" s="408"/>
      <c r="F221" s="408">
        <v>1.2550839298393901</v>
      </c>
      <c r="G221" s="408">
        <v>31.441899626962101</v>
      </c>
      <c r="H221" s="408">
        <v>3.52646444109179</v>
      </c>
      <c r="I221" s="408">
        <v>29.5505201850548</v>
      </c>
      <c r="J221" s="408">
        <v>11.370372007622301</v>
      </c>
      <c r="K221" s="408"/>
      <c r="L221" s="408"/>
      <c r="M221" s="408">
        <v>0.942521929074427</v>
      </c>
      <c r="N221" s="408"/>
      <c r="O221" s="411">
        <v>0.25773137395277601</v>
      </c>
      <c r="P221" s="417">
        <v>13.224186080028201</v>
      </c>
      <c r="Q221" s="237">
        <v>71.518222776796208</v>
      </c>
      <c r="R221" s="237">
        <v>0</v>
      </c>
      <c r="S221" s="237">
        <v>16.960355318284957</v>
      </c>
      <c r="T221" s="237">
        <v>0.16318119091994449</v>
      </c>
      <c r="U221" s="237">
        <v>3.8594454369046807E-2</v>
      </c>
      <c r="V221" s="237">
        <v>1.1307199875092608</v>
      </c>
      <c r="W221" s="237">
        <v>6.8531090347713448</v>
      </c>
      <c r="X221" s="412">
        <v>3.3358172373492381</v>
      </c>
      <c r="Y221" s="270">
        <v>0.93452107375786464</v>
      </c>
      <c r="Z221" s="270">
        <v>80.154639552622854</v>
      </c>
      <c r="AA221" s="270">
        <v>18715.600679702649</v>
      </c>
      <c r="AB221" s="270">
        <v>180.01750091479258</v>
      </c>
      <c r="AC221" s="270">
        <v>6.1092140251904343</v>
      </c>
      <c r="AD221" s="270">
        <v>1.8151062853050619</v>
      </c>
      <c r="AE221" s="270">
        <v>5.5142125285202104</v>
      </c>
      <c r="AF221" s="270">
        <v>0.21783475204650563</v>
      </c>
      <c r="AG221" s="270">
        <v>17.558575026397634</v>
      </c>
      <c r="AH221" s="270">
        <v>29.949729260106491</v>
      </c>
      <c r="AI221" s="270">
        <v>3.168722047304199</v>
      </c>
      <c r="AJ221" s="270">
        <v>17.889998935513464</v>
      </c>
      <c r="AK221" s="270">
        <v>434.91811284285211</v>
      </c>
      <c r="AL221" s="270">
        <v>12.098440484674571</v>
      </c>
      <c r="AM221" s="270">
        <v>1.9384486601219457</v>
      </c>
      <c r="AN221" s="270">
        <v>154.79044303452778</v>
      </c>
      <c r="AO221" s="270">
        <v>3.6297748800659337</v>
      </c>
      <c r="AP221" s="270">
        <v>1688.4965329355653</v>
      </c>
      <c r="AQ221" s="270">
        <v>0.75516180774014585</v>
      </c>
      <c r="AR221" s="270">
        <v>1.4756305774389042</v>
      </c>
      <c r="AS221" s="270">
        <v>0.18878670842038811</v>
      </c>
      <c r="AT221" s="270">
        <v>0.97054445848941784</v>
      </c>
      <c r="AU221" s="270">
        <v>4.3670409303342481</v>
      </c>
      <c r="AV221" s="270">
        <v>0.17027671972188935</v>
      </c>
      <c r="AW221" s="270">
        <v>0.42349737844782265</v>
      </c>
      <c r="AX221" s="270">
        <v>5.7342207992733062E-2</v>
      </c>
      <c r="AY221" s="270">
        <v>0.36001326361127417</v>
      </c>
      <c r="AZ221" s="270">
        <v>5.3706402359874068E-2</v>
      </c>
      <c r="BA221" s="270">
        <v>19.113797946987194</v>
      </c>
      <c r="BB221" s="270">
        <v>14.141075690412613</v>
      </c>
      <c r="BC221" s="270">
        <v>25.086141957157601</v>
      </c>
      <c r="BD221" s="270">
        <v>86.753851533056917</v>
      </c>
      <c r="BE221" s="270">
        <v>44.65999334872857</v>
      </c>
      <c r="BF221" s="270">
        <v>130.19279308731109</v>
      </c>
      <c r="BG221" s="26"/>
    </row>
    <row r="222" spans="1:59" s="96" customFormat="1" ht="12.75" x14ac:dyDescent="0.2">
      <c r="A222" s="13">
        <v>1.5</v>
      </c>
      <c r="B222" s="279">
        <v>719.99999999999795</v>
      </c>
      <c r="C222" s="408">
        <v>6.1881762564737599</v>
      </c>
      <c r="D222" s="408">
        <v>19.075124358705001</v>
      </c>
      <c r="E222" s="408"/>
      <c r="F222" s="408">
        <v>0.35334349551834399</v>
      </c>
      <c r="G222" s="408">
        <v>27.2547233235505</v>
      </c>
      <c r="H222" s="408">
        <v>2.70480058716117</v>
      </c>
      <c r="I222" s="408">
        <v>31.964857797180098</v>
      </c>
      <c r="J222" s="408">
        <v>10.824526404040601</v>
      </c>
      <c r="K222" s="408">
        <v>0.92097071295229105</v>
      </c>
      <c r="L222" s="408"/>
      <c r="M222" s="408"/>
      <c r="N222" s="408"/>
      <c r="O222" s="411">
        <v>0.71347706441828895</v>
      </c>
      <c r="P222" s="417">
        <v>13.472311265478</v>
      </c>
      <c r="Q222" s="237">
        <v>71.437953880724521</v>
      </c>
      <c r="R222" s="237">
        <v>0</v>
      </c>
      <c r="S222" s="237">
        <v>17.051962607359027</v>
      </c>
      <c r="T222" s="237">
        <v>0.15519915030540984</v>
      </c>
      <c r="U222" s="237">
        <v>3.7984962483294242E-2</v>
      </c>
      <c r="V222" s="237">
        <v>1.0735005501705435</v>
      </c>
      <c r="W222" s="237">
        <v>7.0286396439261098</v>
      </c>
      <c r="X222" s="412">
        <v>3.2147592050310951</v>
      </c>
      <c r="Y222" s="270">
        <v>1.0114972885544435</v>
      </c>
      <c r="Z222" s="270">
        <v>83.18795419534618</v>
      </c>
      <c r="AA222" s="270">
        <v>20201.063147846697</v>
      </c>
      <c r="AB222" s="270">
        <v>198.555933835377</v>
      </c>
      <c r="AC222" s="270">
        <v>5.9026820031436067</v>
      </c>
      <c r="AD222" s="270">
        <v>1.7817256742940168</v>
      </c>
      <c r="AE222" s="270">
        <v>2.4821978171968655</v>
      </c>
      <c r="AF222" s="270">
        <v>0.11133389113835131</v>
      </c>
      <c r="AG222" s="270">
        <v>23.516612094022769</v>
      </c>
      <c r="AH222" s="270">
        <v>40.634021635487215</v>
      </c>
      <c r="AI222" s="270">
        <v>4.1254136265079051</v>
      </c>
      <c r="AJ222" s="270">
        <v>19.299321727137716</v>
      </c>
      <c r="AK222" s="270">
        <v>639.1044980815501</v>
      </c>
      <c r="AL222" s="270">
        <v>15.89621835150631</v>
      </c>
      <c r="AM222" s="270">
        <v>2.2356001563578247</v>
      </c>
      <c r="AN222" s="270">
        <v>152.10964450638932</v>
      </c>
      <c r="AO222" s="270">
        <v>3.6529047237622461</v>
      </c>
      <c r="AP222" s="270">
        <v>1381.066023699512</v>
      </c>
      <c r="AQ222" s="270">
        <v>0.87199563993739571</v>
      </c>
      <c r="AR222" s="270">
        <v>1.5288278382067355</v>
      </c>
      <c r="AS222" s="270">
        <v>0.18860330993602303</v>
      </c>
      <c r="AT222" s="270">
        <v>0.94633205971435586</v>
      </c>
      <c r="AU222" s="270">
        <v>4.1980693584253492</v>
      </c>
      <c r="AV222" s="270">
        <v>0.16318696249362968</v>
      </c>
      <c r="AW222" s="270">
        <v>0.40285846535483916</v>
      </c>
      <c r="AX222" s="270">
        <v>5.4171856126345182E-2</v>
      </c>
      <c r="AY222" s="270">
        <v>0.33868213145416454</v>
      </c>
      <c r="AZ222" s="270">
        <v>5.0359513372222039E-2</v>
      </c>
      <c r="BA222" s="270">
        <v>18.453171751402085</v>
      </c>
      <c r="BB222" s="270">
        <v>14.141021489290784</v>
      </c>
      <c r="BC222" s="270">
        <v>25.546546353650207</v>
      </c>
      <c r="BD222" s="270">
        <v>80.619629488945918</v>
      </c>
      <c r="BE222" s="270">
        <v>41.785916094071197</v>
      </c>
      <c r="BF222" s="270">
        <v>136.10894986170507</v>
      </c>
      <c r="BG222" s="26"/>
    </row>
    <row r="223" spans="1:59" s="96" customFormat="1" ht="12.75" x14ac:dyDescent="0.2">
      <c r="A223" s="13">
        <v>1.55</v>
      </c>
      <c r="B223" s="279">
        <v>720</v>
      </c>
      <c r="C223" s="408">
        <v>6.2195056602036001</v>
      </c>
      <c r="D223" s="408">
        <v>21.761193098188901</v>
      </c>
      <c r="E223" s="408"/>
      <c r="F223" s="408"/>
      <c r="G223" s="408">
        <v>23.607959126258802</v>
      </c>
      <c r="H223" s="408">
        <v>1.39082368571777</v>
      </c>
      <c r="I223" s="408">
        <v>33.791466832572397</v>
      </c>
      <c r="J223" s="408">
        <v>10.0028329289549</v>
      </c>
      <c r="K223" s="408">
        <v>2.4284166366459199</v>
      </c>
      <c r="L223" s="408"/>
      <c r="M223" s="408"/>
      <c r="N223" s="408"/>
      <c r="O223" s="411">
        <v>0.79780203145778805</v>
      </c>
      <c r="P223" s="417">
        <v>14.1083605003444</v>
      </c>
      <c r="Q223" s="237">
        <v>71.560274873201763</v>
      </c>
      <c r="R223" s="237">
        <v>0</v>
      </c>
      <c r="S223" s="237">
        <v>17.032020822661508</v>
      </c>
      <c r="T223" s="237">
        <v>0.16584525025932256</v>
      </c>
      <c r="U223" s="237">
        <v>4.1902420780880432E-2</v>
      </c>
      <c r="V223" s="237">
        <v>0.99856990327260431</v>
      </c>
      <c r="W223" s="237">
        <v>7.218358064800066</v>
      </c>
      <c r="X223" s="412">
        <v>2.983028665023868</v>
      </c>
      <c r="Y223" s="270">
        <v>1.1158448574171873</v>
      </c>
      <c r="Z223" s="270">
        <v>85.84056526604779</v>
      </c>
      <c r="AA223" s="270">
        <v>21383.965361640428</v>
      </c>
      <c r="AB223" s="270">
        <v>210.28367188052778</v>
      </c>
      <c r="AC223" s="270">
        <v>5.8483472774647156</v>
      </c>
      <c r="AD223" s="270">
        <v>1.7964831072672849</v>
      </c>
      <c r="AE223" s="270">
        <v>2.1899407828734216</v>
      </c>
      <c r="AF223" s="270">
        <v>0.10188669310227479</v>
      </c>
      <c r="AG223" s="270">
        <v>25.28417276881602</v>
      </c>
      <c r="AH223" s="270">
        <v>43.832799385872612</v>
      </c>
      <c r="AI223" s="270">
        <v>4.4515475894574426</v>
      </c>
      <c r="AJ223" s="270">
        <v>20.725663143767054</v>
      </c>
      <c r="AK223" s="270">
        <v>780.64007638209955</v>
      </c>
      <c r="AL223" s="270">
        <v>17.304083223251123</v>
      </c>
      <c r="AM223" s="270">
        <v>2.3254407948315512</v>
      </c>
      <c r="AN223" s="270">
        <v>151.39974974100392</v>
      </c>
      <c r="AO223" s="270">
        <v>3.7213700634912583</v>
      </c>
      <c r="AP223" s="270">
        <v>1266.8181351370356</v>
      </c>
      <c r="AQ223" s="270">
        <v>0.90048034253072906</v>
      </c>
      <c r="AR223" s="270">
        <v>1.5245497887223376</v>
      </c>
      <c r="AS223" s="270">
        <v>0.18528468104312149</v>
      </c>
      <c r="AT223" s="270">
        <v>0.91971913144660289</v>
      </c>
      <c r="AU223" s="270">
        <v>4.0597624589714636</v>
      </c>
      <c r="AV223" s="270">
        <v>0.15749588679004595</v>
      </c>
      <c r="AW223" s="270">
        <v>0.3870142981950086</v>
      </c>
      <c r="AX223" s="270">
        <v>5.188164499400124E-2</v>
      </c>
      <c r="AY223" s="270">
        <v>0.32370894015514567</v>
      </c>
      <c r="AZ223" s="270">
        <v>4.806390480487948E-2</v>
      </c>
      <c r="BA223" s="270">
        <v>18.125961398039333</v>
      </c>
      <c r="BB223" s="270">
        <v>13.467055110375977</v>
      </c>
      <c r="BC223" s="270">
        <v>26.099275183824357</v>
      </c>
      <c r="BD223" s="270">
        <v>76.419408475739672</v>
      </c>
      <c r="BE223" s="270">
        <v>39.529139015351646</v>
      </c>
      <c r="BF223" s="270">
        <v>140.1812873371602</v>
      </c>
      <c r="BG223" s="26"/>
    </row>
    <row r="224" spans="1:59" s="96" customFormat="1" ht="12.75" x14ac:dyDescent="0.2">
      <c r="A224" s="13">
        <v>1.6000000000000101</v>
      </c>
      <c r="B224" s="279">
        <v>720.00000000000102</v>
      </c>
      <c r="C224" s="408">
        <v>6.28822356970604</v>
      </c>
      <c r="D224" s="408">
        <v>24.2744966830459</v>
      </c>
      <c r="E224" s="408"/>
      <c r="F224" s="408"/>
      <c r="G224" s="408">
        <v>19.654680728368</v>
      </c>
      <c r="H224" s="408">
        <v>0.31946292742942201</v>
      </c>
      <c r="I224" s="408">
        <v>35.804160737112902</v>
      </c>
      <c r="J224" s="408">
        <v>9.1715863980635497</v>
      </c>
      <c r="K224" s="408">
        <v>3.6141206217919701</v>
      </c>
      <c r="L224" s="408"/>
      <c r="M224" s="408"/>
      <c r="N224" s="408"/>
      <c r="O224" s="411">
        <v>0.87326833448226904</v>
      </c>
      <c r="P224" s="417">
        <v>14.870246281714399</v>
      </c>
      <c r="Q224" s="237">
        <v>71.717918039886669</v>
      </c>
      <c r="R224" s="237">
        <v>0</v>
      </c>
      <c r="S224" s="237">
        <v>16.974503686862068</v>
      </c>
      <c r="T224" s="237">
        <v>0.17203179757364415</v>
      </c>
      <c r="U224" s="237">
        <v>4.5564571720877668E-2</v>
      </c>
      <c r="V224" s="237">
        <v>0.96777879931844102</v>
      </c>
      <c r="W224" s="237">
        <v>7.2547133659245953</v>
      </c>
      <c r="X224" s="412">
        <v>2.8674897387136928</v>
      </c>
      <c r="Y224" s="270">
        <v>1.2300775126264425</v>
      </c>
      <c r="Z224" s="270">
        <v>88.512576364381516</v>
      </c>
      <c r="AA224" s="270">
        <v>22766.04585792344</v>
      </c>
      <c r="AB224" s="270">
        <v>220.07815328843409</v>
      </c>
      <c r="AC224" s="270">
        <v>5.7736060743638724</v>
      </c>
      <c r="AD224" s="270">
        <v>1.8005488031687584</v>
      </c>
      <c r="AE224" s="270">
        <v>1.988669860083019</v>
      </c>
      <c r="AF224" s="270">
        <v>9.4858406603545595E-2</v>
      </c>
      <c r="AG224" s="270">
        <v>27.204248074524514</v>
      </c>
      <c r="AH224" s="270">
        <v>47.590941286847993</v>
      </c>
      <c r="AI224" s="270">
        <v>4.8514691804716472</v>
      </c>
      <c r="AJ224" s="270">
        <v>21.828419312779495</v>
      </c>
      <c r="AK224" s="270">
        <v>854.12893155619292</v>
      </c>
      <c r="AL224" s="270">
        <v>19.09058092041121</v>
      </c>
      <c r="AM224" s="270">
        <v>2.4295025379429251</v>
      </c>
      <c r="AN224" s="270">
        <v>150.78165274058932</v>
      </c>
      <c r="AO224" s="270">
        <v>3.8074135227141244</v>
      </c>
      <c r="AP224" s="270">
        <v>1189.2437327025955</v>
      </c>
      <c r="AQ224" s="270">
        <v>0.9266246327119646</v>
      </c>
      <c r="AR224" s="270">
        <v>1.5192465105275534</v>
      </c>
      <c r="AS224" s="270">
        <v>0.18172733848826753</v>
      </c>
      <c r="AT224" s="270">
        <v>0.89203334471860352</v>
      </c>
      <c r="AU224" s="270">
        <v>3.917511895661371</v>
      </c>
      <c r="AV224" s="270">
        <v>0.15166918549452227</v>
      </c>
      <c r="AW224" s="270">
        <v>0.37095463258025291</v>
      </c>
      <c r="AX224" s="270">
        <v>4.957508666434509E-2</v>
      </c>
      <c r="AY224" s="270">
        <v>0.30869267767900865</v>
      </c>
      <c r="AZ224" s="270">
        <v>4.5768402233617896E-2</v>
      </c>
      <c r="BA224" s="270">
        <v>17.72545098234654</v>
      </c>
      <c r="BB224" s="270">
        <v>13.222843070602419</v>
      </c>
      <c r="BC224" s="270">
        <v>26.812809366005453</v>
      </c>
      <c r="BD224" s="270">
        <v>72.223457337830851</v>
      </c>
      <c r="BE224" s="270">
        <v>37.691200940482119</v>
      </c>
      <c r="BF224" s="270">
        <v>144.69216950480271</v>
      </c>
      <c r="BG224" s="26"/>
    </row>
    <row r="225" spans="1:59" s="96" customFormat="1" ht="12.75" x14ac:dyDescent="0.2">
      <c r="A225" s="13">
        <v>1.65</v>
      </c>
      <c r="B225" s="279">
        <v>720.00000000000296</v>
      </c>
      <c r="C225" s="408">
        <v>6.4606143112598797</v>
      </c>
      <c r="D225" s="408">
        <v>26.360124914074898</v>
      </c>
      <c r="E225" s="408"/>
      <c r="F225" s="408"/>
      <c r="G225" s="408">
        <v>15.524286814011401</v>
      </c>
      <c r="H225" s="408"/>
      <c r="I225" s="408">
        <v>37.991143112302602</v>
      </c>
      <c r="J225" s="408">
        <v>8.62307002165619</v>
      </c>
      <c r="K225" s="408">
        <v>4.1159287140820302</v>
      </c>
      <c r="L225" s="408"/>
      <c r="M225" s="408"/>
      <c r="N225" s="408"/>
      <c r="O225" s="411">
        <v>0.92483211261301201</v>
      </c>
      <c r="P225" s="417">
        <v>15.5258768247673</v>
      </c>
      <c r="Q225" s="237">
        <v>71.813756575975987</v>
      </c>
      <c r="R225" s="237">
        <v>0</v>
      </c>
      <c r="S225" s="237">
        <v>16.987485818122643</v>
      </c>
      <c r="T225" s="237">
        <v>0.16655525773613511</v>
      </c>
      <c r="U225" s="237">
        <v>4.6195738000964007E-2</v>
      </c>
      <c r="V225" s="237">
        <v>0.94323374032130214</v>
      </c>
      <c r="W225" s="237">
        <v>7.3811899967466541</v>
      </c>
      <c r="X225" s="412">
        <v>2.6615828730963296</v>
      </c>
      <c r="Y225" s="270">
        <v>1.3090908422725966</v>
      </c>
      <c r="Z225" s="270">
        <v>87.75157383668946</v>
      </c>
      <c r="AA225" s="270">
        <v>23689.671256429152</v>
      </c>
      <c r="AB225" s="270">
        <v>217.20860526898863</v>
      </c>
      <c r="AC225" s="270">
        <v>5.6717762612687999</v>
      </c>
      <c r="AD225" s="270">
        <v>1.7826707412664098</v>
      </c>
      <c r="AE225" s="270">
        <v>1.8849633490103321</v>
      </c>
      <c r="AF225" s="270">
        <v>9.0874768522637414E-2</v>
      </c>
      <c r="AG225" s="270">
        <v>29.322152015374929</v>
      </c>
      <c r="AH225" s="270">
        <v>52.0309118689215</v>
      </c>
      <c r="AI225" s="270">
        <v>5.3444211025289547</v>
      </c>
      <c r="AJ225" s="270">
        <v>22.75365404613234</v>
      </c>
      <c r="AK225" s="270">
        <v>936.28897176880014</v>
      </c>
      <c r="AL225" s="270">
        <v>21.355612482518861</v>
      </c>
      <c r="AM225" s="270">
        <v>2.5459078518218332</v>
      </c>
      <c r="AN225" s="270">
        <v>150.28604546115898</v>
      </c>
      <c r="AO225" s="270">
        <v>3.9141874829348797</v>
      </c>
      <c r="AP225" s="270">
        <v>1157.6055630649244</v>
      </c>
      <c r="AQ225" s="270">
        <v>0.95515699165769918</v>
      </c>
      <c r="AR225" s="270">
        <v>1.5118124500782399</v>
      </c>
      <c r="AS225" s="270">
        <v>0.17789114692806116</v>
      </c>
      <c r="AT225" s="270">
        <v>0.86343917447320673</v>
      </c>
      <c r="AU225" s="270">
        <v>3.7727193855107335</v>
      </c>
      <c r="AV225" s="270">
        <v>0.14577135252969586</v>
      </c>
      <c r="AW225" s="270">
        <v>0.35489358395519321</v>
      </c>
      <c r="AX225" s="270">
        <v>4.728533116390797E-2</v>
      </c>
      <c r="AY225" s="270">
        <v>0.29385747481579133</v>
      </c>
      <c r="AZ225" s="270">
        <v>4.3507887716257618E-2</v>
      </c>
      <c r="BA225" s="270">
        <v>17.193735182829545</v>
      </c>
      <c r="BB225" s="270">
        <v>13.681425143242116</v>
      </c>
      <c r="BC225" s="270">
        <v>27.748100366562753</v>
      </c>
      <c r="BD225" s="270">
        <v>68.484823195465822</v>
      </c>
      <c r="BE225" s="270">
        <v>36.279568706722586</v>
      </c>
      <c r="BF225" s="270">
        <v>149.02985929050303</v>
      </c>
      <c r="BG225" s="26"/>
    </row>
    <row r="226" spans="1:59" s="96" customFormat="1" ht="12.75" x14ac:dyDescent="0.2">
      <c r="A226" s="13">
        <v>1.7</v>
      </c>
      <c r="B226" s="279">
        <v>719.99999999999795</v>
      </c>
      <c r="C226" s="408">
        <v>6.7003689895981102</v>
      </c>
      <c r="D226" s="408">
        <v>28.428753994227701</v>
      </c>
      <c r="E226" s="408"/>
      <c r="F226" s="408"/>
      <c r="G226" s="408">
        <v>11.038541585270099</v>
      </c>
      <c r="H226" s="408"/>
      <c r="I226" s="408">
        <v>40.400813971254401</v>
      </c>
      <c r="J226" s="408">
        <v>8.1810059621364797</v>
      </c>
      <c r="K226" s="408">
        <v>4.2843864867291996</v>
      </c>
      <c r="L226" s="408"/>
      <c r="M226" s="408"/>
      <c r="N226" s="408"/>
      <c r="O226" s="411">
        <v>0.96612901078401403</v>
      </c>
      <c r="P226" s="417">
        <v>16.172874830637301</v>
      </c>
      <c r="Q226" s="237">
        <v>71.89832199240135</v>
      </c>
      <c r="R226" s="237">
        <v>0</v>
      </c>
      <c r="S226" s="237">
        <v>17.001110204342286</v>
      </c>
      <c r="T226" s="237">
        <v>0.15981750343722009</v>
      </c>
      <c r="U226" s="237">
        <v>4.6646937120331633E-2</v>
      </c>
      <c r="V226" s="237">
        <v>0.93309548593195746</v>
      </c>
      <c r="W226" s="237">
        <v>7.4713838365127447</v>
      </c>
      <c r="X226" s="412">
        <v>2.4896240402541134</v>
      </c>
      <c r="Y226" s="270">
        <v>1.3754737125056575</v>
      </c>
      <c r="Z226" s="270">
        <v>85.949982372113155</v>
      </c>
      <c r="AA226" s="270">
        <v>24605.195006231803</v>
      </c>
      <c r="AB226" s="270">
        <v>210.65440268509099</v>
      </c>
      <c r="AC226" s="270">
        <v>5.5481667258517504</v>
      </c>
      <c r="AD226" s="270">
        <v>1.7533011879194471</v>
      </c>
      <c r="AE226" s="270">
        <v>1.8193619211816798</v>
      </c>
      <c r="AF226" s="270">
        <v>8.8139750399814629E-2</v>
      </c>
      <c r="AG226" s="270">
        <v>31.888877445098384</v>
      </c>
      <c r="AH226" s="270">
        <v>57.734009894201471</v>
      </c>
      <c r="AI226" s="270">
        <v>5.9991702794733044</v>
      </c>
      <c r="AJ226" s="270">
        <v>23.66247664148672</v>
      </c>
      <c r="AK226" s="270">
        <v>1038.8401963003462</v>
      </c>
      <c r="AL226" s="270">
        <v>24.480619292762292</v>
      </c>
      <c r="AM226" s="270">
        <v>2.6838913648479599</v>
      </c>
      <c r="AN226" s="270">
        <v>149.82027401741175</v>
      </c>
      <c r="AO226" s="270">
        <v>4.0433413141887256</v>
      </c>
      <c r="AP226" s="270">
        <v>1146.2940489162036</v>
      </c>
      <c r="AQ226" s="270">
        <v>0.9878202061242517</v>
      </c>
      <c r="AR226" s="270">
        <v>1.5028991206866436</v>
      </c>
      <c r="AS226" s="270">
        <v>0.17378962704076953</v>
      </c>
      <c r="AT226" s="270">
        <v>0.83381575701344113</v>
      </c>
      <c r="AU226" s="270">
        <v>3.6245250869870862</v>
      </c>
      <c r="AV226" s="270">
        <v>0.13976324977376273</v>
      </c>
      <c r="AW226" s="270">
        <v>0.33870188703844906</v>
      </c>
      <c r="AX226" s="270">
        <v>4.4992162130419594E-2</v>
      </c>
      <c r="AY226" s="270">
        <v>0.27906366390952708</v>
      </c>
      <c r="AZ226" s="270">
        <v>4.1260355669183721E-2</v>
      </c>
      <c r="BA226" s="270">
        <v>16.598458127623349</v>
      </c>
      <c r="BB226" s="270">
        <v>14.63752835884555</v>
      </c>
      <c r="BC226" s="270">
        <v>28.887035168647667</v>
      </c>
      <c r="BD226" s="270">
        <v>64.872185307126955</v>
      </c>
      <c r="BE226" s="270">
        <v>35.027925957265168</v>
      </c>
      <c r="BF226" s="270">
        <v>153.69683613626583</v>
      </c>
      <c r="BG226" s="26"/>
    </row>
    <row r="227" spans="1:59" s="96" customFormat="1" ht="12.75" x14ac:dyDescent="0.2">
      <c r="A227" s="13">
        <v>1.75</v>
      </c>
      <c r="B227" s="279">
        <v>720.00000000000102</v>
      </c>
      <c r="C227" s="408">
        <v>6.8370011316160397</v>
      </c>
      <c r="D227" s="408">
        <v>30.4272296074213</v>
      </c>
      <c r="E227" s="408"/>
      <c r="F227" s="408"/>
      <c r="G227" s="408">
        <v>7.01220268813766</v>
      </c>
      <c r="H227" s="408"/>
      <c r="I227" s="408">
        <v>42.485285054639299</v>
      </c>
      <c r="J227" s="408">
        <v>7.8100089397208903</v>
      </c>
      <c r="K227" s="408">
        <v>4.4276815970808796</v>
      </c>
      <c r="L227" s="408"/>
      <c r="M227" s="408"/>
      <c r="N227" s="408"/>
      <c r="O227" s="411">
        <v>1.0005909813839</v>
      </c>
      <c r="P227" s="417">
        <v>16.923648123604998</v>
      </c>
      <c r="Q227" s="237">
        <v>72.021035786010501</v>
      </c>
      <c r="R227" s="237">
        <v>0</v>
      </c>
      <c r="S227" s="237">
        <v>16.987562134486193</v>
      </c>
      <c r="T227" s="237">
        <v>0.15280029978887097</v>
      </c>
      <c r="U227" s="237">
        <v>4.7107073698200629E-2</v>
      </c>
      <c r="V227" s="237">
        <v>0.9322315851229459</v>
      </c>
      <c r="W227" s="237">
        <v>7.4839754241047354</v>
      </c>
      <c r="X227" s="412">
        <v>2.375287696788543</v>
      </c>
      <c r="Y227" s="270">
        <v>1.4540793116361352</v>
      </c>
      <c r="Z227" s="270">
        <v>84.896675343985876</v>
      </c>
      <c r="AA227" s="270">
        <v>25611.595511487543</v>
      </c>
      <c r="AB227" s="270">
        <v>205.95141184564909</v>
      </c>
      <c r="AC227" s="270">
        <v>5.4741202519611232</v>
      </c>
      <c r="AD227" s="270">
        <v>1.7415266480135436</v>
      </c>
      <c r="AE227" s="270">
        <v>1.7692294464837908</v>
      </c>
      <c r="AF227" s="270">
        <v>8.6063757476255456E-2</v>
      </c>
      <c r="AG227" s="270">
        <v>34.846864961831265</v>
      </c>
      <c r="AH227" s="270">
        <v>64.340237590786714</v>
      </c>
      <c r="AI227" s="270">
        <v>6.7619755732483267</v>
      </c>
      <c r="AJ227" s="270">
        <v>24.731725388043326</v>
      </c>
      <c r="AK227" s="270">
        <v>1159.7604234847352</v>
      </c>
      <c r="AL227" s="270">
        <v>28.259572334992445</v>
      </c>
      <c r="AM227" s="270">
        <v>2.8259554314319302</v>
      </c>
      <c r="AN227" s="270">
        <v>149.82342704479674</v>
      </c>
      <c r="AO227" s="270">
        <v>4.1763368331445498</v>
      </c>
      <c r="AP227" s="270">
        <v>1138.7312271167523</v>
      </c>
      <c r="AQ227" s="270">
        <v>1.0207178566221751</v>
      </c>
      <c r="AR227" s="270">
        <v>1.4974376763585995</v>
      </c>
      <c r="AS227" s="270">
        <v>0.17054952549324762</v>
      </c>
      <c r="AT227" s="270">
        <v>0.81027686772553364</v>
      </c>
      <c r="AU227" s="270">
        <v>3.5070814893728288</v>
      </c>
      <c r="AV227" s="270">
        <v>0.13500899282197046</v>
      </c>
      <c r="AW227" s="270">
        <v>0.32594313326053698</v>
      </c>
      <c r="AX227" s="270">
        <v>4.3190993434629822E-2</v>
      </c>
      <c r="AY227" s="270">
        <v>0.2674698407047717</v>
      </c>
      <c r="AZ227" s="270">
        <v>3.9501920174252809E-2</v>
      </c>
      <c r="BA227" s="270">
        <v>16.126117972693599</v>
      </c>
      <c r="BB227" s="270">
        <v>15.629043685767321</v>
      </c>
      <c r="BC227" s="270">
        <v>29.920556797824826</v>
      </c>
      <c r="BD227" s="270">
        <v>61.951959208494806</v>
      </c>
      <c r="BE227" s="270">
        <v>33.96722342679621</v>
      </c>
      <c r="BF227" s="270">
        <v>158.2984805469595</v>
      </c>
      <c r="BG227" s="26"/>
    </row>
    <row r="228" spans="1:59" s="96" customFormat="1" ht="12.75" x14ac:dyDescent="0.2">
      <c r="A228" s="13">
        <v>1.8</v>
      </c>
      <c r="B228" s="279">
        <v>720.00000000000102</v>
      </c>
      <c r="C228" s="408">
        <v>7.0329805767905196</v>
      </c>
      <c r="D228" s="408">
        <v>32.646349599304799</v>
      </c>
      <c r="E228" s="408"/>
      <c r="F228" s="408"/>
      <c r="G228" s="408">
        <v>2.7204053140324298</v>
      </c>
      <c r="H228" s="408"/>
      <c r="I228" s="408">
        <v>44.5837216522389</v>
      </c>
      <c r="J228" s="408">
        <v>7.4244745758775501</v>
      </c>
      <c r="K228" s="408">
        <v>4.5577407656598696</v>
      </c>
      <c r="L228" s="408"/>
      <c r="M228" s="408"/>
      <c r="N228" s="408"/>
      <c r="O228" s="411">
        <v>1.0343275160959999</v>
      </c>
      <c r="P228" s="417">
        <v>17.594321841631398</v>
      </c>
      <c r="Q228" s="237">
        <v>72.100663090135313</v>
      </c>
      <c r="R228" s="237">
        <v>0</v>
      </c>
      <c r="S228" s="237">
        <v>17.004542876190474</v>
      </c>
      <c r="T228" s="237">
        <v>0.14279499393115691</v>
      </c>
      <c r="U228" s="237">
        <v>4.6312486811980733E-2</v>
      </c>
      <c r="V228" s="237">
        <v>0.93919168149044441</v>
      </c>
      <c r="W228" s="237">
        <v>7.521545296168938</v>
      </c>
      <c r="X228" s="412">
        <v>2.2449495752717148</v>
      </c>
      <c r="Y228" s="270">
        <v>1.5396665240998884</v>
      </c>
      <c r="Z228" s="270">
        <v>83.740320959626757</v>
      </c>
      <c r="AA228" s="270">
        <v>26787.630934700766</v>
      </c>
      <c r="AB228" s="270">
        <v>201.53401191089398</v>
      </c>
      <c r="AC228" s="270">
        <v>5.3691556959575157</v>
      </c>
      <c r="AD228" s="270">
        <v>1.7206022032547947</v>
      </c>
      <c r="AE228" s="270">
        <v>1.7233533152022733</v>
      </c>
      <c r="AF228" s="270">
        <v>8.4166251839302902E-2</v>
      </c>
      <c r="AG228" s="270">
        <v>38.481371335577087</v>
      </c>
      <c r="AH228" s="270">
        <v>73.041665470536742</v>
      </c>
      <c r="AI228" s="270">
        <v>7.8057230056101377</v>
      </c>
      <c r="AJ228" s="270">
        <v>25.853477762451753</v>
      </c>
      <c r="AK228" s="270">
        <v>1317.3353029622883</v>
      </c>
      <c r="AL228" s="270">
        <v>33.779303356918085</v>
      </c>
      <c r="AM228" s="270">
        <v>2.9985821747029324</v>
      </c>
      <c r="AN228" s="270">
        <v>149.8986513444728</v>
      </c>
      <c r="AO228" s="270">
        <v>4.3286614049908234</v>
      </c>
      <c r="AP228" s="270">
        <v>1134.0024469002738</v>
      </c>
      <c r="AQ228" s="270">
        <v>1.0595555417671556</v>
      </c>
      <c r="AR228" s="270">
        <v>1.4947829827932582</v>
      </c>
      <c r="AS228" s="270">
        <v>0.16761001858431557</v>
      </c>
      <c r="AT228" s="270">
        <v>0.78850924776801368</v>
      </c>
      <c r="AU228" s="270">
        <v>3.3983766982104653</v>
      </c>
      <c r="AV228" s="270">
        <v>0.13060965843717734</v>
      </c>
      <c r="AW228" s="270">
        <v>0.31415620026224128</v>
      </c>
      <c r="AX228" s="270">
        <v>4.1529709281966698E-2</v>
      </c>
      <c r="AY228" s="270">
        <v>0.25678933764513068</v>
      </c>
      <c r="AZ228" s="270">
        <v>3.7883477415531309E-2</v>
      </c>
      <c r="BA228" s="270">
        <v>15.691490586358581</v>
      </c>
      <c r="BB228" s="270">
        <v>16.884646392976386</v>
      </c>
      <c r="BC228" s="270">
        <v>31.057435311835253</v>
      </c>
      <c r="BD228" s="270">
        <v>59.104828999441523</v>
      </c>
      <c r="BE228" s="270">
        <v>32.93053815193273</v>
      </c>
      <c r="BF228" s="270">
        <v>163.74894084930278</v>
      </c>
      <c r="BG228" s="26"/>
    </row>
    <row r="229" spans="1:59" s="96" customFormat="1" ht="12.75" x14ac:dyDescent="0.2">
      <c r="A229" s="13">
        <v>1.85</v>
      </c>
      <c r="B229" s="279">
        <v>720</v>
      </c>
      <c r="C229" s="408">
        <v>7.0375408891336599</v>
      </c>
      <c r="D229" s="408">
        <v>34.183018668878098</v>
      </c>
      <c r="E229" s="408"/>
      <c r="F229" s="408"/>
      <c r="G229" s="408"/>
      <c r="H229" s="408"/>
      <c r="I229" s="408">
        <v>45.873949791858898</v>
      </c>
      <c r="J229" s="408">
        <v>7.2268665543699298</v>
      </c>
      <c r="K229" s="408">
        <v>4.6246138906673799</v>
      </c>
      <c r="L229" s="408"/>
      <c r="M229" s="408"/>
      <c r="N229" s="408"/>
      <c r="O229" s="411">
        <v>1.0540102050920399</v>
      </c>
      <c r="P229" s="417">
        <v>18.323902220736301</v>
      </c>
      <c r="Q229" s="237">
        <v>72.225926464035311</v>
      </c>
      <c r="R229" s="237">
        <v>0</v>
      </c>
      <c r="S229" s="237">
        <v>16.955537941639946</v>
      </c>
      <c r="T229" s="237">
        <v>0.1404973270151931</v>
      </c>
      <c r="U229" s="237">
        <v>4.6869514219326107E-2</v>
      </c>
      <c r="V229" s="237">
        <v>0.94280959804571329</v>
      </c>
      <c r="W229" s="237">
        <v>7.4681268295922703</v>
      </c>
      <c r="X229" s="412">
        <v>2.2202323254522254</v>
      </c>
      <c r="Y229" s="270">
        <v>1.6240599493171652</v>
      </c>
      <c r="Z229" s="270">
        <v>83.803019027321923</v>
      </c>
      <c r="AA229" s="270">
        <v>27822.784263066587</v>
      </c>
      <c r="AB229" s="270">
        <v>200.16894449147685</v>
      </c>
      <c r="AC229" s="270">
        <v>5.3554937768355826</v>
      </c>
      <c r="AD229" s="270">
        <v>1.7282792819521047</v>
      </c>
      <c r="AE229" s="270">
        <v>1.6994077107647985</v>
      </c>
      <c r="AF229" s="270">
        <v>8.3184195166787003E-2</v>
      </c>
      <c r="AG229" s="270">
        <v>41.72483721101564</v>
      </c>
      <c r="AH229" s="270">
        <v>80.611380633136903</v>
      </c>
      <c r="AI229" s="270">
        <v>8.7056945461651711</v>
      </c>
      <c r="AJ229" s="270">
        <v>26.957766113294234</v>
      </c>
      <c r="AK229" s="270">
        <v>1460.0240600958587</v>
      </c>
      <c r="AL229" s="270">
        <v>38.759216843973469</v>
      </c>
      <c r="AM229" s="270">
        <v>3.124839452979272</v>
      </c>
      <c r="AN229" s="270">
        <v>150.43147038299455</v>
      </c>
      <c r="AO229" s="270">
        <v>4.4441488560847029</v>
      </c>
      <c r="AP229" s="270">
        <v>1133.0205032595832</v>
      </c>
      <c r="AQ229" s="270">
        <v>1.0874064534066665</v>
      </c>
      <c r="AR229" s="270">
        <v>1.4946866784869686</v>
      </c>
      <c r="AS229" s="270">
        <v>0.16595732381499975</v>
      </c>
      <c r="AT229" s="270">
        <v>0.77601280092514158</v>
      </c>
      <c r="AU229" s="270">
        <v>3.3358783340602636</v>
      </c>
      <c r="AV229" s="270">
        <v>0.12808048948575715</v>
      </c>
      <c r="AW229" s="270">
        <v>0.30738743209531805</v>
      </c>
      <c r="AX229" s="270">
        <v>4.057696524115572E-2</v>
      </c>
      <c r="AY229" s="270">
        <v>0.25067073678731838</v>
      </c>
      <c r="AZ229" s="270">
        <v>3.6957142547055004E-2</v>
      </c>
      <c r="BA229" s="270">
        <v>15.441646236774661</v>
      </c>
      <c r="BB229" s="270">
        <v>17.818205688974651</v>
      </c>
      <c r="BC229" s="270">
        <v>31.751158567379335</v>
      </c>
      <c r="BD229" s="270">
        <v>57.451924337901659</v>
      </c>
      <c r="BE229" s="270">
        <v>32.297259367496444</v>
      </c>
      <c r="BF229" s="270">
        <v>167.50967992130157</v>
      </c>
      <c r="BG229" s="26"/>
    </row>
    <row r="230" spans="1:59" s="96" customFormat="1" ht="12.75" x14ac:dyDescent="0.2">
      <c r="A230" s="13">
        <v>1.9</v>
      </c>
      <c r="B230" s="279">
        <v>720.00000000000398</v>
      </c>
      <c r="C230" s="408">
        <v>6.7404505183285304</v>
      </c>
      <c r="D230" s="408">
        <v>34.320004334711598</v>
      </c>
      <c r="E230" s="408"/>
      <c r="F230" s="408"/>
      <c r="G230" s="408"/>
      <c r="H230" s="408"/>
      <c r="I230" s="408">
        <v>45.971368065651703</v>
      </c>
      <c r="J230" s="408">
        <v>7.3053054477693298</v>
      </c>
      <c r="K230" s="408">
        <v>4.6088614162284598</v>
      </c>
      <c r="L230" s="408"/>
      <c r="M230" s="408"/>
      <c r="N230" s="408"/>
      <c r="O230" s="411">
        <v>1.05401021731044</v>
      </c>
      <c r="P230" s="417">
        <v>19.142992675174899</v>
      </c>
      <c r="Q230" s="237">
        <v>72.413530725746838</v>
      </c>
      <c r="R230" s="237">
        <v>0</v>
      </c>
      <c r="S230" s="237">
        <v>16.818192272775065</v>
      </c>
      <c r="T230" s="237">
        <v>0.14481633138033445</v>
      </c>
      <c r="U230" s="237">
        <v>4.8108312173093949E-2</v>
      </c>
      <c r="V230" s="237">
        <v>0.95753337127330151</v>
      </c>
      <c r="W230" s="237">
        <v>7.2786433038945413</v>
      </c>
      <c r="X230" s="412">
        <v>2.3391756827568084</v>
      </c>
      <c r="Y230" s="270">
        <v>1.6881560145444858</v>
      </c>
      <c r="Z230" s="270">
        <v>85.58629108468584</v>
      </c>
      <c r="AA230" s="270">
        <v>28328.875070192629</v>
      </c>
      <c r="AB230" s="270">
        <v>202.82096016441653</v>
      </c>
      <c r="AC230" s="270">
        <v>5.4945468231558108</v>
      </c>
      <c r="AD230" s="270">
        <v>1.781673473938105</v>
      </c>
      <c r="AE230" s="270">
        <v>1.7024905621769455</v>
      </c>
      <c r="AF230" s="270">
        <v>8.3308370859737066E-2</v>
      </c>
      <c r="AG230" s="270">
        <v>43.070704148035844</v>
      </c>
      <c r="AH230" s="270">
        <v>82.426509025351265</v>
      </c>
      <c r="AI230" s="270">
        <v>8.8372132596358757</v>
      </c>
      <c r="AJ230" s="270">
        <v>27.830946794275988</v>
      </c>
      <c r="AK230" s="270">
        <v>1508.5557364695142</v>
      </c>
      <c r="AL230" s="270">
        <v>39.240469900494503</v>
      </c>
      <c r="AM230" s="270">
        <v>3.1295314786793158</v>
      </c>
      <c r="AN230" s="270">
        <v>151.26700709126965</v>
      </c>
      <c r="AO230" s="270">
        <v>4.4686069145097109</v>
      </c>
      <c r="AP230" s="270">
        <v>1133.5760921440788</v>
      </c>
      <c r="AQ230" s="270">
        <v>1.0886331471084272</v>
      </c>
      <c r="AR230" s="270">
        <v>1.4932632799485941</v>
      </c>
      <c r="AS230" s="270">
        <v>0.16572673679649999</v>
      </c>
      <c r="AT230" s="270">
        <v>0.77475276082163169</v>
      </c>
      <c r="AU230" s="270">
        <v>3.3301554267988731</v>
      </c>
      <c r="AV230" s="270">
        <v>0.12785671076648916</v>
      </c>
      <c r="AW230" s="270">
        <v>0.30682912703732035</v>
      </c>
      <c r="AX230" s="270">
        <v>4.0501749177994983E-2</v>
      </c>
      <c r="AY230" s="270">
        <v>0.25020152194324585</v>
      </c>
      <c r="AZ230" s="270">
        <v>3.6887675722245043E-2</v>
      </c>
      <c r="BA230" s="270">
        <v>15.412999156376694</v>
      </c>
      <c r="BB230" s="270">
        <v>17.839201676620132</v>
      </c>
      <c r="BC230" s="270">
        <v>31.675342091205085</v>
      </c>
      <c r="BD230" s="270">
        <v>57.49405453774564</v>
      </c>
      <c r="BE230" s="270">
        <v>32.254501269089673</v>
      </c>
      <c r="BF230" s="270">
        <v>167.35967180500518</v>
      </c>
      <c r="BG230" s="26"/>
    </row>
    <row r="231" spans="1:59" s="96" customFormat="1" ht="12.75" x14ac:dyDescent="0.2">
      <c r="A231" s="13">
        <v>1.95</v>
      </c>
      <c r="B231" s="279">
        <v>720</v>
      </c>
      <c r="C231" s="408">
        <v>6.4637175804438396</v>
      </c>
      <c r="D231" s="408">
        <v>34.4573521214473</v>
      </c>
      <c r="E231" s="408"/>
      <c r="F231" s="408"/>
      <c r="G231" s="408"/>
      <c r="H231" s="408"/>
      <c r="I231" s="408">
        <v>46.062313917729902</v>
      </c>
      <c r="J231" s="408">
        <v>7.3782553157141804</v>
      </c>
      <c r="K231" s="408">
        <v>4.5843508587692403</v>
      </c>
      <c r="L231" s="408"/>
      <c r="M231" s="408"/>
      <c r="N231" s="408"/>
      <c r="O231" s="411">
        <v>1.0540102058954901</v>
      </c>
      <c r="P231" s="417">
        <v>19.9807424650276</v>
      </c>
      <c r="Q231" s="237">
        <v>72.602305846719219</v>
      </c>
      <c r="R231" s="237">
        <v>0</v>
      </c>
      <c r="S231" s="237">
        <v>16.67997995808097</v>
      </c>
      <c r="T231" s="237">
        <v>0.14603211033183233</v>
      </c>
      <c r="U231" s="237">
        <v>4.7886328547687637E-2</v>
      </c>
      <c r="V231" s="237">
        <v>0.98513747289757891</v>
      </c>
      <c r="W231" s="237">
        <v>7.0582358750720013</v>
      </c>
      <c r="X231" s="412">
        <v>2.480422408350722</v>
      </c>
      <c r="Y231" s="270">
        <v>1.7529566020775182</v>
      </c>
      <c r="Z231" s="270">
        <v>87.417529619454655</v>
      </c>
      <c r="AA231" s="270">
        <v>28856.177652877264</v>
      </c>
      <c r="AB231" s="270">
        <v>205.68753312264252</v>
      </c>
      <c r="AC231" s="270">
        <v>5.6301890414658358</v>
      </c>
      <c r="AD231" s="270">
        <v>1.8345194698207323</v>
      </c>
      <c r="AE231" s="270">
        <v>1.7056788188500582</v>
      </c>
      <c r="AF231" s="270">
        <v>8.3426014033154972E-2</v>
      </c>
      <c r="AG231" s="270">
        <v>44.40360563813492</v>
      </c>
      <c r="AH231" s="270">
        <v>84.188975012269808</v>
      </c>
      <c r="AI231" s="270">
        <v>8.9627779826503016</v>
      </c>
      <c r="AJ231" s="270">
        <v>28.696034527006045</v>
      </c>
      <c r="AK231" s="270">
        <v>1556.6990148943225</v>
      </c>
      <c r="AL231" s="270">
        <v>39.697469066344951</v>
      </c>
      <c r="AM231" s="270">
        <v>3.1338073259106918</v>
      </c>
      <c r="AN231" s="270">
        <v>152.04873332991596</v>
      </c>
      <c r="AO231" s="270">
        <v>4.4914005638449614</v>
      </c>
      <c r="AP231" s="270">
        <v>1134.4617014749153</v>
      </c>
      <c r="AQ231" s="270">
        <v>1.0897374900739574</v>
      </c>
      <c r="AR231" s="270">
        <v>1.4919090209479091</v>
      </c>
      <c r="AS231" s="270">
        <v>0.16550972738517963</v>
      </c>
      <c r="AT231" s="270">
        <v>0.77357184526790079</v>
      </c>
      <c r="AU231" s="270">
        <v>3.3247993640764411</v>
      </c>
      <c r="AV231" s="270">
        <v>0.12764739228503863</v>
      </c>
      <c r="AW231" s="270">
        <v>0.30630747544777104</v>
      </c>
      <c r="AX231" s="270">
        <v>4.0431515305640667E-2</v>
      </c>
      <c r="AY231" s="270">
        <v>0.24976357183648276</v>
      </c>
      <c r="AZ231" s="270">
        <v>3.6822853398386958E-2</v>
      </c>
      <c r="BA231" s="270">
        <v>15.386260490907617</v>
      </c>
      <c r="BB231" s="270">
        <v>17.875113036872243</v>
      </c>
      <c r="BC231" s="270">
        <v>31.598141967676206</v>
      </c>
      <c r="BD231" s="270">
        <v>57.526798104946501</v>
      </c>
      <c r="BE231" s="270">
        <v>32.218110588955874</v>
      </c>
      <c r="BF231" s="270">
        <v>167.21153186295638</v>
      </c>
      <c r="BG231" s="26"/>
    </row>
    <row r="232" spans="1:59" s="96" customFormat="1" ht="12.75" x14ac:dyDescent="0.2">
      <c r="A232" s="13">
        <v>2</v>
      </c>
      <c r="B232" s="279">
        <v>720.00000000000102</v>
      </c>
      <c r="C232" s="408">
        <v>6.2312571350576098</v>
      </c>
      <c r="D232" s="408">
        <v>34.556563123289003</v>
      </c>
      <c r="E232" s="408"/>
      <c r="F232" s="408"/>
      <c r="G232" s="408"/>
      <c r="H232" s="408"/>
      <c r="I232" s="408">
        <v>46.1421132034639</v>
      </c>
      <c r="J232" s="408">
        <v>7.4428878435924704</v>
      </c>
      <c r="K232" s="408">
        <v>4.57316847768631</v>
      </c>
      <c r="L232" s="408"/>
      <c r="M232" s="408"/>
      <c r="N232" s="408"/>
      <c r="O232" s="411">
        <v>1.05401021691069</v>
      </c>
      <c r="P232" s="417">
        <v>20.735312802455901</v>
      </c>
      <c r="Q232" s="237">
        <v>72.761027933205611</v>
      </c>
      <c r="R232" s="237">
        <v>0</v>
      </c>
      <c r="S232" s="237">
        <v>16.559562192970329</v>
      </c>
      <c r="T232" s="237">
        <v>0.14857056932819987</v>
      </c>
      <c r="U232" s="237">
        <v>4.7874721161183825E-2</v>
      </c>
      <c r="V232" s="237">
        <v>1.0005050453987796</v>
      </c>
      <c r="W232" s="237">
        <v>6.8898636021234942</v>
      </c>
      <c r="X232" s="412">
        <v>2.5925959358123878</v>
      </c>
      <c r="Y232" s="270">
        <v>1.8109879081843554</v>
      </c>
      <c r="Z232" s="270">
        <v>88.918208738713673</v>
      </c>
      <c r="AA232" s="270">
        <v>29276.037576795716</v>
      </c>
      <c r="AB232" s="270">
        <v>207.83375146937365</v>
      </c>
      <c r="AC232" s="270">
        <v>5.7503329167614758</v>
      </c>
      <c r="AD232" s="270">
        <v>1.8813685113761376</v>
      </c>
      <c r="AE232" s="270">
        <v>1.7080713147782294</v>
      </c>
      <c r="AF232" s="270">
        <v>8.3523478098923035E-2</v>
      </c>
      <c r="AG232" s="270">
        <v>45.590486737009336</v>
      </c>
      <c r="AH232" s="270">
        <v>85.732981686612462</v>
      </c>
      <c r="AI232" s="270">
        <v>9.0717354159726522</v>
      </c>
      <c r="AJ232" s="270">
        <v>29.466256815388526</v>
      </c>
      <c r="AK232" s="270">
        <v>1599.6681079038829</v>
      </c>
      <c r="AL232" s="270">
        <v>40.091740905551092</v>
      </c>
      <c r="AM232" s="270">
        <v>3.1373808773153193</v>
      </c>
      <c r="AN232" s="270">
        <v>152.71239354121968</v>
      </c>
      <c r="AO232" s="270">
        <v>4.5109376710718472</v>
      </c>
      <c r="AP232" s="270">
        <v>1134.8419827629787</v>
      </c>
      <c r="AQ232" s="270">
        <v>1.0906667511579806</v>
      </c>
      <c r="AR232" s="270">
        <v>1.4907140822567768</v>
      </c>
      <c r="AS232" s="270">
        <v>0.16531992883853119</v>
      </c>
      <c r="AT232" s="270">
        <v>0.77254101478971593</v>
      </c>
      <c r="AU232" s="270">
        <v>3.32012612645125</v>
      </c>
      <c r="AV232" s="270">
        <v>0.12746476080846181</v>
      </c>
      <c r="AW232" s="270">
        <v>0.30585231762808163</v>
      </c>
      <c r="AX232" s="270">
        <v>4.0370222874164467E-2</v>
      </c>
      <c r="AY232" s="270">
        <v>0.24938126135135147</v>
      </c>
      <c r="AZ232" s="270">
        <v>3.6766250200623019E-2</v>
      </c>
      <c r="BA232" s="270">
        <v>15.362905422609947</v>
      </c>
      <c r="BB232" s="270">
        <v>17.889934587280926</v>
      </c>
      <c r="BC232" s="270">
        <v>31.544455108687295</v>
      </c>
      <c r="BD232" s="270">
        <v>57.562728869617885</v>
      </c>
      <c r="BE232" s="270">
        <v>32.185490756320952</v>
      </c>
      <c r="BF232" s="270">
        <v>167.09080668252466</v>
      </c>
      <c r="BG232" s="26"/>
    </row>
    <row r="233" spans="1:59" s="96" customFormat="1" ht="12.75" x14ac:dyDescent="0.2">
      <c r="A233" s="13">
        <v>2.05000000000001</v>
      </c>
      <c r="B233" s="279">
        <v>720.00000000000296</v>
      </c>
      <c r="C233" s="408">
        <v>5.9970967448985304</v>
      </c>
      <c r="D233" s="408">
        <v>34.656892471691201</v>
      </c>
      <c r="E233" s="408"/>
      <c r="F233" s="408"/>
      <c r="G233" s="408"/>
      <c r="H233" s="408"/>
      <c r="I233" s="408">
        <v>46.240462974228201</v>
      </c>
      <c r="J233" s="408">
        <v>7.50645674750099</v>
      </c>
      <c r="K233" s="408">
        <v>4.5450808490452399</v>
      </c>
      <c r="L233" s="408"/>
      <c r="M233" s="408"/>
      <c r="N233" s="408"/>
      <c r="O233" s="411">
        <v>1.0540102126358</v>
      </c>
      <c r="P233" s="417">
        <v>21.5671068461752</v>
      </c>
      <c r="Q233" s="237">
        <v>72.955064432285852</v>
      </c>
      <c r="R233" s="237">
        <v>0</v>
      </c>
      <c r="S233" s="237">
        <v>16.40944583618419</v>
      </c>
      <c r="T233" s="237">
        <v>0.15230658878706757</v>
      </c>
      <c r="U233" s="237">
        <v>4.8721706613358041E-2</v>
      </c>
      <c r="V233" s="237">
        <v>1.0238375232079084</v>
      </c>
      <c r="W233" s="237">
        <v>6.6605226318807027</v>
      </c>
      <c r="X233" s="412">
        <v>2.7501012810409047</v>
      </c>
      <c r="Y233" s="270">
        <v>1.8741996903042086</v>
      </c>
      <c r="Z233" s="270">
        <v>90.668559539240405</v>
      </c>
      <c r="AA233" s="270">
        <v>29782.623696440849</v>
      </c>
      <c r="AB233" s="270">
        <v>210.63733259577569</v>
      </c>
      <c r="AC233" s="270">
        <v>5.8765516186897244</v>
      </c>
      <c r="AD233" s="270">
        <v>1.9311687081193729</v>
      </c>
      <c r="AE233" s="270">
        <v>1.7110102610982969</v>
      </c>
      <c r="AF233" s="270">
        <v>8.3624296499516609E-2</v>
      </c>
      <c r="AG233" s="270">
        <v>46.849346446422601</v>
      </c>
      <c r="AH233" s="270">
        <v>87.337042016106807</v>
      </c>
      <c r="AI233" s="270">
        <v>9.1827740346570526</v>
      </c>
      <c r="AJ233" s="270">
        <v>30.282933624278378</v>
      </c>
      <c r="AK233" s="270">
        <v>1645.3456322575623</v>
      </c>
      <c r="AL233" s="270">
        <v>40.488988808273589</v>
      </c>
      <c r="AM233" s="270">
        <v>3.1399929758791858</v>
      </c>
      <c r="AN233" s="270">
        <v>153.35000006487718</v>
      </c>
      <c r="AO233" s="270">
        <v>4.5299173730590683</v>
      </c>
      <c r="AP233" s="270">
        <v>1135.7761248058059</v>
      </c>
      <c r="AQ233" s="270">
        <v>1.0912702004998953</v>
      </c>
      <c r="AR233" s="270">
        <v>1.4889820445069251</v>
      </c>
      <c r="AS233" s="270">
        <v>0.16506884559702173</v>
      </c>
      <c r="AT233" s="270">
        <v>0.77121935737612157</v>
      </c>
      <c r="AU233" s="270">
        <v>3.3141936530628437</v>
      </c>
      <c r="AV233" s="270">
        <v>0.12723368683157216</v>
      </c>
      <c r="AW233" s="270">
        <v>0.30528021051381576</v>
      </c>
      <c r="AX233" s="270">
        <v>4.0293431667440545E-2</v>
      </c>
      <c r="AY233" s="270">
        <v>0.24890302507200307</v>
      </c>
      <c r="AZ233" s="270">
        <v>3.6695484923937413E-2</v>
      </c>
      <c r="BA233" s="270">
        <v>15.33363703344517</v>
      </c>
      <c r="BB233" s="270">
        <v>17.932207325167038</v>
      </c>
      <c r="BC233" s="270">
        <v>31.487751710317557</v>
      </c>
      <c r="BD233" s="270">
        <v>57.586765578642151</v>
      </c>
      <c r="BE233" s="270">
        <v>32.157682427023957</v>
      </c>
      <c r="BF233" s="270">
        <v>166.91719915489622</v>
      </c>
      <c r="BG233" s="26"/>
    </row>
    <row r="234" spans="1:59" s="96" customFormat="1" ht="12.75" x14ac:dyDescent="0.2">
      <c r="A234" s="13">
        <v>2.1000000000000201</v>
      </c>
      <c r="B234" s="279">
        <v>720.000000000005</v>
      </c>
      <c r="C234" s="408">
        <v>1.5907679165992099</v>
      </c>
      <c r="D234" s="408">
        <v>36.279339590157001</v>
      </c>
      <c r="E234" s="408"/>
      <c r="F234" s="408"/>
      <c r="G234" s="408"/>
      <c r="H234" s="408"/>
      <c r="I234" s="408">
        <v>46.064129885571496</v>
      </c>
      <c r="J234" s="408">
        <v>8.7268329723718807</v>
      </c>
      <c r="K234" s="408">
        <v>5.3800526272159503</v>
      </c>
      <c r="L234" s="408"/>
      <c r="M234" s="408"/>
      <c r="N234" s="408"/>
      <c r="O234" s="411">
        <v>1.0540102091128101</v>
      </c>
      <c r="P234" s="417">
        <v>22.067810308524301</v>
      </c>
      <c r="Q234" s="237">
        <v>73.032340653470939</v>
      </c>
      <c r="R234" s="237">
        <v>0</v>
      </c>
      <c r="S234" s="237">
        <v>16.350504226984615</v>
      </c>
      <c r="T234" s="237">
        <v>0.15402378953918119</v>
      </c>
      <c r="U234" s="237">
        <v>4.8430544180587246E-2</v>
      </c>
      <c r="V234" s="237">
        <v>1.0366259079393993</v>
      </c>
      <c r="W234" s="237">
        <v>6.565478389017473</v>
      </c>
      <c r="X234" s="412">
        <v>2.812596488867801</v>
      </c>
      <c r="Y234" s="270">
        <v>4.9979517476772877</v>
      </c>
      <c r="Z234" s="270">
        <v>113.94604209949793</v>
      </c>
      <c r="AA234" s="270">
        <v>34300.157245808063</v>
      </c>
      <c r="AB234" s="270">
        <v>215.8082319889572</v>
      </c>
      <c r="AC234" s="270">
        <v>10.084285284195252</v>
      </c>
      <c r="AD234" s="270">
        <v>3.826137488301474</v>
      </c>
      <c r="AE234" s="270">
        <v>1.7244016280103944</v>
      </c>
      <c r="AF234" s="270">
        <v>8.5387206422335285E-2</v>
      </c>
      <c r="AG234" s="270">
        <v>99.01664533063142</v>
      </c>
      <c r="AH234" s="270">
        <v>137.75521444684628</v>
      </c>
      <c r="AI234" s="270">
        <v>12.236479009804178</v>
      </c>
      <c r="AJ234" s="270">
        <v>64.446322419962527</v>
      </c>
      <c r="AK234" s="270">
        <v>3601.7652393824301</v>
      </c>
      <c r="AL234" s="270">
        <v>51.242100001334798</v>
      </c>
      <c r="AM234" s="270">
        <v>3.3127880141224426</v>
      </c>
      <c r="AN234" s="270">
        <v>171.59222062402478</v>
      </c>
      <c r="AO234" s="270">
        <v>5.0446917167116476</v>
      </c>
      <c r="AP234" s="270">
        <v>1112.4959923633976</v>
      </c>
      <c r="AQ234" s="270">
        <v>1.1438638061100925</v>
      </c>
      <c r="AR234" s="270">
        <v>1.5173507347362525</v>
      </c>
      <c r="AS234" s="270">
        <v>0.16723161894446611</v>
      </c>
      <c r="AT234" s="270">
        <v>0.77890834730486103</v>
      </c>
      <c r="AU234" s="270">
        <v>3.3433193160006263</v>
      </c>
      <c r="AV234" s="270">
        <v>0.12829851442392751</v>
      </c>
      <c r="AW234" s="270">
        <v>0.30756878409075794</v>
      </c>
      <c r="AX234" s="270">
        <v>4.0577279766539021E-2</v>
      </c>
      <c r="AY234" s="270">
        <v>0.25060144510884408</v>
      </c>
      <c r="AZ234" s="270">
        <v>3.6942909615733023E-2</v>
      </c>
      <c r="BA234" s="270">
        <v>15.442283388610358</v>
      </c>
      <c r="BB234" s="270">
        <v>16.701082746172641</v>
      </c>
      <c r="BC234" s="270">
        <v>30.905269417783714</v>
      </c>
      <c r="BD234" s="270">
        <v>59.631730197728061</v>
      </c>
      <c r="BE234" s="270">
        <v>31.527999694609377</v>
      </c>
      <c r="BF234" s="270">
        <v>169.76857450260746</v>
      </c>
      <c r="BG234" s="26"/>
    </row>
    <row r="235" spans="1:59" s="96" customFormat="1" ht="12.75" x14ac:dyDescent="0.2">
      <c r="A235" s="13">
        <v>0.5</v>
      </c>
      <c r="B235" s="279">
        <v>730</v>
      </c>
      <c r="C235" s="408">
        <v>3.5917038946065598</v>
      </c>
      <c r="D235" s="408">
        <v>6.7148432221684997</v>
      </c>
      <c r="E235" s="408"/>
      <c r="F235" s="408">
        <v>18.304711277464399</v>
      </c>
      <c r="G235" s="408">
        <v>61.309209231354103</v>
      </c>
      <c r="H235" s="408">
        <v>2.4523525442484901</v>
      </c>
      <c r="I235" s="408"/>
      <c r="J235" s="408">
        <v>7.2059145329906498</v>
      </c>
      <c r="K235" s="408"/>
      <c r="L235" s="408">
        <v>0.42126529716734001</v>
      </c>
      <c r="M235" s="408"/>
      <c r="N235" s="408"/>
      <c r="O235" s="411"/>
      <c r="P235" s="417">
        <v>7.6970328414683999</v>
      </c>
      <c r="Q235" s="237">
        <v>75.382235003583403</v>
      </c>
      <c r="R235" s="237">
        <v>0</v>
      </c>
      <c r="S235" s="237">
        <v>13.840671308056812</v>
      </c>
      <c r="T235" s="237">
        <v>0.67971955782038618</v>
      </c>
      <c r="U235" s="237">
        <v>0.11109208988674633</v>
      </c>
      <c r="V235" s="237">
        <v>2.2516960261013037</v>
      </c>
      <c r="W235" s="237">
        <v>3.4992018333757957</v>
      </c>
      <c r="X235" s="412">
        <v>4.2353841811755339</v>
      </c>
      <c r="Y235" s="270">
        <v>0.75585277311368171</v>
      </c>
      <c r="Z235" s="270">
        <v>94.176255825837245</v>
      </c>
      <c r="AA235" s="270">
        <v>14520.315310554508</v>
      </c>
      <c r="AB235" s="270">
        <v>141.30721294154543</v>
      </c>
      <c r="AC235" s="270">
        <v>6.3084888645875061</v>
      </c>
      <c r="AD235" s="270">
        <v>1.9045638481086387</v>
      </c>
      <c r="AE235" s="270">
        <v>12.402745460039521</v>
      </c>
      <c r="AF235" s="270">
        <v>0.46052769087927231</v>
      </c>
      <c r="AG235" s="270">
        <v>12.956737555987658</v>
      </c>
      <c r="AH235" s="270">
        <v>23.09160252562766</v>
      </c>
      <c r="AI235" s="270">
        <v>2.3913603058412201</v>
      </c>
      <c r="AJ235" s="270">
        <v>8.6770332620235386</v>
      </c>
      <c r="AK235" s="270">
        <v>88.218574278928273</v>
      </c>
      <c r="AL235" s="270">
        <v>9.0558217336204621</v>
      </c>
      <c r="AM235" s="270">
        <v>1.8490695507905126</v>
      </c>
      <c r="AN235" s="270">
        <v>191.06269531798964</v>
      </c>
      <c r="AO235" s="270">
        <v>3.3332518380812877</v>
      </c>
      <c r="AP235" s="270">
        <v>2338.4164029609587</v>
      </c>
      <c r="AQ235" s="270">
        <v>0.62601973898041985</v>
      </c>
      <c r="AR235" s="270">
        <v>2.2039915298686168</v>
      </c>
      <c r="AS235" s="270">
        <v>0.37380201940406999</v>
      </c>
      <c r="AT235" s="270">
        <v>2.5801199050648278</v>
      </c>
      <c r="AU235" s="270">
        <v>13.907105238648143</v>
      </c>
      <c r="AV235" s="270">
        <v>0.59135896435782842</v>
      </c>
      <c r="AW235" s="270">
        <v>1.8717606785345164</v>
      </c>
      <c r="AX235" s="270">
        <v>0.31041305685418019</v>
      </c>
      <c r="AY235" s="270">
        <v>2.290122018496346</v>
      </c>
      <c r="AZ235" s="270">
        <v>0.39105290365031375</v>
      </c>
      <c r="BA235" s="270">
        <v>50.585463605585886</v>
      </c>
      <c r="BB235" s="270">
        <v>9.5200124513875348</v>
      </c>
      <c r="BC235" s="270">
        <v>18.442125426001414</v>
      </c>
      <c r="BD235" s="270">
        <v>132.83727197049583</v>
      </c>
      <c r="BE235" s="270">
        <v>76.611308446981695</v>
      </c>
      <c r="BF235" s="270">
        <v>130.32529713989749</v>
      </c>
      <c r="BG235" s="26"/>
    </row>
    <row r="236" spans="1:59" s="96" customFormat="1" ht="12.75" x14ac:dyDescent="0.2">
      <c r="A236" s="13">
        <v>0.55000000000000004</v>
      </c>
      <c r="B236" s="279">
        <v>730</v>
      </c>
      <c r="C236" s="408">
        <v>3.0458536562681302</v>
      </c>
      <c r="D236" s="408">
        <v>6.4161553147031203</v>
      </c>
      <c r="E236" s="408"/>
      <c r="F236" s="408">
        <v>16.467083592946299</v>
      </c>
      <c r="G236" s="408">
        <v>63.017205845890402</v>
      </c>
      <c r="H236" s="408">
        <v>2.5384414214722701</v>
      </c>
      <c r="I236" s="408"/>
      <c r="J236" s="408">
        <v>8.0803636681651803</v>
      </c>
      <c r="K236" s="408"/>
      <c r="L236" s="408"/>
      <c r="M236" s="408">
        <v>0.43489650055457202</v>
      </c>
      <c r="N236" s="408"/>
      <c r="O236" s="411"/>
      <c r="P236" s="417">
        <v>8.0196747497763798</v>
      </c>
      <c r="Q236" s="237">
        <v>75.022165342943708</v>
      </c>
      <c r="R236" s="237">
        <v>0</v>
      </c>
      <c r="S236" s="237">
        <v>14.085885503982379</v>
      </c>
      <c r="T236" s="237">
        <v>0.65973682678238443</v>
      </c>
      <c r="U236" s="237">
        <v>0.10477705596895</v>
      </c>
      <c r="V236" s="237">
        <v>2.2416788098690659</v>
      </c>
      <c r="W236" s="237">
        <v>3.6174001012916497</v>
      </c>
      <c r="X236" s="412">
        <v>4.2683563591618663</v>
      </c>
      <c r="Y236" s="270">
        <v>0.76712324799171228</v>
      </c>
      <c r="Z236" s="270">
        <v>95.415192378959517</v>
      </c>
      <c r="AA236" s="270">
        <v>14477.292349845176</v>
      </c>
      <c r="AB236" s="270">
        <v>145.60833247311379</v>
      </c>
      <c r="AC236" s="270">
        <v>6.7546002276646808</v>
      </c>
      <c r="AD236" s="270">
        <v>2.0449735506244431</v>
      </c>
      <c r="AE236" s="270">
        <v>12.801556193735601</v>
      </c>
      <c r="AF236" s="270">
        <v>0.43725927679198395</v>
      </c>
      <c r="AG236" s="270">
        <v>12.383885168896033</v>
      </c>
      <c r="AH236" s="270">
        <v>21.609281736994667</v>
      </c>
      <c r="AI236" s="270">
        <v>2.2440375606730854</v>
      </c>
      <c r="AJ236" s="270">
        <v>9.202708796070846</v>
      </c>
      <c r="AK236" s="270">
        <v>95.176061625599289</v>
      </c>
      <c r="AL236" s="270">
        <v>8.4469991233695048</v>
      </c>
      <c r="AM236" s="270">
        <v>1.7405384686543912</v>
      </c>
      <c r="AN236" s="270">
        <v>191.92749333527669</v>
      </c>
      <c r="AO236" s="270">
        <v>3.294641402267287</v>
      </c>
      <c r="AP236" s="270">
        <v>2102.296751794584</v>
      </c>
      <c r="AQ236" s="270">
        <v>0.60870176062597825</v>
      </c>
      <c r="AR236" s="270">
        <v>2.0964663891397004</v>
      </c>
      <c r="AS236" s="270">
        <v>0.357411056146475</v>
      </c>
      <c r="AT236" s="270">
        <v>2.4767316793156131</v>
      </c>
      <c r="AU236" s="270">
        <v>13.442901446664617</v>
      </c>
      <c r="AV236" s="270">
        <v>0.57138201398324961</v>
      </c>
      <c r="AW236" s="270">
        <v>1.8072111333201519</v>
      </c>
      <c r="AX236" s="270">
        <v>0.30090942670929671</v>
      </c>
      <c r="AY236" s="270">
        <v>2.2265302315356719</v>
      </c>
      <c r="AZ236" s="270">
        <v>0.38168604109921805</v>
      </c>
      <c r="BA236" s="270">
        <v>49.582824412282719</v>
      </c>
      <c r="BB236" s="270">
        <v>9.3089812583725813</v>
      </c>
      <c r="BC236" s="270">
        <v>18.352543240662058</v>
      </c>
      <c r="BD236" s="270">
        <v>144.10917999986563</v>
      </c>
      <c r="BE236" s="270">
        <v>75.96399387686445</v>
      </c>
      <c r="BF236" s="270">
        <v>127.77304629204815</v>
      </c>
      <c r="BG236" s="26"/>
    </row>
    <row r="237" spans="1:59" s="96" customFormat="1" ht="12.75" x14ac:dyDescent="0.2">
      <c r="A237" s="13">
        <v>0.6</v>
      </c>
      <c r="B237" s="279">
        <v>730</v>
      </c>
      <c r="C237" s="408">
        <v>2.8547577811945102</v>
      </c>
      <c r="D237" s="408">
        <v>6.98688536026392</v>
      </c>
      <c r="E237" s="408"/>
      <c r="F237" s="408">
        <v>15.0392552229071</v>
      </c>
      <c r="G237" s="408">
        <v>63.432021629783002</v>
      </c>
      <c r="H237" s="408">
        <v>2.4750919988367999</v>
      </c>
      <c r="I237" s="408"/>
      <c r="J237" s="408">
        <v>8.7703093525530793</v>
      </c>
      <c r="K237" s="408"/>
      <c r="L237" s="408"/>
      <c r="M237" s="408">
        <v>0.441678654461579</v>
      </c>
      <c r="N237" s="408"/>
      <c r="O237" s="411"/>
      <c r="P237" s="417">
        <v>8.3158388354180008</v>
      </c>
      <c r="Q237" s="237">
        <v>74.698742897064392</v>
      </c>
      <c r="R237" s="237">
        <v>0</v>
      </c>
      <c r="S237" s="237">
        <v>14.322007239530659</v>
      </c>
      <c r="T237" s="237">
        <v>0.61720939694651311</v>
      </c>
      <c r="U237" s="237">
        <v>9.8178430074159079E-2</v>
      </c>
      <c r="V237" s="237">
        <v>2.2442369832015574</v>
      </c>
      <c r="W237" s="237">
        <v>3.7004115814912755</v>
      </c>
      <c r="X237" s="412">
        <v>4.3192134716914623</v>
      </c>
      <c r="Y237" s="270">
        <v>0.78035143210476998</v>
      </c>
      <c r="Z237" s="270">
        <v>98.29233323857207</v>
      </c>
      <c r="AA237" s="270">
        <v>14720.086719580213</v>
      </c>
      <c r="AB237" s="270">
        <v>153.52043094092923</v>
      </c>
      <c r="AC237" s="270">
        <v>6.9464614464416634</v>
      </c>
      <c r="AD237" s="270">
        <v>2.1191102338313388</v>
      </c>
      <c r="AE237" s="270">
        <v>13.008520544145975</v>
      </c>
      <c r="AF237" s="270">
        <v>0.43743856382901164</v>
      </c>
      <c r="AG237" s="270">
        <v>12.594171981065797</v>
      </c>
      <c r="AH237" s="270">
        <v>21.773604316446495</v>
      </c>
      <c r="AI237" s="270">
        <v>2.248664687239764</v>
      </c>
      <c r="AJ237" s="270">
        <v>9.6322499767408356</v>
      </c>
      <c r="AK237" s="270">
        <v>102.17062281313848</v>
      </c>
      <c r="AL237" s="270">
        <v>8.4390414081353828</v>
      </c>
      <c r="AM237" s="270">
        <v>1.7337020746425038</v>
      </c>
      <c r="AN237" s="270">
        <v>192.2046534987775</v>
      </c>
      <c r="AO237" s="270">
        <v>3.2847550383669466</v>
      </c>
      <c r="AP237" s="270">
        <v>2089.2323596835258</v>
      </c>
      <c r="AQ237" s="270">
        <v>0.6174340472508929</v>
      </c>
      <c r="AR237" s="270">
        <v>2.0856162093318171</v>
      </c>
      <c r="AS237" s="270">
        <v>0.355415741252813</v>
      </c>
      <c r="AT237" s="270">
        <v>2.462123185498938</v>
      </c>
      <c r="AU237" s="270">
        <v>13.362035774290428</v>
      </c>
      <c r="AV237" s="270">
        <v>0.56789789359995169</v>
      </c>
      <c r="AW237" s="270">
        <v>1.7958416044334873</v>
      </c>
      <c r="AX237" s="270">
        <v>0.29899127837701267</v>
      </c>
      <c r="AY237" s="270">
        <v>2.2122720514163801</v>
      </c>
      <c r="AZ237" s="270">
        <v>0.37924975091471919</v>
      </c>
      <c r="BA237" s="270">
        <v>49.361670214316518</v>
      </c>
      <c r="BB237" s="270">
        <v>9.2453761369942367</v>
      </c>
      <c r="BC237" s="270">
        <v>18.226977681121504</v>
      </c>
      <c r="BD237" s="270">
        <v>148.09662742796138</v>
      </c>
      <c r="BE237" s="270">
        <v>74.867991606967351</v>
      </c>
      <c r="BF237" s="270">
        <v>126.87776693770799</v>
      </c>
      <c r="BG237" s="26"/>
    </row>
    <row r="238" spans="1:59" s="96" customFormat="1" ht="12.75" x14ac:dyDescent="0.2">
      <c r="A238" s="13">
        <v>0.65000000000000102</v>
      </c>
      <c r="B238" s="279">
        <v>730</v>
      </c>
      <c r="C238" s="408">
        <v>2.6994827237903598</v>
      </c>
      <c r="D238" s="408">
        <v>7.5107973479082002</v>
      </c>
      <c r="E238" s="408"/>
      <c r="F238" s="408">
        <v>13.7179806283266</v>
      </c>
      <c r="G238" s="408">
        <v>63.802136390076498</v>
      </c>
      <c r="H238" s="408">
        <v>2.4131771065804002</v>
      </c>
      <c r="I238" s="408"/>
      <c r="J238" s="408">
        <v>9.40920273433996</v>
      </c>
      <c r="K238" s="408"/>
      <c r="L238" s="408"/>
      <c r="M238" s="408">
        <v>0.44722306897803399</v>
      </c>
      <c r="N238" s="408"/>
      <c r="O238" s="411"/>
      <c r="P238" s="417">
        <v>8.5795139503338795</v>
      </c>
      <c r="Q238" s="237">
        <v>74.374425429338842</v>
      </c>
      <c r="R238" s="237">
        <v>0</v>
      </c>
      <c r="S238" s="237">
        <v>14.544051696123145</v>
      </c>
      <c r="T238" s="237">
        <v>0.59029498570618943</v>
      </c>
      <c r="U238" s="237">
        <v>9.2051891188961218E-2</v>
      </c>
      <c r="V238" s="237">
        <v>2.2491371271498592</v>
      </c>
      <c r="W238" s="237">
        <v>3.7645174007694044</v>
      </c>
      <c r="X238" s="412">
        <v>4.3855214697236109</v>
      </c>
      <c r="Y238" s="270">
        <v>0.79217243278492311</v>
      </c>
      <c r="Z238" s="270">
        <v>101.01174211149852</v>
      </c>
      <c r="AA238" s="270">
        <v>14949.321045215545</v>
      </c>
      <c r="AB238" s="270">
        <v>161.64841648922729</v>
      </c>
      <c r="AC238" s="270">
        <v>7.1167854480190105</v>
      </c>
      <c r="AD238" s="270">
        <v>2.1868734846883648</v>
      </c>
      <c r="AE238" s="270">
        <v>13.197604819023892</v>
      </c>
      <c r="AF238" s="270">
        <v>0.43749019181249621</v>
      </c>
      <c r="AG238" s="270">
        <v>12.789522704311821</v>
      </c>
      <c r="AH238" s="270">
        <v>21.924183162057233</v>
      </c>
      <c r="AI238" s="270">
        <v>2.2528946898850952</v>
      </c>
      <c r="AJ238" s="270">
        <v>10.05949351414178</v>
      </c>
      <c r="AK238" s="270">
        <v>109.61333347767696</v>
      </c>
      <c r="AL238" s="270">
        <v>8.4322312675390023</v>
      </c>
      <c r="AM238" s="270">
        <v>1.727641623863172</v>
      </c>
      <c r="AN238" s="270">
        <v>192.37931468594257</v>
      </c>
      <c r="AO238" s="270">
        <v>3.275187313913531</v>
      </c>
      <c r="AP238" s="270">
        <v>2077.9477711939899</v>
      </c>
      <c r="AQ238" s="270">
        <v>0.62579996287691475</v>
      </c>
      <c r="AR238" s="270">
        <v>2.0759574802021978</v>
      </c>
      <c r="AS238" s="270">
        <v>0.35363597267449731</v>
      </c>
      <c r="AT238" s="270">
        <v>2.4490664307172754</v>
      </c>
      <c r="AU238" s="270">
        <v>13.289568467763024</v>
      </c>
      <c r="AV238" s="270">
        <v>0.56477437444479317</v>
      </c>
      <c r="AW238" s="270">
        <v>1.7856335075870529</v>
      </c>
      <c r="AX238" s="270">
        <v>0.29726346833882128</v>
      </c>
      <c r="AY238" s="270">
        <v>2.1993861279290363</v>
      </c>
      <c r="AZ238" s="270">
        <v>0.3770389665810987</v>
      </c>
      <c r="BA238" s="270">
        <v>49.169026665410783</v>
      </c>
      <c r="BB238" s="270">
        <v>9.1889964144535305</v>
      </c>
      <c r="BC238" s="270">
        <v>18.115939071873573</v>
      </c>
      <c r="BD238" s="270">
        <v>151.92010958197045</v>
      </c>
      <c r="BE238" s="270">
        <v>73.897881810236527</v>
      </c>
      <c r="BF238" s="270">
        <v>126.08201986694823</v>
      </c>
      <c r="BG238" s="26"/>
    </row>
    <row r="239" spans="1:59" s="96" customFormat="1" ht="12.75" x14ac:dyDescent="0.2">
      <c r="A239" s="13">
        <v>0.7</v>
      </c>
      <c r="B239" s="279">
        <v>730</v>
      </c>
      <c r="C239" s="408">
        <v>2.5394367600635799</v>
      </c>
      <c r="D239" s="408">
        <v>8.0424347544727102</v>
      </c>
      <c r="E239" s="408"/>
      <c r="F239" s="408">
        <v>12.326268485042901</v>
      </c>
      <c r="G239" s="408">
        <v>64.235905688865699</v>
      </c>
      <c r="H239" s="408">
        <v>2.33601784287002</v>
      </c>
      <c r="I239" s="408"/>
      <c r="J239" s="408">
        <v>10.0594902909264</v>
      </c>
      <c r="K239" s="408"/>
      <c r="L239" s="408"/>
      <c r="M239" s="408">
        <v>0.46044617775865798</v>
      </c>
      <c r="N239" s="408"/>
      <c r="O239" s="411"/>
      <c r="P239" s="417">
        <v>8.8425758609813805</v>
      </c>
      <c r="Q239" s="237">
        <v>74.058556125941678</v>
      </c>
      <c r="R239" s="237">
        <v>0</v>
      </c>
      <c r="S239" s="237">
        <v>14.772286797957646</v>
      </c>
      <c r="T239" s="237">
        <v>0.54464867433390285</v>
      </c>
      <c r="U239" s="237">
        <v>8.6255558761206247E-2</v>
      </c>
      <c r="V239" s="237">
        <v>2.2155169159124433</v>
      </c>
      <c r="W239" s="237">
        <v>3.8943877713140695</v>
      </c>
      <c r="X239" s="412">
        <v>4.4283481557790534</v>
      </c>
      <c r="Y239" s="270">
        <v>0.8047420487830409</v>
      </c>
      <c r="Z239" s="270">
        <v>104.1893294085218</v>
      </c>
      <c r="AA239" s="270">
        <v>15204.196332253092</v>
      </c>
      <c r="AB239" s="270">
        <v>171.48362681830653</v>
      </c>
      <c r="AC239" s="270">
        <v>7.3010983957499906</v>
      </c>
      <c r="AD239" s="270">
        <v>2.2616075072963913</v>
      </c>
      <c r="AE239" s="270">
        <v>13.385950115561675</v>
      </c>
      <c r="AF239" s="270">
        <v>0.43671257131575003</v>
      </c>
      <c r="AG239" s="270">
        <v>12.979491110709162</v>
      </c>
      <c r="AH239" s="270">
        <v>22.046086258115746</v>
      </c>
      <c r="AI239" s="270">
        <v>2.2538790422957375</v>
      </c>
      <c r="AJ239" s="270">
        <v>10.548122562755308</v>
      </c>
      <c r="AK239" s="270">
        <v>118.68172125510959</v>
      </c>
      <c r="AL239" s="270">
        <v>8.4120906355581795</v>
      </c>
      <c r="AM239" s="270">
        <v>1.7190646205003519</v>
      </c>
      <c r="AN239" s="270">
        <v>192.36528381166386</v>
      </c>
      <c r="AO239" s="270">
        <v>3.2622013473660738</v>
      </c>
      <c r="AP239" s="270">
        <v>2061.9694032874154</v>
      </c>
      <c r="AQ239" s="270">
        <v>0.63412923446434977</v>
      </c>
      <c r="AR239" s="270">
        <v>2.0636139688264228</v>
      </c>
      <c r="AS239" s="270">
        <v>0.35142795188380616</v>
      </c>
      <c r="AT239" s="270">
        <v>2.4331977537365246</v>
      </c>
      <c r="AU239" s="270">
        <v>13.203305107169449</v>
      </c>
      <c r="AV239" s="270">
        <v>0.56106111484730836</v>
      </c>
      <c r="AW239" s="270">
        <v>1.7735363364229855</v>
      </c>
      <c r="AX239" s="270">
        <v>0.29523913733392659</v>
      </c>
      <c r="AY239" s="270">
        <v>2.1844012079343318</v>
      </c>
      <c r="AZ239" s="270">
        <v>0.37448946862904586</v>
      </c>
      <c r="BA239" s="270">
        <v>48.950208905051781</v>
      </c>
      <c r="BB239" s="270">
        <v>9.125035207185233</v>
      </c>
      <c r="BC239" s="270">
        <v>17.995406916514298</v>
      </c>
      <c r="BD239" s="270">
        <v>156.2285868051857</v>
      </c>
      <c r="BE239" s="270">
        <v>72.931627803110743</v>
      </c>
      <c r="BF239" s="270">
        <v>125.17021734077488</v>
      </c>
      <c r="BG239" s="26"/>
    </row>
    <row r="240" spans="1:59" s="96" customFormat="1" ht="12.75" x14ac:dyDescent="0.2">
      <c r="A240" s="13">
        <v>0.75</v>
      </c>
      <c r="B240" s="279">
        <v>730</v>
      </c>
      <c r="C240" s="408">
        <v>2.40528150706476</v>
      </c>
      <c r="D240" s="408">
        <v>8.5116866734349692</v>
      </c>
      <c r="E240" s="408"/>
      <c r="F240" s="408">
        <v>11.022847196043699</v>
      </c>
      <c r="G240" s="408">
        <v>64.678603210368806</v>
      </c>
      <c r="H240" s="408">
        <v>2.2465082134412602</v>
      </c>
      <c r="I240" s="408"/>
      <c r="J240" s="408">
        <v>10.659630145466201</v>
      </c>
      <c r="K240" s="408"/>
      <c r="L240" s="408"/>
      <c r="M240" s="408">
        <v>0.47544305418031901</v>
      </c>
      <c r="N240" s="408"/>
      <c r="O240" s="411"/>
      <c r="P240" s="417">
        <v>9.0523180398336596</v>
      </c>
      <c r="Q240" s="237">
        <v>73.757866843751927</v>
      </c>
      <c r="R240" s="237">
        <v>0</v>
      </c>
      <c r="S240" s="237">
        <v>14.975899034859452</v>
      </c>
      <c r="T240" s="237">
        <v>0.50888522397861269</v>
      </c>
      <c r="U240" s="237">
        <v>8.0392939961988735E-2</v>
      </c>
      <c r="V240" s="237">
        <v>2.2167991895659442</v>
      </c>
      <c r="W240" s="237">
        <v>3.9370010117796528</v>
      </c>
      <c r="X240" s="412">
        <v>4.523155756102434</v>
      </c>
      <c r="Y240" s="270">
        <v>0.81627547059736394</v>
      </c>
      <c r="Z240" s="270">
        <v>107.53008212311441</v>
      </c>
      <c r="AA240" s="270">
        <v>15461.026583254194</v>
      </c>
      <c r="AB240" s="270">
        <v>182.33141148487115</v>
      </c>
      <c r="AC240" s="270">
        <v>7.4685434033265743</v>
      </c>
      <c r="AD240" s="270">
        <v>2.3314301141055807</v>
      </c>
      <c r="AE240" s="270">
        <v>13.550479636151808</v>
      </c>
      <c r="AF240" s="270">
        <v>0.43543254315668622</v>
      </c>
      <c r="AG240" s="270">
        <v>13.145395615756573</v>
      </c>
      <c r="AH240" s="270">
        <v>22.135907377892959</v>
      </c>
      <c r="AI240" s="270">
        <v>2.2525708945302814</v>
      </c>
      <c r="AJ240" s="270">
        <v>11.041156765911159</v>
      </c>
      <c r="AK240" s="270">
        <v>128.60683195741299</v>
      </c>
      <c r="AL240" s="270">
        <v>8.385391047004866</v>
      </c>
      <c r="AM240" s="270">
        <v>1.7097275870020576</v>
      </c>
      <c r="AN240" s="270">
        <v>192.16153084877152</v>
      </c>
      <c r="AO240" s="270">
        <v>3.2475971102938299</v>
      </c>
      <c r="AP240" s="270">
        <v>2045.4709306054383</v>
      </c>
      <c r="AQ240" s="270">
        <v>0.6416817438806528</v>
      </c>
      <c r="AR240" s="270">
        <v>2.0507261913399168</v>
      </c>
      <c r="AS240" s="270">
        <v>0.34915132663239118</v>
      </c>
      <c r="AT240" s="270">
        <v>2.4169861823557302</v>
      </c>
      <c r="AU240" s="270">
        <v>13.115764115028218</v>
      </c>
      <c r="AV240" s="270">
        <v>0.55729868677300787</v>
      </c>
      <c r="AW240" s="270">
        <v>1.761320802024213</v>
      </c>
      <c r="AX240" s="270">
        <v>0.29320334723503688</v>
      </c>
      <c r="AY240" s="270">
        <v>2.169369074910878</v>
      </c>
      <c r="AZ240" s="270">
        <v>0.37193735201906158</v>
      </c>
      <c r="BA240" s="270">
        <v>48.739148511685094</v>
      </c>
      <c r="BB240" s="270">
        <v>9.0618144324247343</v>
      </c>
      <c r="BC240" s="270">
        <v>17.882534180901551</v>
      </c>
      <c r="BD240" s="270">
        <v>160.54778586498071</v>
      </c>
      <c r="BE240" s="270">
        <v>72.104756734405413</v>
      </c>
      <c r="BF240" s="270">
        <v>124.27330021013128</v>
      </c>
      <c r="BG240" s="26"/>
    </row>
    <row r="241" spans="1:59" s="96" customFormat="1" ht="12.75" x14ac:dyDescent="0.2">
      <c r="A241" s="13">
        <v>0.80000000000000104</v>
      </c>
      <c r="B241" s="279">
        <v>730</v>
      </c>
      <c r="C241" s="408">
        <v>2.27112618624012</v>
      </c>
      <c r="D241" s="408">
        <v>8.9809384616689094</v>
      </c>
      <c r="E241" s="408"/>
      <c r="F241" s="408">
        <v>9.7194263717208607</v>
      </c>
      <c r="G241" s="408">
        <v>65.1213005343361</v>
      </c>
      <c r="H241" s="408">
        <v>2.1569985852864999</v>
      </c>
      <c r="I241" s="408"/>
      <c r="J241" s="408">
        <v>11.259769933183399</v>
      </c>
      <c r="K241" s="408"/>
      <c r="L241" s="408"/>
      <c r="M241" s="408">
        <v>0.49043992756411697</v>
      </c>
      <c r="N241" s="408"/>
      <c r="O241" s="411"/>
      <c r="P241" s="417">
        <v>9.2868394595897605</v>
      </c>
      <c r="Q241" s="237">
        <v>73.420007431916062</v>
      </c>
      <c r="R241" s="237">
        <v>0</v>
      </c>
      <c r="S241" s="237">
        <v>15.204680254520998</v>
      </c>
      <c r="T241" s="237">
        <v>0.46870086578010095</v>
      </c>
      <c r="U241" s="237">
        <v>7.3805610462852E-2</v>
      </c>
      <c r="V241" s="237">
        <v>2.2182400743232757</v>
      </c>
      <c r="W241" s="237">
        <v>3.9848822277522635</v>
      </c>
      <c r="X241" s="412">
        <v>4.6296835352444479</v>
      </c>
      <c r="Y241" s="270">
        <v>0.82814429246356591</v>
      </c>
      <c r="Z241" s="270">
        <v>111.09216966641213</v>
      </c>
      <c r="AA241" s="270">
        <v>15726.682714563765</v>
      </c>
      <c r="AB241" s="270">
        <v>194.6443015148229</v>
      </c>
      <c r="AC241" s="270">
        <v>7.6438491797813022</v>
      </c>
      <c r="AD241" s="270">
        <v>2.4057013431158021</v>
      </c>
      <c r="AE241" s="270">
        <v>13.719104031889875</v>
      </c>
      <c r="AF241" s="270">
        <v>0.43415999859176707</v>
      </c>
      <c r="AG241" s="270">
        <v>13.31559622530251</v>
      </c>
      <c r="AH241" s="270">
        <v>22.226463422773318</v>
      </c>
      <c r="AI241" s="270">
        <v>2.2512642689543672</v>
      </c>
      <c r="AJ241" s="270">
        <v>11.582541025371777</v>
      </c>
      <c r="AK241" s="270">
        <v>140.3434662801952</v>
      </c>
      <c r="AL241" s="270">
        <v>8.358860429758014</v>
      </c>
      <c r="AM241" s="270">
        <v>1.7004914381260314</v>
      </c>
      <c r="AN241" s="270">
        <v>191.95820986758565</v>
      </c>
      <c r="AO241" s="270">
        <v>3.2331230638225836</v>
      </c>
      <c r="AP241" s="270">
        <v>2029.2343883638659</v>
      </c>
      <c r="AQ241" s="270">
        <v>0.64941632108401925</v>
      </c>
      <c r="AR241" s="270">
        <v>2.0379983959553973</v>
      </c>
      <c r="AS241" s="270">
        <v>0.34690400958752027</v>
      </c>
      <c r="AT241" s="270">
        <v>2.4009892136697903</v>
      </c>
      <c r="AU241" s="270">
        <v>13.029376355642976</v>
      </c>
      <c r="AV241" s="270">
        <v>0.55358638551006667</v>
      </c>
      <c r="AW241" s="270">
        <v>1.7492723958709415</v>
      </c>
      <c r="AX241" s="270">
        <v>0.29119544107253464</v>
      </c>
      <c r="AY241" s="270">
        <v>2.1545424255196135</v>
      </c>
      <c r="AZ241" s="270">
        <v>0.36941978630668548</v>
      </c>
      <c r="BA241" s="270">
        <v>48.529900524167012</v>
      </c>
      <c r="BB241" s="270">
        <v>8.9994636812181916</v>
      </c>
      <c r="BC241" s="270">
        <v>17.771068611303352</v>
      </c>
      <c r="BD241" s="270">
        <v>165.11259701650104</v>
      </c>
      <c r="BE241" s="270">
        <v>71.296425354712241</v>
      </c>
      <c r="BF241" s="270">
        <v>123.38914592465031</v>
      </c>
      <c r="BG241" s="26"/>
    </row>
    <row r="242" spans="1:59" s="96" customFormat="1" ht="12.75" x14ac:dyDescent="0.2">
      <c r="A242" s="13">
        <v>0.84999999999999909</v>
      </c>
      <c r="B242" s="279">
        <v>730</v>
      </c>
      <c r="C242" s="408">
        <v>2.1573595548651099</v>
      </c>
      <c r="D242" s="408">
        <v>9.4082066076121897</v>
      </c>
      <c r="E242" s="408"/>
      <c r="F242" s="408">
        <v>8.4863047684687505</v>
      </c>
      <c r="G242" s="408">
        <v>65.578986528146999</v>
      </c>
      <c r="H242" s="408">
        <v>2.0464542589155799</v>
      </c>
      <c r="I242" s="408"/>
      <c r="J242" s="408">
        <v>11.8118334902746</v>
      </c>
      <c r="K242" s="408"/>
      <c r="L242" s="408"/>
      <c r="M242" s="408">
        <v>0.51085479171676496</v>
      </c>
      <c r="N242" s="408"/>
      <c r="O242" s="411"/>
      <c r="P242" s="417">
        <v>9.4707052692587492</v>
      </c>
      <c r="Q242" s="237">
        <v>73.124343603616509</v>
      </c>
      <c r="R242" s="237">
        <v>0</v>
      </c>
      <c r="S242" s="237">
        <v>15.391457995672953</v>
      </c>
      <c r="T242" s="237">
        <v>0.44704381395549564</v>
      </c>
      <c r="U242" s="237">
        <v>6.9140567665355132E-2</v>
      </c>
      <c r="V242" s="237">
        <v>2.2222971082148386</v>
      </c>
      <c r="W242" s="237">
        <v>4.0074690592114219</v>
      </c>
      <c r="X242" s="412">
        <v>4.7382478516634308</v>
      </c>
      <c r="Y242" s="270">
        <v>0.83941230746730111</v>
      </c>
      <c r="Z242" s="270">
        <v>115.0920763607665</v>
      </c>
      <c r="AA242" s="270">
        <v>16009.651081147425</v>
      </c>
      <c r="AB242" s="270">
        <v>208.94107518996091</v>
      </c>
      <c r="AC242" s="270">
        <v>7.8028428757081789</v>
      </c>
      <c r="AD242" s="270">
        <v>2.4757617314110236</v>
      </c>
      <c r="AE242" s="270">
        <v>13.861772856820412</v>
      </c>
      <c r="AF242" s="270">
        <v>0.43216804896877709</v>
      </c>
      <c r="AG242" s="270">
        <v>13.455470442092871</v>
      </c>
      <c r="AH242" s="270">
        <v>22.274075925909372</v>
      </c>
      <c r="AI242" s="270">
        <v>2.2467256623101575</v>
      </c>
      <c r="AJ242" s="270">
        <v>12.135806255269733</v>
      </c>
      <c r="AK242" s="270">
        <v>153.5306628214675</v>
      </c>
      <c r="AL242" s="270">
        <v>8.3221745360581743</v>
      </c>
      <c r="AM242" s="270">
        <v>1.6898692743183583</v>
      </c>
      <c r="AN242" s="270">
        <v>191.53735932939873</v>
      </c>
      <c r="AO242" s="270">
        <v>3.2164764353011361</v>
      </c>
      <c r="AP242" s="270">
        <v>2010.9645994504949</v>
      </c>
      <c r="AQ242" s="270">
        <v>0.65618894795277483</v>
      </c>
      <c r="AR242" s="270">
        <v>2.0241017202396585</v>
      </c>
      <c r="AS242" s="270">
        <v>0.34449185057653969</v>
      </c>
      <c r="AT242" s="270">
        <v>2.384028714361687</v>
      </c>
      <c r="AU242" s="270">
        <v>12.938931715779431</v>
      </c>
      <c r="AV242" s="270">
        <v>0.54970321755264973</v>
      </c>
      <c r="AW242" s="270">
        <v>1.7366923858341972</v>
      </c>
      <c r="AX242" s="270">
        <v>0.28911295089301026</v>
      </c>
      <c r="AY242" s="270">
        <v>2.1392284728161992</v>
      </c>
      <c r="AZ242" s="270">
        <v>0.36683133286731245</v>
      </c>
      <c r="BA242" s="270">
        <v>48.332088743776247</v>
      </c>
      <c r="BB242" s="270">
        <v>8.9368572561287163</v>
      </c>
      <c r="BC242" s="270">
        <v>17.662953856127487</v>
      </c>
      <c r="BD242" s="270">
        <v>169.69397052459283</v>
      </c>
      <c r="BE242" s="270">
        <v>70.600956831763114</v>
      </c>
      <c r="BF242" s="270">
        <v>122.49870112162151</v>
      </c>
      <c r="BG242" s="26"/>
    </row>
    <row r="243" spans="1:59" s="96" customFormat="1" ht="12.75" x14ac:dyDescent="0.2">
      <c r="A243" s="13">
        <v>0.9</v>
      </c>
      <c r="B243" s="279">
        <v>730</v>
      </c>
      <c r="C243" s="408">
        <v>2.0435928779646</v>
      </c>
      <c r="D243" s="408">
        <v>9.8354745828778096</v>
      </c>
      <c r="E243" s="408"/>
      <c r="F243" s="408">
        <v>7.2531832685469402</v>
      </c>
      <c r="G243" s="408">
        <v>66.0366723611872</v>
      </c>
      <c r="H243" s="408">
        <v>1.9359100097025399</v>
      </c>
      <c r="I243" s="408"/>
      <c r="J243" s="408">
        <v>12.3638972357068</v>
      </c>
      <c r="K243" s="408"/>
      <c r="L243" s="408"/>
      <c r="M243" s="408">
        <v>0.53126966401409403</v>
      </c>
      <c r="N243" s="408"/>
      <c r="O243" s="411"/>
      <c r="P243" s="417">
        <v>9.6750430879015106</v>
      </c>
      <c r="Q243" s="237">
        <v>72.794346265904267</v>
      </c>
      <c r="R243" s="237">
        <v>0</v>
      </c>
      <c r="S243" s="237">
        <v>15.599925356391891</v>
      </c>
      <c r="T243" s="237">
        <v>0.42287202423552217</v>
      </c>
      <c r="U243" s="237">
        <v>6.3933840405045766E-2</v>
      </c>
      <c r="V243" s="237">
        <v>2.2268255133714856</v>
      </c>
      <c r="W243" s="237">
        <v>4.0326787279197225</v>
      </c>
      <c r="X243" s="412">
        <v>4.8594182717720678</v>
      </c>
      <c r="Y243" s="270">
        <v>0.85099118583462896</v>
      </c>
      <c r="Z243" s="270">
        <v>119.39077547202855</v>
      </c>
      <c r="AA243" s="270">
        <v>16302.988773803327</v>
      </c>
      <c r="AB243" s="270">
        <v>225.50455371678396</v>
      </c>
      <c r="AC243" s="270">
        <v>7.9685913406846751</v>
      </c>
      <c r="AD243" s="270">
        <v>2.5500252284290932</v>
      </c>
      <c r="AE243" s="270">
        <v>14.007440195462774</v>
      </c>
      <c r="AF243" s="270">
        <v>0.43019429489281419</v>
      </c>
      <c r="AG243" s="270">
        <v>13.598314495910426</v>
      </c>
      <c r="AH243" s="270">
        <v>22.321892876120014</v>
      </c>
      <c r="AI243" s="270">
        <v>2.2422053220659115</v>
      </c>
      <c r="AJ243" s="270">
        <v>12.744578734016835</v>
      </c>
      <c r="AK243" s="270">
        <v>169.45310898205764</v>
      </c>
      <c r="AL243" s="270">
        <v>8.2858092660231293</v>
      </c>
      <c r="AM243" s="270">
        <v>1.6793789931075058</v>
      </c>
      <c r="AN243" s="270">
        <v>191.11835074449223</v>
      </c>
      <c r="AO243" s="270">
        <v>3.2000003581441776</v>
      </c>
      <c r="AP243" s="270">
        <v>1993.020851255239</v>
      </c>
      <c r="AQ243" s="270">
        <v>0.6631043243772714</v>
      </c>
      <c r="AR243" s="270">
        <v>2.0103932824177613</v>
      </c>
      <c r="AS243" s="270">
        <v>0.34211300611284512</v>
      </c>
      <c r="AT243" s="270">
        <v>2.3673061570310923</v>
      </c>
      <c r="AU243" s="270">
        <v>12.849734115001652</v>
      </c>
      <c r="AV243" s="270">
        <v>0.54587414910225518</v>
      </c>
      <c r="AW243" s="270">
        <v>1.724292028678442</v>
      </c>
      <c r="AX243" s="270">
        <v>0.28706003600579688</v>
      </c>
      <c r="AY243" s="270">
        <v>2.1241306858240754</v>
      </c>
      <c r="AZ243" s="270">
        <v>0.36427890180436051</v>
      </c>
      <c r="BA243" s="270">
        <v>48.135883062661811</v>
      </c>
      <c r="BB243" s="270">
        <v>8.8751159031830973</v>
      </c>
      <c r="BC243" s="270">
        <v>17.556146696021518</v>
      </c>
      <c r="BD243" s="270">
        <v>174.53683888521164</v>
      </c>
      <c r="BE243" s="270">
        <v>69.918925514534408</v>
      </c>
      <c r="BF243" s="270">
        <v>121.62101642452268</v>
      </c>
      <c r="BG243" s="26"/>
    </row>
    <row r="244" spans="1:59" s="96" customFormat="1" ht="12.75" x14ac:dyDescent="0.2">
      <c r="A244" s="13">
        <v>0.95</v>
      </c>
      <c r="B244" s="279">
        <v>730</v>
      </c>
      <c r="C244" s="408">
        <v>2.1435104605353001</v>
      </c>
      <c r="D244" s="408">
        <v>10.217207730353801</v>
      </c>
      <c r="E244" s="408"/>
      <c r="F244" s="408">
        <v>6.1646082817657204</v>
      </c>
      <c r="G244" s="408">
        <v>65.187008903448799</v>
      </c>
      <c r="H244" s="408">
        <v>1.8991008036927399</v>
      </c>
      <c r="I244" s="408">
        <v>1.0884496866846001</v>
      </c>
      <c r="J244" s="408">
        <v>12.712375134103899</v>
      </c>
      <c r="K244" s="408"/>
      <c r="L244" s="408"/>
      <c r="M244" s="408">
        <v>0.58773899941506302</v>
      </c>
      <c r="N244" s="408"/>
      <c r="O244" s="411"/>
      <c r="P244" s="417">
        <v>9.9114397242924905</v>
      </c>
      <c r="Q244" s="237">
        <v>72.551498192417156</v>
      </c>
      <c r="R244" s="237">
        <v>0</v>
      </c>
      <c r="S244" s="237">
        <v>15.775573631924802</v>
      </c>
      <c r="T244" s="237">
        <v>0.3908098205719604</v>
      </c>
      <c r="U244" s="237">
        <v>6.0586821026417964E-2</v>
      </c>
      <c r="V244" s="237">
        <v>2.164293518766145</v>
      </c>
      <c r="W244" s="237">
        <v>4.1882393351236038</v>
      </c>
      <c r="X244" s="412">
        <v>4.8689986801699172</v>
      </c>
      <c r="Y244" s="270">
        <v>0.85904289606835438</v>
      </c>
      <c r="Z244" s="270">
        <v>120.17264615983463</v>
      </c>
      <c r="AA244" s="270">
        <v>16574.412024868299</v>
      </c>
      <c r="AB244" s="270">
        <v>236.69828469084339</v>
      </c>
      <c r="AC244" s="270">
        <v>7.9618939099901356</v>
      </c>
      <c r="AD244" s="270">
        <v>2.5496625550909324</v>
      </c>
      <c r="AE244" s="270">
        <v>14.144639734933754</v>
      </c>
      <c r="AF244" s="270">
        <v>0.42905474535568688</v>
      </c>
      <c r="AG244" s="270">
        <v>13.720117128624398</v>
      </c>
      <c r="AH244" s="270">
        <v>22.423435114823128</v>
      </c>
      <c r="AI244" s="270">
        <v>2.2516421391608223</v>
      </c>
      <c r="AJ244" s="270">
        <v>13.318406776184808</v>
      </c>
      <c r="AK244" s="270">
        <v>186.94610898363291</v>
      </c>
      <c r="AL244" s="270">
        <v>8.315314679203567</v>
      </c>
      <c r="AM244" s="270">
        <v>1.6737508872048401</v>
      </c>
      <c r="AN244" s="270">
        <v>188.78771914063071</v>
      </c>
      <c r="AO244" s="270">
        <v>3.1974360180125849</v>
      </c>
      <c r="AP244" s="270">
        <v>1972.4773766255068</v>
      </c>
      <c r="AQ244" s="270">
        <v>0.66856582861360492</v>
      </c>
      <c r="AR244" s="270">
        <v>1.9686310108949725</v>
      </c>
      <c r="AS244" s="270">
        <v>0.32974633143559851</v>
      </c>
      <c r="AT244" s="270">
        <v>2.2324835498105489</v>
      </c>
      <c r="AU244" s="270">
        <v>11.91530678283133</v>
      </c>
      <c r="AV244" s="270">
        <v>0.50163769163520167</v>
      </c>
      <c r="AW244" s="270">
        <v>1.5392498350469754</v>
      </c>
      <c r="AX244" s="270">
        <v>0.24867054262353686</v>
      </c>
      <c r="AY244" s="270">
        <v>1.7893110752180459</v>
      </c>
      <c r="AZ244" s="270">
        <v>0.29874398254257883</v>
      </c>
      <c r="BA244" s="270">
        <v>45.421855007381609</v>
      </c>
      <c r="BB244" s="270">
        <v>8.9439999598572282</v>
      </c>
      <c r="BC244" s="270">
        <v>17.683654866992111</v>
      </c>
      <c r="BD244" s="270">
        <v>172.10095181029425</v>
      </c>
      <c r="BE244" s="270">
        <v>68.204459390610864</v>
      </c>
      <c r="BF244" s="270">
        <v>121.11341338480865</v>
      </c>
      <c r="BG244" s="26"/>
    </row>
    <row r="245" spans="1:59" s="96" customFormat="1" ht="12.75" x14ac:dyDescent="0.2">
      <c r="A245" s="13">
        <v>1</v>
      </c>
      <c r="B245" s="279">
        <v>730</v>
      </c>
      <c r="C245" s="408">
        <v>2.8070886428865398</v>
      </c>
      <c r="D245" s="408">
        <v>10.521877334629201</v>
      </c>
      <c r="E245" s="408"/>
      <c r="F245" s="408">
        <v>5.4185919014154402</v>
      </c>
      <c r="G245" s="408">
        <v>60.740506189744799</v>
      </c>
      <c r="H245" s="408">
        <v>2.05383660891858</v>
      </c>
      <c r="I245" s="408">
        <v>5.1939757993206301</v>
      </c>
      <c r="J245" s="408">
        <v>12.530863377554001</v>
      </c>
      <c r="K245" s="408"/>
      <c r="L245" s="408"/>
      <c r="M245" s="408">
        <v>0.73326014553079499</v>
      </c>
      <c r="N245" s="408"/>
      <c r="O245" s="411"/>
      <c r="P245" s="417">
        <v>10.2088683489887</v>
      </c>
      <c r="Q245" s="237">
        <v>72.385019045769567</v>
      </c>
      <c r="R245" s="237">
        <v>0</v>
      </c>
      <c r="S245" s="237">
        <v>15.926380050325973</v>
      </c>
      <c r="T245" s="237">
        <v>0.35725108380027082</v>
      </c>
      <c r="U245" s="237">
        <v>5.8493458799504648E-2</v>
      </c>
      <c r="V245" s="237">
        <v>2.0294404733898412</v>
      </c>
      <c r="W245" s="237">
        <v>4.4950961149820179</v>
      </c>
      <c r="X245" s="412">
        <v>4.7483197729327964</v>
      </c>
      <c r="Y245" s="270">
        <v>0.85887585667857058</v>
      </c>
      <c r="Z245" s="270">
        <v>111.94449740427918</v>
      </c>
      <c r="AA245" s="270">
        <v>16804.750298299856</v>
      </c>
      <c r="AB245" s="270">
        <v>228.50581568253216</v>
      </c>
      <c r="AC245" s="270">
        <v>7.5248881282543776</v>
      </c>
      <c r="AD245" s="270">
        <v>2.3639991997179939</v>
      </c>
      <c r="AE245" s="270">
        <v>14.289351490131741</v>
      </c>
      <c r="AF245" s="270">
        <v>0.43121418689380053</v>
      </c>
      <c r="AG245" s="270">
        <v>13.821302676051019</v>
      </c>
      <c r="AH245" s="270">
        <v>22.733604231510078</v>
      </c>
      <c r="AI245" s="270">
        <v>2.3049732444534654</v>
      </c>
      <c r="AJ245" s="270">
        <v>13.7050917431747</v>
      </c>
      <c r="AK245" s="270">
        <v>202.8438456340883</v>
      </c>
      <c r="AL245" s="270">
        <v>8.5460610935206631</v>
      </c>
      <c r="AM245" s="270">
        <v>1.6827318063760217</v>
      </c>
      <c r="AN245" s="270">
        <v>181.72211271900272</v>
      </c>
      <c r="AO245" s="270">
        <v>3.2351351846016825</v>
      </c>
      <c r="AP245" s="270">
        <v>1948.54195775013</v>
      </c>
      <c r="AQ245" s="270">
        <v>0.67075562885553119</v>
      </c>
      <c r="AR245" s="270">
        <v>1.8580153351857656</v>
      </c>
      <c r="AS245" s="270">
        <v>0.29504310966524278</v>
      </c>
      <c r="AT245" s="270">
        <v>1.8661278781161696</v>
      </c>
      <c r="AU245" s="270">
        <v>9.4824002744104376</v>
      </c>
      <c r="AV245" s="270">
        <v>0.38949649738073389</v>
      </c>
      <c r="AW245" s="270">
        <v>1.1097033239287353</v>
      </c>
      <c r="AX245" s="270">
        <v>0.16718294036055278</v>
      </c>
      <c r="AY245" s="270">
        <v>1.1338058927186541</v>
      </c>
      <c r="AZ245" s="270">
        <v>0.17965494022636283</v>
      </c>
      <c r="BA245" s="270">
        <v>37.784189145279662</v>
      </c>
      <c r="BB245" s="270">
        <v>9.3964083163974124</v>
      </c>
      <c r="BC245" s="270">
        <v>18.490503456248234</v>
      </c>
      <c r="BD245" s="270">
        <v>152.37137852947941</v>
      </c>
      <c r="BE245" s="270">
        <v>63.913598774117276</v>
      </c>
      <c r="BF245" s="270">
        <v>121.58695722051505</v>
      </c>
      <c r="BG245" s="26"/>
    </row>
    <row r="246" spans="1:59" s="96" customFormat="1" ht="12.75" x14ac:dyDescent="0.2">
      <c r="A246" s="13">
        <v>1.05</v>
      </c>
      <c r="B246" s="279">
        <v>730</v>
      </c>
      <c r="C246" s="408">
        <v>3.3455049234180301</v>
      </c>
      <c r="D246" s="408">
        <v>10.9108946936863</v>
      </c>
      <c r="E246" s="408"/>
      <c r="F246" s="408">
        <v>4.8503523593316604</v>
      </c>
      <c r="G246" s="408">
        <v>56.673274809456203</v>
      </c>
      <c r="H246" s="408">
        <v>2.2181757616092201</v>
      </c>
      <c r="I246" s="408">
        <v>8.7949863346104404</v>
      </c>
      <c r="J246" s="408">
        <v>12.3483446241723</v>
      </c>
      <c r="K246" s="408"/>
      <c r="L246" s="408"/>
      <c r="M246" s="408">
        <v>0.858466493715771</v>
      </c>
      <c r="N246" s="408"/>
      <c r="O246" s="411"/>
      <c r="P246" s="417">
        <v>10.5865966276554</v>
      </c>
      <c r="Q246" s="237">
        <v>72.253309409672411</v>
      </c>
      <c r="R246" s="237">
        <v>0</v>
      </c>
      <c r="S246" s="237">
        <v>16.076298255511958</v>
      </c>
      <c r="T246" s="237">
        <v>0.3360732162434189</v>
      </c>
      <c r="U246" s="237">
        <v>5.8026446761639483E-2</v>
      </c>
      <c r="V246" s="237">
        <v>1.8650307107804847</v>
      </c>
      <c r="W246" s="237">
        <v>4.9143830112753122</v>
      </c>
      <c r="X246" s="412">
        <v>4.4968789497547865</v>
      </c>
      <c r="Y246" s="270">
        <v>0.86140250986978428</v>
      </c>
      <c r="Z246" s="270">
        <v>105.45311741567117</v>
      </c>
      <c r="AA246" s="270">
        <v>17008.218719054239</v>
      </c>
      <c r="AB246" s="270">
        <v>219.99382797431701</v>
      </c>
      <c r="AC246" s="270">
        <v>7.2070546379589961</v>
      </c>
      <c r="AD246" s="270">
        <v>2.2332164068249467</v>
      </c>
      <c r="AE246" s="270">
        <v>14.464098467304636</v>
      </c>
      <c r="AF246" s="270">
        <v>0.43460721261907165</v>
      </c>
      <c r="AG246" s="270">
        <v>13.948114235788461</v>
      </c>
      <c r="AH246" s="270">
        <v>23.07384545476144</v>
      </c>
      <c r="AI246" s="270">
        <v>2.3600722029045844</v>
      </c>
      <c r="AJ246" s="270">
        <v>14.064116202285808</v>
      </c>
      <c r="AK246" s="270">
        <v>217.51663733493314</v>
      </c>
      <c r="AL246" s="270">
        <v>8.7831206547663729</v>
      </c>
      <c r="AM246" s="270">
        <v>1.6948905500557847</v>
      </c>
      <c r="AN246" s="270">
        <v>176.42389844479453</v>
      </c>
      <c r="AO246" s="270">
        <v>3.277566974627661</v>
      </c>
      <c r="AP246" s="270">
        <v>1932.2577660709369</v>
      </c>
      <c r="AQ246" s="270">
        <v>0.6733730536907967</v>
      </c>
      <c r="AR246" s="270">
        <v>1.7744259320812299</v>
      </c>
      <c r="AS246" s="270">
        <v>0.27059982158550971</v>
      </c>
      <c r="AT246" s="270">
        <v>1.6338374898776462</v>
      </c>
      <c r="AU246" s="270">
        <v>8.0531268761221764</v>
      </c>
      <c r="AV246" s="270">
        <v>0.32606599586137758</v>
      </c>
      <c r="AW246" s="270">
        <v>0.89247348478385036</v>
      </c>
      <c r="AX246" s="270">
        <v>0.12998034638789502</v>
      </c>
      <c r="AY246" s="270">
        <v>0.85878537813707911</v>
      </c>
      <c r="AZ246" s="270">
        <v>0.13320930197637287</v>
      </c>
      <c r="BA246" s="270">
        <v>32.965161607676464</v>
      </c>
      <c r="BB246" s="270">
        <v>9.8554968749827694</v>
      </c>
      <c r="BC246" s="270">
        <v>19.267568499908805</v>
      </c>
      <c r="BD246" s="270">
        <v>137.91166603629844</v>
      </c>
      <c r="BE246" s="270">
        <v>60.477709818672452</v>
      </c>
      <c r="BF246" s="270">
        <v>122.24580815812206</v>
      </c>
      <c r="BG246" s="26"/>
    </row>
    <row r="247" spans="1:59" s="96" customFormat="1" ht="12.75" x14ac:dyDescent="0.2">
      <c r="A247" s="13">
        <v>1.1000000000000001</v>
      </c>
      <c r="B247" s="279">
        <v>730</v>
      </c>
      <c r="C247" s="408">
        <v>3.88392117116851</v>
      </c>
      <c r="D247" s="408">
        <v>11.299911886971</v>
      </c>
      <c r="E247" s="408"/>
      <c r="F247" s="408">
        <v>4.28211276761016</v>
      </c>
      <c r="G247" s="408">
        <v>52.606043864752301</v>
      </c>
      <c r="H247" s="408">
        <v>2.3825148316687401</v>
      </c>
      <c r="I247" s="408">
        <v>12.3959969358039</v>
      </c>
      <c r="J247" s="408">
        <v>12.165825712773101</v>
      </c>
      <c r="K247" s="408"/>
      <c r="L247" s="408"/>
      <c r="M247" s="408">
        <v>0.983672829252348</v>
      </c>
      <c r="N247" s="408"/>
      <c r="O247" s="411"/>
      <c r="P247" s="417">
        <v>10.8595987643975</v>
      </c>
      <c r="Q247" s="237">
        <v>72.157420028228188</v>
      </c>
      <c r="R247" s="237">
        <v>0</v>
      </c>
      <c r="S247" s="237">
        <v>16.185443249598229</v>
      </c>
      <c r="T247" s="237">
        <v>0.32065528045676084</v>
      </c>
      <c r="U247" s="237">
        <v>5.7686451807038755E-2</v>
      </c>
      <c r="V247" s="237">
        <v>1.7453369204987454</v>
      </c>
      <c r="W247" s="237">
        <v>5.2196335058731158</v>
      </c>
      <c r="X247" s="412">
        <v>4.3138245635379207</v>
      </c>
      <c r="Y247" s="270">
        <v>0.86394407403976903</v>
      </c>
      <c r="Z247" s="270">
        <v>99.673314160980823</v>
      </c>
      <c r="AA247" s="270">
        <v>17216.674723265845</v>
      </c>
      <c r="AB247" s="270">
        <v>212.09322458270125</v>
      </c>
      <c r="AC247" s="270">
        <v>6.9149821618981546</v>
      </c>
      <c r="AD247" s="270">
        <v>2.1161455524512411</v>
      </c>
      <c r="AE247" s="270">
        <v>14.643172354827549</v>
      </c>
      <c r="AF247" s="270">
        <v>0.43805405718208329</v>
      </c>
      <c r="AG247" s="270">
        <v>14.077274343884318</v>
      </c>
      <c r="AH247" s="270">
        <v>23.424425772117257</v>
      </c>
      <c r="AI247" s="270">
        <v>2.4178698774709302</v>
      </c>
      <c r="AJ247" s="270">
        <v>14.442457001977264</v>
      </c>
      <c r="AK247" s="270">
        <v>234.47767588041432</v>
      </c>
      <c r="AL247" s="270">
        <v>9.0337070122231324</v>
      </c>
      <c r="AM247" s="270">
        <v>1.7072262725426848</v>
      </c>
      <c r="AN247" s="270">
        <v>171.42587630253664</v>
      </c>
      <c r="AO247" s="270">
        <v>3.3211266059827054</v>
      </c>
      <c r="AP247" s="270">
        <v>1916.243492438053</v>
      </c>
      <c r="AQ247" s="270">
        <v>0.67601098361660283</v>
      </c>
      <c r="AR247" s="270">
        <v>1.6980338532233583</v>
      </c>
      <c r="AS247" s="270">
        <v>0.24989674978676502</v>
      </c>
      <c r="AT247" s="270">
        <v>1.4529751862738671</v>
      </c>
      <c r="AU247" s="270">
        <v>6.9982822402054019</v>
      </c>
      <c r="AV247" s="270">
        <v>0.28040183718437178</v>
      </c>
      <c r="AW247" s="270">
        <v>0.74636825334670787</v>
      </c>
      <c r="AX247" s="270">
        <v>0.10632110756863757</v>
      </c>
      <c r="AY247" s="270">
        <v>0.69113974018616064</v>
      </c>
      <c r="AZ247" s="270">
        <v>0.10584541277201415</v>
      </c>
      <c r="BA247" s="270">
        <v>29.236334530584987</v>
      </c>
      <c r="BB247" s="270">
        <v>10.36174990619155</v>
      </c>
      <c r="BC247" s="270">
        <v>20.112811097128841</v>
      </c>
      <c r="BD247" s="270">
        <v>125.95848058454452</v>
      </c>
      <c r="BE247" s="270">
        <v>57.392390239340166</v>
      </c>
      <c r="BF247" s="270">
        <v>122.91183762359864</v>
      </c>
      <c r="BG247" s="26"/>
    </row>
    <row r="248" spans="1:59" s="96" customFormat="1" ht="12.75" x14ac:dyDescent="0.2">
      <c r="A248" s="13">
        <v>1.1499999999999999</v>
      </c>
      <c r="B248" s="279">
        <v>730</v>
      </c>
      <c r="C248" s="408">
        <v>4.28453551069589</v>
      </c>
      <c r="D248" s="408">
        <v>11.7270716281364</v>
      </c>
      <c r="E248" s="408"/>
      <c r="F248" s="408">
        <v>3.8931497070597199</v>
      </c>
      <c r="G248" s="408">
        <v>49.107215603763201</v>
      </c>
      <c r="H248" s="408">
        <v>2.5619088522559701</v>
      </c>
      <c r="I248" s="408">
        <v>15.353907046677801</v>
      </c>
      <c r="J248" s="408">
        <v>11.9933656301745</v>
      </c>
      <c r="K248" s="408"/>
      <c r="L248" s="408"/>
      <c r="M248" s="408">
        <v>1.0788460212365201</v>
      </c>
      <c r="N248" s="408"/>
      <c r="O248" s="411"/>
      <c r="P248" s="417">
        <v>11.1910970355766</v>
      </c>
      <c r="Q248" s="237">
        <v>72.049492437421293</v>
      </c>
      <c r="R248" s="237">
        <v>0</v>
      </c>
      <c r="S248" s="237">
        <v>16.315951041192402</v>
      </c>
      <c r="T248" s="237">
        <v>0.30062670684743348</v>
      </c>
      <c r="U248" s="237">
        <v>5.6677712699839969E-2</v>
      </c>
      <c r="V248" s="237">
        <v>1.6260393224640985</v>
      </c>
      <c r="W248" s="237">
        <v>5.5451486534452208</v>
      </c>
      <c r="X248" s="412">
        <v>4.1060641259297235</v>
      </c>
      <c r="Y248" s="270">
        <v>0.86810739346004362</v>
      </c>
      <c r="Z248" s="270">
        <v>95.01602275677493</v>
      </c>
      <c r="AA248" s="270">
        <v>17360.809166979085</v>
      </c>
      <c r="AB248" s="270">
        <v>203.8807454199669</v>
      </c>
      <c r="AC248" s="270">
        <v>6.7167057153405514</v>
      </c>
      <c r="AD248" s="270">
        <v>2.0375584350318268</v>
      </c>
      <c r="AE248" s="270">
        <v>14.846630223411719</v>
      </c>
      <c r="AF248" s="270">
        <v>0.44278738080997709</v>
      </c>
      <c r="AG248" s="270">
        <v>14.23543315094741</v>
      </c>
      <c r="AH248" s="270">
        <v>23.804964528409357</v>
      </c>
      <c r="AI248" s="270">
        <v>2.4759316329393988</v>
      </c>
      <c r="AJ248" s="270">
        <v>14.771320307065336</v>
      </c>
      <c r="AK248" s="270">
        <v>248.62888384267131</v>
      </c>
      <c r="AL248" s="270">
        <v>9.2828244816751972</v>
      </c>
      <c r="AM248" s="270">
        <v>1.722495656822312</v>
      </c>
      <c r="AN248" s="270">
        <v>167.98912767254419</v>
      </c>
      <c r="AO248" s="270">
        <v>3.3673001933323929</v>
      </c>
      <c r="AP248" s="270">
        <v>1908.9437794389771</v>
      </c>
      <c r="AQ248" s="270">
        <v>0.67925094176030842</v>
      </c>
      <c r="AR248" s="270">
        <v>1.6435207615640064</v>
      </c>
      <c r="AS248" s="270">
        <v>0.23552212079773083</v>
      </c>
      <c r="AT248" s="270">
        <v>1.3336557234192152</v>
      </c>
      <c r="AU248" s="270">
        <v>6.3254697894777685</v>
      </c>
      <c r="AV248" s="270">
        <v>0.25173381284028912</v>
      </c>
      <c r="AW248" s="270">
        <v>0.65845724326097621</v>
      </c>
      <c r="AX248" s="270">
        <v>9.2555844641957832E-2</v>
      </c>
      <c r="AY248" s="270">
        <v>0.59597650635079047</v>
      </c>
      <c r="AZ248" s="270">
        <v>9.0609129245175099E-2</v>
      </c>
      <c r="BA248" s="270">
        <v>26.769080160907677</v>
      </c>
      <c r="BB248" s="270">
        <v>10.844146527147199</v>
      </c>
      <c r="BC248" s="270">
        <v>20.872633368903191</v>
      </c>
      <c r="BD248" s="270">
        <v>117.24115930600898</v>
      </c>
      <c r="BE248" s="270">
        <v>54.994177226999888</v>
      </c>
      <c r="BF248" s="270">
        <v>123.70339126093485</v>
      </c>
      <c r="BG248" s="26"/>
    </row>
    <row r="249" spans="1:59" s="96" customFormat="1" ht="12.75" x14ac:dyDescent="0.2">
      <c r="A249" s="13">
        <v>1.2</v>
      </c>
      <c r="B249" s="279">
        <v>730</v>
      </c>
      <c r="C249" s="408">
        <v>4.6851500724705497</v>
      </c>
      <c r="D249" s="408">
        <v>12.1542311502958</v>
      </c>
      <c r="E249" s="408"/>
      <c r="F249" s="408">
        <v>3.5041865762556101</v>
      </c>
      <c r="G249" s="408">
        <v>45.608387096639497</v>
      </c>
      <c r="H249" s="408">
        <v>2.74130289395079</v>
      </c>
      <c r="I249" s="408">
        <v>18.311817351041402</v>
      </c>
      <c r="J249" s="408">
        <v>11.8209056382727</v>
      </c>
      <c r="K249" s="408"/>
      <c r="L249" s="408"/>
      <c r="M249" s="408">
        <v>1.17401922107361</v>
      </c>
      <c r="N249" s="408"/>
      <c r="O249" s="411"/>
      <c r="P249" s="417">
        <v>11.4659037865356</v>
      </c>
      <c r="Q249" s="237">
        <v>71.959409409176317</v>
      </c>
      <c r="R249" s="237">
        <v>0</v>
      </c>
      <c r="S249" s="237">
        <v>16.424881524211905</v>
      </c>
      <c r="T249" s="237">
        <v>0.28390958596967347</v>
      </c>
      <c r="U249" s="237">
        <v>5.5835751056033112E-2</v>
      </c>
      <c r="V249" s="237">
        <v>1.5264659199083022</v>
      </c>
      <c r="W249" s="237">
        <v>5.8168436815571951</v>
      </c>
      <c r="X249" s="412">
        <v>3.9326541281205776</v>
      </c>
      <c r="Y249" s="270">
        <v>0.87231102167570851</v>
      </c>
      <c r="Z249" s="270">
        <v>90.774530328413064</v>
      </c>
      <c r="AA249" s="270">
        <v>17507.377200890231</v>
      </c>
      <c r="AB249" s="270">
        <v>196.28054822618819</v>
      </c>
      <c r="AC249" s="270">
        <v>6.5294827363157184</v>
      </c>
      <c r="AD249" s="270">
        <v>1.9645992317356036</v>
      </c>
      <c r="AE249" s="270">
        <v>15.055821485764504</v>
      </c>
      <c r="AF249" s="270">
        <v>0.44762411013081904</v>
      </c>
      <c r="AG249" s="270">
        <v>14.39718609878714</v>
      </c>
      <c r="AH249" s="270">
        <v>24.198071384670438</v>
      </c>
      <c r="AI249" s="270">
        <v>2.5368505400664025</v>
      </c>
      <c r="AJ249" s="270">
        <v>15.115509296679942</v>
      </c>
      <c r="AK249" s="270">
        <v>264.59791129944813</v>
      </c>
      <c r="AL249" s="270">
        <v>9.5460711296807226</v>
      </c>
      <c r="AM249" s="270">
        <v>1.7380406437229459</v>
      </c>
      <c r="AN249" s="270">
        <v>164.68746980053697</v>
      </c>
      <c r="AO249" s="270">
        <v>3.4147757789625723</v>
      </c>
      <c r="AP249" s="270">
        <v>1901.6994689259579</v>
      </c>
      <c r="AQ249" s="270">
        <v>0.68252210633332</v>
      </c>
      <c r="AR249" s="270">
        <v>1.5923989330828394</v>
      </c>
      <c r="AS249" s="270">
        <v>0.22271126198363417</v>
      </c>
      <c r="AT249" s="270">
        <v>1.2324462622268069</v>
      </c>
      <c r="AU249" s="270">
        <v>5.7706786863313919</v>
      </c>
      <c r="AV249" s="270">
        <v>0.22838403855823386</v>
      </c>
      <c r="AW249" s="270">
        <v>0.58907322848004606</v>
      </c>
      <c r="AX249" s="270">
        <v>8.1946350779050825E-2</v>
      </c>
      <c r="AY249" s="270">
        <v>0.52384775092579461</v>
      </c>
      <c r="AZ249" s="270">
        <v>7.9207352554334073E-2</v>
      </c>
      <c r="BA249" s="270">
        <v>24.685841754517309</v>
      </c>
      <c r="BB249" s="270">
        <v>11.373652855133424</v>
      </c>
      <c r="BC249" s="270">
        <v>21.692118900673325</v>
      </c>
      <c r="BD249" s="270">
        <v>109.65235069175772</v>
      </c>
      <c r="BE249" s="270">
        <v>52.788349853817707</v>
      </c>
      <c r="BF249" s="270">
        <v>124.50520630779906</v>
      </c>
      <c r="BG249" s="26"/>
    </row>
    <row r="250" spans="1:59" s="96" customFormat="1" ht="12.75" x14ac:dyDescent="0.2">
      <c r="A250" s="13">
        <v>1.25</v>
      </c>
      <c r="B250" s="279">
        <v>730</v>
      </c>
      <c r="C250" s="408">
        <v>5.0366040175642599</v>
      </c>
      <c r="D250" s="408">
        <v>12.753851002515299</v>
      </c>
      <c r="E250" s="408"/>
      <c r="F250" s="408">
        <v>3.1682239962225802</v>
      </c>
      <c r="G250" s="408">
        <v>42.392431362757499</v>
      </c>
      <c r="H250" s="408">
        <v>2.8715094826582201</v>
      </c>
      <c r="I250" s="408">
        <v>20.879429502236999</v>
      </c>
      <c r="J250" s="408">
        <v>11.6385852137909</v>
      </c>
      <c r="K250" s="408"/>
      <c r="L250" s="408"/>
      <c r="M250" s="408">
        <v>1.2593654222541599</v>
      </c>
      <c r="N250" s="408"/>
      <c r="O250" s="411"/>
      <c r="P250" s="417">
        <v>11.750516902818999</v>
      </c>
      <c r="Q250" s="237">
        <v>71.855740675226556</v>
      </c>
      <c r="R250" s="237">
        <v>0</v>
      </c>
      <c r="S250" s="237">
        <v>16.541271365827853</v>
      </c>
      <c r="T250" s="237">
        <v>0.26220155342322604</v>
      </c>
      <c r="U250" s="237">
        <v>5.3688352391927777E-2</v>
      </c>
      <c r="V250" s="237">
        <v>1.4400058158406746</v>
      </c>
      <c r="W250" s="237">
        <v>6.0448453133229867</v>
      </c>
      <c r="X250" s="412">
        <v>3.8022469239667802</v>
      </c>
      <c r="Y250" s="270">
        <v>0.87842756883425832</v>
      </c>
      <c r="Z250" s="270">
        <v>87.740847847538816</v>
      </c>
      <c r="AA250" s="270">
        <v>17713.781953221271</v>
      </c>
      <c r="AB250" s="270">
        <v>191.10087857035251</v>
      </c>
      <c r="AC250" s="270">
        <v>6.3629918604339011</v>
      </c>
      <c r="AD250" s="270">
        <v>1.9053612474029233</v>
      </c>
      <c r="AE250" s="270">
        <v>15.270413648143659</v>
      </c>
      <c r="AF250" s="270">
        <v>0.45266125688493059</v>
      </c>
      <c r="AG250" s="270">
        <v>14.559113475094604</v>
      </c>
      <c r="AH250" s="270">
        <v>24.586583393945983</v>
      </c>
      <c r="AI250" s="270">
        <v>2.5967632133407004</v>
      </c>
      <c r="AJ250" s="270">
        <v>15.45015827001188</v>
      </c>
      <c r="AK250" s="270">
        <v>280.47491674027111</v>
      </c>
      <c r="AL250" s="270">
        <v>9.8071499942288387</v>
      </c>
      <c r="AM250" s="270">
        <v>1.755056562648301</v>
      </c>
      <c r="AN250" s="270">
        <v>162.08353378213221</v>
      </c>
      <c r="AO250" s="270">
        <v>3.4624319798035201</v>
      </c>
      <c r="AP250" s="270">
        <v>1898.3991247777949</v>
      </c>
      <c r="AQ250" s="270">
        <v>0.68634350976388114</v>
      </c>
      <c r="AR250" s="270">
        <v>1.5526517835979055</v>
      </c>
      <c r="AS250" s="270">
        <v>0.21289832289051669</v>
      </c>
      <c r="AT250" s="270">
        <v>1.1572114410064451</v>
      </c>
      <c r="AU250" s="270">
        <v>5.36608097489564</v>
      </c>
      <c r="AV250" s="270">
        <v>0.21149614156625393</v>
      </c>
      <c r="AW250" s="270">
        <v>0.53995516115683528</v>
      </c>
      <c r="AX250" s="270">
        <v>7.4557074558991687E-2</v>
      </c>
      <c r="AY250" s="270">
        <v>0.47418177275550633</v>
      </c>
      <c r="AZ250" s="270">
        <v>7.142412014749637E-2</v>
      </c>
      <c r="BA250" s="270">
        <v>23.153081582228094</v>
      </c>
      <c r="BB250" s="270">
        <v>11.909553459840854</v>
      </c>
      <c r="BC250" s="270">
        <v>22.443661596298909</v>
      </c>
      <c r="BD250" s="270">
        <v>103.38526846610662</v>
      </c>
      <c r="BE250" s="270">
        <v>50.913966594869891</v>
      </c>
      <c r="BF250" s="270">
        <v>125.4383670800127</v>
      </c>
      <c r="BG250" s="26"/>
    </row>
    <row r="251" spans="1:59" s="96" customFormat="1" ht="12.75" x14ac:dyDescent="0.2">
      <c r="A251" s="13">
        <v>1.3</v>
      </c>
      <c r="B251" s="279">
        <v>730</v>
      </c>
      <c r="C251" s="408">
        <v>5.38805803195718</v>
      </c>
      <c r="D251" s="408">
        <v>13.3534708195237</v>
      </c>
      <c r="E251" s="408"/>
      <c r="F251" s="408">
        <v>2.8322612417312798</v>
      </c>
      <c r="G251" s="408">
        <v>39.176475892789703</v>
      </c>
      <c r="H251" s="408">
        <v>3.0017160839041601</v>
      </c>
      <c r="I251" s="408">
        <v>23.4470415847595</v>
      </c>
      <c r="J251" s="408">
        <v>11.456264727289801</v>
      </c>
      <c r="K251" s="408"/>
      <c r="L251" s="408"/>
      <c r="M251" s="408">
        <v>1.3447116180445999</v>
      </c>
      <c r="N251" s="408"/>
      <c r="O251" s="411"/>
      <c r="P251" s="417">
        <v>11.9979994650745</v>
      </c>
      <c r="Q251" s="237">
        <v>71.765053159635499</v>
      </c>
      <c r="R251" s="237">
        <v>0</v>
      </c>
      <c r="S251" s="237">
        <v>16.64308741019634</v>
      </c>
      <c r="T251" s="237">
        <v>0.24321132634463602</v>
      </c>
      <c r="U251" s="237">
        <v>5.1809800435927665E-2</v>
      </c>
      <c r="V251" s="237">
        <v>1.3643703742452955</v>
      </c>
      <c r="W251" s="237">
        <v>6.2443011605908403</v>
      </c>
      <c r="X251" s="412">
        <v>3.6881667685514707</v>
      </c>
      <c r="Y251" s="270">
        <v>0.88463049242073366</v>
      </c>
      <c r="Z251" s="270">
        <v>84.903378552550265</v>
      </c>
      <c r="AA251" s="270">
        <v>17925.111531777678</v>
      </c>
      <c r="AB251" s="270">
        <v>186.18755426035369</v>
      </c>
      <c r="AC251" s="270">
        <v>6.2047803114402926</v>
      </c>
      <c r="AD251" s="270">
        <v>1.8495910573191969</v>
      </c>
      <c r="AE251" s="270">
        <v>15.491211405040993</v>
      </c>
      <c r="AF251" s="270">
        <v>0.4578130587713099</v>
      </c>
      <c r="AG251" s="270">
        <v>14.724724693840963</v>
      </c>
      <c r="AH251" s="270">
        <v>24.987774410462542</v>
      </c>
      <c r="AI251" s="270">
        <v>2.6595742377518703</v>
      </c>
      <c r="AJ251" s="270">
        <v>15.799960635808485</v>
      </c>
      <c r="AK251" s="270">
        <v>298.37893428822599</v>
      </c>
      <c r="AL251" s="270">
        <v>10.082911049077673</v>
      </c>
      <c r="AM251" s="270">
        <v>1.7724089523767341</v>
      </c>
      <c r="AN251" s="270">
        <v>159.56065923199591</v>
      </c>
      <c r="AO251" s="270">
        <v>3.5114371611737063</v>
      </c>
      <c r="AP251" s="270">
        <v>1895.1102126351598</v>
      </c>
      <c r="AQ251" s="270">
        <v>0.69020794592353807</v>
      </c>
      <c r="AR251" s="270">
        <v>1.5148405323803638</v>
      </c>
      <c r="AS251" s="270">
        <v>0.20391363104313898</v>
      </c>
      <c r="AT251" s="270">
        <v>1.0906335907317422</v>
      </c>
      <c r="AU251" s="270">
        <v>5.0145009127514308</v>
      </c>
      <c r="AV251" s="270">
        <v>0.19693383543710022</v>
      </c>
      <c r="AW251" s="270">
        <v>0.49839778843448523</v>
      </c>
      <c r="AX251" s="270">
        <v>6.8390186531851527E-2</v>
      </c>
      <c r="AY251" s="270">
        <v>0.43311788893602382</v>
      </c>
      <c r="AZ251" s="270">
        <v>6.503365253346341E-2</v>
      </c>
      <c r="BA251" s="270">
        <v>21.799534154812971</v>
      </c>
      <c r="BB251" s="270">
        <v>12.498451975754412</v>
      </c>
      <c r="BC251" s="270">
        <v>23.249148908534313</v>
      </c>
      <c r="BD251" s="270">
        <v>97.795835127111616</v>
      </c>
      <c r="BE251" s="270">
        <v>49.168128376269443</v>
      </c>
      <c r="BF251" s="270">
        <v>126.3856210957689</v>
      </c>
      <c r="BG251" s="26"/>
    </row>
    <row r="252" spans="1:59" s="96" customFormat="1" ht="12.75" x14ac:dyDescent="0.2">
      <c r="A252" s="13">
        <v>1.35</v>
      </c>
      <c r="B252" s="279">
        <v>730</v>
      </c>
      <c r="C252" s="408">
        <v>5.7093497321522602</v>
      </c>
      <c r="D252" s="408">
        <v>14.1638329616019</v>
      </c>
      <c r="E252" s="408"/>
      <c r="F252" s="408">
        <v>2.4901840445466799</v>
      </c>
      <c r="G252" s="408">
        <v>35.988575177067197</v>
      </c>
      <c r="H252" s="408">
        <v>3.1383343196284099</v>
      </c>
      <c r="I252" s="408">
        <v>25.7941442603104</v>
      </c>
      <c r="J252" s="408">
        <v>11.2877886879012</v>
      </c>
      <c r="K252" s="408"/>
      <c r="L252" s="408"/>
      <c r="M252" s="408">
        <v>1.42779081679193</v>
      </c>
      <c r="N252" s="408"/>
      <c r="O252" s="411"/>
      <c r="P252" s="417">
        <v>12.2751994135796</v>
      </c>
      <c r="Q252" s="237">
        <v>71.693026000506777</v>
      </c>
      <c r="R252" s="237">
        <v>0</v>
      </c>
      <c r="S252" s="237">
        <v>16.741558976060229</v>
      </c>
      <c r="T252" s="237">
        <v>0.23198281825231454</v>
      </c>
      <c r="U252" s="237">
        <v>5.106519165227108E-2</v>
      </c>
      <c r="V252" s="237">
        <v>1.2740192787418736</v>
      </c>
      <c r="W252" s="237">
        <v>6.5002335801388824</v>
      </c>
      <c r="X252" s="412">
        <v>3.5081141546476404</v>
      </c>
      <c r="Y252" s="270">
        <v>0.89229743597376987</v>
      </c>
      <c r="Z252" s="270">
        <v>82.315493079647126</v>
      </c>
      <c r="AA252" s="270">
        <v>18144.173782113157</v>
      </c>
      <c r="AB252" s="270">
        <v>181.51373684317136</v>
      </c>
      <c r="AC252" s="270">
        <v>6.0599210874551801</v>
      </c>
      <c r="AD252" s="270">
        <v>1.8023021508801833</v>
      </c>
      <c r="AE252" s="270">
        <v>15.745609578846985</v>
      </c>
      <c r="AF252" s="270">
        <v>0.46364997913886002</v>
      </c>
      <c r="AG252" s="270">
        <v>14.913766308320856</v>
      </c>
      <c r="AH252" s="270">
        <v>25.426543586322328</v>
      </c>
      <c r="AI252" s="270">
        <v>2.7272089006905889</v>
      </c>
      <c r="AJ252" s="270">
        <v>16.199312076211946</v>
      </c>
      <c r="AK252" s="270">
        <v>319.20856713250976</v>
      </c>
      <c r="AL252" s="270">
        <v>10.380864022219198</v>
      </c>
      <c r="AM252" s="270">
        <v>1.7934468384110225</v>
      </c>
      <c r="AN252" s="270">
        <v>157.5751939505279</v>
      </c>
      <c r="AO252" s="270">
        <v>3.5663534088797224</v>
      </c>
      <c r="AP252" s="270">
        <v>1894.836199927975</v>
      </c>
      <c r="AQ252" s="270">
        <v>0.69556514910724587</v>
      </c>
      <c r="AR252" s="270">
        <v>1.4846501848792335</v>
      </c>
      <c r="AS252" s="270">
        <v>0.19662428313708497</v>
      </c>
      <c r="AT252" s="270">
        <v>1.0372545207913202</v>
      </c>
      <c r="AU252" s="270">
        <v>4.7354333308622412</v>
      </c>
      <c r="AV252" s="270">
        <v>0.18542398339139529</v>
      </c>
      <c r="AW252" s="270">
        <v>0.46592101144905257</v>
      </c>
      <c r="AX252" s="270">
        <v>6.3613026671865816E-2</v>
      </c>
      <c r="AY252" s="270">
        <v>0.40150149695875548</v>
      </c>
      <c r="AZ252" s="270">
        <v>6.013608897945702E-2</v>
      </c>
      <c r="BA252" s="270">
        <v>20.717756883723411</v>
      </c>
      <c r="BB252" s="270">
        <v>13.146078754932466</v>
      </c>
      <c r="BC252" s="270">
        <v>24.036753391913578</v>
      </c>
      <c r="BD252" s="270">
        <v>92.852089007599105</v>
      </c>
      <c r="BE252" s="270">
        <v>47.542147208708414</v>
      </c>
      <c r="BF252" s="270">
        <v>127.58050520469891</v>
      </c>
      <c r="BG252" s="26"/>
    </row>
    <row r="253" spans="1:59" s="96" customFormat="1" ht="12.75" x14ac:dyDescent="0.2">
      <c r="A253" s="13">
        <v>1.4</v>
      </c>
      <c r="B253" s="279">
        <v>730</v>
      </c>
      <c r="C253" s="408">
        <v>5.9510441842363901</v>
      </c>
      <c r="D253" s="408">
        <v>14.7843894611292</v>
      </c>
      <c r="E253" s="408"/>
      <c r="F253" s="408">
        <v>2.04874473406452</v>
      </c>
      <c r="G253" s="408">
        <v>33.328467385554603</v>
      </c>
      <c r="H253" s="408">
        <v>3.28473041909358</v>
      </c>
      <c r="I253" s="408">
        <v>27.928580325340199</v>
      </c>
      <c r="J253" s="408">
        <v>11.187500603242899</v>
      </c>
      <c r="K253" s="408"/>
      <c r="L253" s="408"/>
      <c r="M253" s="408">
        <v>1.4865428873386699</v>
      </c>
      <c r="N253" s="408"/>
      <c r="O253" s="411"/>
      <c r="P253" s="417">
        <v>12.529495735079101</v>
      </c>
      <c r="Q253" s="237">
        <v>71.611980120817393</v>
      </c>
      <c r="R253" s="237">
        <v>0</v>
      </c>
      <c r="S253" s="237">
        <v>16.838619766342806</v>
      </c>
      <c r="T253" s="237">
        <v>0.21748356797599627</v>
      </c>
      <c r="U253" s="237">
        <v>4.9457974023975997E-2</v>
      </c>
      <c r="V253" s="237">
        <v>1.2022685530921704</v>
      </c>
      <c r="W253" s="237">
        <v>6.6959742207400712</v>
      </c>
      <c r="X253" s="412">
        <v>3.3842157970075766</v>
      </c>
      <c r="Y253" s="270">
        <v>0.90024283511262049</v>
      </c>
      <c r="Z253" s="270">
        <v>80.124583521588846</v>
      </c>
      <c r="AA253" s="270">
        <v>18315.645729031636</v>
      </c>
      <c r="AB253" s="270">
        <v>177.82698178924915</v>
      </c>
      <c r="AC253" s="270">
        <v>5.9721047711361752</v>
      </c>
      <c r="AD253" s="270">
        <v>1.7714271157766139</v>
      </c>
      <c r="AE253" s="270">
        <v>16.025227746177606</v>
      </c>
      <c r="AF253" s="270">
        <v>0.46982352338719752</v>
      </c>
      <c r="AG253" s="270">
        <v>15.150756954260247</v>
      </c>
      <c r="AH253" s="270">
        <v>25.90038582530012</v>
      </c>
      <c r="AI253" s="270">
        <v>2.7938538151986823</v>
      </c>
      <c r="AJ253" s="270">
        <v>16.702336936943748</v>
      </c>
      <c r="AK253" s="270">
        <v>348.68864851635072</v>
      </c>
      <c r="AL253" s="270">
        <v>10.666669203157703</v>
      </c>
      <c r="AM253" s="270">
        <v>1.8110395444119645</v>
      </c>
      <c r="AN253" s="270">
        <v>155.84066441022284</v>
      </c>
      <c r="AO253" s="270">
        <v>3.613358131873901</v>
      </c>
      <c r="AP253" s="270">
        <v>1895.7329584321587</v>
      </c>
      <c r="AQ253" s="270">
        <v>0.70140085457580426</v>
      </c>
      <c r="AR253" s="270">
        <v>1.4565825376848529</v>
      </c>
      <c r="AS253" s="270">
        <v>0.19024887411790889</v>
      </c>
      <c r="AT253" s="270">
        <v>0.99228666277980038</v>
      </c>
      <c r="AU253" s="270">
        <v>4.5040532117998371</v>
      </c>
      <c r="AV253" s="270">
        <v>0.17595154101205257</v>
      </c>
      <c r="AW253" s="270">
        <v>0.43964483668547022</v>
      </c>
      <c r="AX253" s="270">
        <v>5.9789750491167845E-2</v>
      </c>
      <c r="AY253" s="270">
        <v>0.37638220171942077</v>
      </c>
      <c r="AZ253" s="270">
        <v>5.6265366187866858E-2</v>
      </c>
      <c r="BA253" s="270">
        <v>19.795326193149684</v>
      </c>
      <c r="BB253" s="270">
        <v>13.730506581923198</v>
      </c>
      <c r="BC253" s="270">
        <v>24.762124529437756</v>
      </c>
      <c r="BD253" s="270">
        <v>89.169199230733625</v>
      </c>
      <c r="BE253" s="270">
        <v>46.150785672907965</v>
      </c>
      <c r="BF253" s="270">
        <v>128.34605174044927</v>
      </c>
      <c r="BG253" s="26"/>
    </row>
    <row r="254" spans="1:59" s="96" customFormat="1" ht="12.75" x14ac:dyDescent="0.2">
      <c r="A254" s="13">
        <v>1.45</v>
      </c>
      <c r="B254" s="279">
        <v>730</v>
      </c>
      <c r="C254" s="408">
        <v>6.7422540718908603</v>
      </c>
      <c r="D254" s="408">
        <v>17.869041490223299</v>
      </c>
      <c r="E254" s="408"/>
      <c r="F254" s="408">
        <v>1.9249149035531401</v>
      </c>
      <c r="G254" s="408">
        <v>27.663649129763499</v>
      </c>
      <c r="H254" s="408">
        <v>3.1389438453775198</v>
      </c>
      <c r="I254" s="408">
        <v>31.445819478888499</v>
      </c>
      <c r="J254" s="408">
        <v>10.5389402496541</v>
      </c>
      <c r="K254" s="408"/>
      <c r="L254" s="408"/>
      <c r="M254" s="408"/>
      <c r="N254" s="408"/>
      <c r="O254" s="411">
        <v>0.67643683064917004</v>
      </c>
      <c r="P254" s="417">
        <v>12.710558304105399</v>
      </c>
      <c r="Q254" s="237">
        <v>71.463035395112243</v>
      </c>
      <c r="R254" s="237">
        <v>0</v>
      </c>
      <c r="S254" s="237">
        <v>16.947729593592047</v>
      </c>
      <c r="T254" s="237">
        <v>0.18390621384779707</v>
      </c>
      <c r="U254" s="237">
        <v>4.3858771591422485E-2</v>
      </c>
      <c r="V254" s="237">
        <v>1.204066528137036</v>
      </c>
      <c r="W254" s="237">
        <v>6.6438489786531179</v>
      </c>
      <c r="X254" s="412">
        <v>3.5135545190663384</v>
      </c>
      <c r="Y254" s="270">
        <v>0.945641113129011</v>
      </c>
      <c r="Z254" s="270">
        <v>82.997533569598716</v>
      </c>
      <c r="AA254" s="270">
        <v>20138.270216951936</v>
      </c>
      <c r="AB254" s="270">
        <v>194.28310015728476</v>
      </c>
      <c r="AC254" s="270">
        <v>5.5755194768890171</v>
      </c>
      <c r="AD254" s="270">
        <v>1.6672795688167539</v>
      </c>
      <c r="AE254" s="270">
        <v>2.643767120680327</v>
      </c>
      <c r="AF254" s="270">
        <v>0.11608423853733955</v>
      </c>
      <c r="AG254" s="270">
        <v>21.91653506845406</v>
      </c>
      <c r="AH254" s="270">
        <v>38.787498433882938</v>
      </c>
      <c r="AI254" s="270">
        <v>3.998747533391783</v>
      </c>
      <c r="AJ254" s="270">
        <v>16.904143063155644</v>
      </c>
      <c r="AK254" s="270">
        <v>414.94266763588337</v>
      </c>
      <c r="AL254" s="270">
        <v>15.505135563179124</v>
      </c>
      <c r="AM254" s="270">
        <v>2.2212315430146101</v>
      </c>
      <c r="AN254" s="270">
        <v>151.21009206598831</v>
      </c>
      <c r="AO254" s="270">
        <v>3.634554317729354</v>
      </c>
      <c r="AP254" s="270">
        <v>1467.415777752369</v>
      </c>
      <c r="AQ254" s="270">
        <v>0.84568460154546243</v>
      </c>
      <c r="AR254" s="270">
        <v>1.5360458058279094</v>
      </c>
      <c r="AS254" s="270">
        <v>0.19015792732237063</v>
      </c>
      <c r="AT254" s="270">
        <v>0.95644450155196892</v>
      </c>
      <c r="AU254" s="270">
        <v>4.2474796841390239</v>
      </c>
      <c r="AV254" s="270">
        <v>0.16517880024101605</v>
      </c>
      <c r="AW254" s="270">
        <v>0.40816988040894109</v>
      </c>
      <c r="AX254" s="270">
        <v>5.491980056735829E-2</v>
      </c>
      <c r="AY254" s="270">
        <v>0.3434940769257343</v>
      </c>
      <c r="AZ254" s="270">
        <v>5.1088478066934881E-2</v>
      </c>
      <c r="BA254" s="270">
        <v>18.591620359881354</v>
      </c>
      <c r="BB254" s="270">
        <v>15.145088907388795</v>
      </c>
      <c r="BC254" s="270">
        <v>25.64558257690388</v>
      </c>
      <c r="BD254" s="270">
        <v>80.006246274845921</v>
      </c>
      <c r="BE254" s="270">
        <v>43.349406178552286</v>
      </c>
      <c r="BF254" s="270">
        <v>136.17086267746106</v>
      </c>
      <c r="BG254" s="26"/>
    </row>
    <row r="255" spans="1:59" s="96" customFormat="1" ht="12.75" x14ac:dyDescent="0.2">
      <c r="A255" s="13">
        <v>1.5</v>
      </c>
      <c r="B255" s="279">
        <v>730</v>
      </c>
      <c r="C255" s="408">
        <v>7.0055023529884402</v>
      </c>
      <c r="D255" s="408">
        <v>18.841631570458201</v>
      </c>
      <c r="E255" s="408"/>
      <c r="F255" s="408">
        <v>1.35276393507003</v>
      </c>
      <c r="G255" s="408">
        <v>24.822718163362602</v>
      </c>
      <c r="H255" s="408">
        <v>3.2477096967121502</v>
      </c>
      <c r="I255" s="408">
        <v>33.601384973131601</v>
      </c>
      <c r="J255" s="408">
        <v>10.4211506825397</v>
      </c>
      <c r="K255" s="408"/>
      <c r="L255" s="408"/>
      <c r="M255" s="408"/>
      <c r="N255" s="408"/>
      <c r="O255" s="411">
        <v>0.70713862573727604</v>
      </c>
      <c r="P255" s="417">
        <v>12.939872140943301</v>
      </c>
      <c r="Q255" s="237">
        <v>71.368982244636996</v>
      </c>
      <c r="R255" s="237">
        <v>0</v>
      </c>
      <c r="S255" s="237">
        <v>17.041863654685958</v>
      </c>
      <c r="T255" s="237">
        <v>0.16903059293701062</v>
      </c>
      <c r="U255" s="237">
        <v>4.1731499034821054E-2</v>
      </c>
      <c r="V255" s="237">
        <v>1.1552600106505155</v>
      </c>
      <c r="W255" s="237">
        <v>6.7604670911814297</v>
      </c>
      <c r="X255" s="412">
        <v>3.4626649068732549</v>
      </c>
      <c r="Y255" s="270">
        <v>0.95885601959822553</v>
      </c>
      <c r="Z255" s="270">
        <v>81.314044181735468</v>
      </c>
      <c r="AA255" s="270">
        <v>20528.699100303769</v>
      </c>
      <c r="AB255" s="270">
        <v>192.87829654398681</v>
      </c>
      <c r="AC255" s="270">
        <v>5.4847583203973143</v>
      </c>
      <c r="AD255" s="270">
        <v>1.6397756596733024</v>
      </c>
      <c r="AE255" s="270">
        <v>2.5546558686413054</v>
      </c>
      <c r="AF255" s="270">
        <v>0.1125567797425823</v>
      </c>
      <c r="AG255" s="270">
        <v>22.896760953099481</v>
      </c>
      <c r="AH255" s="270">
        <v>40.765268978766187</v>
      </c>
      <c r="AI255" s="270">
        <v>4.2184100784916989</v>
      </c>
      <c r="AJ255" s="270">
        <v>17.585166427885568</v>
      </c>
      <c r="AK255" s="270">
        <v>484.42133338527799</v>
      </c>
      <c r="AL255" s="270">
        <v>16.455555839354449</v>
      </c>
      <c r="AM255" s="270">
        <v>2.2700380087096268</v>
      </c>
      <c r="AN255" s="270">
        <v>149.49979222846682</v>
      </c>
      <c r="AO255" s="270">
        <v>3.6813235237220461</v>
      </c>
      <c r="AP255" s="270">
        <v>1451.38886884832</v>
      </c>
      <c r="AQ255" s="270">
        <v>0.86376993850281869</v>
      </c>
      <c r="AR255" s="270">
        <v>1.5117158863815234</v>
      </c>
      <c r="AS255" s="270">
        <v>0.18457377995166865</v>
      </c>
      <c r="AT255" s="270">
        <v>0.91906839557778464</v>
      </c>
      <c r="AU255" s="270">
        <v>4.0622443180214232</v>
      </c>
      <c r="AV255" s="270">
        <v>0.15767745398358268</v>
      </c>
      <c r="AW255" s="270">
        <v>0.38791746796028814</v>
      </c>
      <c r="AX255" s="270">
        <v>5.204064024104374E-2</v>
      </c>
      <c r="AY255" s="270">
        <v>0.32485699503232696</v>
      </c>
      <c r="AZ255" s="270">
        <v>4.8249322307780486E-2</v>
      </c>
      <c r="BA255" s="270">
        <v>17.854035991222545</v>
      </c>
      <c r="BB255" s="270">
        <v>15.974846532017546</v>
      </c>
      <c r="BC255" s="270">
        <v>26.411142227104961</v>
      </c>
      <c r="BD255" s="270">
        <v>76.977171209343936</v>
      </c>
      <c r="BE255" s="270">
        <v>42.046398049129273</v>
      </c>
      <c r="BF255" s="270">
        <v>137.42032793107128</v>
      </c>
      <c r="BG255" s="26"/>
    </row>
    <row r="256" spans="1:59" s="96" customFormat="1" ht="12.75" x14ac:dyDescent="0.2">
      <c r="A256" s="13">
        <v>1.55</v>
      </c>
      <c r="B256" s="279">
        <v>730</v>
      </c>
      <c r="C256" s="408">
        <v>6.9278352655210398</v>
      </c>
      <c r="D256" s="408">
        <v>21.940434944233999</v>
      </c>
      <c r="E256" s="408"/>
      <c r="F256" s="408"/>
      <c r="G256" s="408">
        <v>22.1663506948213</v>
      </c>
      <c r="H256" s="408">
        <v>1.71926002911085</v>
      </c>
      <c r="I256" s="408">
        <v>34.712477667036701</v>
      </c>
      <c r="J256" s="408">
        <v>9.8966659331782392</v>
      </c>
      <c r="K256" s="408">
        <v>1.85004666686224</v>
      </c>
      <c r="L256" s="408"/>
      <c r="M256" s="408"/>
      <c r="N256" s="408"/>
      <c r="O256" s="411">
        <v>0.78692879923562098</v>
      </c>
      <c r="P256" s="417">
        <v>13.323549082480101</v>
      </c>
      <c r="Q256" s="237">
        <v>71.391664054954887</v>
      </c>
      <c r="R256" s="237">
        <v>0</v>
      </c>
      <c r="S256" s="237">
        <v>17.09537043611277</v>
      </c>
      <c r="T256" s="237">
        <v>0.17728573963962413</v>
      </c>
      <c r="U256" s="237">
        <v>4.4892559519113917E-2</v>
      </c>
      <c r="V256" s="237">
        <v>1.0501305820407048</v>
      </c>
      <c r="W256" s="237">
        <v>7.0984257547245289</v>
      </c>
      <c r="X256" s="412">
        <v>3.1422308730083719</v>
      </c>
      <c r="Y256" s="270">
        <v>1.0618021587729838</v>
      </c>
      <c r="Z256" s="270">
        <v>83.85698240481733</v>
      </c>
      <c r="AA256" s="270">
        <v>21587.418193910577</v>
      </c>
      <c r="AB256" s="270">
        <v>210.19428073372089</v>
      </c>
      <c r="AC256" s="270">
        <v>5.4953593652494792</v>
      </c>
      <c r="AD256" s="270">
        <v>1.6780432764823696</v>
      </c>
      <c r="AE256" s="270">
        <v>2.2405567851011434</v>
      </c>
      <c r="AF256" s="270">
        <v>0.10316966475519135</v>
      </c>
      <c r="AG256" s="270">
        <v>24.824686011952277</v>
      </c>
      <c r="AH256" s="270">
        <v>43.852798132529777</v>
      </c>
      <c r="AI256" s="270">
        <v>4.5066152908934844</v>
      </c>
      <c r="AJ256" s="270">
        <v>19.865739074915208</v>
      </c>
      <c r="AK256" s="270">
        <v>771.36902036569222</v>
      </c>
      <c r="AL256" s="270">
        <v>17.662335445159627</v>
      </c>
      <c r="AM256" s="270">
        <v>2.3453463127289629</v>
      </c>
      <c r="AN256" s="270">
        <v>149.29489936744446</v>
      </c>
      <c r="AO256" s="270">
        <v>3.7253614195366578</v>
      </c>
      <c r="AP256" s="270">
        <v>1308.0720734479069</v>
      </c>
      <c r="AQ256" s="270">
        <v>0.90382488938444239</v>
      </c>
      <c r="AR256" s="270">
        <v>1.5143746286028805</v>
      </c>
      <c r="AS256" s="270">
        <v>0.18301141988247083</v>
      </c>
      <c r="AT256" s="270">
        <v>0.90473768642625907</v>
      </c>
      <c r="AU256" s="270">
        <v>3.9859385101467026</v>
      </c>
      <c r="AV256" s="270">
        <v>0.15451367268080249</v>
      </c>
      <c r="AW256" s="270">
        <v>0.37900369256141347</v>
      </c>
      <c r="AX256" s="270">
        <v>5.0745782527968061E-2</v>
      </c>
      <c r="AY256" s="270">
        <v>0.3163679407364175</v>
      </c>
      <c r="AZ256" s="270">
        <v>4.6946081825135461E-2</v>
      </c>
      <c r="BA256" s="270">
        <v>17.792713900295727</v>
      </c>
      <c r="BB256" s="270">
        <v>14.416823108743563</v>
      </c>
      <c r="BC256" s="270">
        <v>26.539664349160745</v>
      </c>
      <c r="BD256" s="270">
        <v>74.518795989626625</v>
      </c>
      <c r="BE256" s="270">
        <v>39.531570306374839</v>
      </c>
      <c r="BF256" s="270">
        <v>140.80130671580565</v>
      </c>
      <c r="BG256" s="26"/>
    </row>
    <row r="257" spans="1:59" s="96" customFormat="1" ht="12.75" x14ac:dyDescent="0.2">
      <c r="A257" s="13">
        <v>1.6</v>
      </c>
      <c r="B257" s="279">
        <v>730</v>
      </c>
      <c r="C257" s="408">
        <v>6.9844062136313196</v>
      </c>
      <c r="D257" s="408">
        <v>24.644001209221599</v>
      </c>
      <c r="E257" s="408"/>
      <c r="F257" s="408"/>
      <c r="G257" s="408">
        <v>18.076933785993202</v>
      </c>
      <c r="H257" s="408">
        <v>0.55500722239085098</v>
      </c>
      <c r="I257" s="408">
        <v>36.683343409536597</v>
      </c>
      <c r="J257" s="408">
        <v>9.0162239135200508</v>
      </c>
      <c r="K257" s="408">
        <v>3.1692444253316499</v>
      </c>
      <c r="L257" s="408"/>
      <c r="M257" s="408"/>
      <c r="N257" s="408"/>
      <c r="O257" s="411">
        <v>0.87083982037464203</v>
      </c>
      <c r="P257" s="417">
        <v>14.0269462106818</v>
      </c>
      <c r="Q257" s="237">
        <v>71.538590405765888</v>
      </c>
      <c r="R257" s="237">
        <v>0</v>
      </c>
      <c r="S257" s="237">
        <v>17.053057748389044</v>
      </c>
      <c r="T257" s="237">
        <v>0.18544369377124631</v>
      </c>
      <c r="U257" s="237">
        <v>4.891373854429025E-2</v>
      </c>
      <c r="V257" s="237">
        <v>0.99817298102411645</v>
      </c>
      <c r="W257" s="237">
        <v>7.2028604956608735</v>
      </c>
      <c r="X257" s="412">
        <v>2.9729609368445367</v>
      </c>
      <c r="Y257" s="270">
        <v>1.1723370210015327</v>
      </c>
      <c r="Z257" s="270">
        <v>86.365433811914443</v>
      </c>
      <c r="AA257" s="270">
        <v>22998.50144786941</v>
      </c>
      <c r="AB257" s="270">
        <v>219.75555198557137</v>
      </c>
      <c r="AC257" s="270">
        <v>5.4290214597557149</v>
      </c>
      <c r="AD257" s="270">
        <v>1.6838586403250917</v>
      </c>
      <c r="AE257" s="270">
        <v>2.0085078106632199</v>
      </c>
      <c r="AF257" s="270">
        <v>9.5167165816338356E-2</v>
      </c>
      <c r="AG257" s="270">
        <v>26.770278859216369</v>
      </c>
      <c r="AH257" s="270">
        <v>47.795478124210327</v>
      </c>
      <c r="AI257" s="270">
        <v>4.9353795787160655</v>
      </c>
      <c r="AJ257" s="270">
        <v>20.950628399038379</v>
      </c>
      <c r="AK257" s="270">
        <v>846.76308265859461</v>
      </c>
      <c r="AL257" s="270">
        <v>19.612164600400675</v>
      </c>
      <c r="AM257" s="270">
        <v>2.4585581697101833</v>
      </c>
      <c r="AN257" s="270">
        <v>148.79199820754891</v>
      </c>
      <c r="AO257" s="270">
        <v>3.8146817131474786</v>
      </c>
      <c r="AP257" s="270">
        <v>1215.5741274151662</v>
      </c>
      <c r="AQ257" s="270">
        <v>0.93243286953090332</v>
      </c>
      <c r="AR257" s="270">
        <v>1.5121612996450808</v>
      </c>
      <c r="AS257" s="270">
        <v>0.1798463101811221</v>
      </c>
      <c r="AT257" s="270">
        <v>0.87925548492348582</v>
      </c>
      <c r="AU257" s="270">
        <v>3.8541980259720447</v>
      </c>
      <c r="AV257" s="270">
        <v>0.14910806506167373</v>
      </c>
      <c r="AW257" s="270">
        <v>0.36406530754054561</v>
      </c>
      <c r="AX257" s="270">
        <v>4.8598247655635952E-2</v>
      </c>
      <c r="AY257" s="270">
        <v>0.30238139087030896</v>
      </c>
      <c r="AZ257" s="270">
        <v>4.4807714184564536E-2</v>
      </c>
      <c r="BA257" s="270">
        <v>17.446366448861465</v>
      </c>
      <c r="BB257" s="270">
        <v>14.03290609499323</v>
      </c>
      <c r="BC257" s="270">
        <v>27.271132576374459</v>
      </c>
      <c r="BD257" s="270">
        <v>70.427184039946539</v>
      </c>
      <c r="BE257" s="270">
        <v>37.59065847267324</v>
      </c>
      <c r="BF257" s="270">
        <v>145.75564103245475</v>
      </c>
      <c r="BG257" s="26"/>
    </row>
    <row r="258" spans="1:59" s="96" customFormat="1" ht="12.75" x14ac:dyDescent="0.2">
      <c r="A258" s="13">
        <v>1.6500000000000099</v>
      </c>
      <c r="B258" s="279">
        <v>730</v>
      </c>
      <c r="C258" s="408">
        <v>7.1586810833187302</v>
      </c>
      <c r="D258" s="408">
        <v>27.1714148586798</v>
      </c>
      <c r="E258" s="408"/>
      <c r="F258" s="408"/>
      <c r="G258" s="408">
        <v>13.5656704580817</v>
      </c>
      <c r="H258" s="408"/>
      <c r="I258" s="408">
        <v>38.926074233258603</v>
      </c>
      <c r="J258" s="408">
        <v>8.3401486598749806</v>
      </c>
      <c r="K258" s="408">
        <v>3.90332677539419</v>
      </c>
      <c r="L258" s="408"/>
      <c r="M258" s="408"/>
      <c r="N258" s="408"/>
      <c r="O258" s="411">
        <v>0.93468393139193096</v>
      </c>
      <c r="P258" s="417">
        <v>14.7028822128112</v>
      </c>
      <c r="Q258" s="237">
        <v>71.655906491907984</v>
      </c>
      <c r="R258" s="237">
        <v>0</v>
      </c>
      <c r="S258" s="237">
        <v>17.040855592467327</v>
      </c>
      <c r="T258" s="237">
        <v>0.18437415800853427</v>
      </c>
      <c r="U258" s="237">
        <v>5.1027223764780028E-2</v>
      </c>
      <c r="V258" s="237">
        <v>0.96968124644283005</v>
      </c>
      <c r="W258" s="237">
        <v>7.3058281425174325</v>
      </c>
      <c r="X258" s="412">
        <v>2.7923271448911158</v>
      </c>
      <c r="Y258" s="270">
        <v>1.2649471555653198</v>
      </c>
      <c r="Z258" s="270">
        <v>86.426511510618681</v>
      </c>
      <c r="AA258" s="270">
        <v>24217.563115414028</v>
      </c>
      <c r="AB258" s="270">
        <v>220.13067206784186</v>
      </c>
      <c r="AC258" s="270">
        <v>5.3258385270088135</v>
      </c>
      <c r="AD258" s="270">
        <v>1.6696793685202658</v>
      </c>
      <c r="AE258" s="270">
        <v>1.8739442264048682</v>
      </c>
      <c r="AF258" s="270">
        <v>9.0132878013481701E-2</v>
      </c>
      <c r="AG258" s="270">
        <v>29.055188184520702</v>
      </c>
      <c r="AH258" s="270">
        <v>52.772436674761067</v>
      </c>
      <c r="AI258" s="270">
        <v>5.5003771419468013</v>
      </c>
      <c r="AJ258" s="270">
        <v>21.948166589579778</v>
      </c>
      <c r="AK258" s="270">
        <v>937.60280342260376</v>
      </c>
      <c r="AL258" s="270">
        <v>22.275342595431706</v>
      </c>
      <c r="AM258" s="270">
        <v>2.5937642441873243</v>
      </c>
      <c r="AN258" s="270">
        <v>148.36541736566679</v>
      </c>
      <c r="AO258" s="270">
        <v>3.9300688748249373</v>
      </c>
      <c r="AP258" s="270">
        <v>1169.0351605737737</v>
      </c>
      <c r="AQ258" s="270">
        <v>0.96556243070107983</v>
      </c>
      <c r="AR258" s="270">
        <v>1.507997317960508</v>
      </c>
      <c r="AS258" s="270">
        <v>0.17625641075436296</v>
      </c>
      <c r="AT258" s="270">
        <v>0.85161176908527136</v>
      </c>
      <c r="AU258" s="270">
        <v>3.7133680804211076</v>
      </c>
      <c r="AV258" s="270">
        <v>0.14336178080056097</v>
      </c>
      <c r="AW258" s="270">
        <v>0.34837568601479246</v>
      </c>
      <c r="AX258" s="270">
        <v>4.6359298554678449E-2</v>
      </c>
      <c r="AY258" s="270">
        <v>0.28786923645024676</v>
      </c>
      <c r="AZ258" s="270">
        <v>4.2596094751514595E-2</v>
      </c>
      <c r="BA258" s="270">
        <v>16.965242046968843</v>
      </c>
      <c r="BB258" s="270">
        <v>14.392994882349136</v>
      </c>
      <c r="BC258" s="270">
        <v>28.243151563247398</v>
      </c>
      <c r="BD258" s="270">
        <v>66.516104050734342</v>
      </c>
      <c r="BE258" s="270">
        <v>35.986456052195749</v>
      </c>
      <c r="BF258" s="270">
        <v>150.97074142607184</v>
      </c>
      <c r="BG258" s="26"/>
    </row>
    <row r="259" spans="1:59" s="96" customFormat="1" ht="12.75" x14ac:dyDescent="0.2">
      <c r="A259" s="13">
        <v>1.69999999999998</v>
      </c>
      <c r="B259" s="279">
        <v>730</v>
      </c>
      <c r="C259" s="408">
        <v>7.3285736665521002</v>
      </c>
      <c r="D259" s="408">
        <v>29.1036574417057</v>
      </c>
      <c r="E259" s="408"/>
      <c r="F259" s="408"/>
      <c r="G259" s="408">
        <v>9.3476946489615003</v>
      </c>
      <c r="H259" s="408"/>
      <c r="I259" s="408">
        <v>41.221529683678902</v>
      </c>
      <c r="J259" s="408">
        <v>7.91903525065434</v>
      </c>
      <c r="K259" s="408">
        <v>4.1040996773294696</v>
      </c>
      <c r="L259" s="408"/>
      <c r="M259" s="408"/>
      <c r="N259" s="408"/>
      <c r="O259" s="411">
        <v>0.97540963111799095</v>
      </c>
      <c r="P259" s="417">
        <v>15.367103811670001</v>
      </c>
      <c r="Q259" s="237">
        <v>71.756360338446896</v>
      </c>
      <c r="R259" s="237">
        <v>0</v>
      </c>
      <c r="S259" s="237">
        <v>17.051059439121939</v>
      </c>
      <c r="T259" s="237">
        <v>0.17655708480814383</v>
      </c>
      <c r="U259" s="237">
        <v>5.1325997293590997E-2</v>
      </c>
      <c r="V259" s="237">
        <v>0.95310937474372481</v>
      </c>
      <c r="W259" s="237">
        <v>7.4054358615334266</v>
      </c>
      <c r="X259" s="412">
        <v>2.6061519040522803</v>
      </c>
      <c r="Y259" s="270">
        <v>1.3296639200247991</v>
      </c>
      <c r="Z259" s="270">
        <v>84.678549439134287</v>
      </c>
      <c r="AA259" s="270">
        <v>25055.272638003189</v>
      </c>
      <c r="AB259" s="270">
        <v>212.6989526358708</v>
      </c>
      <c r="AC259" s="270">
        <v>5.2489420008806453</v>
      </c>
      <c r="AD259" s="270">
        <v>1.6538818878973696</v>
      </c>
      <c r="AE259" s="270">
        <v>1.8088851836587214</v>
      </c>
      <c r="AF259" s="270">
        <v>8.7460598603576065E-2</v>
      </c>
      <c r="AG259" s="270">
        <v>31.551216452149653</v>
      </c>
      <c r="AH259" s="270">
        <v>58.438051886588042</v>
      </c>
      <c r="AI259" s="270">
        <v>6.1626459100825128</v>
      </c>
      <c r="AJ259" s="270">
        <v>22.85440356325887</v>
      </c>
      <c r="AK259" s="270">
        <v>1038.1873843499382</v>
      </c>
      <c r="AL259" s="270">
        <v>25.503153290635808</v>
      </c>
      <c r="AM259" s="270">
        <v>2.72860242438255</v>
      </c>
      <c r="AN259" s="270">
        <v>148.05075971770944</v>
      </c>
      <c r="AO259" s="270">
        <v>4.055134703684546</v>
      </c>
      <c r="AP259" s="270">
        <v>1155.2141355172107</v>
      </c>
      <c r="AQ259" s="270">
        <v>0.99702905956552268</v>
      </c>
      <c r="AR259" s="270">
        <v>1.4991447865299832</v>
      </c>
      <c r="AS259" s="270">
        <v>0.17238502115215146</v>
      </c>
      <c r="AT259" s="270">
        <v>0.82400757565604998</v>
      </c>
      <c r="AU259" s="270">
        <v>3.5759583271817932</v>
      </c>
      <c r="AV259" s="270">
        <v>0.1378012801738045</v>
      </c>
      <c r="AW259" s="270">
        <v>0.33345258638388137</v>
      </c>
      <c r="AX259" s="270">
        <v>4.4251508742979617E-2</v>
      </c>
      <c r="AY259" s="270">
        <v>0.27429505119527003</v>
      </c>
      <c r="AZ259" s="270">
        <v>4.0536492064253596E-2</v>
      </c>
      <c r="BA259" s="270">
        <v>16.408998888725115</v>
      </c>
      <c r="BB259" s="270">
        <v>15.332957795276791</v>
      </c>
      <c r="BC259" s="270">
        <v>29.360596592555634</v>
      </c>
      <c r="BD259" s="270">
        <v>63.32800476328724</v>
      </c>
      <c r="BE259" s="270">
        <v>34.790788488019309</v>
      </c>
      <c r="BF259" s="270">
        <v>155.44230293024575</v>
      </c>
      <c r="BG259" s="26"/>
    </row>
    <row r="260" spans="1:59" s="96" customFormat="1" ht="12.75" x14ac:dyDescent="0.2">
      <c r="A260" s="13">
        <v>1.75</v>
      </c>
      <c r="B260" s="279">
        <v>730</v>
      </c>
      <c r="C260" s="408">
        <v>7.4394297674453904</v>
      </c>
      <c r="D260" s="408">
        <v>31.041715773739501</v>
      </c>
      <c r="E260" s="408"/>
      <c r="F260" s="408"/>
      <c r="G260" s="408">
        <v>5.4145486049494203</v>
      </c>
      <c r="H260" s="408"/>
      <c r="I260" s="408">
        <v>43.281556771565</v>
      </c>
      <c r="J260" s="408">
        <v>7.5509429116853104</v>
      </c>
      <c r="K260" s="408">
        <v>4.2613265583339199</v>
      </c>
      <c r="L260" s="408"/>
      <c r="M260" s="408"/>
      <c r="N260" s="408"/>
      <c r="O260" s="411">
        <v>1.0104796122813999</v>
      </c>
      <c r="P260" s="417">
        <v>16.0916054894284</v>
      </c>
      <c r="Q260" s="237">
        <v>71.866100278557909</v>
      </c>
      <c r="R260" s="237">
        <v>0</v>
      </c>
      <c r="S260" s="237">
        <v>17.053219260334068</v>
      </c>
      <c r="T260" s="237">
        <v>0.16500573539455479</v>
      </c>
      <c r="U260" s="237">
        <v>5.0797722612098764E-2</v>
      </c>
      <c r="V260" s="237">
        <v>0.96193846679163941</v>
      </c>
      <c r="W260" s="237">
        <v>7.4300152137348832</v>
      </c>
      <c r="X260" s="412">
        <v>2.4729233225748244</v>
      </c>
      <c r="Y260" s="270">
        <v>1.4042480811352034</v>
      </c>
      <c r="Z260" s="270">
        <v>83.639231435484291</v>
      </c>
      <c r="AA260" s="270">
        <v>26047.844419383095</v>
      </c>
      <c r="AB260" s="270">
        <v>207.59167563078751</v>
      </c>
      <c r="AC260" s="270">
        <v>5.1947934514328864</v>
      </c>
      <c r="AD260" s="270">
        <v>1.6470547897103454</v>
      </c>
      <c r="AE260" s="270">
        <v>1.7579621334771391</v>
      </c>
      <c r="AF260" s="270">
        <v>8.5359713532275464E-2</v>
      </c>
      <c r="AG260" s="270">
        <v>34.439094191916993</v>
      </c>
      <c r="AH260" s="270">
        <v>65.129096669163189</v>
      </c>
      <c r="AI260" s="270">
        <v>6.9556807234477889</v>
      </c>
      <c r="AJ260" s="270">
        <v>23.876686146467812</v>
      </c>
      <c r="AK260" s="270">
        <v>1158.1232199008732</v>
      </c>
      <c r="AL260" s="270">
        <v>29.54045124048853</v>
      </c>
      <c r="AM260" s="270">
        <v>2.8717316273795594</v>
      </c>
      <c r="AN260" s="270">
        <v>148.06993801319157</v>
      </c>
      <c r="AO260" s="270">
        <v>4.1862303425755361</v>
      </c>
      <c r="AP260" s="270">
        <v>1146.0579234309257</v>
      </c>
      <c r="AQ260" s="270">
        <v>1.0296458865770575</v>
      </c>
      <c r="AR260" s="270">
        <v>1.4933043865156899</v>
      </c>
      <c r="AS260" s="270">
        <v>0.16919861604918768</v>
      </c>
      <c r="AT260" s="270">
        <v>0.8011661554551468</v>
      </c>
      <c r="AU260" s="270">
        <v>3.4625325089604262</v>
      </c>
      <c r="AV260" s="270">
        <v>0.13321763884256321</v>
      </c>
      <c r="AW260" s="270">
        <v>0.32119834339053466</v>
      </c>
      <c r="AX260" s="270">
        <v>4.2525722715523434E-2</v>
      </c>
      <c r="AY260" s="270">
        <v>0.2632034547241911</v>
      </c>
      <c r="AZ260" s="270">
        <v>3.8856091363011894E-2</v>
      </c>
      <c r="BA260" s="270">
        <v>15.949784722307466</v>
      </c>
      <c r="BB260" s="270">
        <v>16.371716728318571</v>
      </c>
      <c r="BC260" s="270">
        <v>30.411898022505444</v>
      </c>
      <c r="BD260" s="270">
        <v>60.613344880985252</v>
      </c>
      <c r="BE260" s="270">
        <v>33.75304942106915</v>
      </c>
      <c r="BF260" s="270">
        <v>160.00320365487553</v>
      </c>
      <c r="BG260" s="26"/>
    </row>
    <row r="261" spans="1:59" s="96" customFormat="1" ht="12.75" x14ac:dyDescent="0.2">
      <c r="A261" s="13">
        <v>1.8</v>
      </c>
      <c r="B261" s="279">
        <v>730</v>
      </c>
      <c r="C261" s="408">
        <v>7.6412139000333203</v>
      </c>
      <c r="D261" s="408">
        <v>33.444496606115798</v>
      </c>
      <c r="E261" s="408"/>
      <c r="F261" s="408"/>
      <c r="G261" s="408">
        <v>0.81084557515064604</v>
      </c>
      <c r="H261" s="408"/>
      <c r="I261" s="408">
        <v>45.518480294319602</v>
      </c>
      <c r="J261" s="408">
        <v>7.1304165889347901</v>
      </c>
      <c r="K261" s="408">
        <v>4.40676405289069</v>
      </c>
      <c r="L261" s="408"/>
      <c r="M261" s="408"/>
      <c r="N261" s="408"/>
      <c r="O261" s="411">
        <v>1.0477829825550999</v>
      </c>
      <c r="P261" s="417">
        <v>16.790157245548698</v>
      </c>
      <c r="Q261" s="237">
        <v>71.965215734840214</v>
      </c>
      <c r="R261" s="237">
        <v>0</v>
      </c>
      <c r="S261" s="237">
        <v>17.057109720538481</v>
      </c>
      <c r="T261" s="237">
        <v>0.1551556467488836</v>
      </c>
      <c r="U261" s="237">
        <v>5.0458205053266904E-2</v>
      </c>
      <c r="V261" s="237">
        <v>0.96908541200370779</v>
      </c>
      <c r="W261" s="237">
        <v>7.4495350488365366</v>
      </c>
      <c r="X261" s="412">
        <v>2.3534402319788916</v>
      </c>
      <c r="Y261" s="270">
        <v>1.4913405747025625</v>
      </c>
      <c r="Z261" s="270">
        <v>82.424975484163227</v>
      </c>
      <c r="AA261" s="270">
        <v>27348.930055692454</v>
      </c>
      <c r="AB261" s="270">
        <v>202.65155589412907</v>
      </c>
      <c r="AC261" s="270">
        <v>5.0960380150489888</v>
      </c>
      <c r="AD261" s="270">
        <v>1.6281616078197072</v>
      </c>
      <c r="AE261" s="270">
        <v>1.7077753182101942</v>
      </c>
      <c r="AF261" s="270">
        <v>8.3280874705186247E-2</v>
      </c>
      <c r="AG261" s="270">
        <v>38.301960954239284</v>
      </c>
      <c r="AH261" s="270">
        <v>74.849922043866584</v>
      </c>
      <c r="AI261" s="270">
        <v>8.1629337154246819</v>
      </c>
      <c r="AJ261" s="270">
        <v>25.02097250817484</v>
      </c>
      <c r="AK261" s="270">
        <v>1329.381708187218</v>
      </c>
      <c r="AL261" s="270">
        <v>36.1814717231657</v>
      </c>
      <c r="AM261" s="270">
        <v>3.0648401170088153</v>
      </c>
      <c r="AN261" s="270">
        <v>148.17563265156076</v>
      </c>
      <c r="AO261" s="270">
        <v>4.3510478598974824</v>
      </c>
      <c r="AP261" s="270">
        <v>1140.0533353717681</v>
      </c>
      <c r="AQ261" s="270">
        <v>1.0724333252897995</v>
      </c>
      <c r="AR261" s="270">
        <v>1.4908805269080974</v>
      </c>
      <c r="AS261" s="270">
        <v>0.16614502789309041</v>
      </c>
      <c r="AT261" s="270">
        <v>0.77859683676102698</v>
      </c>
      <c r="AU261" s="270">
        <v>3.3500390105203235</v>
      </c>
      <c r="AV261" s="270">
        <v>0.12866871936714125</v>
      </c>
      <c r="AW261" s="270">
        <v>0.30903525985716473</v>
      </c>
      <c r="AX261" s="270">
        <v>4.0813840674912893E-2</v>
      </c>
      <c r="AY261" s="270">
        <v>0.25220799854219034</v>
      </c>
      <c r="AZ261" s="270">
        <v>3.7191085795820422E-2</v>
      </c>
      <c r="BA261" s="270">
        <v>15.499018234211942</v>
      </c>
      <c r="BB261" s="270">
        <v>17.854257665903553</v>
      </c>
      <c r="BC261" s="270">
        <v>31.663263153709519</v>
      </c>
      <c r="BD261" s="270">
        <v>57.696638439802022</v>
      </c>
      <c r="BE261" s="270">
        <v>32.651080701723338</v>
      </c>
      <c r="BF261" s="270">
        <v>166.02237651881029</v>
      </c>
      <c r="BG261" s="26"/>
    </row>
    <row r="262" spans="1:59" s="96" customFormat="1" ht="12.75" x14ac:dyDescent="0.2">
      <c r="A262" s="13">
        <v>1.85</v>
      </c>
      <c r="B262" s="279">
        <v>730</v>
      </c>
      <c r="C262" s="408">
        <v>7.3948926163546602</v>
      </c>
      <c r="D262" s="408">
        <v>34.004886488859903</v>
      </c>
      <c r="E262" s="408"/>
      <c r="F262" s="408"/>
      <c r="G262" s="408"/>
      <c r="H262" s="408"/>
      <c r="I262" s="408">
        <v>45.989957654812997</v>
      </c>
      <c r="J262" s="408">
        <v>7.1328014737474801</v>
      </c>
      <c r="K262" s="408">
        <v>4.4234515551093896</v>
      </c>
      <c r="L262" s="408"/>
      <c r="M262" s="408"/>
      <c r="N262" s="408"/>
      <c r="O262" s="411">
        <v>1.05401021111563</v>
      </c>
      <c r="P262" s="417">
        <v>17.5615984396938</v>
      </c>
      <c r="Q262" s="237">
        <v>72.131595346271183</v>
      </c>
      <c r="R262" s="237">
        <v>0</v>
      </c>
      <c r="S262" s="237">
        <v>16.948052293455941</v>
      </c>
      <c r="T262" s="237">
        <v>0.15689236344499977</v>
      </c>
      <c r="U262" s="237">
        <v>5.091000456337838E-2</v>
      </c>
      <c r="V262" s="237">
        <v>0.97796364450594542</v>
      </c>
      <c r="W262" s="237">
        <v>7.3050646188059831</v>
      </c>
      <c r="X262" s="412">
        <v>2.4295217289525768</v>
      </c>
      <c r="Y262" s="270">
        <v>1.5597968849611585</v>
      </c>
      <c r="Z262" s="270">
        <v>83.783480757558962</v>
      </c>
      <c r="AA262" s="270">
        <v>28040.724885572032</v>
      </c>
      <c r="AB262" s="270">
        <v>204.16035085658874</v>
      </c>
      <c r="AC262" s="270">
        <v>5.1971217185310685</v>
      </c>
      <c r="AD262" s="270">
        <v>1.669479424275772</v>
      </c>
      <c r="AE262" s="270">
        <v>1.7024546043956474</v>
      </c>
      <c r="AF262" s="270">
        <v>8.3066703557688512E-2</v>
      </c>
      <c r="AG262" s="270">
        <v>40.190484394959192</v>
      </c>
      <c r="AH262" s="270">
        <v>78.437565646484543</v>
      </c>
      <c r="AI262" s="270">
        <v>8.5375653592839562</v>
      </c>
      <c r="AJ262" s="270">
        <v>25.958085629256885</v>
      </c>
      <c r="AK262" s="270">
        <v>1405.0321902890014</v>
      </c>
      <c r="AL262" s="270">
        <v>38.108458438818587</v>
      </c>
      <c r="AM262" s="270">
        <v>3.1066972925892449</v>
      </c>
      <c r="AN262" s="270">
        <v>148.99490293705807</v>
      </c>
      <c r="AO262" s="270">
        <v>4.4047534395052956</v>
      </c>
      <c r="AP262" s="270">
        <v>1139.5935137236393</v>
      </c>
      <c r="AQ262" s="270">
        <v>1.0817338625566026</v>
      </c>
      <c r="AR262" s="270">
        <v>1.4895332589638888</v>
      </c>
      <c r="AS262" s="270">
        <v>0.1654494066454491</v>
      </c>
      <c r="AT262" s="270">
        <v>0.77379439832639751</v>
      </c>
      <c r="AU262" s="270">
        <v>3.3265782631516889</v>
      </c>
      <c r="AV262" s="270">
        <v>0.1277268527014076</v>
      </c>
      <c r="AW262" s="270">
        <v>0.30655407746732422</v>
      </c>
      <c r="AX262" s="270">
        <v>4.046788740315295E-2</v>
      </c>
      <c r="AY262" s="270">
        <v>0.24999966479429858</v>
      </c>
      <c r="AZ262" s="270">
        <v>3.6858265358322491E-2</v>
      </c>
      <c r="BA262" s="270">
        <v>15.399944178701164</v>
      </c>
      <c r="BB262" s="270">
        <v>18.15466977563544</v>
      </c>
      <c r="BC262" s="270">
        <v>31.818802892662585</v>
      </c>
      <c r="BD262" s="270">
        <v>57.256483278378617</v>
      </c>
      <c r="BE262" s="270">
        <v>32.422116527599755</v>
      </c>
      <c r="BF262" s="270">
        <v>167.02523484547837</v>
      </c>
      <c r="BG262" s="26"/>
    </row>
    <row r="263" spans="1:59" s="96" customFormat="1" ht="12.75" x14ac:dyDescent="0.2">
      <c r="A263" s="13">
        <v>1.9</v>
      </c>
      <c r="B263" s="279">
        <v>730</v>
      </c>
      <c r="C263" s="408">
        <v>7.0903620790151098</v>
      </c>
      <c r="D263" s="408">
        <v>34.1761039975542</v>
      </c>
      <c r="E263" s="408"/>
      <c r="F263" s="408"/>
      <c r="G263" s="408"/>
      <c r="H263" s="408"/>
      <c r="I263" s="408">
        <v>46.019998697385802</v>
      </c>
      <c r="J263" s="408">
        <v>7.2118861949091704</v>
      </c>
      <c r="K263" s="408">
        <v>4.4476388234738797</v>
      </c>
      <c r="L263" s="408"/>
      <c r="M263" s="408"/>
      <c r="N263" s="408"/>
      <c r="O263" s="411">
        <v>1.0540102076618301</v>
      </c>
      <c r="P263" s="417">
        <v>18.301212924331601</v>
      </c>
      <c r="Q263" s="237">
        <v>72.268522244340417</v>
      </c>
      <c r="R263" s="237">
        <v>0</v>
      </c>
      <c r="S263" s="237">
        <v>16.865973497097691</v>
      </c>
      <c r="T263" s="237">
        <v>0.1543482242823363</v>
      </c>
      <c r="U263" s="237">
        <v>5.0343700084550393E-2</v>
      </c>
      <c r="V263" s="237">
        <v>1.00265382771761</v>
      </c>
      <c r="W263" s="237">
        <v>7.1736996804758419</v>
      </c>
      <c r="X263" s="412">
        <v>2.4844588260015668</v>
      </c>
      <c r="Y263" s="270">
        <v>1.6190267491075583</v>
      </c>
      <c r="Z263" s="270">
        <v>85.213964357787788</v>
      </c>
      <c r="AA263" s="270">
        <v>28411.429199789731</v>
      </c>
      <c r="AB263" s="270">
        <v>205.61426718427728</v>
      </c>
      <c r="AC263" s="270">
        <v>5.3300578379690959</v>
      </c>
      <c r="AD263" s="270">
        <v>1.7202296789048614</v>
      </c>
      <c r="AE263" s="270">
        <v>1.7043903010147186</v>
      </c>
      <c r="AF263" s="270">
        <v>8.3188448012050595E-2</v>
      </c>
      <c r="AG263" s="270">
        <v>41.474243772154104</v>
      </c>
      <c r="AH263" s="270">
        <v>80.22007050611694</v>
      </c>
      <c r="AI263" s="270">
        <v>8.6704382809241078</v>
      </c>
      <c r="AJ263" s="270">
        <v>26.792102051578897</v>
      </c>
      <c r="AK263" s="270">
        <v>1451.1360045601984</v>
      </c>
      <c r="AL263" s="270">
        <v>38.606750542815853</v>
      </c>
      <c r="AM263" s="270">
        <v>3.114938401047374</v>
      </c>
      <c r="AN263" s="270">
        <v>149.95707327303484</v>
      </c>
      <c r="AO263" s="270">
        <v>4.4319105279337272</v>
      </c>
      <c r="AP263" s="270">
        <v>1138.9537717725236</v>
      </c>
      <c r="AQ263" s="270">
        <v>1.084134271509813</v>
      </c>
      <c r="AR263" s="270">
        <v>1.4900621887575427</v>
      </c>
      <c r="AS263" s="270">
        <v>0.16544261070301103</v>
      </c>
      <c r="AT263" s="270">
        <v>0.7736013225571331</v>
      </c>
      <c r="AU263" s="270">
        <v>3.3254853271727685</v>
      </c>
      <c r="AV263" s="270">
        <v>0.12768137565223295</v>
      </c>
      <c r="AW263" s="270">
        <v>0.30642724489092854</v>
      </c>
      <c r="AX263" s="270">
        <v>4.0449944177505567E-2</v>
      </c>
      <c r="AY263" s="270">
        <v>0.24988536378599099</v>
      </c>
      <c r="AZ263" s="270">
        <v>3.6841240756344255E-2</v>
      </c>
      <c r="BA263" s="270">
        <v>15.393187822079701</v>
      </c>
      <c r="BB263" s="270">
        <v>18.11030234167518</v>
      </c>
      <c r="BC263" s="270">
        <v>31.728853298830494</v>
      </c>
      <c r="BD263" s="270">
        <v>57.325200155297672</v>
      </c>
      <c r="BE263" s="270">
        <v>32.364463970858928</v>
      </c>
      <c r="BF263" s="270">
        <v>167.04848817913168</v>
      </c>
      <c r="BG263" s="26"/>
    </row>
    <row r="264" spans="1:59" s="96" customFormat="1" ht="12.75" x14ac:dyDescent="0.2">
      <c r="A264" s="13">
        <v>1.95</v>
      </c>
      <c r="B264" s="279">
        <v>730</v>
      </c>
      <c r="C264" s="408">
        <v>6.8229134965967102</v>
      </c>
      <c r="D264" s="408">
        <v>34.294952715297697</v>
      </c>
      <c r="E264" s="408"/>
      <c r="F264" s="408"/>
      <c r="G264" s="408"/>
      <c r="H264" s="408"/>
      <c r="I264" s="408">
        <v>46.100443058922401</v>
      </c>
      <c r="J264" s="408">
        <v>7.28424646090218</v>
      </c>
      <c r="K264" s="408">
        <v>4.44343404577954</v>
      </c>
      <c r="L264" s="408"/>
      <c r="M264" s="408"/>
      <c r="N264" s="408"/>
      <c r="O264" s="411">
        <v>1.0540102225014301</v>
      </c>
      <c r="P264" s="417">
        <v>19.022259478797402</v>
      </c>
      <c r="Q264" s="237">
        <v>72.423915330727638</v>
      </c>
      <c r="R264" s="237">
        <v>0</v>
      </c>
      <c r="S264" s="237">
        <v>16.751025087376632</v>
      </c>
      <c r="T264" s="237">
        <v>0.15715677785329618</v>
      </c>
      <c r="U264" s="237">
        <v>5.0490316612190403E-2</v>
      </c>
      <c r="V264" s="237">
        <v>1.0134661645278862</v>
      </c>
      <c r="W264" s="237">
        <v>7.0144643128114827</v>
      </c>
      <c r="X264" s="412">
        <v>2.5894820100908622</v>
      </c>
      <c r="Y264" s="270">
        <v>1.6757918842502963</v>
      </c>
      <c r="Z264" s="270">
        <v>86.769903231702671</v>
      </c>
      <c r="AA264" s="270">
        <v>28846.118677031831</v>
      </c>
      <c r="AB264" s="270">
        <v>207.78560966459486</v>
      </c>
      <c r="AC264" s="270">
        <v>5.4539754174776194</v>
      </c>
      <c r="AD264" s="270">
        <v>1.7676450184831816</v>
      </c>
      <c r="AE264" s="270">
        <v>1.7068721429345024</v>
      </c>
      <c r="AF264" s="270">
        <v>8.3298745441704528E-2</v>
      </c>
      <c r="AG264" s="270">
        <v>42.668671414196673</v>
      </c>
      <c r="AH264" s="270">
        <v>81.839324949451893</v>
      </c>
      <c r="AI264" s="270">
        <v>8.7884603980482918</v>
      </c>
      <c r="AJ264" s="270">
        <v>27.56689595013113</v>
      </c>
      <c r="AK264" s="270">
        <v>1494.1922158517102</v>
      </c>
      <c r="AL264" s="270">
        <v>39.03989485220491</v>
      </c>
      <c r="AM264" s="270">
        <v>3.1195738524394043</v>
      </c>
      <c r="AN264" s="270">
        <v>150.72040114135473</v>
      </c>
      <c r="AO264" s="270">
        <v>4.4542322217182155</v>
      </c>
      <c r="AP264" s="270">
        <v>1139.116039957871</v>
      </c>
      <c r="AQ264" s="270">
        <v>1.0853818754724396</v>
      </c>
      <c r="AR264" s="270">
        <v>1.4890135791407613</v>
      </c>
      <c r="AS264" s="270">
        <v>0.16526162349464307</v>
      </c>
      <c r="AT264" s="270">
        <v>0.77259308249252201</v>
      </c>
      <c r="AU264" s="270">
        <v>3.3208790311811076</v>
      </c>
      <c r="AV264" s="270">
        <v>0.12750090272194201</v>
      </c>
      <c r="AW264" s="270">
        <v>0.30597523495683165</v>
      </c>
      <c r="AX264" s="270">
        <v>4.0388931349673508E-2</v>
      </c>
      <c r="AY264" s="270">
        <v>0.24950438464469815</v>
      </c>
      <c r="AZ264" s="270">
        <v>3.678481559446261E-2</v>
      </c>
      <c r="BA264" s="270">
        <v>15.369950039296343</v>
      </c>
      <c r="BB264" s="270">
        <v>18.113222454204184</v>
      </c>
      <c r="BC264" s="270">
        <v>31.664878928761844</v>
      </c>
      <c r="BD264" s="270">
        <v>57.370668065841535</v>
      </c>
      <c r="BE264" s="270">
        <v>32.323064746784411</v>
      </c>
      <c r="BF264" s="270">
        <v>166.93879260623581</v>
      </c>
      <c r="BG264" s="26"/>
    </row>
    <row r="265" spans="1:59" s="96" customFormat="1" ht="12.75" x14ac:dyDescent="0.2">
      <c r="A265" s="13">
        <v>2</v>
      </c>
      <c r="B265" s="279">
        <v>730</v>
      </c>
      <c r="C265" s="408">
        <v>6.5554644750637401</v>
      </c>
      <c r="D265" s="408">
        <v>34.413801500752903</v>
      </c>
      <c r="E265" s="408"/>
      <c r="F265" s="408"/>
      <c r="G265" s="408"/>
      <c r="H265" s="408"/>
      <c r="I265" s="408">
        <v>46.180887907252</v>
      </c>
      <c r="J265" s="408">
        <v>7.3566066337853799</v>
      </c>
      <c r="K265" s="408">
        <v>4.4392292594370799</v>
      </c>
      <c r="L265" s="408"/>
      <c r="M265" s="408"/>
      <c r="N265" s="408"/>
      <c r="O265" s="411">
        <v>1.05401022370889</v>
      </c>
      <c r="P265" s="417">
        <v>19.802140867387202</v>
      </c>
      <c r="Q265" s="237">
        <v>72.595132526549421</v>
      </c>
      <c r="R265" s="237">
        <v>0</v>
      </c>
      <c r="S265" s="237">
        <v>16.624370459410713</v>
      </c>
      <c r="T265" s="237">
        <v>0.16025136307504062</v>
      </c>
      <c r="U265" s="237">
        <v>5.065186343242372E-2</v>
      </c>
      <c r="V265" s="237">
        <v>1.0253796352403735</v>
      </c>
      <c r="W265" s="237">
        <v>6.8390133470141796</v>
      </c>
      <c r="X265" s="412">
        <v>2.70520080527784</v>
      </c>
      <c r="Y265" s="270">
        <v>1.7366822716553871</v>
      </c>
      <c r="Z265" s="270">
        <v>88.383722021165852</v>
      </c>
      <c r="AA265" s="270">
        <v>29294.316911883736</v>
      </c>
      <c r="AB265" s="270">
        <v>210.00330528616772</v>
      </c>
      <c r="AC265" s="270">
        <v>5.5837922435996576</v>
      </c>
      <c r="AD265" s="270">
        <v>1.8177483848986897</v>
      </c>
      <c r="AE265" s="270">
        <v>1.7093612465784824</v>
      </c>
      <c r="AF265" s="270">
        <v>8.3409336918861904E-2</v>
      </c>
      <c r="AG265" s="270">
        <v>43.933938497876085</v>
      </c>
      <c r="AH265" s="270">
        <v>83.525298559058839</v>
      </c>
      <c r="AI265" s="270">
        <v>8.9097400741442083</v>
      </c>
      <c r="AJ265" s="270">
        <v>28.387837842800788</v>
      </c>
      <c r="AK265" s="270">
        <v>1539.8816465020589</v>
      </c>
      <c r="AL265" s="270">
        <v>39.482869289380204</v>
      </c>
      <c r="AM265" s="270">
        <v>3.12422311029747</v>
      </c>
      <c r="AN265" s="270">
        <v>151.4915407981112</v>
      </c>
      <c r="AO265" s="270">
        <v>4.4767799379104316</v>
      </c>
      <c r="AP265" s="270">
        <v>1139.2783615810765</v>
      </c>
      <c r="AQ265" s="270">
        <v>1.0866323501421107</v>
      </c>
      <c r="AR265" s="270">
        <v>1.4879664325409994</v>
      </c>
      <c r="AS265" s="270">
        <v>0.16508103038035044</v>
      </c>
      <c r="AT265" s="270">
        <v>0.77158745990401501</v>
      </c>
      <c r="AU265" s="270">
        <v>3.3162854467581608</v>
      </c>
      <c r="AV265" s="270">
        <v>0.12732093803289521</v>
      </c>
      <c r="AW265" s="270">
        <v>0.3055245535927697</v>
      </c>
      <c r="AX265" s="270">
        <v>4.0328101904974628E-2</v>
      </c>
      <c r="AY265" s="270">
        <v>0.24912456296019578</v>
      </c>
      <c r="AZ265" s="270">
        <v>3.6728562642216016E-2</v>
      </c>
      <c r="BA265" s="270">
        <v>15.346782159193472</v>
      </c>
      <c r="BB265" s="270">
        <v>18.116143481412422</v>
      </c>
      <c r="BC265" s="270">
        <v>31.601161955626591</v>
      </c>
      <c r="BD265" s="270">
        <v>57.416208084145104</v>
      </c>
      <c r="BE265" s="270">
        <v>32.281771149453284</v>
      </c>
      <c r="BF265" s="270">
        <v>166.82923990905587</v>
      </c>
      <c r="BG265" s="26"/>
    </row>
    <row r="266" spans="1:59" s="96" customFormat="1" ht="12.75" x14ac:dyDescent="0.2">
      <c r="A266" s="13">
        <v>2.0499999999999998</v>
      </c>
      <c r="B266" s="279">
        <v>730</v>
      </c>
      <c r="C266" s="408">
        <v>6.3040762294932202</v>
      </c>
      <c r="D266" s="408">
        <v>34.526990351074197</v>
      </c>
      <c r="E266" s="408"/>
      <c r="F266" s="408"/>
      <c r="G266" s="408"/>
      <c r="H266" s="408"/>
      <c r="I266" s="408">
        <v>46.278992223722398</v>
      </c>
      <c r="J266" s="408">
        <v>7.4243726115608899</v>
      </c>
      <c r="K266" s="408">
        <v>4.4115583805070502</v>
      </c>
      <c r="L266" s="408"/>
      <c r="M266" s="408"/>
      <c r="N266" s="408"/>
      <c r="O266" s="411">
        <v>1.0540102036422001</v>
      </c>
      <c r="P266" s="417">
        <v>20.612466322749899</v>
      </c>
      <c r="Q266" s="237">
        <v>72.782737467316565</v>
      </c>
      <c r="R266" s="237">
        <v>0</v>
      </c>
      <c r="S266" s="237">
        <v>16.475612242698983</v>
      </c>
      <c r="T266" s="237">
        <v>0.16417711151395686</v>
      </c>
      <c r="U266" s="237">
        <v>5.1571365233695529E-2</v>
      </c>
      <c r="V266" s="237">
        <v>1.0508491130951014</v>
      </c>
      <c r="W266" s="237">
        <v>6.6043382495083209</v>
      </c>
      <c r="X266" s="412">
        <v>2.8707144506333666</v>
      </c>
      <c r="Y266" s="270">
        <v>1.7990506151595718</v>
      </c>
      <c r="Z266" s="270">
        <v>90.215259411211818</v>
      </c>
      <c r="AA266" s="270">
        <v>29828.968474697216</v>
      </c>
      <c r="AB266" s="270">
        <v>212.98935900805159</v>
      </c>
      <c r="AC266" s="270">
        <v>5.7114005162436126</v>
      </c>
      <c r="AD266" s="270">
        <v>1.8676770223167014</v>
      </c>
      <c r="AE266" s="270">
        <v>1.7124457758729705</v>
      </c>
      <c r="AF266" s="270">
        <v>8.3517031911272632E-2</v>
      </c>
      <c r="AG266" s="270">
        <v>45.190442498026179</v>
      </c>
      <c r="AH266" s="270">
        <v>85.16299631120215</v>
      </c>
      <c r="AI266" s="270">
        <v>9.0250516854223601</v>
      </c>
      <c r="AJ266" s="270">
        <v>29.202777517643238</v>
      </c>
      <c r="AK266" s="270">
        <v>1585.3598950250375</v>
      </c>
      <c r="AL266" s="270">
        <v>39.898700475142377</v>
      </c>
      <c r="AM266" s="270">
        <v>3.1273596792161924</v>
      </c>
      <c r="AN266" s="270">
        <v>152.17778735543243</v>
      </c>
      <c r="AO266" s="270">
        <v>4.4970833133405685</v>
      </c>
      <c r="AP266" s="270">
        <v>1140.2280072205249</v>
      </c>
      <c r="AQ266" s="270">
        <v>1.0873918295454446</v>
      </c>
      <c r="AR266" s="270">
        <v>1.4863195842100698</v>
      </c>
      <c r="AS266" s="270">
        <v>0.16483610870829954</v>
      </c>
      <c r="AT266" s="270">
        <v>0.77028660900873658</v>
      </c>
      <c r="AU266" s="270">
        <v>3.3104296764475332</v>
      </c>
      <c r="AV266" s="270">
        <v>0.12709264071068915</v>
      </c>
      <c r="AW266" s="270">
        <v>0.3049582902330415</v>
      </c>
      <c r="AX266" s="270">
        <v>4.0252030053274698E-2</v>
      </c>
      <c r="AY266" s="270">
        <v>0.24865063879644658</v>
      </c>
      <c r="AZ266" s="270">
        <v>3.665842989352882E-2</v>
      </c>
      <c r="BA266" s="270">
        <v>15.317797186487025</v>
      </c>
      <c r="BB266" s="270">
        <v>18.158648126854093</v>
      </c>
      <c r="BC266" s="270">
        <v>31.537286205416621</v>
      </c>
      <c r="BD266" s="270">
        <v>57.443232874777863</v>
      </c>
      <c r="BE266" s="270">
        <v>32.250821196691433</v>
      </c>
      <c r="BF266" s="270">
        <v>166.66047083882299</v>
      </c>
      <c r="BG266" s="26"/>
    </row>
    <row r="267" spans="1:59" s="96" customFormat="1" ht="12.75" x14ac:dyDescent="0.2">
      <c r="A267" s="13">
        <v>2.1</v>
      </c>
      <c r="B267" s="279">
        <v>730</v>
      </c>
      <c r="C267" s="408">
        <v>6.07786944437846</v>
      </c>
      <c r="D267" s="408">
        <v>34.625496658726497</v>
      </c>
      <c r="E267" s="408"/>
      <c r="F267" s="408"/>
      <c r="G267" s="408"/>
      <c r="H267" s="408"/>
      <c r="I267" s="408">
        <v>46.352138212171397</v>
      </c>
      <c r="J267" s="408">
        <v>7.4851070406440003</v>
      </c>
      <c r="K267" s="408">
        <v>4.4053784164635701</v>
      </c>
      <c r="L267" s="408"/>
      <c r="M267" s="408"/>
      <c r="N267" s="408"/>
      <c r="O267" s="411">
        <v>1.0540102276161001</v>
      </c>
      <c r="P267" s="417">
        <v>21.3850167749729</v>
      </c>
      <c r="Q267" s="237">
        <v>72.95136931868123</v>
      </c>
      <c r="R267" s="237">
        <v>0</v>
      </c>
      <c r="S267" s="237">
        <v>16.353657759865495</v>
      </c>
      <c r="T267" s="237">
        <v>0.16601690721029985</v>
      </c>
      <c r="U267" s="237">
        <v>5.1986077380015004E-2</v>
      </c>
      <c r="V267" s="237">
        <v>1.0708958460279248</v>
      </c>
      <c r="W267" s="237">
        <v>6.4105324697220318</v>
      </c>
      <c r="X267" s="412">
        <v>2.9955416211130008</v>
      </c>
      <c r="Y267" s="270">
        <v>1.8583227514819014</v>
      </c>
      <c r="Z267" s="270">
        <v>91.717270049602377</v>
      </c>
      <c r="AA267" s="270">
        <v>30245.00610809703</v>
      </c>
      <c r="AB267" s="270">
        <v>215.05459955022894</v>
      </c>
      <c r="AC267" s="270">
        <v>5.8315791991126114</v>
      </c>
      <c r="AD267" s="270">
        <v>1.9148656641162336</v>
      </c>
      <c r="AE267" s="270">
        <v>1.7146454092896186</v>
      </c>
      <c r="AF267" s="270">
        <v>8.3611361319949007E-2</v>
      </c>
      <c r="AG267" s="270">
        <v>46.386696254387566</v>
      </c>
      <c r="AH267" s="270">
        <v>86.701433934269474</v>
      </c>
      <c r="AI267" s="270">
        <v>9.1327545987634373</v>
      </c>
      <c r="AJ267" s="270">
        <v>29.979144524253527</v>
      </c>
      <c r="AK267" s="270">
        <v>1628.7206965718883</v>
      </c>
      <c r="AL267" s="270">
        <v>40.287670000406429</v>
      </c>
      <c r="AM267" s="270">
        <v>3.1310503573842716</v>
      </c>
      <c r="AN267" s="270">
        <v>152.83280829387533</v>
      </c>
      <c r="AO267" s="270">
        <v>4.5163108479049541</v>
      </c>
      <c r="AP267" s="270">
        <v>1140.4416954063115</v>
      </c>
      <c r="AQ267" s="270">
        <v>1.0883667931330812</v>
      </c>
      <c r="AR267" s="270">
        <v>1.4852924622247405</v>
      </c>
      <c r="AS267" s="270">
        <v>0.16466752057446735</v>
      </c>
      <c r="AT267" s="270">
        <v>0.76936172112196832</v>
      </c>
      <c r="AU267" s="270">
        <v>3.3062241077452477</v>
      </c>
      <c r="AV267" s="270">
        <v>0.12692812142672041</v>
      </c>
      <c r="AW267" s="270">
        <v>0.30454749174255674</v>
      </c>
      <c r="AX267" s="270">
        <v>4.0196661950786625E-2</v>
      </c>
      <c r="AY267" s="270">
        <v>0.24830513907835008</v>
      </c>
      <c r="AZ267" s="270">
        <v>3.6607270780237212E-2</v>
      </c>
      <c r="BA267" s="270">
        <v>15.296704208189364</v>
      </c>
      <c r="BB267" s="270">
        <v>18.165404381904061</v>
      </c>
      <c r="BC267" s="270">
        <v>31.484502258756216</v>
      </c>
      <c r="BD267" s="270">
        <v>57.479787207218941</v>
      </c>
      <c r="BE267" s="270">
        <v>32.216714485332851</v>
      </c>
      <c r="BF267" s="270">
        <v>166.55509623212777</v>
      </c>
      <c r="BG267" s="26"/>
    </row>
    <row r="268" spans="1:59" s="96" customFormat="1" ht="12.75" x14ac:dyDescent="0.2">
      <c r="A268" s="13">
        <v>2.1500000000000297</v>
      </c>
      <c r="B268" s="279">
        <v>730</v>
      </c>
      <c r="C268" s="408">
        <v>4.1847735213400199</v>
      </c>
      <c r="D268" s="408">
        <v>35.309878847076</v>
      </c>
      <c r="E268" s="408"/>
      <c r="F268" s="408"/>
      <c r="G268" s="408"/>
      <c r="H268" s="408"/>
      <c r="I268" s="408">
        <v>46.2966136134132</v>
      </c>
      <c r="J268" s="408">
        <v>8.0123337249464406</v>
      </c>
      <c r="K268" s="408">
        <v>4.7816326237353302</v>
      </c>
      <c r="L268" s="408"/>
      <c r="M268" s="408"/>
      <c r="N268" s="408"/>
      <c r="O268" s="411">
        <v>1.0540102024904101</v>
      </c>
      <c r="P268" s="417">
        <v>22.035805578276602</v>
      </c>
      <c r="Q268" s="237">
        <v>73.067868805399996</v>
      </c>
      <c r="R268" s="237">
        <v>0</v>
      </c>
      <c r="S268" s="237">
        <v>16.268751827436034</v>
      </c>
      <c r="T268" s="237">
        <v>0.16858940756785368</v>
      </c>
      <c r="U268" s="237">
        <v>5.1705087101931148E-2</v>
      </c>
      <c r="V268" s="237">
        <v>1.0717441902840443</v>
      </c>
      <c r="W268" s="237">
        <v>6.3114947375558739</v>
      </c>
      <c r="X268" s="412">
        <v>3.0598459446542545</v>
      </c>
      <c r="Y268" s="270">
        <v>2.5312399556762895</v>
      </c>
      <c r="Z268" s="270">
        <v>100.4159731035744</v>
      </c>
      <c r="AA268" s="270">
        <v>32002.96678601157</v>
      </c>
      <c r="AB268" s="270">
        <v>216.67862101824446</v>
      </c>
      <c r="AC268" s="270">
        <v>7.0944509148317856</v>
      </c>
      <c r="AD268" s="270">
        <v>2.4265154462731946</v>
      </c>
      <c r="AE268" s="270">
        <v>1.7198344029573931</v>
      </c>
      <c r="AF268" s="270">
        <v>8.4355767520982269E-2</v>
      </c>
      <c r="AG268" s="270">
        <v>59.783288049877136</v>
      </c>
      <c r="AH268" s="270">
        <v>102.72825443866734</v>
      </c>
      <c r="AI268" s="270">
        <v>10.221735937370637</v>
      </c>
      <c r="AJ268" s="270">
        <v>38.703798944201303</v>
      </c>
      <c r="AK268" s="270">
        <v>2118.0084781491732</v>
      </c>
      <c r="AL268" s="270">
        <v>44.250606447183017</v>
      </c>
      <c r="AM268" s="270">
        <v>3.20158172682972</v>
      </c>
      <c r="AN268" s="270">
        <v>160.08328089949063</v>
      </c>
      <c r="AO268" s="270">
        <v>4.7219998031136328</v>
      </c>
      <c r="AP268" s="270">
        <v>1129.4744887110066</v>
      </c>
      <c r="AQ268" s="270">
        <v>1.1098935345152956</v>
      </c>
      <c r="AR268" s="270">
        <v>1.4967189960017837</v>
      </c>
      <c r="AS268" s="270">
        <v>0.16551985495437338</v>
      </c>
      <c r="AT268" s="270">
        <v>0.77231759673316935</v>
      </c>
      <c r="AU268" s="270">
        <v>3.3172565823318934</v>
      </c>
      <c r="AV268" s="270">
        <v>0.12732887491171077</v>
      </c>
      <c r="AW268" s="270">
        <v>0.30539504086281749</v>
      </c>
      <c r="AX268" s="270">
        <v>4.0300705951061715E-2</v>
      </c>
      <c r="AY268" s="270">
        <v>0.24892410161217757</v>
      </c>
      <c r="AZ268" s="270">
        <v>3.6697222717938578E-2</v>
      </c>
      <c r="BA268" s="270">
        <v>15.336532075346058</v>
      </c>
      <c r="BB268" s="270">
        <v>17.569532866646064</v>
      </c>
      <c r="BC268" s="270">
        <v>31.237556355418381</v>
      </c>
      <c r="BD268" s="270">
        <v>58.332487978946979</v>
      </c>
      <c r="BE268" s="270">
        <v>31.927431827243684</v>
      </c>
      <c r="BF268" s="270">
        <v>167.71463502429148</v>
      </c>
      <c r="BG268" s="26"/>
    </row>
    <row r="269" spans="1:59" s="96" customFormat="1" ht="12.75" x14ac:dyDescent="0.2">
      <c r="A269" s="13">
        <v>0.5</v>
      </c>
      <c r="B269" s="279">
        <v>740</v>
      </c>
      <c r="C269" s="408">
        <v>4.1719169744343301</v>
      </c>
      <c r="D269" s="408">
        <v>7.3123031063747401</v>
      </c>
      <c r="E269" s="408"/>
      <c r="F269" s="408">
        <v>18.474239816008598</v>
      </c>
      <c r="G269" s="408">
        <v>60.664501815701101</v>
      </c>
      <c r="H269" s="408">
        <v>2.1487265759239702</v>
      </c>
      <c r="I269" s="408"/>
      <c r="J269" s="408">
        <v>6.82621911188635</v>
      </c>
      <c r="K269" s="408"/>
      <c r="L269" s="408">
        <v>0.40209259967088801</v>
      </c>
      <c r="M269" s="408"/>
      <c r="N269" s="408"/>
      <c r="O269" s="411"/>
      <c r="P269" s="417">
        <v>7.23316862461113</v>
      </c>
      <c r="Q269" s="237">
        <v>75.136623810202693</v>
      </c>
      <c r="R269" s="237">
        <v>0</v>
      </c>
      <c r="S269" s="237">
        <v>13.831395036394944</v>
      </c>
      <c r="T269" s="237">
        <v>0.88696632052934987</v>
      </c>
      <c r="U269" s="237">
        <v>0.14017004395702631</v>
      </c>
      <c r="V269" s="237">
        <v>2.3181048438852279</v>
      </c>
      <c r="W269" s="237">
        <v>3.3657458723446694</v>
      </c>
      <c r="X269" s="412">
        <v>4.3209940726860872</v>
      </c>
      <c r="Y269" s="270">
        <v>0.74279351657535364</v>
      </c>
      <c r="Z269" s="270">
        <v>95.011716607454957</v>
      </c>
      <c r="AA269" s="270">
        <v>14725.118087069173</v>
      </c>
      <c r="AB269" s="270">
        <v>145.31056942191569</v>
      </c>
      <c r="AC269" s="270">
        <v>5.9216365261552051</v>
      </c>
      <c r="AD269" s="270">
        <v>1.7926974636353556</v>
      </c>
      <c r="AE269" s="270">
        <v>12.232902699340043</v>
      </c>
      <c r="AF269" s="270">
        <v>0.45775809300027259</v>
      </c>
      <c r="AG269" s="270">
        <v>12.766760592572265</v>
      </c>
      <c r="AH269" s="270">
        <v>22.936025948957376</v>
      </c>
      <c r="AI269" s="270">
        <v>2.3869145898295283</v>
      </c>
      <c r="AJ269" s="270">
        <v>8.5056437552748605</v>
      </c>
      <c r="AK269" s="270">
        <v>87.374483788386996</v>
      </c>
      <c r="AL269" s="270">
        <v>9.0720725853206403</v>
      </c>
      <c r="AM269" s="270">
        <v>1.856941584351232</v>
      </c>
      <c r="AN269" s="270">
        <v>189.03432309842051</v>
      </c>
      <c r="AO269" s="270">
        <v>3.3236383383205914</v>
      </c>
      <c r="AP269" s="270">
        <v>2364.9951554006179</v>
      </c>
      <c r="AQ269" s="270">
        <v>0.62606729661113214</v>
      </c>
      <c r="AR269" s="270">
        <v>2.2144308243532853</v>
      </c>
      <c r="AS269" s="270">
        <v>0.3755352577945027</v>
      </c>
      <c r="AT269" s="270">
        <v>2.5912588518903066</v>
      </c>
      <c r="AU269" s="270">
        <v>13.963248478117254</v>
      </c>
      <c r="AV269" s="270">
        <v>0.59364206395926655</v>
      </c>
      <c r="AW269" s="270">
        <v>1.8778854071512114</v>
      </c>
      <c r="AX269" s="270">
        <v>0.31120821480530586</v>
      </c>
      <c r="AY269" s="270">
        <v>2.2942328857940386</v>
      </c>
      <c r="AZ269" s="270">
        <v>0.39142518744304167</v>
      </c>
      <c r="BA269" s="270">
        <v>51.265721647248093</v>
      </c>
      <c r="BB269" s="270">
        <v>9.5961493112481744</v>
      </c>
      <c r="BC269" s="270">
        <v>18.449098375027699</v>
      </c>
      <c r="BD269" s="270">
        <v>128.8820343296577</v>
      </c>
      <c r="BE269" s="270">
        <v>76.521879273258506</v>
      </c>
      <c r="BF269" s="270">
        <v>131.3128623480533</v>
      </c>
      <c r="BG269" s="26"/>
    </row>
    <row r="270" spans="1:59" s="96" customFormat="1" ht="12.75" x14ac:dyDescent="0.2">
      <c r="A270" s="13">
        <v>0.55000000000000004</v>
      </c>
      <c r="B270" s="279">
        <v>740</v>
      </c>
      <c r="C270" s="408">
        <v>3.8644381224309399</v>
      </c>
      <c r="D270" s="408">
        <v>7.7761468653236197</v>
      </c>
      <c r="E270" s="408"/>
      <c r="F270" s="408">
        <v>16.979238130940999</v>
      </c>
      <c r="G270" s="408">
        <v>61.288839736719702</v>
      </c>
      <c r="H270" s="408">
        <v>2.1454639542504901</v>
      </c>
      <c r="I270" s="408"/>
      <c r="J270" s="408">
        <v>7.59996019602033</v>
      </c>
      <c r="K270" s="408"/>
      <c r="L270" s="408">
        <v>0.34591299431396999</v>
      </c>
      <c r="M270" s="408"/>
      <c r="N270" s="408"/>
      <c r="O270" s="411"/>
      <c r="P270" s="417">
        <v>7.5682375714261001</v>
      </c>
      <c r="Q270" s="237">
        <v>74.821772683253315</v>
      </c>
      <c r="R270" s="237">
        <v>0</v>
      </c>
      <c r="S270" s="237">
        <v>14.080878227311985</v>
      </c>
      <c r="T270" s="237">
        <v>0.82087444723418834</v>
      </c>
      <c r="U270" s="237">
        <v>0.12998494940102673</v>
      </c>
      <c r="V270" s="237">
        <v>2.3183526896823796</v>
      </c>
      <c r="W270" s="237">
        <v>3.4718683504748502</v>
      </c>
      <c r="X270" s="412">
        <v>4.3562686526422381</v>
      </c>
      <c r="Y270" s="270">
        <v>0.75757184175058656</v>
      </c>
      <c r="Z270" s="270">
        <v>97.717795684485964</v>
      </c>
      <c r="AA270" s="270">
        <v>14929.49232642624</v>
      </c>
      <c r="AB270" s="270">
        <v>152.46756933080519</v>
      </c>
      <c r="AC270" s="270">
        <v>6.1485172719288075</v>
      </c>
      <c r="AD270" s="270">
        <v>1.8732216846349559</v>
      </c>
      <c r="AE270" s="270">
        <v>12.543211280765039</v>
      </c>
      <c r="AF270" s="270">
        <v>0.46070736886825081</v>
      </c>
      <c r="AG270" s="270">
        <v>13.03764521392292</v>
      </c>
      <c r="AH270" s="270">
        <v>23.161964517652319</v>
      </c>
      <c r="AI270" s="270">
        <v>2.3929956191234161</v>
      </c>
      <c r="AJ270" s="270">
        <v>8.9119194482003738</v>
      </c>
      <c r="AK270" s="270">
        <v>93.562692238395229</v>
      </c>
      <c r="AL270" s="270">
        <v>9.0583321616178782</v>
      </c>
      <c r="AM270" s="270">
        <v>1.8466866756245812</v>
      </c>
      <c r="AN270" s="270">
        <v>190.39880969228034</v>
      </c>
      <c r="AO270" s="270">
        <v>3.3213257303929038</v>
      </c>
      <c r="AP270" s="270">
        <v>2350.8797253274415</v>
      </c>
      <c r="AQ270" s="270">
        <v>0.63537445271650439</v>
      </c>
      <c r="AR270" s="270">
        <v>2.1986468494248244</v>
      </c>
      <c r="AS270" s="270">
        <v>0.37268026240907254</v>
      </c>
      <c r="AT270" s="270">
        <v>2.5707568696744389</v>
      </c>
      <c r="AU270" s="270">
        <v>13.851011932897476</v>
      </c>
      <c r="AV270" s="270">
        <v>0.588844136128998</v>
      </c>
      <c r="AW270" s="270">
        <v>1.8626121618124165</v>
      </c>
      <c r="AX270" s="270">
        <v>0.30869371456654371</v>
      </c>
      <c r="AY270" s="270">
        <v>2.2760058724170666</v>
      </c>
      <c r="AZ270" s="270">
        <v>0.38840174795449239</v>
      </c>
      <c r="BA270" s="270">
        <v>50.860352021675524</v>
      </c>
      <c r="BB270" s="270">
        <v>9.5034157652059399</v>
      </c>
      <c r="BC270" s="270">
        <v>18.316813934030183</v>
      </c>
      <c r="BD270" s="270">
        <v>133.2117159999091</v>
      </c>
      <c r="BE270" s="270">
        <v>75.353600906606758</v>
      </c>
      <c r="BF270" s="270">
        <v>130.26315401434516</v>
      </c>
      <c r="BG270" s="26"/>
    </row>
    <row r="271" spans="1:59" s="96" customFormat="1" ht="12.75" x14ac:dyDescent="0.2">
      <c r="A271" s="13">
        <v>0.60000000000000198</v>
      </c>
      <c r="B271" s="279">
        <v>740</v>
      </c>
      <c r="C271" s="408">
        <v>3.4460566901574698</v>
      </c>
      <c r="D271" s="408">
        <v>7.8840544575857701</v>
      </c>
      <c r="E271" s="408"/>
      <c r="F271" s="408">
        <v>15.2530749427355</v>
      </c>
      <c r="G271" s="408">
        <v>62.480342757807797</v>
      </c>
      <c r="H271" s="408">
        <v>2.1703839497435</v>
      </c>
      <c r="I271" s="408"/>
      <c r="J271" s="408">
        <v>8.4473820070661603</v>
      </c>
      <c r="K271" s="408"/>
      <c r="L271" s="408">
        <v>0.111192805894689</v>
      </c>
      <c r="M271" s="408">
        <v>0.20751238900903499</v>
      </c>
      <c r="N271" s="408"/>
      <c r="O271" s="411"/>
      <c r="P271" s="417">
        <v>7.8954194201364096</v>
      </c>
      <c r="Q271" s="237">
        <v>74.47483258757282</v>
      </c>
      <c r="R271" s="237">
        <v>0</v>
      </c>
      <c r="S271" s="237">
        <v>14.343538994258095</v>
      </c>
      <c r="T271" s="237">
        <v>0.75791599741677906</v>
      </c>
      <c r="U271" s="237">
        <v>0.11946773928980305</v>
      </c>
      <c r="V271" s="237">
        <v>2.3089083620155169</v>
      </c>
      <c r="W271" s="237">
        <v>3.586826302620544</v>
      </c>
      <c r="X271" s="412">
        <v>4.4085100168264448</v>
      </c>
      <c r="Y271" s="270">
        <v>0.77119188262420901</v>
      </c>
      <c r="Z271" s="270">
        <v>100.08911716263925</v>
      </c>
      <c r="AA271" s="270">
        <v>15034.272569702485</v>
      </c>
      <c r="AB271" s="270">
        <v>159.65838932811778</v>
      </c>
      <c r="AC271" s="270">
        <v>6.4776027666877827</v>
      </c>
      <c r="AD271" s="270">
        <v>1.9842931685754088</v>
      </c>
      <c r="AE271" s="270">
        <v>12.915529320368826</v>
      </c>
      <c r="AF271" s="270">
        <v>0.45064965377531874</v>
      </c>
      <c r="AG271" s="270">
        <v>12.896685443367764</v>
      </c>
      <c r="AH271" s="270">
        <v>22.534193240939395</v>
      </c>
      <c r="AI271" s="270">
        <v>2.322322797746434</v>
      </c>
      <c r="AJ271" s="270">
        <v>9.4251986890977388</v>
      </c>
      <c r="AK271" s="270">
        <v>101.37504157423359</v>
      </c>
      <c r="AL271" s="270">
        <v>8.745738478437822</v>
      </c>
      <c r="AM271" s="270">
        <v>1.7872172570892091</v>
      </c>
      <c r="AN271" s="270">
        <v>191.47803920106412</v>
      </c>
      <c r="AO271" s="270">
        <v>3.3000585469251522</v>
      </c>
      <c r="AP271" s="270">
        <v>2223.3374973379964</v>
      </c>
      <c r="AQ271" s="270">
        <v>0.63179532961195328</v>
      </c>
      <c r="AR271" s="270">
        <v>2.1369726538648357</v>
      </c>
      <c r="AS271" s="270">
        <v>0.36305038033959774</v>
      </c>
      <c r="AT271" s="270">
        <v>2.5087312986369903</v>
      </c>
      <c r="AU271" s="270">
        <v>13.561383924837559</v>
      </c>
      <c r="AV271" s="270">
        <v>0.5764043837116698</v>
      </c>
      <c r="AW271" s="270">
        <v>1.8225934698688091</v>
      </c>
      <c r="AX271" s="270">
        <v>0.30265449437195674</v>
      </c>
      <c r="AY271" s="270">
        <v>2.2348023913120429</v>
      </c>
      <c r="AZ271" s="270">
        <v>0.38213410121746644</v>
      </c>
      <c r="BA271" s="270">
        <v>50.147116189996339</v>
      </c>
      <c r="BB271" s="270">
        <v>9.3483855469027528</v>
      </c>
      <c r="BC271" s="270">
        <v>18.19919321354169</v>
      </c>
      <c r="BD271" s="270">
        <v>141.18507771172867</v>
      </c>
      <c r="BE271" s="270">
        <v>74.445450000977104</v>
      </c>
      <c r="BF271" s="270">
        <v>128.42967444835963</v>
      </c>
      <c r="BG271" s="26"/>
    </row>
    <row r="272" spans="1:59" s="96" customFormat="1" ht="12.75" x14ac:dyDescent="0.2">
      <c r="A272" s="13">
        <v>0.65000000000000202</v>
      </c>
      <c r="B272" s="279">
        <v>740</v>
      </c>
      <c r="C272" s="408">
        <v>3.1686643764849398</v>
      </c>
      <c r="D272" s="408">
        <v>8.0781852661309301</v>
      </c>
      <c r="E272" s="408"/>
      <c r="F272" s="408">
        <v>13.935431351252101</v>
      </c>
      <c r="G272" s="408">
        <v>63.222484031163702</v>
      </c>
      <c r="H272" s="408">
        <v>2.1628530170017202</v>
      </c>
      <c r="I272" s="408"/>
      <c r="J272" s="408">
        <v>9.0918387251997999</v>
      </c>
      <c r="K272" s="408"/>
      <c r="L272" s="408"/>
      <c r="M272" s="408">
        <v>0.34054323276683701</v>
      </c>
      <c r="N272" s="408"/>
      <c r="O272" s="411"/>
      <c r="P272" s="417">
        <v>8.1335679743426308</v>
      </c>
      <c r="Q272" s="237">
        <v>74.197093766060902</v>
      </c>
      <c r="R272" s="237">
        <v>0</v>
      </c>
      <c r="S272" s="237">
        <v>14.542281547162661</v>
      </c>
      <c r="T272" s="237">
        <v>0.72533298815018821</v>
      </c>
      <c r="U272" s="237">
        <v>0.11330014697184296</v>
      </c>
      <c r="V272" s="237">
        <v>2.30826804462261</v>
      </c>
      <c r="W272" s="237">
        <v>3.6562827192407825</v>
      </c>
      <c r="X272" s="412">
        <v>4.4574407877910058</v>
      </c>
      <c r="Y272" s="270">
        <v>0.78231274467320355</v>
      </c>
      <c r="Z272" s="270">
        <v>102.27375735323102</v>
      </c>
      <c r="AA272" s="270">
        <v>15162.769463834276</v>
      </c>
      <c r="AB272" s="270">
        <v>166.41152720994307</v>
      </c>
      <c r="AC272" s="270">
        <v>6.7184231390554352</v>
      </c>
      <c r="AD272" s="270">
        <v>2.0688696883666862</v>
      </c>
      <c r="AE272" s="270">
        <v>13.138921357305092</v>
      </c>
      <c r="AF272" s="270">
        <v>0.44350676465566008</v>
      </c>
      <c r="AG272" s="270">
        <v>12.845241971983294</v>
      </c>
      <c r="AH272" s="270">
        <v>22.190252242147114</v>
      </c>
      <c r="AI272" s="270">
        <v>2.2818589386516077</v>
      </c>
      <c r="AJ272" s="270">
        <v>9.8539610147105332</v>
      </c>
      <c r="AK272" s="270">
        <v>108.35634953688661</v>
      </c>
      <c r="AL272" s="270">
        <v>8.5640108647680773</v>
      </c>
      <c r="AM272" s="270">
        <v>1.7519424951546467</v>
      </c>
      <c r="AN272" s="270">
        <v>191.75594403534851</v>
      </c>
      <c r="AO272" s="270">
        <v>3.2819343542495001</v>
      </c>
      <c r="AP272" s="270">
        <v>2146.0093513091638</v>
      </c>
      <c r="AQ272" s="270">
        <v>0.63141635887828718</v>
      </c>
      <c r="AR272" s="270">
        <v>2.0998571543780402</v>
      </c>
      <c r="AS272" s="270">
        <v>0.357213345668141</v>
      </c>
      <c r="AT272" s="270">
        <v>2.4708817691507337</v>
      </c>
      <c r="AU272" s="270">
        <v>13.38333114201798</v>
      </c>
      <c r="AV272" s="270">
        <v>0.56874688087319725</v>
      </c>
      <c r="AW272" s="270">
        <v>1.7978491907487915</v>
      </c>
      <c r="AX272" s="270">
        <v>0.29888919099507977</v>
      </c>
      <c r="AY272" s="270">
        <v>2.208914214944258</v>
      </c>
      <c r="AZ272" s="270">
        <v>0.37815271927944677</v>
      </c>
      <c r="BA272" s="270">
        <v>49.718228409121487</v>
      </c>
      <c r="BB272" s="270">
        <v>9.2515506159425769</v>
      </c>
      <c r="BC272" s="270">
        <v>18.106554677272996</v>
      </c>
      <c r="BD272" s="270">
        <v>146.97377607025766</v>
      </c>
      <c r="BE272" s="270">
        <v>73.730274363950258</v>
      </c>
      <c r="BF272" s="270">
        <v>127.14303968300375</v>
      </c>
      <c r="BG272" s="26"/>
    </row>
    <row r="273" spans="1:59" s="96" customFormat="1" ht="12.75" x14ac:dyDescent="0.2">
      <c r="A273" s="13">
        <v>0.7</v>
      </c>
      <c r="B273" s="279">
        <v>740</v>
      </c>
      <c r="C273" s="408">
        <v>2.9877071189908699</v>
      </c>
      <c r="D273" s="408">
        <v>8.5306543271768902</v>
      </c>
      <c r="E273" s="408"/>
      <c r="F273" s="408">
        <v>12.6353158647524</v>
      </c>
      <c r="G273" s="408">
        <v>63.674514817369499</v>
      </c>
      <c r="H273" s="408">
        <v>2.0966131857136099</v>
      </c>
      <c r="I273" s="408"/>
      <c r="J273" s="408">
        <v>9.7225710149576194</v>
      </c>
      <c r="K273" s="408"/>
      <c r="L273" s="408"/>
      <c r="M273" s="408">
        <v>0.352623671039131</v>
      </c>
      <c r="N273" s="408"/>
      <c r="O273" s="411"/>
      <c r="P273" s="417">
        <v>8.3666615911991098</v>
      </c>
      <c r="Q273" s="237">
        <v>73.888911478813796</v>
      </c>
      <c r="R273" s="237">
        <v>0</v>
      </c>
      <c r="S273" s="237">
        <v>14.755068043225867</v>
      </c>
      <c r="T273" s="237">
        <v>0.69179354920588121</v>
      </c>
      <c r="U273" s="237">
        <v>0.10641333109816245</v>
      </c>
      <c r="V273" s="237">
        <v>2.2993482884165286</v>
      </c>
      <c r="W273" s="237">
        <v>3.7301788011427721</v>
      </c>
      <c r="X273" s="412">
        <v>4.5282865080970014</v>
      </c>
      <c r="Y273" s="270">
        <v>0.79474563024071043</v>
      </c>
      <c r="Z273" s="270">
        <v>105.45096341879305</v>
      </c>
      <c r="AA273" s="270">
        <v>15406.907149457762</v>
      </c>
      <c r="AB273" s="270">
        <v>176.09818536650081</v>
      </c>
      <c r="AC273" s="270">
        <v>6.8979586396809145</v>
      </c>
      <c r="AD273" s="270">
        <v>2.1392400332576269</v>
      </c>
      <c r="AE273" s="270">
        <v>13.323490054412455</v>
      </c>
      <c r="AF273" s="270">
        <v>0.44289863576092992</v>
      </c>
      <c r="AG273" s="270">
        <v>13.032370235671626</v>
      </c>
      <c r="AH273" s="270">
        <v>22.311576506888546</v>
      </c>
      <c r="AI273" s="270">
        <v>2.2827000151269452</v>
      </c>
      <c r="AJ273" s="270">
        <v>10.300196725041125</v>
      </c>
      <c r="AK273" s="270">
        <v>116.59786758657191</v>
      </c>
      <c r="AL273" s="270">
        <v>8.5426392563702169</v>
      </c>
      <c r="AM273" s="270">
        <v>1.743088588160506</v>
      </c>
      <c r="AN273" s="270">
        <v>191.84874430416636</v>
      </c>
      <c r="AO273" s="270">
        <v>3.2700174016177277</v>
      </c>
      <c r="AP273" s="270">
        <v>2129.0863724698729</v>
      </c>
      <c r="AQ273" s="270">
        <v>0.63919012395816832</v>
      </c>
      <c r="AR273" s="270">
        <v>2.0872728626491375</v>
      </c>
      <c r="AS273" s="270">
        <v>0.35497742847469921</v>
      </c>
      <c r="AT273" s="270">
        <v>2.4549336301025573</v>
      </c>
      <c r="AU273" s="270">
        <v>13.297133603979125</v>
      </c>
      <c r="AV273" s="270">
        <v>0.56504621058941318</v>
      </c>
      <c r="AW273" s="270">
        <v>1.7858852499688933</v>
      </c>
      <c r="AX273" s="270">
        <v>0.29690546604224405</v>
      </c>
      <c r="AY273" s="270">
        <v>2.1943642120731952</v>
      </c>
      <c r="AZ273" s="270">
        <v>0.37570239477750988</v>
      </c>
      <c r="BA273" s="270">
        <v>49.478154733627001</v>
      </c>
      <c r="BB273" s="270">
        <v>9.1860226547259476</v>
      </c>
      <c r="BC273" s="270">
        <v>17.993947450044161</v>
      </c>
      <c r="BD273" s="270">
        <v>151.03813264129451</v>
      </c>
      <c r="BE273" s="270">
        <v>72.872877835839347</v>
      </c>
      <c r="BF273" s="270">
        <v>126.22202966826569</v>
      </c>
      <c r="BG273" s="26"/>
    </row>
    <row r="274" spans="1:59" s="96" customFormat="1" ht="12.75" x14ac:dyDescent="0.2">
      <c r="A274" s="13">
        <v>0.750000000000001</v>
      </c>
      <c r="B274" s="279">
        <v>740</v>
      </c>
      <c r="C274" s="408">
        <v>2.8130001434677201</v>
      </c>
      <c r="D274" s="408">
        <v>8.9799420188101493</v>
      </c>
      <c r="E274" s="408"/>
      <c r="F274" s="408">
        <v>11.3097633383162</v>
      </c>
      <c r="G274" s="408">
        <v>64.1912085275697</v>
      </c>
      <c r="H274" s="408">
        <v>1.9925540807036699</v>
      </c>
      <c r="I274" s="408"/>
      <c r="J274" s="408">
        <v>10.345197987575199</v>
      </c>
      <c r="K274" s="408"/>
      <c r="L274" s="408"/>
      <c r="M274" s="408">
        <v>0.36833390355741302</v>
      </c>
      <c r="N274" s="408"/>
      <c r="O274" s="411"/>
      <c r="P274" s="417">
        <v>8.6096939511909305</v>
      </c>
      <c r="Q274" s="237">
        <v>73.601497340498852</v>
      </c>
      <c r="R274" s="237">
        <v>0</v>
      </c>
      <c r="S274" s="237">
        <v>14.972329941666723</v>
      </c>
      <c r="T274" s="237">
        <v>0.6318798347374821</v>
      </c>
      <c r="U274" s="237">
        <v>9.8689810870325467E-2</v>
      </c>
      <c r="V274" s="237">
        <v>2.2959713323602804</v>
      </c>
      <c r="W274" s="237">
        <v>3.7954963452719399</v>
      </c>
      <c r="X274" s="412">
        <v>4.6041353945943708</v>
      </c>
      <c r="Y274" s="270">
        <v>0.8079865806940697</v>
      </c>
      <c r="Z274" s="270">
        <v>109.52170246269039</v>
      </c>
      <c r="AA274" s="270">
        <v>15701.136729757893</v>
      </c>
      <c r="AB274" s="270">
        <v>188.4753666513194</v>
      </c>
      <c r="AC274" s="270">
        <v>7.0812481951447781</v>
      </c>
      <c r="AD274" s="270">
        <v>2.2134593437373931</v>
      </c>
      <c r="AE274" s="270">
        <v>13.500649730968089</v>
      </c>
      <c r="AF274" s="270">
        <v>0.44162846481685836</v>
      </c>
      <c r="AG274" s="270">
        <v>13.209679943046361</v>
      </c>
      <c r="AH274" s="270">
        <v>22.404957957427566</v>
      </c>
      <c r="AI274" s="270">
        <v>2.2805947446468564</v>
      </c>
      <c r="AJ274" s="270">
        <v>10.791432014558678</v>
      </c>
      <c r="AK274" s="270">
        <v>126.35562489851183</v>
      </c>
      <c r="AL274" s="270">
        <v>8.5100889375615729</v>
      </c>
      <c r="AM274" s="270">
        <v>1.7321578373608388</v>
      </c>
      <c r="AN274" s="270">
        <v>191.7224261166111</v>
      </c>
      <c r="AO274" s="270">
        <v>3.2545970977837335</v>
      </c>
      <c r="AP274" s="270">
        <v>2109.7782901088763</v>
      </c>
      <c r="AQ274" s="270">
        <v>0.64666464841636129</v>
      </c>
      <c r="AR274" s="270">
        <v>2.0724132689251946</v>
      </c>
      <c r="AS274" s="270">
        <v>0.35237158918015832</v>
      </c>
      <c r="AT274" s="270">
        <v>2.4365189360992354</v>
      </c>
      <c r="AU274" s="270">
        <v>13.198277906980739</v>
      </c>
      <c r="AV274" s="270">
        <v>0.56080847313269688</v>
      </c>
      <c r="AW274" s="270">
        <v>1.7722263774493467</v>
      </c>
      <c r="AX274" s="270">
        <v>0.29464917189331669</v>
      </c>
      <c r="AY274" s="270">
        <v>2.1778493163733574</v>
      </c>
      <c r="AZ274" s="270">
        <v>0.37292593290048154</v>
      </c>
      <c r="BA274" s="270">
        <v>49.233217450590857</v>
      </c>
      <c r="BB274" s="270">
        <v>9.1134250822450884</v>
      </c>
      <c r="BC274" s="270">
        <v>17.872400383592474</v>
      </c>
      <c r="BD274" s="270">
        <v>155.42705414144982</v>
      </c>
      <c r="BE274" s="270">
        <v>72.080298122171826</v>
      </c>
      <c r="BF274" s="270">
        <v>125.21192882506125</v>
      </c>
      <c r="BG274" s="26"/>
    </row>
    <row r="275" spans="1:59" s="96" customFormat="1" ht="12.75" x14ac:dyDescent="0.2">
      <c r="A275" s="13">
        <v>0.80000000000000104</v>
      </c>
      <c r="B275" s="279">
        <v>740</v>
      </c>
      <c r="C275" s="408">
        <v>2.6997093680085902</v>
      </c>
      <c r="D275" s="408">
        <v>9.4267788957685408</v>
      </c>
      <c r="E275" s="408"/>
      <c r="F275" s="408">
        <v>10.0409124573684</v>
      </c>
      <c r="G275" s="408">
        <v>64.643126910900506</v>
      </c>
      <c r="H275" s="408">
        <v>1.88594554472027</v>
      </c>
      <c r="I275" s="408"/>
      <c r="J275" s="408">
        <v>10.9194149357788</v>
      </c>
      <c r="K275" s="408"/>
      <c r="L275" s="408"/>
      <c r="M275" s="408">
        <v>0.38411188745483499</v>
      </c>
      <c r="N275" s="408"/>
      <c r="O275" s="411"/>
      <c r="P275" s="417">
        <v>8.7329720245798992</v>
      </c>
      <c r="Q275" s="237">
        <v>73.244225241213258</v>
      </c>
      <c r="R275" s="237">
        <v>0</v>
      </c>
      <c r="S275" s="237">
        <v>15.176452548979199</v>
      </c>
      <c r="T275" s="237">
        <v>0.64016248340885762</v>
      </c>
      <c r="U275" s="237">
        <v>9.7429874076591913E-2</v>
      </c>
      <c r="V275" s="237">
        <v>2.3175992601188504</v>
      </c>
      <c r="W275" s="237">
        <v>3.7959377517333408</v>
      </c>
      <c r="X275" s="412">
        <v>4.7281928404698981</v>
      </c>
      <c r="Y275" s="270">
        <v>0.81883752598902226</v>
      </c>
      <c r="Z275" s="270">
        <v>113.36321572599137</v>
      </c>
      <c r="AA275" s="270">
        <v>15984.062796110107</v>
      </c>
      <c r="AB275" s="270">
        <v>201.98925607049506</v>
      </c>
      <c r="AC275" s="270">
        <v>7.2191510851719238</v>
      </c>
      <c r="AD275" s="270">
        <v>2.2734605220109096</v>
      </c>
      <c r="AE275" s="270">
        <v>13.649851794008653</v>
      </c>
      <c r="AF275" s="270">
        <v>0.43996587245794766</v>
      </c>
      <c r="AG275" s="270">
        <v>13.363628145649216</v>
      </c>
      <c r="AH275" s="270">
        <v>22.477198974776201</v>
      </c>
      <c r="AI275" s="270">
        <v>2.2777790517041292</v>
      </c>
      <c r="AJ275" s="270">
        <v>11.28407983842374</v>
      </c>
      <c r="AK275" s="270">
        <v>137.30316316448159</v>
      </c>
      <c r="AL275" s="270">
        <v>8.4784177235696738</v>
      </c>
      <c r="AM275" s="270">
        <v>1.7220644577913162</v>
      </c>
      <c r="AN275" s="270">
        <v>191.36804555537273</v>
      </c>
      <c r="AO275" s="270">
        <v>3.2385042332910596</v>
      </c>
      <c r="AP275" s="270">
        <v>2092.2126805320377</v>
      </c>
      <c r="AQ275" s="270">
        <v>0.65401464675055443</v>
      </c>
      <c r="AR275" s="270">
        <v>2.058833478643999</v>
      </c>
      <c r="AS275" s="270">
        <v>0.34999305112508772</v>
      </c>
      <c r="AT275" s="270">
        <v>2.4196882146760581</v>
      </c>
      <c r="AU275" s="270">
        <v>13.107906161497933</v>
      </c>
      <c r="AV275" s="270">
        <v>0.55692741539348289</v>
      </c>
      <c r="AW275" s="270">
        <v>1.7596465247935256</v>
      </c>
      <c r="AX275" s="270">
        <v>0.29255939278004578</v>
      </c>
      <c r="AY275" s="270">
        <v>2.1624483473191733</v>
      </c>
      <c r="AZ275" s="270">
        <v>0.37031597181441051</v>
      </c>
      <c r="BA275" s="270">
        <v>49.028716949252249</v>
      </c>
      <c r="BB275" s="270">
        <v>9.0495551095903348</v>
      </c>
      <c r="BC275" s="270">
        <v>17.762047972381939</v>
      </c>
      <c r="BD275" s="270">
        <v>159.55171471496718</v>
      </c>
      <c r="BE275" s="270">
        <v>71.332680252098513</v>
      </c>
      <c r="BF275" s="270">
        <v>124.30718213798954</v>
      </c>
      <c r="BG275" s="26"/>
    </row>
    <row r="276" spans="1:59" s="96" customFormat="1" ht="12.75" x14ac:dyDescent="0.2">
      <c r="A276" s="13">
        <v>0.84999999999999909</v>
      </c>
      <c r="B276" s="279">
        <v>740</v>
      </c>
      <c r="C276" s="408">
        <v>2.5205320319118001</v>
      </c>
      <c r="D276" s="408">
        <v>9.7898444352464793</v>
      </c>
      <c r="E276" s="408"/>
      <c r="F276" s="408">
        <v>8.8252452860535708</v>
      </c>
      <c r="G276" s="408">
        <v>65.147565950416293</v>
      </c>
      <c r="H276" s="408">
        <v>1.8064386358437601</v>
      </c>
      <c r="I276" s="408"/>
      <c r="J276" s="408">
        <v>11.5046299925163</v>
      </c>
      <c r="K276" s="408"/>
      <c r="L276" s="408"/>
      <c r="M276" s="408">
        <v>0.40574366801179002</v>
      </c>
      <c r="N276" s="408"/>
      <c r="O276" s="411"/>
      <c r="P276" s="417">
        <v>9.00781535761576</v>
      </c>
      <c r="Q276" s="237">
        <v>72.990084115631021</v>
      </c>
      <c r="R276" s="237">
        <v>0</v>
      </c>
      <c r="S276" s="237">
        <v>15.384688134875073</v>
      </c>
      <c r="T276" s="237">
        <v>0.55096297951147755</v>
      </c>
      <c r="U276" s="237">
        <v>8.4362185912683949E-2</v>
      </c>
      <c r="V276" s="237">
        <v>2.3009776788136476</v>
      </c>
      <c r="W276" s="237">
        <v>3.8529433641381674</v>
      </c>
      <c r="X276" s="412">
        <v>4.8359815411179374</v>
      </c>
      <c r="Y276" s="270">
        <v>0.83181389981880882</v>
      </c>
      <c r="Z276" s="270">
        <v>117.44488306234776</v>
      </c>
      <c r="AA276" s="270">
        <v>16252.040362399446</v>
      </c>
      <c r="AB276" s="270">
        <v>216.23904716656122</v>
      </c>
      <c r="AC276" s="270">
        <v>7.4224432486872711</v>
      </c>
      <c r="AD276" s="270">
        <v>2.3556694476654068</v>
      </c>
      <c r="AE276" s="270">
        <v>13.816538665158443</v>
      </c>
      <c r="AF276" s="270">
        <v>0.43830536567504635</v>
      </c>
      <c r="AG276" s="270">
        <v>13.523189928117501</v>
      </c>
      <c r="AH276" s="270">
        <v>22.539180646946011</v>
      </c>
      <c r="AI276" s="270">
        <v>2.2736020582950989</v>
      </c>
      <c r="AJ276" s="270">
        <v>11.832053859772179</v>
      </c>
      <c r="AK276" s="270">
        <v>149.77511903329614</v>
      </c>
      <c r="AL276" s="270">
        <v>8.4398108395522549</v>
      </c>
      <c r="AM276" s="270">
        <v>1.7107346706525974</v>
      </c>
      <c r="AN276" s="270">
        <v>191.24149339223948</v>
      </c>
      <c r="AO276" s="270">
        <v>3.2239121314668289</v>
      </c>
      <c r="AP276" s="270">
        <v>2070.8584706937522</v>
      </c>
      <c r="AQ276" s="270">
        <v>0.66065061996834884</v>
      </c>
      <c r="AR276" s="270">
        <v>2.0441371608908812</v>
      </c>
      <c r="AS276" s="270">
        <v>0.34746055384072005</v>
      </c>
      <c r="AT276" s="270">
        <v>2.4020372433676429</v>
      </c>
      <c r="AU276" s="270">
        <v>13.014675361469809</v>
      </c>
      <c r="AV276" s="270">
        <v>0.55293462641296887</v>
      </c>
      <c r="AW276" s="270">
        <v>1.7468186323248982</v>
      </c>
      <c r="AX276" s="270">
        <v>0.29046451296146042</v>
      </c>
      <c r="AY276" s="270">
        <v>2.1472537487365924</v>
      </c>
      <c r="AZ276" s="270">
        <v>0.36778936959901221</v>
      </c>
      <c r="BA276" s="270">
        <v>48.777610078041718</v>
      </c>
      <c r="BB276" s="270">
        <v>8.9820347113863281</v>
      </c>
      <c r="BC276" s="270">
        <v>17.656901902476179</v>
      </c>
      <c r="BD276" s="270">
        <v>164.36347783225622</v>
      </c>
      <c r="BE276" s="270">
        <v>70.665637978902581</v>
      </c>
      <c r="BF276" s="270">
        <v>123.35439975312515</v>
      </c>
      <c r="BG276" s="26"/>
    </row>
    <row r="277" spans="1:59" s="96" customFormat="1" ht="12.75" x14ac:dyDescent="0.2">
      <c r="A277" s="13">
        <v>0.9</v>
      </c>
      <c r="B277" s="279">
        <v>740</v>
      </c>
      <c r="C277" s="408">
        <v>2.38742587113531</v>
      </c>
      <c r="D277" s="408">
        <v>10.175458434382399</v>
      </c>
      <c r="E277" s="408"/>
      <c r="F277" s="408">
        <v>7.6136089157102802</v>
      </c>
      <c r="G277" s="408">
        <v>65.640592088199796</v>
      </c>
      <c r="H277" s="408">
        <v>1.70005205885377</v>
      </c>
      <c r="I277" s="408"/>
      <c r="J277" s="408">
        <v>12.056220404412899</v>
      </c>
      <c r="K277" s="408"/>
      <c r="L277" s="408"/>
      <c r="M277" s="408">
        <v>0.42664222730554902</v>
      </c>
      <c r="N277" s="408"/>
      <c r="O277" s="411"/>
      <c r="P277" s="417">
        <v>9.1986099091098197</v>
      </c>
      <c r="Q277" s="237">
        <v>72.696260998938072</v>
      </c>
      <c r="R277" s="237">
        <v>0</v>
      </c>
      <c r="S277" s="237">
        <v>15.579625279155698</v>
      </c>
      <c r="T277" s="237">
        <v>0.51688746708982336</v>
      </c>
      <c r="U277" s="237">
        <v>7.8543756015031552E-2</v>
      </c>
      <c r="V277" s="237">
        <v>2.3014537173267668</v>
      </c>
      <c r="W277" s="237">
        <v>3.8821669314623408</v>
      </c>
      <c r="X277" s="412">
        <v>4.9450618500122694</v>
      </c>
      <c r="Y277" s="270">
        <v>0.8436799590176518</v>
      </c>
      <c r="Z277" s="270">
        <v>122.00184372320689</v>
      </c>
      <c r="AA277" s="270">
        <v>16548.915446554041</v>
      </c>
      <c r="AB277" s="270">
        <v>233.74156662324498</v>
      </c>
      <c r="AC277" s="270">
        <v>7.5911102628580167</v>
      </c>
      <c r="AD277" s="270">
        <v>2.4285726167089372</v>
      </c>
      <c r="AE277" s="270">
        <v>13.963282291840946</v>
      </c>
      <c r="AF277" s="270">
        <v>0.4362624032612098</v>
      </c>
      <c r="AG277" s="270">
        <v>13.667083343452799</v>
      </c>
      <c r="AH277" s="270">
        <v>22.58365516493328</v>
      </c>
      <c r="AI277" s="270">
        <v>2.2683547537589397</v>
      </c>
      <c r="AJ277" s="270">
        <v>12.408216834385664</v>
      </c>
      <c r="AK277" s="270">
        <v>164.60672053712932</v>
      </c>
      <c r="AL277" s="270">
        <v>8.3994166471334655</v>
      </c>
      <c r="AM277" s="270">
        <v>1.6993528224630645</v>
      </c>
      <c r="AN277" s="270">
        <v>190.86553949189172</v>
      </c>
      <c r="AO277" s="270">
        <v>3.2072285648983438</v>
      </c>
      <c r="AP277" s="270">
        <v>2050.8185521060236</v>
      </c>
      <c r="AQ277" s="270">
        <v>0.66728016788035704</v>
      </c>
      <c r="AR277" s="270">
        <v>2.0294490359775454</v>
      </c>
      <c r="AS277" s="270">
        <v>0.34492742150340883</v>
      </c>
      <c r="AT277" s="270">
        <v>2.3843411200348315</v>
      </c>
      <c r="AU277" s="270">
        <v>12.920818696015752</v>
      </c>
      <c r="AV277" s="270">
        <v>0.54891228835391548</v>
      </c>
      <c r="AW277" s="270">
        <v>1.7338564674068071</v>
      </c>
      <c r="AX277" s="270">
        <v>0.28833369390394847</v>
      </c>
      <c r="AY277" s="270">
        <v>2.1316877939074561</v>
      </c>
      <c r="AZ277" s="270">
        <v>0.36517766023216253</v>
      </c>
      <c r="BA277" s="270">
        <v>48.555073712671138</v>
      </c>
      <c r="BB277" s="270">
        <v>8.9162208315549289</v>
      </c>
      <c r="BC277" s="270">
        <v>17.5504183921283</v>
      </c>
      <c r="BD277" s="270">
        <v>169.09965356171611</v>
      </c>
      <c r="BE277" s="270">
        <v>70.022849579942914</v>
      </c>
      <c r="BF277" s="270">
        <v>122.42527162971558</v>
      </c>
      <c r="BG277" s="26"/>
    </row>
    <row r="278" spans="1:59" s="96" customFormat="1" ht="12.75" x14ac:dyDescent="0.2">
      <c r="A278" s="13">
        <v>0.95000000000000195</v>
      </c>
      <c r="B278" s="279">
        <v>740</v>
      </c>
      <c r="C278" s="408">
        <v>2.68500964589261</v>
      </c>
      <c r="D278" s="408">
        <v>10.5597943375555</v>
      </c>
      <c r="E278" s="408"/>
      <c r="F278" s="408">
        <v>6.5907674521825896</v>
      </c>
      <c r="G278" s="408">
        <v>63.677679809808801</v>
      </c>
      <c r="H278" s="408">
        <v>1.6891748241389699</v>
      </c>
      <c r="I278" s="408">
        <v>2.0319435401878199</v>
      </c>
      <c r="J278" s="408">
        <v>12.243335590534601</v>
      </c>
      <c r="K278" s="408"/>
      <c r="L278" s="408"/>
      <c r="M278" s="408">
        <v>0.52229479969913895</v>
      </c>
      <c r="N278" s="408"/>
      <c r="O278" s="411"/>
      <c r="P278" s="417">
        <v>9.4330204493207006</v>
      </c>
      <c r="Q278" s="237">
        <v>72.465544132002861</v>
      </c>
      <c r="R278" s="237">
        <v>0</v>
      </c>
      <c r="S278" s="237">
        <v>15.748793741102658</v>
      </c>
      <c r="T278" s="237">
        <v>0.48044149667815167</v>
      </c>
      <c r="U278" s="237">
        <v>7.4227473521889797E-2</v>
      </c>
      <c r="V278" s="237">
        <v>2.2243395459720188</v>
      </c>
      <c r="W278" s="237">
        <v>4.0538438394508036</v>
      </c>
      <c r="X278" s="412">
        <v>4.9528097712716175</v>
      </c>
      <c r="Y278" s="270">
        <v>0.8489511324031962</v>
      </c>
      <c r="Z278" s="270">
        <v>120.32285086361401</v>
      </c>
      <c r="AA278" s="270">
        <v>16855.789178750303</v>
      </c>
      <c r="AB278" s="270">
        <v>241.27352578285175</v>
      </c>
      <c r="AC278" s="270">
        <v>7.4371003989465372</v>
      </c>
      <c r="AD278" s="270">
        <v>2.3670732360131788</v>
      </c>
      <c r="AE278" s="270">
        <v>14.078599665111188</v>
      </c>
      <c r="AF278" s="270">
        <v>0.43503121169668596</v>
      </c>
      <c r="AG278" s="270">
        <v>13.751798768057471</v>
      </c>
      <c r="AH278" s="270">
        <v>22.702821241136604</v>
      </c>
      <c r="AI278" s="270">
        <v>2.287586490068803</v>
      </c>
      <c r="AJ278" s="270">
        <v>12.892817397433536</v>
      </c>
      <c r="AK278" s="270">
        <v>180.25542552522739</v>
      </c>
      <c r="AL278" s="270">
        <v>8.4781750748919951</v>
      </c>
      <c r="AM278" s="270">
        <v>1.6960004632237589</v>
      </c>
      <c r="AN278" s="270">
        <v>186.71624164977646</v>
      </c>
      <c r="AO278" s="270">
        <v>3.2138462106215928</v>
      </c>
      <c r="AP278" s="270">
        <v>2023.1038533792675</v>
      </c>
      <c r="AQ278" s="270">
        <v>0.67121901033995979</v>
      </c>
      <c r="AR278" s="270">
        <v>1.9609038653793855</v>
      </c>
      <c r="AS278" s="270">
        <v>0.32375847313718076</v>
      </c>
      <c r="AT278" s="270">
        <v>2.1515182161800914</v>
      </c>
      <c r="AU278" s="270">
        <v>11.315320821592765</v>
      </c>
      <c r="AV278" s="270">
        <v>0.47313138922417475</v>
      </c>
      <c r="AW278" s="270">
        <v>1.4209781269240986</v>
      </c>
      <c r="AX278" s="270">
        <v>0.22455840550551984</v>
      </c>
      <c r="AY278" s="270">
        <v>1.5847559185665374</v>
      </c>
      <c r="AZ278" s="270">
        <v>0.25988483639012278</v>
      </c>
      <c r="BA278" s="270">
        <v>43.800376112242077</v>
      </c>
      <c r="BB278" s="270">
        <v>9.0994578550214662</v>
      </c>
      <c r="BC278" s="270">
        <v>17.876614076371599</v>
      </c>
      <c r="BD278" s="270">
        <v>161.15026731547269</v>
      </c>
      <c r="BE278" s="270">
        <v>67.420168780965</v>
      </c>
      <c r="BF278" s="270">
        <v>122.17395513583793</v>
      </c>
      <c r="BG278" s="26"/>
    </row>
    <row r="279" spans="1:59" s="96" customFormat="1" ht="12.75" x14ac:dyDescent="0.2">
      <c r="A279" s="13">
        <v>0.999999999999998</v>
      </c>
      <c r="B279" s="279">
        <v>740</v>
      </c>
      <c r="C279" s="408">
        <v>3.4113419059054699</v>
      </c>
      <c r="D279" s="408">
        <v>10.933065340867699</v>
      </c>
      <c r="E279" s="408"/>
      <c r="F279" s="408">
        <v>5.7996584810128802</v>
      </c>
      <c r="G279" s="408">
        <v>59.058991329532198</v>
      </c>
      <c r="H279" s="408">
        <v>1.78688388995766</v>
      </c>
      <c r="I279" s="408">
        <v>6.2901863758602499</v>
      </c>
      <c r="J279" s="408">
        <v>12.029065861081101</v>
      </c>
      <c r="K279" s="408"/>
      <c r="L279" s="408"/>
      <c r="M279" s="408">
        <v>0.69080681578269998</v>
      </c>
      <c r="N279" s="408"/>
      <c r="O279" s="411"/>
      <c r="P279" s="417">
        <v>9.7269918924104299</v>
      </c>
      <c r="Q279" s="237">
        <v>72.31460103702581</v>
      </c>
      <c r="R279" s="237">
        <v>0</v>
      </c>
      <c r="S279" s="237">
        <v>15.893366401669709</v>
      </c>
      <c r="T279" s="237">
        <v>0.44282035926666452</v>
      </c>
      <c r="U279" s="237">
        <v>7.2029787430855433E-2</v>
      </c>
      <c r="V279" s="237">
        <v>2.0812165426854059</v>
      </c>
      <c r="W279" s="237">
        <v>4.3746940653572315</v>
      </c>
      <c r="X279" s="412">
        <v>4.821271806564325</v>
      </c>
      <c r="Y279" s="270">
        <v>0.84870851477427489</v>
      </c>
      <c r="Z279" s="270">
        <v>112.71426293267442</v>
      </c>
      <c r="AA279" s="270">
        <v>17184.200147683583</v>
      </c>
      <c r="AB279" s="270">
        <v>235.677590259673</v>
      </c>
      <c r="AC279" s="270">
        <v>7.0044385200458299</v>
      </c>
      <c r="AD279" s="270">
        <v>2.1908420893025808</v>
      </c>
      <c r="AE279" s="270">
        <v>14.186605154576691</v>
      </c>
      <c r="AF279" s="270">
        <v>0.43565199962831846</v>
      </c>
      <c r="AG279" s="270">
        <v>13.80147223283967</v>
      </c>
      <c r="AH279" s="270">
        <v>22.949198795384756</v>
      </c>
      <c r="AI279" s="270">
        <v>2.3380479118151176</v>
      </c>
      <c r="AJ279" s="270">
        <v>13.25519028778276</v>
      </c>
      <c r="AK279" s="270">
        <v>195.69343761712435</v>
      </c>
      <c r="AL279" s="270">
        <v>8.7045354112332216</v>
      </c>
      <c r="AM279" s="270">
        <v>1.7023997701088587</v>
      </c>
      <c r="AN279" s="270">
        <v>179.17404932151072</v>
      </c>
      <c r="AO279" s="270">
        <v>3.2485016906419961</v>
      </c>
      <c r="AP279" s="270">
        <v>1990.7255665476318</v>
      </c>
      <c r="AQ279" s="270">
        <v>0.67235236272059673</v>
      </c>
      <c r="AR279" s="270">
        <v>1.8449580716442198</v>
      </c>
      <c r="AS279" s="270">
        <v>0.28883836591923429</v>
      </c>
      <c r="AT279" s="270">
        <v>1.7971262273069752</v>
      </c>
      <c r="AU279" s="270">
        <v>9.0274099437972914</v>
      </c>
      <c r="AV279" s="270">
        <v>0.3689438839134076</v>
      </c>
      <c r="AW279" s="270">
        <v>1.0361463131976898</v>
      </c>
      <c r="AX279" s="270">
        <v>0.15410262373567482</v>
      </c>
      <c r="AY279" s="270">
        <v>1.0346270862114095</v>
      </c>
      <c r="AZ279" s="270">
        <v>0.16256482015579618</v>
      </c>
      <c r="BA279" s="270">
        <v>36.466695831255052</v>
      </c>
      <c r="BB279" s="270">
        <v>9.586705291647057</v>
      </c>
      <c r="BC279" s="270">
        <v>18.725506614215476</v>
      </c>
      <c r="BD279" s="270">
        <v>142.88246494665052</v>
      </c>
      <c r="BE279" s="270">
        <v>63.109746451776061</v>
      </c>
      <c r="BF279" s="270">
        <v>122.63919876467581</v>
      </c>
      <c r="BG279" s="26"/>
    </row>
    <row r="280" spans="1:59" s="96" customFormat="1" ht="12.75" x14ac:dyDescent="0.2">
      <c r="A280" s="13">
        <v>1.05</v>
      </c>
      <c r="B280" s="279">
        <v>740</v>
      </c>
      <c r="C280" s="408">
        <v>4.01531991614491</v>
      </c>
      <c r="D280" s="408">
        <v>11.340267297633201</v>
      </c>
      <c r="E280" s="408"/>
      <c r="F280" s="408">
        <v>5.1838343150754902</v>
      </c>
      <c r="G280" s="408">
        <v>54.885839881780903</v>
      </c>
      <c r="H280" s="408">
        <v>1.9034541225383701</v>
      </c>
      <c r="I280" s="408">
        <v>10.010400963701199</v>
      </c>
      <c r="J280" s="408">
        <v>11.826587572633001</v>
      </c>
      <c r="K280" s="408"/>
      <c r="L280" s="408"/>
      <c r="M280" s="408">
        <v>0.83429593049297501</v>
      </c>
      <c r="N280" s="408"/>
      <c r="O280" s="411"/>
      <c r="P280" s="417">
        <v>10.022313873798799</v>
      </c>
      <c r="Q280" s="237">
        <v>72.182471936057297</v>
      </c>
      <c r="R280" s="237">
        <v>0</v>
      </c>
      <c r="S280" s="237">
        <v>16.028797614599874</v>
      </c>
      <c r="T280" s="237">
        <v>0.40652153282918613</v>
      </c>
      <c r="U280" s="237">
        <v>6.9353910070469954E-2</v>
      </c>
      <c r="V280" s="237">
        <v>1.9463883779068787</v>
      </c>
      <c r="W280" s="237">
        <v>4.6793810186266906</v>
      </c>
      <c r="X280" s="412">
        <v>4.6870856099095857</v>
      </c>
      <c r="Y280" s="270">
        <v>0.850085240746975</v>
      </c>
      <c r="Z280" s="270">
        <v>106.49739337286591</v>
      </c>
      <c r="AA280" s="270">
        <v>17462.066524673635</v>
      </c>
      <c r="AB280" s="270">
        <v>228.91069950519449</v>
      </c>
      <c r="AC280" s="270">
        <v>6.6827163305406136</v>
      </c>
      <c r="AD280" s="270">
        <v>2.0634699143911575</v>
      </c>
      <c r="AE280" s="270">
        <v>14.317071934313203</v>
      </c>
      <c r="AF280" s="270">
        <v>0.43749843354412782</v>
      </c>
      <c r="AG280" s="270">
        <v>13.87606233875513</v>
      </c>
      <c r="AH280" s="270">
        <v>23.223649148074969</v>
      </c>
      <c r="AI280" s="270">
        <v>2.3896393351420793</v>
      </c>
      <c r="AJ280" s="270">
        <v>13.582947869806977</v>
      </c>
      <c r="AK280" s="270">
        <v>210.13167542185107</v>
      </c>
      <c r="AL280" s="270">
        <v>8.9344431011926417</v>
      </c>
      <c r="AM280" s="270">
        <v>1.7118278425040008</v>
      </c>
      <c r="AN280" s="270">
        <v>173.44694757482711</v>
      </c>
      <c r="AO280" s="270">
        <v>3.2866989806857472</v>
      </c>
      <c r="AP280" s="270">
        <v>1967.4694948424728</v>
      </c>
      <c r="AQ280" s="270">
        <v>0.67398498767844972</v>
      </c>
      <c r="AR280" s="270">
        <v>1.7575033206953203</v>
      </c>
      <c r="AS280" s="270">
        <v>0.26437394778958995</v>
      </c>
      <c r="AT280" s="270">
        <v>1.5730795038581165</v>
      </c>
      <c r="AU280" s="270">
        <v>7.6807885036651982</v>
      </c>
      <c r="AV280" s="270">
        <v>0.3097461337663176</v>
      </c>
      <c r="AW280" s="270">
        <v>0.83865139172549064</v>
      </c>
      <c r="AX280" s="270">
        <v>0.12104104685964784</v>
      </c>
      <c r="AY280" s="270">
        <v>0.79438807274625267</v>
      </c>
      <c r="AZ280" s="270">
        <v>0.12256154957891625</v>
      </c>
      <c r="BA280" s="270">
        <v>31.838978358940736</v>
      </c>
      <c r="BB280" s="270">
        <v>10.077207154084128</v>
      </c>
      <c r="BC280" s="270">
        <v>19.545352303022341</v>
      </c>
      <c r="BD280" s="270">
        <v>129.6429962082988</v>
      </c>
      <c r="BE280" s="270">
        <v>59.704508358795465</v>
      </c>
      <c r="BF280" s="270">
        <v>123.25616320575561</v>
      </c>
      <c r="BG280" s="26"/>
    </row>
    <row r="281" spans="1:59" s="96" customFormat="1" ht="12.75" x14ac:dyDescent="0.2">
      <c r="A281" s="13">
        <v>1.1000000000000001</v>
      </c>
      <c r="B281" s="279">
        <v>740</v>
      </c>
      <c r="C281" s="408">
        <v>4.5774819799938298</v>
      </c>
      <c r="D281" s="408">
        <v>11.8673607113945</v>
      </c>
      <c r="E281" s="408"/>
      <c r="F281" s="408">
        <v>4.6702890743835201</v>
      </c>
      <c r="G281" s="408">
        <v>50.729888942008103</v>
      </c>
      <c r="H281" s="408">
        <v>2.06746213561556</v>
      </c>
      <c r="I281" s="408">
        <v>13.5055667303438</v>
      </c>
      <c r="J281" s="408">
        <v>11.610470869795</v>
      </c>
      <c r="K281" s="408"/>
      <c r="L281" s="408"/>
      <c r="M281" s="408">
        <v>0.97147955646561401</v>
      </c>
      <c r="N281" s="408"/>
      <c r="O281" s="411"/>
      <c r="P281" s="417">
        <v>10.299671095846399</v>
      </c>
      <c r="Q281" s="237">
        <v>72.071811133967387</v>
      </c>
      <c r="R281" s="237">
        <v>0</v>
      </c>
      <c r="S281" s="237">
        <v>16.151112352065475</v>
      </c>
      <c r="T281" s="237">
        <v>0.4073529432637113</v>
      </c>
      <c r="U281" s="237">
        <v>7.3229245446548408E-2</v>
      </c>
      <c r="V281" s="237">
        <v>1.8201315452514693</v>
      </c>
      <c r="W281" s="237">
        <v>5.0355615916490422</v>
      </c>
      <c r="X281" s="412">
        <v>4.4408011883563674</v>
      </c>
      <c r="Y281" s="270">
        <v>0.85156721694613957</v>
      </c>
      <c r="Z281" s="270">
        <v>100.37941398500919</v>
      </c>
      <c r="AA281" s="270">
        <v>17672.441256569517</v>
      </c>
      <c r="AB281" s="270">
        <v>219.57697424378367</v>
      </c>
      <c r="AC281" s="270">
        <v>6.4035786595808366</v>
      </c>
      <c r="AD281" s="270">
        <v>1.9567613447190257</v>
      </c>
      <c r="AE281" s="270">
        <v>14.469625547891784</v>
      </c>
      <c r="AF281" s="270">
        <v>0.44029890797485893</v>
      </c>
      <c r="AG281" s="270">
        <v>13.967300183029463</v>
      </c>
      <c r="AH281" s="270">
        <v>23.534147350916385</v>
      </c>
      <c r="AI281" s="270">
        <v>2.4462515353974799</v>
      </c>
      <c r="AJ281" s="270">
        <v>13.896454273801632</v>
      </c>
      <c r="AK281" s="270">
        <v>224.4306200577812</v>
      </c>
      <c r="AL281" s="270">
        <v>9.1873501648090592</v>
      </c>
      <c r="AM281" s="270">
        <v>1.7255399759692374</v>
      </c>
      <c r="AN281" s="270">
        <v>168.73122006787958</v>
      </c>
      <c r="AO281" s="270">
        <v>3.3322870175510295</v>
      </c>
      <c r="AP281" s="270">
        <v>1949.305305245236</v>
      </c>
      <c r="AQ281" s="270">
        <v>0.67647256429137492</v>
      </c>
      <c r="AR281" s="270">
        <v>1.6864416552050625</v>
      </c>
      <c r="AS281" s="270">
        <v>0.24536729269532423</v>
      </c>
      <c r="AT281" s="270">
        <v>1.4104102236551488</v>
      </c>
      <c r="AU281" s="270">
        <v>6.7462330685070615</v>
      </c>
      <c r="AV281" s="270">
        <v>0.26952469135665935</v>
      </c>
      <c r="AW281" s="270">
        <v>0.71203583515942481</v>
      </c>
      <c r="AX281" s="270">
        <v>0.10082522525689465</v>
      </c>
      <c r="AY281" s="270">
        <v>0.65261526977535178</v>
      </c>
      <c r="AZ281" s="270">
        <v>9.9611928497214008E-2</v>
      </c>
      <c r="BA281" s="270">
        <v>28.48006260349463</v>
      </c>
      <c r="BB281" s="270">
        <v>10.622894338613527</v>
      </c>
      <c r="BC281" s="270">
        <v>20.402331508894829</v>
      </c>
      <c r="BD281" s="270">
        <v>118.75851797862366</v>
      </c>
      <c r="BE281" s="270">
        <v>56.700156420510432</v>
      </c>
      <c r="BF281" s="270">
        <v>124.15327399132576</v>
      </c>
      <c r="BG281" s="26"/>
    </row>
    <row r="282" spans="1:59" s="96" customFormat="1" ht="12.75" x14ac:dyDescent="0.2">
      <c r="A282" s="13">
        <v>1.1499999999999999</v>
      </c>
      <c r="B282" s="279">
        <v>740</v>
      </c>
      <c r="C282" s="408">
        <v>4.9805822351976596</v>
      </c>
      <c r="D282" s="408">
        <v>12.3727347392061</v>
      </c>
      <c r="E282" s="408"/>
      <c r="F282" s="408">
        <v>4.25962423955104</v>
      </c>
      <c r="G282" s="408">
        <v>47.214577614103803</v>
      </c>
      <c r="H282" s="408">
        <v>2.2332979900870198</v>
      </c>
      <c r="I282" s="408">
        <v>16.413276122811101</v>
      </c>
      <c r="J282" s="408">
        <v>11.4430093200847</v>
      </c>
      <c r="K282" s="408"/>
      <c r="L282" s="408"/>
      <c r="M282" s="408">
        <v>1.0828977389585801</v>
      </c>
      <c r="N282" s="408"/>
      <c r="O282" s="411"/>
      <c r="P282" s="417">
        <v>10.6306196491725</v>
      </c>
      <c r="Q282" s="237">
        <v>71.95280449691279</v>
      </c>
      <c r="R282" s="237">
        <v>0</v>
      </c>
      <c r="S282" s="237">
        <v>16.302599084301804</v>
      </c>
      <c r="T282" s="237">
        <v>0.36908517454371031</v>
      </c>
      <c r="U282" s="237">
        <v>7.0865837031809847E-2</v>
      </c>
      <c r="V282" s="237">
        <v>1.7032050565796011</v>
      </c>
      <c r="W282" s="237">
        <v>5.3631301436934384</v>
      </c>
      <c r="X282" s="412">
        <v>4.2383102069368306</v>
      </c>
      <c r="Y282" s="270">
        <v>0.85593269127996452</v>
      </c>
      <c r="Z282" s="270">
        <v>95.809269814891465</v>
      </c>
      <c r="AA282" s="270">
        <v>17847.172470859387</v>
      </c>
      <c r="AB282" s="270">
        <v>211.39607422584785</v>
      </c>
      <c r="AC282" s="270">
        <v>6.2268521019108309</v>
      </c>
      <c r="AD282" s="270">
        <v>1.8889736524957859</v>
      </c>
      <c r="AE282" s="270">
        <v>14.651176890306756</v>
      </c>
      <c r="AF282" s="270">
        <v>0.44391020798693831</v>
      </c>
      <c r="AG282" s="270">
        <v>14.088721926207139</v>
      </c>
      <c r="AH282" s="270">
        <v>23.857864619580567</v>
      </c>
      <c r="AI282" s="270">
        <v>2.5005414283270757</v>
      </c>
      <c r="AJ282" s="270">
        <v>14.214952503246323</v>
      </c>
      <c r="AK282" s="270">
        <v>237.80857402522878</v>
      </c>
      <c r="AL282" s="270">
        <v>9.4263369257938852</v>
      </c>
      <c r="AM282" s="270">
        <v>1.7394981607011382</v>
      </c>
      <c r="AN282" s="270">
        <v>165.367013417376</v>
      </c>
      <c r="AO282" s="270">
        <v>3.3774147375067147</v>
      </c>
      <c r="AP282" s="270">
        <v>1936.4922333930119</v>
      </c>
      <c r="AQ282" s="270">
        <v>0.6792471448675238</v>
      </c>
      <c r="AR282" s="270">
        <v>1.6331022507016504</v>
      </c>
      <c r="AS282" s="270">
        <v>0.23169302670404268</v>
      </c>
      <c r="AT282" s="270">
        <v>1.2994415008414248</v>
      </c>
      <c r="AU282" s="270">
        <v>6.129086637476056</v>
      </c>
      <c r="AV282" s="270">
        <v>0.24335693139239362</v>
      </c>
      <c r="AW282" s="270">
        <v>0.63281826145801678</v>
      </c>
      <c r="AX282" s="270">
        <v>8.8552420840345411E-2</v>
      </c>
      <c r="AY282" s="270">
        <v>0.56839894294521676</v>
      </c>
      <c r="AZ282" s="270">
        <v>8.6206621310507436E-2</v>
      </c>
      <c r="BA282" s="270">
        <v>26.186259086687752</v>
      </c>
      <c r="BB282" s="270">
        <v>11.133938804137754</v>
      </c>
      <c r="BC282" s="270">
        <v>21.171525402752046</v>
      </c>
      <c r="BD282" s="270">
        <v>110.96798160920073</v>
      </c>
      <c r="BE282" s="270">
        <v>54.358510972562158</v>
      </c>
      <c r="BF282" s="270">
        <v>125.00021741667476</v>
      </c>
      <c r="BG282" s="26"/>
    </row>
    <row r="283" spans="1:59" s="96" customFormat="1" ht="12.75" x14ac:dyDescent="0.2">
      <c r="A283" s="13">
        <v>1.2</v>
      </c>
      <c r="B283" s="279">
        <v>740</v>
      </c>
      <c r="C283" s="408">
        <v>5.3811966960870397</v>
      </c>
      <c r="D283" s="408">
        <v>12.799894366446299</v>
      </c>
      <c r="E283" s="408"/>
      <c r="F283" s="408">
        <v>3.8706611841524401</v>
      </c>
      <c r="G283" s="408">
        <v>43.715749364750799</v>
      </c>
      <c r="H283" s="408">
        <v>2.4126920557637699</v>
      </c>
      <c r="I283" s="408">
        <v>19.371186175702402</v>
      </c>
      <c r="J283" s="408">
        <v>11.2705492280444</v>
      </c>
      <c r="K283" s="408"/>
      <c r="L283" s="408"/>
      <c r="M283" s="408">
        <v>1.1780709290528799</v>
      </c>
      <c r="N283" s="408"/>
      <c r="O283" s="411"/>
      <c r="P283" s="417">
        <v>10.9116073994989</v>
      </c>
      <c r="Q283" s="237">
        <v>71.881777486856762</v>
      </c>
      <c r="R283" s="237">
        <v>0</v>
      </c>
      <c r="S283" s="237">
        <v>16.397804399695438</v>
      </c>
      <c r="T283" s="237">
        <v>0.349724253794507</v>
      </c>
      <c r="U283" s="237">
        <v>6.9122494305867505E-2</v>
      </c>
      <c r="V283" s="237">
        <v>1.6115311568488622</v>
      </c>
      <c r="W283" s="237">
        <v>5.6112297358677088</v>
      </c>
      <c r="X283" s="412">
        <v>4.0788104726308587</v>
      </c>
      <c r="Y283" s="270">
        <v>0.86001896415267609</v>
      </c>
      <c r="Z283" s="270">
        <v>91.498267863024253</v>
      </c>
      <c r="AA283" s="270">
        <v>18002.104349267527</v>
      </c>
      <c r="AB283" s="270">
        <v>203.23645374320512</v>
      </c>
      <c r="AC283" s="270">
        <v>6.0656141542663269</v>
      </c>
      <c r="AD283" s="270">
        <v>1.8261031223637456</v>
      </c>
      <c r="AE283" s="270">
        <v>14.854858720074116</v>
      </c>
      <c r="AF283" s="270">
        <v>0.44877163382432406</v>
      </c>
      <c r="AG283" s="270">
        <v>14.247139453733174</v>
      </c>
      <c r="AH283" s="270">
        <v>24.252735065162547</v>
      </c>
      <c r="AI283" s="270">
        <v>2.5626925722242375</v>
      </c>
      <c r="AJ283" s="270">
        <v>14.533422247476615</v>
      </c>
      <c r="AK283" s="270">
        <v>252.37718020859847</v>
      </c>
      <c r="AL283" s="270">
        <v>9.6979051281431587</v>
      </c>
      <c r="AM283" s="270">
        <v>1.7553529593276074</v>
      </c>
      <c r="AN283" s="270">
        <v>162.16663994033502</v>
      </c>
      <c r="AO283" s="270">
        <v>3.4251779845528345</v>
      </c>
      <c r="AP283" s="270">
        <v>1929.0377348409077</v>
      </c>
      <c r="AQ283" s="270">
        <v>0.6825182725953407</v>
      </c>
      <c r="AR283" s="270">
        <v>1.5826165551512439</v>
      </c>
      <c r="AS283" s="270">
        <v>0.21928436476333815</v>
      </c>
      <c r="AT283" s="270">
        <v>1.2031709576075673</v>
      </c>
      <c r="AU283" s="270">
        <v>5.6067871490886869</v>
      </c>
      <c r="AV283" s="270">
        <v>0.22146774814532263</v>
      </c>
      <c r="AW283" s="270">
        <v>0.56846836828270197</v>
      </c>
      <c r="AX283" s="270">
        <v>7.8792496294957617E-2</v>
      </c>
      <c r="AY283" s="270">
        <v>0.50242147646963153</v>
      </c>
      <c r="AZ283" s="270">
        <v>7.58224156648305E-2</v>
      </c>
      <c r="BA283" s="270">
        <v>24.189363105917348</v>
      </c>
      <c r="BB283" s="270">
        <v>11.692852937483078</v>
      </c>
      <c r="BC283" s="270">
        <v>22.015122889666625</v>
      </c>
      <c r="BD283" s="270">
        <v>104.14592235488688</v>
      </c>
      <c r="BE283" s="270">
        <v>52.202382681987082</v>
      </c>
      <c r="BF283" s="270">
        <v>125.8189875815182</v>
      </c>
      <c r="BG283" s="26"/>
    </row>
    <row r="284" spans="1:59" s="96" customFormat="1" ht="12.75" x14ac:dyDescent="0.2">
      <c r="A284" s="13">
        <v>1.25</v>
      </c>
      <c r="B284" s="279">
        <v>740</v>
      </c>
      <c r="C284" s="408">
        <v>5.7107396255404099</v>
      </c>
      <c r="D284" s="408">
        <v>13.351328367338899</v>
      </c>
      <c r="E284" s="408"/>
      <c r="F284" s="408">
        <v>3.5502524910279001</v>
      </c>
      <c r="G284" s="408">
        <v>40.497115553872497</v>
      </c>
      <c r="H284" s="408">
        <v>2.55471623517822</v>
      </c>
      <c r="I284" s="408">
        <v>21.969757235301</v>
      </c>
      <c r="J284" s="408">
        <v>11.1012132774681</v>
      </c>
      <c r="K284" s="408"/>
      <c r="L284" s="408"/>
      <c r="M284" s="408">
        <v>1.26487721427299</v>
      </c>
      <c r="N284" s="408"/>
      <c r="O284" s="411"/>
      <c r="P284" s="417">
        <v>11.234447755805499</v>
      </c>
      <c r="Q284" s="237">
        <v>71.798684997477096</v>
      </c>
      <c r="R284" s="237">
        <v>0</v>
      </c>
      <c r="S284" s="237">
        <v>16.511594105036249</v>
      </c>
      <c r="T284" s="237">
        <v>0.30750851738784429</v>
      </c>
      <c r="U284" s="237">
        <v>6.3020669730387252E-2</v>
      </c>
      <c r="V284" s="237">
        <v>1.5117915963671891</v>
      </c>
      <c r="W284" s="237">
        <v>5.8449166332756564</v>
      </c>
      <c r="X284" s="412">
        <v>3.9624834807255649</v>
      </c>
      <c r="Y284" s="270">
        <v>0.86674020980084776</v>
      </c>
      <c r="Z284" s="270">
        <v>88.381621286804489</v>
      </c>
      <c r="AA284" s="270">
        <v>18209.345656161164</v>
      </c>
      <c r="AB284" s="270">
        <v>197.22638930222055</v>
      </c>
      <c r="AC284" s="270">
        <v>5.9364036278712646</v>
      </c>
      <c r="AD284" s="270">
        <v>1.778579645266011</v>
      </c>
      <c r="AE284" s="270">
        <v>15.073339212625262</v>
      </c>
      <c r="AF284" s="270">
        <v>0.45396634628001653</v>
      </c>
      <c r="AG284" s="270">
        <v>14.411328527436989</v>
      </c>
      <c r="AH284" s="270">
        <v>24.647203470013409</v>
      </c>
      <c r="AI284" s="270">
        <v>2.6241606685164069</v>
      </c>
      <c r="AJ284" s="270">
        <v>14.850669890913959</v>
      </c>
      <c r="AK284" s="270">
        <v>266.32605396726592</v>
      </c>
      <c r="AL284" s="270">
        <v>9.9676127931265572</v>
      </c>
      <c r="AM284" s="270">
        <v>1.7723553740795512</v>
      </c>
      <c r="AN284" s="270">
        <v>159.67465552623059</v>
      </c>
      <c r="AO284" s="270">
        <v>3.4741624042546628</v>
      </c>
      <c r="AP284" s="270">
        <v>1924.6623616127979</v>
      </c>
      <c r="AQ284" s="270">
        <v>0.6860550416361948</v>
      </c>
      <c r="AR284" s="270">
        <v>1.5425545658887323</v>
      </c>
      <c r="AS284" s="270">
        <v>0.20962158844344436</v>
      </c>
      <c r="AT284" s="270">
        <v>1.1304270865719792</v>
      </c>
      <c r="AU284" s="270">
        <v>5.219358714554021</v>
      </c>
      <c r="AV284" s="270">
        <v>0.20535895622084002</v>
      </c>
      <c r="AW284" s="270">
        <v>0.52206053870010227</v>
      </c>
      <c r="AX284" s="270">
        <v>7.185997878709835E-2</v>
      </c>
      <c r="AY284" s="270">
        <v>0.4560497001746</v>
      </c>
      <c r="AZ284" s="270">
        <v>6.8581923078618282E-2</v>
      </c>
      <c r="BA284" s="270">
        <v>22.693203160653024</v>
      </c>
      <c r="BB284" s="270">
        <v>12.261095681655606</v>
      </c>
      <c r="BC284" s="270">
        <v>22.804437723138062</v>
      </c>
      <c r="BD284" s="270">
        <v>98.519087473135968</v>
      </c>
      <c r="BE284" s="270">
        <v>50.374048811983997</v>
      </c>
      <c r="BF284" s="270">
        <v>126.74582858732472</v>
      </c>
      <c r="BG284" s="26"/>
    </row>
    <row r="285" spans="1:59" s="96" customFormat="1" ht="12.75" x14ac:dyDescent="0.2">
      <c r="A285" s="13">
        <v>1.3</v>
      </c>
      <c r="B285" s="279">
        <v>740</v>
      </c>
      <c r="C285" s="408">
        <v>6.0385406929156202</v>
      </c>
      <c r="D285" s="408">
        <v>14.026556687955299</v>
      </c>
      <c r="E285" s="408"/>
      <c r="F285" s="408">
        <v>3.2239962366180199</v>
      </c>
      <c r="G285" s="408">
        <v>37.258741639758398</v>
      </c>
      <c r="H285" s="408">
        <v>2.7157759881914201</v>
      </c>
      <c r="I285" s="408">
        <v>24.448415389310298</v>
      </c>
      <c r="J285" s="408">
        <v>10.9342087401326</v>
      </c>
      <c r="K285" s="408"/>
      <c r="L285" s="408"/>
      <c r="M285" s="408">
        <v>1.35376462511832</v>
      </c>
      <c r="N285" s="408"/>
      <c r="O285" s="411"/>
      <c r="P285" s="417">
        <v>11.520998625583999</v>
      </c>
      <c r="Q285" s="237">
        <v>71.720070269253526</v>
      </c>
      <c r="R285" s="237">
        <v>0</v>
      </c>
      <c r="S285" s="237">
        <v>16.621397242502027</v>
      </c>
      <c r="T285" s="237">
        <v>0.28880306541211886</v>
      </c>
      <c r="U285" s="237">
        <v>6.1769289620871429E-2</v>
      </c>
      <c r="V285" s="237">
        <v>1.4225475372073484</v>
      </c>
      <c r="W285" s="237">
        <v>6.1106754061851438</v>
      </c>
      <c r="X285" s="412">
        <v>3.7747371898189859</v>
      </c>
      <c r="Y285" s="270">
        <v>0.8731264327913183</v>
      </c>
      <c r="Z285" s="270">
        <v>85.236059133497491</v>
      </c>
      <c r="AA285" s="270">
        <v>18389.60915342822</v>
      </c>
      <c r="AB285" s="270">
        <v>190.84964543847008</v>
      </c>
      <c r="AC285" s="270">
        <v>5.8074290177330692</v>
      </c>
      <c r="AD285" s="270">
        <v>1.733463863056514</v>
      </c>
      <c r="AE285" s="270">
        <v>15.302853337366445</v>
      </c>
      <c r="AF285" s="270">
        <v>0.45930766038123277</v>
      </c>
      <c r="AG285" s="270">
        <v>14.579236101106339</v>
      </c>
      <c r="AH285" s="270">
        <v>25.055168621293422</v>
      </c>
      <c r="AI285" s="270">
        <v>2.6889308201459925</v>
      </c>
      <c r="AJ285" s="270">
        <v>15.19021862672038</v>
      </c>
      <c r="AK285" s="270">
        <v>282.14290214203203</v>
      </c>
      <c r="AL285" s="270">
        <v>10.254735699105684</v>
      </c>
      <c r="AM285" s="270">
        <v>1.7916255735235296</v>
      </c>
      <c r="AN285" s="270">
        <v>157.47744604251503</v>
      </c>
      <c r="AO285" s="270">
        <v>3.5271356775851679</v>
      </c>
      <c r="AP285" s="270">
        <v>1921.0835505967909</v>
      </c>
      <c r="AQ285" s="270">
        <v>0.69042584751709135</v>
      </c>
      <c r="AR285" s="270">
        <v>1.5079323967378697</v>
      </c>
      <c r="AS285" s="270">
        <v>0.20135181711669237</v>
      </c>
      <c r="AT285" s="270">
        <v>1.0695388660778875</v>
      </c>
      <c r="AU285" s="270">
        <v>4.8996046692179354</v>
      </c>
      <c r="AV285" s="270">
        <v>0.1921410182964523</v>
      </c>
      <c r="AW285" s="270">
        <v>0.48454270215283196</v>
      </c>
      <c r="AX285" s="270">
        <v>6.631769511515169E-2</v>
      </c>
      <c r="AY285" s="270">
        <v>0.41926029851902419</v>
      </c>
      <c r="AZ285" s="270">
        <v>6.2870565121425179E-2</v>
      </c>
      <c r="BA285" s="270">
        <v>21.443866540781059</v>
      </c>
      <c r="BB285" s="270">
        <v>12.894031444210409</v>
      </c>
      <c r="BC285" s="270">
        <v>23.619720001092318</v>
      </c>
      <c r="BD285" s="270">
        <v>93.474902398084311</v>
      </c>
      <c r="BE285" s="270">
        <v>48.656534495589746</v>
      </c>
      <c r="BF285" s="270">
        <v>127.84806166703001</v>
      </c>
      <c r="BG285" s="26"/>
    </row>
    <row r="286" spans="1:59" s="96" customFormat="1" ht="12.75" x14ac:dyDescent="0.2">
      <c r="A286" s="13">
        <v>1.35</v>
      </c>
      <c r="B286" s="279">
        <v>740</v>
      </c>
      <c r="C286" s="408">
        <v>6.3163561644137998</v>
      </c>
      <c r="D286" s="408">
        <v>14.622081432077801</v>
      </c>
      <c r="E286" s="408"/>
      <c r="F286" s="408">
        <v>2.8711266158496001</v>
      </c>
      <c r="G286" s="408">
        <v>34.265879917398202</v>
      </c>
      <c r="H286" s="408">
        <v>2.8926872931052099</v>
      </c>
      <c r="I286" s="408">
        <v>26.8076155811546</v>
      </c>
      <c r="J286" s="408">
        <v>10.796376995651199</v>
      </c>
      <c r="K286" s="408"/>
      <c r="L286" s="408"/>
      <c r="M286" s="408">
        <v>1.42787600034968</v>
      </c>
      <c r="N286" s="408"/>
      <c r="O286" s="411"/>
      <c r="P286" s="417">
        <v>11.798902470090001</v>
      </c>
      <c r="Q286" s="237">
        <v>71.651778035169116</v>
      </c>
      <c r="R286" s="237">
        <v>0</v>
      </c>
      <c r="S286" s="237">
        <v>16.720085838818427</v>
      </c>
      <c r="T286" s="237">
        <v>0.27328941349222474</v>
      </c>
      <c r="U286" s="237">
        <v>6.0387474140351768E-2</v>
      </c>
      <c r="V286" s="237">
        <v>1.3299880357307476</v>
      </c>
      <c r="W286" s="237">
        <v>6.3679073948287925</v>
      </c>
      <c r="X286" s="412">
        <v>3.5965638078203397</v>
      </c>
      <c r="Y286" s="270">
        <v>0.87998308035874484</v>
      </c>
      <c r="Z286" s="270">
        <v>82.363520176230992</v>
      </c>
      <c r="AA286" s="270">
        <v>18532.796737324388</v>
      </c>
      <c r="AB286" s="270">
        <v>184.83167009433635</v>
      </c>
      <c r="AC286" s="270">
        <v>5.711346150619395</v>
      </c>
      <c r="AD286" s="270">
        <v>1.6984479589141535</v>
      </c>
      <c r="AE286" s="270">
        <v>15.558429743881433</v>
      </c>
      <c r="AF286" s="270">
        <v>0.4653223053184522</v>
      </c>
      <c r="AG286" s="270">
        <v>14.782769152068644</v>
      </c>
      <c r="AH286" s="270">
        <v>25.506619134806829</v>
      </c>
      <c r="AI286" s="270">
        <v>2.756879218260877</v>
      </c>
      <c r="AJ286" s="270">
        <v>15.576745284062911</v>
      </c>
      <c r="AK286" s="270">
        <v>301.14982315266252</v>
      </c>
      <c r="AL286" s="270">
        <v>10.552380989842497</v>
      </c>
      <c r="AM286" s="270">
        <v>1.8105589702949134</v>
      </c>
      <c r="AN286" s="270">
        <v>155.5417541051587</v>
      </c>
      <c r="AO286" s="270">
        <v>3.5792190795066556</v>
      </c>
      <c r="AP286" s="270">
        <v>1919.5594874226965</v>
      </c>
      <c r="AQ286" s="270">
        <v>0.69526397262465756</v>
      </c>
      <c r="AR286" s="270">
        <v>1.476151844327434</v>
      </c>
      <c r="AS286" s="270">
        <v>0.19402689949347432</v>
      </c>
      <c r="AT286" s="270">
        <v>1.017199470281634</v>
      </c>
      <c r="AU286" s="270">
        <v>4.6287213538902803</v>
      </c>
      <c r="AV286" s="270">
        <v>0.18101752677087465</v>
      </c>
      <c r="AW286" s="270">
        <v>0.45346624450117151</v>
      </c>
      <c r="AX286" s="270">
        <v>6.1775798589433953E-2</v>
      </c>
      <c r="AY286" s="270">
        <v>0.38932938998796923</v>
      </c>
      <c r="AZ286" s="270">
        <v>5.8248535877721684E-2</v>
      </c>
      <c r="BA286" s="270">
        <v>20.362852579729179</v>
      </c>
      <c r="BB286" s="270">
        <v>13.536511599991973</v>
      </c>
      <c r="BC286" s="270">
        <v>24.437592472322731</v>
      </c>
      <c r="BD286" s="270">
        <v>89.296544123564132</v>
      </c>
      <c r="BE286" s="270">
        <v>47.115673744080034</v>
      </c>
      <c r="BF286" s="270">
        <v>128.79692553511029</v>
      </c>
      <c r="BG286" s="26"/>
    </row>
    <row r="287" spans="1:59" s="96" customFormat="1" ht="12.75" x14ac:dyDescent="0.2">
      <c r="A287" s="13">
        <v>1.4</v>
      </c>
      <c r="B287" s="279">
        <v>740</v>
      </c>
      <c r="C287" s="408">
        <v>7.0966263221408896</v>
      </c>
      <c r="D287" s="408">
        <v>17.390121761291201</v>
      </c>
      <c r="E287" s="408"/>
      <c r="F287" s="408">
        <v>2.77975678542533</v>
      </c>
      <c r="G287" s="408">
        <v>28.860546764495201</v>
      </c>
      <c r="H287" s="408">
        <v>2.7565939982430501</v>
      </c>
      <c r="I287" s="408">
        <v>30.2109558628587</v>
      </c>
      <c r="J287" s="408">
        <v>10.172767425251999</v>
      </c>
      <c r="K287" s="408"/>
      <c r="L287" s="408"/>
      <c r="M287" s="408">
        <v>0.13425859823554501</v>
      </c>
      <c r="N287" s="408"/>
      <c r="O287" s="411">
        <v>0.59837248205804605</v>
      </c>
      <c r="P287" s="417">
        <v>11.988204396923001</v>
      </c>
      <c r="Q287" s="237">
        <v>71.524605411755488</v>
      </c>
      <c r="R287" s="237">
        <v>0</v>
      </c>
      <c r="S287" s="237">
        <v>16.825423600118413</v>
      </c>
      <c r="T287" s="237">
        <v>0.23594229640733411</v>
      </c>
      <c r="U287" s="237">
        <v>5.4229783003694278E-2</v>
      </c>
      <c r="V287" s="237">
        <v>1.305396106062598</v>
      </c>
      <c r="W287" s="237">
        <v>6.3727831397197505</v>
      </c>
      <c r="X287" s="412">
        <v>3.6816196629327105</v>
      </c>
      <c r="Y287" s="270">
        <v>0.9168747813159811</v>
      </c>
      <c r="Z287" s="270">
        <v>84.734482263547946</v>
      </c>
      <c r="AA287" s="270">
        <v>20207.188058006148</v>
      </c>
      <c r="AB287" s="270">
        <v>199.9402714464081</v>
      </c>
      <c r="AC287" s="270">
        <v>5.3533430917526701</v>
      </c>
      <c r="AD287" s="270">
        <v>1.6017866076267484</v>
      </c>
      <c r="AE287" s="270">
        <v>2.9088578457464416</v>
      </c>
      <c r="AF287" s="270">
        <v>0.12674268973677294</v>
      </c>
      <c r="AG287" s="270">
        <v>20.077921361881472</v>
      </c>
      <c r="AH287" s="270">
        <v>35.830213920209829</v>
      </c>
      <c r="AI287" s="270">
        <v>3.7432112706648502</v>
      </c>
      <c r="AJ287" s="270">
        <v>15.696406211763122</v>
      </c>
      <c r="AK287" s="270">
        <v>342.00198203076951</v>
      </c>
      <c r="AL287" s="270">
        <v>14.54255471494678</v>
      </c>
      <c r="AM287" s="270">
        <v>2.1641963239708164</v>
      </c>
      <c r="AN287" s="270">
        <v>151.00448015221028</v>
      </c>
      <c r="AO287" s="270">
        <v>3.6004531334294363</v>
      </c>
      <c r="AP287" s="270">
        <v>1519.1928134636455</v>
      </c>
      <c r="AQ287" s="270">
        <v>0.8163955363227603</v>
      </c>
      <c r="AR287" s="270">
        <v>1.5428863191043078</v>
      </c>
      <c r="AS287" s="270">
        <v>0.19301671549207608</v>
      </c>
      <c r="AT287" s="270">
        <v>0.97787500652468373</v>
      </c>
      <c r="AU287" s="270">
        <v>4.3591623659673182</v>
      </c>
      <c r="AV287" s="270">
        <v>0.16971503855445</v>
      </c>
      <c r="AW287" s="270">
        <v>0.4205116974342647</v>
      </c>
      <c r="AX287" s="270">
        <v>5.6697633851059775E-2</v>
      </c>
      <c r="AY287" s="270">
        <v>0.35507340155985928</v>
      </c>
      <c r="AZ287" s="270">
        <v>5.2861202524296311E-2</v>
      </c>
      <c r="BA287" s="270">
        <v>19.12354227267566</v>
      </c>
      <c r="BB287" s="270">
        <v>14.846366269514917</v>
      </c>
      <c r="BC287" s="270">
        <v>25.3259923332078</v>
      </c>
      <c r="BD287" s="270">
        <v>80.58629378535862</v>
      </c>
      <c r="BE287" s="270">
        <v>44.400097848678676</v>
      </c>
      <c r="BF287" s="270">
        <v>135.87842773911771</v>
      </c>
      <c r="BG287" s="26"/>
    </row>
    <row r="288" spans="1:59" s="96" customFormat="1" ht="12.75" x14ac:dyDescent="0.2">
      <c r="A288" s="13">
        <v>1.4500000000000099</v>
      </c>
      <c r="B288" s="279">
        <v>740</v>
      </c>
      <c r="C288" s="408">
        <v>7.4449057849898503</v>
      </c>
      <c r="D288" s="408">
        <v>18.559345397515099</v>
      </c>
      <c r="E288" s="408"/>
      <c r="F288" s="408">
        <v>2.4046016434837898</v>
      </c>
      <c r="G288" s="408">
        <v>25.489107747693598</v>
      </c>
      <c r="H288" s="408">
        <v>2.8559195876205701</v>
      </c>
      <c r="I288" s="408">
        <v>32.602599991322997</v>
      </c>
      <c r="J288" s="408">
        <v>9.9503693451412101</v>
      </c>
      <c r="K288" s="408"/>
      <c r="L288" s="408"/>
      <c r="M288" s="408"/>
      <c r="N288" s="408"/>
      <c r="O288" s="411">
        <v>0.69315050223285102</v>
      </c>
      <c r="P288" s="417">
        <v>12.2269516261233</v>
      </c>
      <c r="Q288" s="237">
        <v>71.451550729835319</v>
      </c>
      <c r="R288" s="237">
        <v>0</v>
      </c>
      <c r="S288" s="237">
        <v>16.913822888186314</v>
      </c>
      <c r="T288" s="237">
        <v>0.21803790795065486</v>
      </c>
      <c r="U288" s="237">
        <v>5.1956405407178309E-2</v>
      </c>
      <c r="V288" s="237">
        <v>1.2584310047473113</v>
      </c>
      <c r="W288" s="237">
        <v>6.5180536163086833</v>
      </c>
      <c r="X288" s="412">
        <v>3.5881474475645221</v>
      </c>
      <c r="Y288" s="270">
        <v>0.93138505120326864</v>
      </c>
      <c r="Z288" s="270">
        <v>83.068037913999788</v>
      </c>
      <c r="AA288" s="270">
        <v>20733.349724975444</v>
      </c>
      <c r="AB288" s="270">
        <v>198.42267953675173</v>
      </c>
      <c r="AC288" s="270">
        <v>5.2289873475896522</v>
      </c>
      <c r="AD288" s="270">
        <v>1.5644259326314318</v>
      </c>
      <c r="AE288" s="270">
        <v>2.5832386646949113</v>
      </c>
      <c r="AF288" s="270">
        <v>0.11392296278822368</v>
      </c>
      <c r="AG288" s="270">
        <v>21.639248516489115</v>
      </c>
      <c r="AH288" s="270">
        <v>39.12280068058552</v>
      </c>
      <c r="AI288" s="270">
        <v>4.0874975937499674</v>
      </c>
      <c r="AJ288" s="270">
        <v>16.123936905422184</v>
      </c>
      <c r="AK288" s="270">
        <v>378.49827615171199</v>
      </c>
      <c r="AL288" s="270">
        <v>16.019849400465077</v>
      </c>
      <c r="AM288" s="270">
        <v>2.2587163194291455</v>
      </c>
      <c r="AN288" s="270">
        <v>148.96549825288972</v>
      </c>
      <c r="AO288" s="270">
        <v>3.6495673089466116</v>
      </c>
      <c r="AP288" s="270">
        <v>1469.119216403622</v>
      </c>
      <c r="AQ288" s="270">
        <v>0.84672070886123585</v>
      </c>
      <c r="AR288" s="270">
        <v>1.528485401102571</v>
      </c>
      <c r="AS288" s="270">
        <v>0.18763340238438656</v>
      </c>
      <c r="AT288" s="270">
        <v>0.93785931062930661</v>
      </c>
      <c r="AU288" s="270">
        <v>4.1525872760740778</v>
      </c>
      <c r="AV288" s="270">
        <v>0.16129585356099213</v>
      </c>
      <c r="AW288" s="270">
        <v>0.39745604142954161</v>
      </c>
      <c r="AX288" s="270">
        <v>5.3376483288310593E-2</v>
      </c>
      <c r="AY288" s="270">
        <v>0.33342061076783358</v>
      </c>
      <c r="AZ288" s="270">
        <v>4.9544622983613854E-2</v>
      </c>
      <c r="BA288" s="270">
        <v>18.283971677527738</v>
      </c>
      <c r="BB288" s="270">
        <v>15.813841685360369</v>
      </c>
      <c r="BC288" s="270">
        <v>26.184110967437853</v>
      </c>
      <c r="BD288" s="270">
        <v>76.768618806528394</v>
      </c>
      <c r="BE288" s="270">
        <v>42.899600750015793</v>
      </c>
      <c r="BF288" s="270">
        <v>138.11787305711556</v>
      </c>
      <c r="BG288" s="26"/>
    </row>
    <row r="289" spans="1:59" s="96" customFormat="1" ht="12.75" x14ac:dyDescent="0.2">
      <c r="A289" s="13">
        <v>1.5</v>
      </c>
      <c r="B289" s="279">
        <v>740</v>
      </c>
      <c r="C289" s="408">
        <v>7.7321850519726896</v>
      </c>
      <c r="D289" s="408">
        <v>19.636144751806501</v>
      </c>
      <c r="E289" s="408"/>
      <c r="F289" s="408">
        <v>1.87561067509739</v>
      </c>
      <c r="G289" s="408">
        <v>22.6364084992125</v>
      </c>
      <c r="H289" s="408">
        <v>2.9051886619996901</v>
      </c>
      <c r="I289" s="408">
        <v>34.681889144941501</v>
      </c>
      <c r="J289" s="408">
        <v>9.8053558078141503</v>
      </c>
      <c r="K289" s="408"/>
      <c r="L289" s="408"/>
      <c r="M289" s="408"/>
      <c r="N289" s="408"/>
      <c r="O289" s="411">
        <v>0.72721740715569505</v>
      </c>
      <c r="P289" s="417">
        <v>12.440746316233399</v>
      </c>
      <c r="Q289" s="237">
        <v>71.327444431928271</v>
      </c>
      <c r="R289" s="237">
        <v>0</v>
      </c>
      <c r="S289" s="237">
        <v>17.024045301075795</v>
      </c>
      <c r="T289" s="237">
        <v>0.19349844649087208</v>
      </c>
      <c r="U289" s="237">
        <v>4.7985851723847721E-2</v>
      </c>
      <c r="V289" s="237">
        <v>1.2151591108086639</v>
      </c>
      <c r="W289" s="237">
        <v>6.5815648828913611</v>
      </c>
      <c r="X289" s="412">
        <v>3.6103019750811849</v>
      </c>
      <c r="Y289" s="270">
        <v>0.94499325749988417</v>
      </c>
      <c r="Z289" s="270">
        <v>81.928113067178373</v>
      </c>
      <c r="AA289" s="270">
        <v>21274.036708059681</v>
      </c>
      <c r="AB289" s="270">
        <v>198.97306587814327</v>
      </c>
      <c r="AC289" s="270">
        <v>5.1323320123315872</v>
      </c>
      <c r="AD289" s="270">
        <v>1.5368612932459667</v>
      </c>
      <c r="AE289" s="270">
        <v>2.4875080573391375</v>
      </c>
      <c r="AF289" s="270">
        <v>0.11008084662254825</v>
      </c>
      <c r="AG289" s="270">
        <v>22.547885691846421</v>
      </c>
      <c r="AH289" s="270">
        <v>41.085991180961692</v>
      </c>
      <c r="AI289" s="270">
        <v>4.3140400812549098</v>
      </c>
      <c r="AJ289" s="270">
        <v>16.687458783510753</v>
      </c>
      <c r="AK289" s="270">
        <v>431.16724906884735</v>
      </c>
      <c r="AL289" s="270">
        <v>17.031445716268507</v>
      </c>
      <c r="AM289" s="270">
        <v>2.3107612160616169</v>
      </c>
      <c r="AN289" s="270">
        <v>147.27028364593821</v>
      </c>
      <c r="AO289" s="270">
        <v>3.6945630448933113</v>
      </c>
      <c r="AP289" s="270">
        <v>1450.8548029134763</v>
      </c>
      <c r="AQ289" s="270">
        <v>0.86475209669054309</v>
      </c>
      <c r="AR289" s="270">
        <v>1.5064159554887575</v>
      </c>
      <c r="AS289" s="270">
        <v>0.18248011705705083</v>
      </c>
      <c r="AT289" s="270">
        <v>0.9034497098090003</v>
      </c>
      <c r="AU289" s="270">
        <v>3.9825114652262052</v>
      </c>
      <c r="AV289" s="270">
        <v>0.15441698262537965</v>
      </c>
      <c r="AW289" s="270">
        <v>0.37894428133072372</v>
      </c>
      <c r="AX289" s="270">
        <v>5.0751048021740221E-2</v>
      </c>
      <c r="AY289" s="270">
        <v>0.31645380391184735</v>
      </c>
      <c r="AZ289" s="270">
        <v>4.6963070320100588E-2</v>
      </c>
      <c r="BA289" s="270">
        <v>17.609708238686277</v>
      </c>
      <c r="BB289" s="270">
        <v>16.728204993577883</v>
      </c>
      <c r="BC289" s="270">
        <v>26.943716053694711</v>
      </c>
      <c r="BD289" s="270">
        <v>73.889363255139344</v>
      </c>
      <c r="BE289" s="270">
        <v>41.655457836208363</v>
      </c>
      <c r="BF289" s="270">
        <v>139.55979319407575</v>
      </c>
      <c r="BG289" s="26"/>
    </row>
    <row r="290" spans="1:59" s="96" customFormat="1" ht="12.75" x14ac:dyDescent="0.2">
      <c r="A290" s="13">
        <v>1.55000000000001</v>
      </c>
      <c r="B290" s="279">
        <v>740</v>
      </c>
      <c r="C290" s="408">
        <v>7.8785609797910698</v>
      </c>
      <c r="D290" s="408">
        <v>21.4052875161562</v>
      </c>
      <c r="E290" s="408"/>
      <c r="F290" s="408">
        <v>0.93210800106678804</v>
      </c>
      <c r="G290" s="408">
        <v>19.880561242494299</v>
      </c>
      <c r="H290" s="408">
        <v>2.5496930904287098</v>
      </c>
      <c r="I290" s="408">
        <v>36.401137848618397</v>
      </c>
      <c r="J290" s="408">
        <v>9.6162351705260996</v>
      </c>
      <c r="K290" s="408">
        <v>0.56493342253914602</v>
      </c>
      <c r="L290" s="408"/>
      <c r="M290" s="408"/>
      <c r="N290" s="408"/>
      <c r="O290" s="411">
        <v>0.771482728379288</v>
      </c>
      <c r="P290" s="417">
        <v>12.693089730928699</v>
      </c>
      <c r="Q290" s="237">
        <v>71.255815782950634</v>
      </c>
      <c r="R290" s="237">
        <v>0</v>
      </c>
      <c r="S290" s="237">
        <v>17.119092143548947</v>
      </c>
      <c r="T290" s="237">
        <v>0.18297517672815986</v>
      </c>
      <c r="U290" s="237">
        <v>4.7183761433359499E-2</v>
      </c>
      <c r="V290" s="237">
        <v>1.1597618721722653</v>
      </c>
      <c r="W290" s="237">
        <v>6.7796542035282918</v>
      </c>
      <c r="X290" s="412">
        <v>3.4555170596383245</v>
      </c>
      <c r="Y290" s="270">
        <v>0.98283628270291556</v>
      </c>
      <c r="Z290" s="270">
        <v>81.218451324563134</v>
      </c>
      <c r="AA290" s="270">
        <v>21855.350273466891</v>
      </c>
      <c r="AB290" s="270">
        <v>202.69229447680127</v>
      </c>
      <c r="AC290" s="270">
        <v>5.0853980500768268</v>
      </c>
      <c r="AD290" s="270">
        <v>1.5329629129426927</v>
      </c>
      <c r="AE290" s="270">
        <v>2.3412349497676552</v>
      </c>
      <c r="AF290" s="270">
        <v>0.10522983859914153</v>
      </c>
      <c r="AG290" s="270">
        <v>23.906610372813354</v>
      </c>
      <c r="AH290" s="270">
        <v>43.662906409262099</v>
      </c>
      <c r="AI290" s="270">
        <v>4.5884439195652797</v>
      </c>
      <c r="AJ290" s="270">
        <v>17.885267136150194</v>
      </c>
      <c r="AK290" s="270">
        <v>562.42128457664501</v>
      </c>
      <c r="AL290" s="270">
        <v>18.237027708524817</v>
      </c>
      <c r="AM290" s="270">
        <v>2.3737577638088045</v>
      </c>
      <c r="AN290" s="270">
        <v>146.29339266317439</v>
      </c>
      <c r="AO290" s="270">
        <v>3.7438738353323271</v>
      </c>
      <c r="AP290" s="270">
        <v>1395.0986024153842</v>
      </c>
      <c r="AQ290" s="270">
        <v>0.89314670714726896</v>
      </c>
      <c r="AR290" s="270">
        <v>1.4937429605319645</v>
      </c>
      <c r="AS290" s="270">
        <v>0.17882484961695841</v>
      </c>
      <c r="AT290" s="270">
        <v>0.87810026254579965</v>
      </c>
      <c r="AU290" s="270">
        <v>3.8562843896011487</v>
      </c>
      <c r="AV290" s="270">
        <v>0.14930048753634187</v>
      </c>
      <c r="AW290" s="270">
        <v>0.36513604753240803</v>
      </c>
      <c r="AX290" s="270">
        <v>4.8791427616040932E-2</v>
      </c>
      <c r="AY290" s="270">
        <v>0.30378773524363656</v>
      </c>
      <c r="AZ290" s="270">
        <v>4.5036174515110557E-2</v>
      </c>
      <c r="BA290" s="270">
        <v>17.165948322158737</v>
      </c>
      <c r="BB290" s="270">
        <v>16.804757951363825</v>
      </c>
      <c r="BC290" s="270">
        <v>27.502697887296293</v>
      </c>
      <c r="BD290" s="270">
        <v>71.497695492714428</v>
      </c>
      <c r="BE290" s="270">
        <v>40.012563074034432</v>
      </c>
      <c r="BF290" s="270">
        <v>141.59988016592922</v>
      </c>
      <c r="BG290" s="26"/>
    </row>
    <row r="291" spans="1:59" s="96" customFormat="1" ht="12.75" x14ac:dyDescent="0.2">
      <c r="A291" s="13">
        <v>1.6</v>
      </c>
      <c r="B291" s="279">
        <v>740</v>
      </c>
      <c r="C291" s="408">
        <v>7.7753996938144097</v>
      </c>
      <c r="D291" s="408">
        <v>24.864321070039601</v>
      </c>
      <c r="E291" s="408"/>
      <c r="F291" s="408"/>
      <c r="G291" s="408">
        <v>16.438325813987799</v>
      </c>
      <c r="H291" s="408">
        <v>0.88010330902867695</v>
      </c>
      <c r="I291" s="408">
        <v>37.741609628473597</v>
      </c>
      <c r="J291" s="408">
        <v>8.8534590306516296</v>
      </c>
      <c r="K291" s="408">
        <v>2.5806820172433498</v>
      </c>
      <c r="L291" s="408"/>
      <c r="M291" s="408"/>
      <c r="N291" s="408"/>
      <c r="O291" s="411">
        <v>0.86609943676096401</v>
      </c>
      <c r="P291" s="417">
        <v>13.2357479284316</v>
      </c>
      <c r="Q291" s="237">
        <v>71.36758082366697</v>
      </c>
      <c r="R291" s="237">
        <v>0</v>
      </c>
      <c r="S291" s="237">
        <v>17.118772242373588</v>
      </c>
      <c r="T291" s="237">
        <v>0.19772293454437423</v>
      </c>
      <c r="U291" s="237">
        <v>5.2268096856326579E-2</v>
      </c>
      <c r="V291" s="237">
        <v>1.0485145109286012</v>
      </c>
      <c r="W291" s="237">
        <v>7.0859251830422254</v>
      </c>
      <c r="X291" s="412">
        <v>3.1292162085879109</v>
      </c>
      <c r="Y291" s="270">
        <v>1.1083576911720365</v>
      </c>
      <c r="Z291" s="270">
        <v>84.101142899865152</v>
      </c>
      <c r="AA291" s="270">
        <v>23252.671380364438</v>
      </c>
      <c r="AB291" s="270">
        <v>219.58907731780013</v>
      </c>
      <c r="AC291" s="270">
        <v>5.0893058095322345</v>
      </c>
      <c r="AD291" s="270">
        <v>1.5679182967413736</v>
      </c>
      <c r="AE291" s="270">
        <v>2.0385941842209725</v>
      </c>
      <c r="AF291" s="270">
        <v>9.5688010070221943E-2</v>
      </c>
      <c r="AG291" s="270">
        <v>26.211837126690824</v>
      </c>
      <c r="AH291" s="270">
        <v>47.851279126479788</v>
      </c>
      <c r="AI291" s="270">
        <v>5.0142445675968634</v>
      </c>
      <c r="AJ291" s="270">
        <v>19.986886132089111</v>
      </c>
      <c r="AK291" s="270">
        <v>835.34537641101053</v>
      </c>
      <c r="AL291" s="270">
        <v>20.143708695712082</v>
      </c>
      <c r="AM291" s="270">
        <v>2.4837601655083259</v>
      </c>
      <c r="AN291" s="270">
        <v>146.37760651346915</v>
      </c>
      <c r="AO291" s="270">
        <v>3.8157100737929737</v>
      </c>
      <c r="AP291" s="270">
        <v>1250.1345636690244</v>
      </c>
      <c r="AQ291" s="270">
        <v>0.93642475364379196</v>
      </c>
      <c r="AR291" s="270">
        <v>1.500504503618322</v>
      </c>
      <c r="AS291" s="270">
        <v>0.17737485275953141</v>
      </c>
      <c r="AT291" s="270">
        <v>0.86349901606728385</v>
      </c>
      <c r="AU291" s="270">
        <v>3.7777045961055906</v>
      </c>
      <c r="AV291" s="270">
        <v>0.14603600246191217</v>
      </c>
      <c r="AW291" s="270">
        <v>0.35592371683015878</v>
      </c>
      <c r="AX291" s="270">
        <v>4.7454064608647623E-2</v>
      </c>
      <c r="AY291" s="270">
        <v>0.2950293150382971</v>
      </c>
      <c r="AZ291" s="270">
        <v>4.3692882653961373E-2</v>
      </c>
      <c r="BA291" s="270">
        <v>17.097548391519521</v>
      </c>
      <c r="BB291" s="270">
        <v>15.134431227405615</v>
      </c>
      <c r="BC291" s="270">
        <v>27.818115180272166</v>
      </c>
      <c r="BD291" s="270">
        <v>68.590669565080347</v>
      </c>
      <c r="BE291" s="270">
        <v>37.548995495528978</v>
      </c>
      <c r="BF291" s="270">
        <v>146.53721513378571</v>
      </c>
      <c r="BG291" s="26"/>
    </row>
    <row r="292" spans="1:59" s="96" customFormat="1" ht="12.75" x14ac:dyDescent="0.2">
      <c r="A292" s="13">
        <v>1.65</v>
      </c>
      <c r="B292" s="279">
        <v>740</v>
      </c>
      <c r="C292" s="408">
        <v>7.8365967142510398</v>
      </c>
      <c r="D292" s="408">
        <v>27.555905209463202</v>
      </c>
      <c r="E292" s="408"/>
      <c r="F292" s="408"/>
      <c r="G292" s="408">
        <v>12.1971872533679</v>
      </c>
      <c r="H292" s="408"/>
      <c r="I292" s="408">
        <v>39.756958920465401</v>
      </c>
      <c r="J292" s="408">
        <v>8.0807904361914993</v>
      </c>
      <c r="K292" s="408">
        <v>3.6310963847458799</v>
      </c>
      <c r="L292" s="408"/>
      <c r="M292" s="408"/>
      <c r="N292" s="408"/>
      <c r="O292" s="411">
        <v>0.94146508151507402</v>
      </c>
      <c r="P292" s="417">
        <v>13.942535208197</v>
      </c>
      <c r="Q292" s="237">
        <v>71.515837620202362</v>
      </c>
      <c r="R292" s="237">
        <v>0</v>
      </c>
      <c r="S292" s="237">
        <v>17.076614426225909</v>
      </c>
      <c r="T292" s="237">
        <v>0.20316217882359505</v>
      </c>
      <c r="U292" s="237">
        <v>5.6163186179722942E-2</v>
      </c>
      <c r="V292" s="237">
        <v>1.0044313920107464</v>
      </c>
      <c r="W292" s="237">
        <v>7.1744503926709626</v>
      </c>
      <c r="X292" s="412">
        <v>2.9693408038867055</v>
      </c>
      <c r="Y292" s="270">
        <v>1.2158815884393881</v>
      </c>
      <c r="Z292" s="270">
        <v>85.68186928150142</v>
      </c>
      <c r="AA292" s="270">
        <v>24739.666618529976</v>
      </c>
      <c r="AB292" s="270">
        <v>225.49554032723267</v>
      </c>
      <c r="AC292" s="270">
        <v>5.033842954873009</v>
      </c>
      <c r="AD292" s="270">
        <v>1.571772337443835</v>
      </c>
      <c r="AE292" s="270">
        <v>1.8690290405051866</v>
      </c>
      <c r="AF292" s="270">
        <v>8.9557833192620478E-2</v>
      </c>
      <c r="AG292" s="270">
        <v>28.469710606073726</v>
      </c>
      <c r="AH292" s="270">
        <v>52.77772988267273</v>
      </c>
      <c r="AI292" s="270">
        <v>5.5757380227961351</v>
      </c>
      <c r="AJ292" s="270">
        <v>21.072052210595384</v>
      </c>
      <c r="AK292" s="270">
        <v>926.16198256973269</v>
      </c>
      <c r="AL292" s="270">
        <v>22.833515312059156</v>
      </c>
      <c r="AM292" s="270">
        <v>2.6175825358673532</v>
      </c>
      <c r="AN292" s="270">
        <v>146.1432640649476</v>
      </c>
      <c r="AO292" s="270">
        <v>3.9220802352178787</v>
      </c>
      <c r="AP292" s="270">
        <v>1181.1009121668926</v>
      </c>
      <c r="AQ292" s="270">
        <v>0.96911266093605819</v>
      </c>
      <c r="AR292" s="270">
        <v>1.4993139555438308</v>
      </c>
      <c r="AS292" s="270">
        <v>0.17441680791067374</v>
      </c>
      <c r="AT292" s="270">
        <v>0.84003104921848526</v>
      </c>
      <c r="AU292" s="270">
        <v>3.6575606997730019</v>
      </c>
      <c r="AV292" s="270">
        <v>0.14112704347205823</v>
      </c>
      <c r="AW292" s="270">
        <v>0.34249468432852886</v>
      </c>
      <c r="AX292" s="270">
        <v>4.5536773637630215E-2</v>
      </c>
      <c r="AY292" s="270">
        <v>0.28260005539840577</v>
      </c>
      <c r="AZ292" s="270">
        <v>4.1798869123419888E-2</v>
      </c>
      <c r="BA292" s="270">
        <v>16.738957868563745</v>
      </c>
      <c r="BB292" s="270">
        <v>15.076272842335559</v>
      </c>
      <c r="BC292" s="270">
        <v>28.666050949585557</v>
      </c>
      <c r="BD292" s="270">
        <v>65.04767524410336</v>
      </c>
      <c r="BE292" s="270">
        <v>35.866003794295708</v>
      </c>
      <c r="BF292" s="270">
        <v>151.92595086110541</v>
      </c>
      <c r="BG292" s="26"/>
    </row>
    <row r="293" spans="1:59" s="96" customFormat="1" ht="12.75" x14ac:dyDescent="0.2">
      <c r="A293" s="13">
        <v>1.7</v>
      </c>
      <c r="B293" s="279">
        <v>740</v>
      </c>
      <c r="C293" s="408">
        <v>8.0045560643899396</v>
      </c>
      <c r="D293" s="408">
        <v>29.654763251965299</v>
      </c>
      <c r="E293" s="408"/>
      <c r="F293" s="408"/>
      <c r="G293" s="408">
        <v>7.7501207998880401</v>
      </c>
      <c r="H293" s="408"/>
      <c r="I293" s="408">
        <v>42.085726705173101</v>
      </c>
      <c r="J293" s="408">
        <v>7.6380086640394502</v>
      </c>
      <c r="K293" s="408">
        <v>3.8815482522168399</v>
      </c>
      <c r="L293" s="408"/>
      <c r="M293" s="408"/>
      <c r="N293" s="408"/>
      <c r="O293" s="411">
        <v>0.98527626232737797</v>
      </c>
      <c r="P293" s="417">
        <v>14.5993373425736</v>
      </c>
      <c r="Q293" s="237">
        <v>71.604814696041359</v>
      </c>
      <c r="R293" s="237">
        <v>0</v>
      </c>
      <c r="S293" s="237">
        <v>17.113476261750616</v>
      </c>
      <c r="T293" s="237">
        <v>0.18717575996106919</v>
      </c>
      <c r="U293" s="237">
        <v>5.4750697263032951E-2</v>
      </c>
      <c r="V293" s="237">
        <v>1.0020537583020661</v>
      </c>
      <c r="W293" s="237">
        <v>7.2983886414876649</v>
      </c>
      <c r="X293" s="412">
        <v>2.7393401851941999</v>
      </c>
      <c r="Y293" s="270">
        <v>1.2795793309661607</v>
      </c>
      <c r="Z293" s="270">
        <v>83.563572989652897</v>
      </c>
      <c r="AA293" s="270">
        <v>25556.103826896076</v>
      </c>
      <c r="AB293" s="270">
        <v>215.92937665173258</v>
      </c>
      <c r="AC293" s="270">
        <v>4.9635811618559238</v>
      </c>
      <c r="AD293" s="270">
        <v>1.5582940962660805</v>
      </c>
      <c r="AE293" s="270">
        <v>1.7983411911694391</v>
      </c>
      <c r="AF293" s="270">
        <v>8.6710614764494209E-2</v>
      </c>
      <c r="AG293" s="270">
        <v>31.032951702150825</v>
      </c>
      <c r="AH293" s="270">
        <v>58.835852149777594</v>
      </c>
      <c r="AI293" s="270">
        <v>6.3036777628349228</v>
      </c>
      <c r="AJ293" s="270">
        <v>21.977735050394489</v>
      </c>
      <c r="AK293" s="270">
        <v>1030.9758061487616</v>
      </c>
      <c r="AL293" s="270">
        <v>26.472265137945175</v>
      </c>
      <c r="AM293" s="270">
        <v>2.7666165265051834</v>
      </c>
      <c r="AN293" s="270">
        <v>145.98671318586437</v>
      </c>
      <c r="AO293" s="270">
        <v>4.0564373148334747</v>
      </c>
      <c r="AP293" s="270">
        <v>1164.5641687135778</v>
      </c>
      <c r="AQ293" s="270">
        <v>1.0039375742988084</v>
      </c>
      <c r="AR293" s="270">
        <v>1.4927002356699792</v>
      </c>
      <c r="AS293" s="270">
        <v>0.1707416807263088</v>
      </c>
      <c r="AT293" s="270">
        <v>0.81332630146127705</v>
      </c>
      <c r="AU293" s="270">
        <v>3.524162561973573</v>
      </c>
      <c r="AV293" s="270">
        <v>0.13572373177556141</v>
      </c>
      <c r="AW293" s="270">
        <v>0.32797328286314598</v>
      </c>
      <c r="AX293" s="270">
        <v>4.3484786029459474E-2</v>
      </c>
      <c r="AY293" s="270">
        <v>0.26938319427753038</v>
      </c>
      <c r="AZ293" s="270">
        <v>3.9793427565086088E-2</v>
      </c>
      <c r="BA293" s="270">
        <v>16.201298155832831</v>
      </c>
      <c r="BB293" s="270">
        <v>16.120942493934191</v>
      </c>
      <c r="BC293" s="270">
        <v>29.857023446729926</v>
      </c>
      <c r="BD293" s="270">
        <v>61.8696179684353</v>
      </c>
      <c r="BE293" s="270">
        <v>34.599627093401445</v>
      </c>
      <c r="BF293" s="270">
        <v>156.9047337965699</v>
      </c>
      <c r="BG293" s="26"/>
    </row>
    <row r="294" spans="1:59" s="96" customFormat="1" ht="12.75" x14ac:dyDescent="0.2">
      <c r="A294" s="13">
        <v>1.75</v>
      </c>
      <c r="B294" s="279">
        <v>740</v>
      </c>
      <c r="C294" s="408">
        <v>8.1859139122226292</v>
      </c>
      <c r="D294" s="408">
        <v>31.897042964364701</v>
      </c>
      <c r="E294" s="408"/>
      <c r="F294" s="408"/>
      <c r="G294" s="408">
        <v>3.1900903050504699</v>
      </c>
      <c r="H294" s="408"/>
      <c r="I294" s="408">
        <v>44.4329218270599</v>
      </c>
      <c r="J294" s="408">
        <v>7.1938492328378096</v>
      </c>
      <c r="K294" s="408">
        <v>4.0730629848872599</v>
      </c>
      <c r="L294" s="408"/>
      <c r="M294" s="408"/>
      <c r="N294" s="408"/>
      <c r="O294" s="411">
        <v>1.02711877357726</v>
      </c>
      <c r="P294" s="417">
        <v>15.275758281461499</v>
      </c>
      <c r="Q294" s="237">
        <v>71.71244131023478</v>
      </c>
      <c r="R294" s="237">
        <v>0</v>
      </c>
      <c r="S294" s="237">
        <v>17.116343025094647</v>
      </c>
      <c r="T294" s="237">
        <v>0.17877497635496184</v>
      </c>
      <c r="U294" s="237">
        <v>5.5100241568466497E-2</v>
      </c>
      <c r="V294" s="237">
        <v>0.99149681854554272</v>
      </c>
      <c r="W294" s="237">
        <v>7.3660280930733029</v>
      </c>
      <c r="X294" s="412">
        <v>2.5798155351282892</v>
      </c>
      <c r="Y294" s="270">
        <v>1.3523785176631475</v>
      </c>
      <c r="Z294" s="270">
        <v>82.033891875050486</v>
      </c>
      <c r="AA294" s="270">
        <v>26658.610087433077</v>
      </c>
      <c r="AB294" s="270">
        <v>209.11617374920593</v>
      </c>
      <c r="AC294" s="270">
        <v>4.8865005815688489</v>
      </c>
      <c r="AD294" s="270">
        <v>1.5437882497555708</v>
      </c>
      <c r="AE294" s="270">
        <v>1.7377298541672217</v>
      </c>
      <c r="AF294" s="270">
        <v>8.421267023086175E-2</v>
      </c>
      <c r="AG294" s="270">
        <v>34.158340902240049</v>
      </c>
      <c r="AH294" s="270">
        <v>66.639361065584794</v>
      </c>
      <c r="AI294" s="270">
        <v>7.2735592020697304</v>
      </c>
      <c r="AJ294" s="270">
        <v>22.970370690367691</v>
      </c>
      <c r="AK294" s="270">
        <v>1165.1754268393247</v>
      </c>
      <c r="AL294" s="270">
        <v>31.630630843342864</v>
      </c>
      <c r="AM294" s="270">
        <v>2.9390406085022205</v>
      </c>
      <c r="AN294" s="270">
        <v>145.88446456219188</v>
      </c>
      <c r="AO294" s="270">
        <v>4.2052248478205065</v>
      </c>
      <c r="AP294" s="270">
        <v>1152.7756287815848</v>
      </c>
      <c r="AQ294" s="270">
        <v>1.0426228200788881</v>
      </c>
      <c r="AR294" s="270">
        <v>1.4868915064939701</v>
      </c>
      <c r="AS294" s="270">
        <v>0.1672467298791562</v>
      </c>
      <c r="AT294" s="270">
        <v>0.78824026305193007</v>
      </c>
      <c r="AU294" s="270">
        <v>3.399738169446894</v>
      </c>
      <c r="AV294" s="270">
        <v>0.13069862910466884</v>
      </c>
      <c r="AW294" s="270">
        <v>0.31456075866104144</v>
      </c>
      <c r="AX294" s="270">
        <v>4.1598163236099286E-2</v>
      </c>
      <c r="AY294" s="270">
        <v>0.25726779794579113</v>
      </c>
      <c r="AZ294" s="270">
        <v>3.7959027317156065E-2</v>
      </c>
      <c r="BA294" s="270">
        <v>15.697544461100192</v>
      </c>
      <c r="BB294" s="270">
        <v>17.459064935704273</v>
      </c>
      <c r="BC294" s="270">
        <v>31.12838758137152</v>
      </c>
      <c r="BD294" s="270">
        <v>58.877685772870834</v>
      </c>
      <c r="BE294" s="270">
        <v>33.420362737073191</v>
      </c>
      <c r="BF294" s="270">
        <v>162.39441382996063</v>
      </c>
      <c r="BG294" s="26"/>
    </row>
    <row r="295" spans="1:59" s="96" customFormat="1" ht="12.75" x14ac:dyDescent="0.2">
      <c r="A295" s="13">
        <v>1.8000000000000098</v>
      </c>
      <c r="B295" s="279">
        <v>740</v>
      </c>
      <c r="C295" s="408">
        <v>8.1877466583703296</v>
      </c>
      <c r="D295" s="408">
        <v>33.6170661940344</v>
      </c>
      <c r="E295" s="408"/>
      <c r="F295" s="408"/>
      <c r="G295" s="408"/>
      <c r="H295" s="408"/>
      <c r="I295" s="408">
        <v>46.011748446230598</v>
      </c>
      <c r="J295" s="408">
        <v>6.9292945283722798</v>
      </c>
      <c r="K295" s="408">
        <v>4.2001339610980004</v>
      </c>
      <c r="L295" s="408"/>
      <c r="M295" s="408"/>
      <c r="N295" s="408"/>
      <c r="O295" s="411">
        <v>1.0540102118944099</v>
      </c>
      <c r="P295" s="417">
        <v>15.983606838895099</v>
      </c>
      <c r="Q295" s="237">
        <v>71.833951745547395</v>
      </c>
      <c r="R295" s="237">
        <v>0</v>
      </c>
      <c r="S295" s="237">
        <v>17.086625400735191</v>
      </c>
      <c r="T295" s="237">
        <v>0.1715937628981406</v>
      </c>
      <c r="U295" s="237">
        <v>5.464393678512873E-2</v>
      </c>
      <c r="V295" s="237">
        <v>0.99459276753026526</v>
      </c>
      <c r="W295" s="237">
        <v>7.3488813755764664</v>
      </c>
      <c r="X295" s="412">
        <v>2.5097110109273935</v>
      </c>
      <c r="Y295" s="270">
        <v>1.4282026237418985</v>
      </c>
      <c r="Z295" s="270">
        <v>81.687177245096123</v>
      </c>
      <c r="AA295" s="270">
        <v>27694.637078023385</v>
      </c>
      <c r="AB295" s="270">
        <v>205.76290776020852</v>
      </c>
      <c r="AC295" s="270">
        <v>4.8775260168758319</v>
      </c>
      <c r="AD295" s="270">
        <v>1.5511627747017174</v>
      </c>
      <c r="AE295" s="270">
        <v>1.7023710410559323</v>
      </c>
      <c r="AF295" s="270">
        <v>8.2775660963684036E-2</v>
      </c>
      <c r="AG295" s="270">
        <v>37.179132129674976</v>
      </c>
      <c r="AH295" s="270">
        <v>74.095677477446813</v>
      </c>
      <c r="AI295" s="270">
        <v>8.2010374210646955</v>
      </c>
      <c r="AJ295" s="270">
        <v>24.001697809791597</v>
      </c>
      <c r="AK295" s="270">
        <v>1297.2131072504908</v>
      </c>
      <c r="AL295" s="270">
        <v>36.822978185458226</v>
      </c>
      <c r="AM295" s="270">
        <v>3.0795732738869472</v>
      </c>
      <c r="AN295" s="270">
        <v>146.33602938199752</v>
      </c>
      <c r="AO295" s="270">
        <v>4.3299586118360489</v>
      </c>
      <c r="AP295" s="270">
        <v>1146.9284166082778</v>
      </c>
      <c r="AQ295" s="270">
        <v>1.0735289806032171</v>
      </c>
      <c r="AR295" s="270">
        <v>1.4850761011303615</v>
      </c>
      <c r="AS295" s="270">
        <v>0.16511842047917258</v>
      </c>
      <c r="AT295" s="270">
        <v>0.77265295989121729</v>
      </c>
      <c r="AU295" s="270">
        <v>3.3223232623951464</v>
      </c>
      <c r="AV295" s="270">
        <v>0.12757247607609398</v>
      </c>
      <c r="AW295" s="270">
        <v>0.30622753953589082</v>
      </c>
      <c r="AX295" s="270">
        <v>4.0427717455274244E-2</v>
      </c>
      <c r="AY295" s="270">
        <v>0.24976028272920989</v>
      </c>
      <c r="AZ295" s="270">
        <v>3.682338778700521E-2</v>
      </c>
      <c r="BA295" s="270">
        <v>15.384447560996835</v>
      </c>
      <c r="BB295" s="270">
        <v>18.550395764964172</v>
      </c>
      <c r="BC295" s="270">
        <v>31.998840239458445</v>
      </c>
      <c r="BD295" s="270">
        <v>56.975670765038906</v>
      </c>
      <c r="BE295" s="270">
        <v>32.629021900307841</v>
      </c>
      <c r="BF295" s="270">
        <v>166.62892668205112</v>
      </c>
      <c r="BG295" s="26"/>
    </row>
    <row r="296" spans="1:59" s="96" customFormat="1" ht="12.75" x14ac:dyDescent="0.2">
      <c r="A296" s="13">
        <v>1.85</v>
      </c>
      <c r="B296" s="279">
        <v>740</v>
      </c>
      <c r="C296" s="408">
        <v>7.82536248701666</v>
      </c>
      <c r="D296" s="408">
        <v>33.7999262830199</v>
      </c>
      <c r="E296" s="408"/>
      <c r="F296" s="408"/>
      <c r="G296" s="408"/>
      <c r="H296" s="408"/>
      <c r="I296" s="408">
        <v>46.053449418461703</v>
      </c>
      <c r="J296" s="408">
        <v>7.0225376958588903</v>
      </c>
      <c r="K296" s="408">
        <v>4.2447139203023001</v>
      </c>
      <c r="L296" s="408"/>
      <c r="M296" s="408"/>
      <c r="N296" s="408"/>
      <c r="O296" s="411">
        <v>1.0540101953405401</v>
      </c>
      <c r="P296" s="417">
        <v>16.698795916085601</v>
      </c>
      <c r="Q296" s="237">
        <v>71.978934078950076</v>
      </c>
      <c r="R296" s="237">
        <v>0</v>
      </c>
      <c r="S296" s="237">
        <v>16.996916267899493</v>
      </c>
      <c r="T296" s="237">
        <v>0.17213342435833978</v>
      </c>
      <c r="U296" s="237">
        <v>5.4727529405162414E-2</v>
      </c>
      <c r="V296" s="237">
        <v>1.0013300684232573</v>
      </c>
      <c r="W296" s="237">
        <v>7.2377588823281824</v>
      </c>
      <c r="X296" s="412">
        <v>2.5581997486354968</v>
      </c>
      <c r="Y296" s="270">
        <v>1.4870679742673723</v>
      </c>
      <c r="Z296" s="270">
        <v>83.163493209346825</v>
      </c>
      <c r="AA296" s="270">
        <v>28066.443566714577</v>
      </c>
      <c r="AB296" s="270">
        <v>206.98040830612365</v>
      </c>
      <c r="AC296" s="270">
        <v>5.0181739726165402</v>
      </c>
      <c r="AD296" s="270">
        <v>1.603401075049425</v>
      </c>
      <c r="AE296" s="270">
        <v>1.7041812232400284</v>
      </c>
      <c r="AF296" s="270">
        <v>8.2916807779214938E-2</v>
      </c>
      <c r="AG296" s="270">
        <v>38.492067285775612</v>
      </c>
      <c r="AH296" s="270">
        <v>75.997192195451987</v>
      </c>
      <c r="AI296" s="270">
        <v>8.347900282618923</v>
      </c>
      <c r="AJ296" s="270">
        <v>24.853604802579394</v>
      </c>
      <c r="AK296" s="270">
        <v>1344.2064654519857</v>
      </c>
      <c r="AL296" s="270">
        <v>37.379409500428608</v>
      </c>
      <c r="AM296" s="270">
        <v>3.0890963030709018</v>
      </c>
      <c r="AN296" s="270">
        <v>147.43963960141332</v>
      </c>
      <c r="AO296" s="270">
        <v>4.3614033003062991</v>
      </c>
      <c r="AP296" s="270">
        <v>1145.5257190210973</v>
      </c>
      <c r="AQ296" s="270">
        <v>1.0763133742213031</v>
      </c>
      <c r="AR296" s="270">
        <v>1.4855800074818566</v>
      </c>
      <c r="AS296" s="270">
        <v>0.16509490997638401</v>
      </c>
      <c r="AT296" s="270">
        <v>0.77234528830345173</v>
      </c>
      <c r="AU296" s="270">
        <v>3.3206764292285844</v>
      </c>
      <c r="AV296" s="270">
        <v>0.12750487417128345</v>
      </c>
      <c r="AW296" s="270">
        <v>0.306043224714934</v>
      </c>
      <c r="AX296" s="270">
        <v>4.0401871245655196E-2</v>
      </c>
      <c r="AY296" s="270">
        <v>0.24959612385076457</v>
      </c>
      <c r="AZ296" s="270">
        <v>3.6798943793523158E-2</v>
      </c>
      <c r="BA296" s="270">
        <v>15.37466905602574</v>
      </c>
      <c r="BB296" s="270">
        <v>18.466941604294618</v>
      </c>
      <c r="BC296" s="270">
        <v>31.904792176494688</v>
      </c>
      <c r="BD296" s="270">
        <v>57.066307777101798</v>
      </c>
      <c r="BE296" s="270">
        <v>32.553635060464778</v>
      </c>
      <c r="BF296" s="270">
        <v>166.65650806937444</v>
      </c>
      <c r="BG296" s="26"/>
    </row>
    <row r="297" spans="1:59" s="96" customFormat="1" ht="12.75" x14ac:dyDescent="0.2">
      <c r="A297" s="13">
        <v>1.9</v>
      </c>
      <c r="B297" s="279">
        <v>740</v>
      </c>
      <c r="C297" s="408">
        <v>7.5083097897685098</v>
      </c>
      <c r="D297" s="408">
        <v>33.973120319412999</v>
      </c>
      <c r="E297" s="408"/>
      <c r="F297" s="408"/>
      <c r="G297" s="408"/>
      <c r="H297" s="408"/>
      <c r="I297" s="408">
        <v>46.1325592137635</v>
      </c>
      <c r="J297" s="408">
        <v>7.1063077400604202</v>
      </c>
      <c r="K297" s="408">
        <v>4.2256927192476601</v>
      </c>
      <c r="L297" s="408"/>
      <c r="M297" s="408"/>
      <c r="N297" s="408"/>
      <c r="O297" s="411">
        <v>1.0540102177469199</v>
      </c>
      <c r="P297" s="417">
        <v>17.416025322968601</v>
      </c>
      <c r="Q297" s="237">
        <v>72.127445918215756</v>
      </c>
      <c r="R297" s="237">
        <v>0</v>
      </c>
      <c r="S297" s="237">
        <v>16.877335604829145</v>
      </c>
      <c r="T297" s="237">
        <v>0.17547620194853186</v>
      </c>
      <c r="U297" s="237">
        <v>5.5012083069359112E-2</v>
      </c>
      <c r="V297" s="237">
        <v>1.0308188945694496</v>
      </c>
      <c r="W297" s="237">
        <v>7.0298993387713171</v>
      </c>
      <c r="X297" s="412">
        <v>2.7040119585964471</v>
      </c>
      <c r="Y297" s="270">
        <v>1.5444194155819662</v>
      </c>
      <c r="Z297" s="270">
        <v>85.060127416469399</v>
      </c>
      <c r="AA297" s="270">
        <v>28625.348065266207</v>
      </c>
      <c r="AB297" s="270">
        <v>210.08755965973211</v>
      </c>
      <c r="AC297" s="270">
        <v>5.1473013928031417</v>
      </c>
      <c r="AD297" s="270">
        <v>1.6524089563405155</v>
      </c>
      <c r="AE297" s="270">
        <v>1.7075665260103314</v>
      </c>
      <c r="AF297" s="270">
        <v>8.3049402664884198E-2</v>
      </c>
      <c r="AG297" s="270">
        <v>39.713596379822441</v>
      </c>
      <c r="AH297" s="270">
        <v>77.721556388974008</v>
      </c>
      <c r="AI297" s="270">
        <v>8.4772822687828562</v>
      </c>
      <c r="AJ297" s="270">
        <v>25.645781055379206</v>
      </c>
      <c r="AK297" s="270">
        <v>1388.0253699016832</v>
      </c>
      <c r="AL297" s="270">
        <v>37.861485054034389</v>
      </c>
      <c r="AM297" s="270">
        <v>3.0950623966856234</v>
      </c>
      <c r="AN297" s="270">
        <v>148.33179880723503</v>
      </c>
      <c r="AO297" s="270">
        <v>4.3870813023987791</v>
      </c>
      <c r="AP297" s="270">
        <v>1146.3283710900234</v>
      </c>
      <c r="AQ297" s="270">
        <v>1.0779438035262769</v>
      </c>
      <c r="AR297" s="270">
        <v>1.4847388003388629</v>
      </c>
      <c r="AS297" s="270">
        <v>0.16492872477899198</v>
      </c>
      <c r="AT297" s="270">
        <v>0.77138746252564916</v>
      </c>
      <c r="AU297" s="270">
        <v>3.3162576838615299</v>
      </c>
      <c r="AV297" s="270">
        <v>0.12733125391267716</v>
      </c>
      <c r="AW297" s="270">
        <v>0.30560597797899747</v>
      </c>
      <c r="AX297" s="270">
        <v>4.0342713620086457E-2</v>
      </c>
      <c r="AY297" s="270">
        <v>0.24922649098095032</v>
      </c>
      <c r="AZ297" s="270">
        <v>3.6744206554832549E-2</v>
      </c>
      <c r="BA297" s="270">
        <v>15.352184359876629</v>
      </c>
      <c r="BB297" s="270">
        <v>18.495856827165809</v>
      </c>
      <c r="BC297" s="270">
        <v>31.807385573894472</v>
      </c>
      <c r="BD297" s="270">
        <v>57.109387751617888</v>
      </c>
      <c r="BE297" s="270">
        <v>32.508418983119839</v>
      </c>
      <c r="BF297" s="270">
        <v>166.54726889891666</v>
      </c>
      <c r="BG297" s="26"/>
    </row>
    <row r="298" spans="1:59" s="96" customFormat="1" ht="12.75" x14ac:dyDescent="0.2">
      <c r="A298" s="13">
        <v>1.95</v>
      </c>
      <c r="B298" s="279">
        <v>740</v>
      </c>
      <c r="C298" s="408">
        <v>7.19849335249019</v>
      </c>
      <c r="D298" s="408">
        <v>34.122842444802501</v>
      </c>
      <c r="E298" s="408"/>
      <c r="F298" s="408"/>
      <c r="G298" s="408"/>
      <c r="H298" s="408"/>
      <c r="I298" s="408">
        <v>46.184546725191403</v>
      </c>
      <c r="J298" s="408">
        <v>7.1875101683021798</v>
      </c>
      <c r="K298" s="408">
        <v>4.2525971066815096</v>
      </c>
      <c r="L298" s="408"/>
      <c r="M298" s="408"/>
      <c r="N298" s="408"/>
      <c r="O298" s="411">
        <v>1.05401020253227</v>
      </c>
      <c r="P298" s="417">
        <v>18.1495769262173</v>
      </c>
      <c r="Q298" s="237">
        <v>72.271091598243473</v>
      </c>
      <c r="R298" s="237">
        <v>0</v>
      </c>
      <c r="S298" s="237">
        <v>16.785084038867229</v>
      </c>
      <c r="T298" s="237">
        <v>0.17259393211524582</v>
      </c>
      <c r="U298" s="237">
        <v>5.371981263612513E-2</v>
      </c>
      <c r="V298" s="237">
        <v>1.0499582646795345</v>
      </c>
      <c r="W298" s="237">
        <v>6.8925566187659477</v>
      </c>
      <c r="X298" s="412">
        <v>2.7749957346924563</v>
      </c>
      <c r="Y298" s="270">
        <v>1.6034500559744356</v>
      </c>
      <c r="Z298" s="270">
        <v>86.539128910749696</v>
      </c>
      <c r="AA298" s="270">
        <v>29009.441764166757</v>
      </c>
      <c r="AB298" s="270">
        <v>211.57309776628202</v>
      </c>
      <c r="AC298" s="270">
        <v>5.2811037269157453</v>
      </c>
      <c r="AD298" s="270">
        <v>1.7030229459778963</v>
      </c>
      <c r="AE298" s="270">
        <v>1.7094695020258845</v>
      </c>
      <c r="AF298" s="270">
        <v>8.3172366526414784E-2</v>
      </c>
      <c r="AG298" s="270">
        <v>40.989382709539761</v>
      </c>
      <c r="AH298" s="270">
        <v>79.500570732705967</v>
      </c>
      <c r="AI298" s="270">
        <v>8.6103953689063637</v>
      </c>
      <c r="AJ298" s="270">
        <v>26.473703334481492</v>
      </c>
      <c r="AK298" s="270">
        <v>1433.8669497099008</v>
      </c>
      <c r="AL298" s="270">
        <v>38.358446896840192</v>
      </c>
      <c r="AM298" s="270">
        <v>3.1024663908887842</v>
      </c>
      <c r="AN298" s="270">
        <v>149.27169403135446</v>
      </c>
      <c r="AO298" s="270">
        <v>4.4140518150571539</v>
      </c>
      <c r="AP298" s="270">
        <v>1145.486389457031</v>
      </c>
      <c r="AQ298" s="270">
        <v>1.0800724117139282</v>
      </c>
      <c r="AR298" s="270">
        <v>1.4847077096009433</v>
      </c>
      <c r="AS298" s="270">
        <v>0.16485545635355589</v>
      </c>
      <c r="AT298" s="270">
        <v>0.77087087730136705</v>
      </c>
      <c r="AU298" s="270">
        <v>3.3137497425067823</v>
      </c>
      <c r="AV298" s="270">
        <v>0.12723110465214232</v>
      </c>
      <c r="AW298" s="270">
        <v>0.30534594810685545</v>
      </c>
      <c r="AX298" s="270">
        <v>4.0307020997158223E-2</v>
      </c>
      <c r="AY298" s="270">
        <v>0.24900191188327928</v>
      </c>
      <c r="AZ298" s="270">
        <v>3.6710863544853103E-2</v>
      </c>
      <c r="BA298" s="270">
        <v>15.338628765461344</v>
      </c>
      <c r="BB298" s="270">
        <v>18.444245252772962</v>
      </c>
      <c r="BC298" s="270">
        <v>31.730266819236753</v>
      </c>
      <c r="BD298" s="270">
        <v>57.180821000638737</v>
      </c>
      <c r="BE298" s="270">
        <v>32.448620699654263</v>
      </c>
      <c r="BF298" s="270">
        <v>166.52932978431232</v>
      </c>
      <c r="BG298" s="26"/>
    </row>
    <row r="299" spans="1:59" s="96" customFormat="1" ht="12.75" x14ac:dyDescent="0.2">
      <c r="A299" s="13">
        <v>2</v>
      </c>
      <c r="B299" s="279">
        <v>740</v>
      </c>
      <c r="C299" s="408">
        <v>6.9310447836372697</v>
      </c>
      <c r="D299" s="408">
        <v>34.2416913666178</v>
      </c>
      <c r="E299" s="408"/>
      <c r="F299" s="408"/>
      <c r="G299" s="408"/>
      <c r="H299" s="408"/>
      <c r="I299" s="408">
        <v>46.264990918256501</v>
      </c>
      <c r="J299" s="408">
        <v>7.2598704536339502</v>
      </c>
      <c r="K299" s="408">
        <v>4.2483922575740598</v>
      </c>
      <c r="L299" s="408"/>
      <c r="M299" s="408"/>
      <c r="N299" s="408"/>
      <c r="O299" s="411">
        <v>1.05401022028048</v>
      </c>
      <c r="P299" s="417">
        <v>18.853523529277499</v>
      </c>
      <c r="Q299" s="237">
        <v>72.423865282969629</v>
      </c>
      <c r="R299" s="237">
        <v>0</v>
      </c>
      <c r="S299" s="237">
        <v>16.66831364328009</v>
      </c>
      <c r="T299" s="237">
        <v>0.17622135691798307</v>
      </c>
      <c r="U299" s="237">
        <v>5.40245348768306E-2</v>
      </c>
      <c r="V299" s="237">
        <v>1.0628312562028686</v>
      </c>
      <c r="W299" s="237">
        <v>6.7227500264709512</v>
      </c>
      <c r="X299" s="412">
        <v>2.891993899281633</v>
      </c>
      <c r="Y299" s="270">
        <v>1.6591093923417159</v>
      </c>
      <c r="Z299" s="270">
        <v>88.144293394505809</v>
      </c>
      <c r="AA299" s="270">
        <v>29462.769040119409</v>
      </c>
      <c r="AB299" s="270">
        <v>213.87282395465041</v>
      </c>
      <c r="AC299" s="270">
        <v>5.4027295211057131</v>
      </c>
      <c r="AD299" s="270">
        <v>1.7494816670491944</v>
      </c>
      <c r="AE299" s="270">
        <v>1.7119661669830561</v>
      </c>
      <c r="AF299" s="270">
        <v>8.3282621084048755E-2</v>
      </c>
      <c r="AG299" s="270">
        <v>42.155653584949789</v>
      </c>
      <c r="AH299" s="270">
        <v>81.090621069846279</v>
      </c>
      <c r="AI299" s="270">
        <v>8.7267775598778687</v>
      </c>
      <c r="AJ299" s="270">
        <v>27.229931344754352</v>
      </c>
      <c r="AK299" s="270">
        <v>1475.8896482170278</v>
      </c>
      <c r="AL299" s="270">
        <v>38.786006640136229</v>
      </c>
      <c r="AM299" s="270">
        <v>3.1070647757081886</v>
      </c>
      <c r="AN299" s="270">
        <v>150.02804279783172</v>
      </c>
      <c r="AO299" s="270">
        <v>4.4361935276351252</v>
      </c>
      <c r="AP299" s="270">
        <v>1145.6505261614973</v>
      </c>
      <c r="AQ299" s="270">
        <v>1.0813106813514211</v>
      </c>
      <c r="AR299" s="270">
        <v>1.4836666244150323</v>
      </c>
      <c r="AS299" s="270">
        <v>0.16467575132430795</v>
      </c>
      <c r="AT299" s="270">
        <v>0.7698697397804587</v>
      </c>
      <c r="AU299" s="270">
        <v>3.3091758887779599</v>
      </c>
      <c r="AV299" s="270">
        <v>0.12705190188822066</v>
      </c>
      <c r="AW299" s="270">
        <v>0.30489712126938884</v>
      </c>
      <c r="AX299" s="270">
        <v>4.0246438378890234E-2</v>
      </c>
      <c r="AY299" s="270">
        <v>0.24862362063977514</v>
      </c>
      <c r="AZ299" s="270">
        <v>3.6654836863615627E-2</v>
      </c>
      <c r="BA299" s="270">
        <v>15.315555346001295</v>
      </c>
      <c r="BB299" s="270">
        <v>18.447274192587749</v>
      </c>
      <c r="BC299" s="270">
        <v>31.666286632574973</v>
      </c>
      <c r="BD299" s="270">
        <v>57.226060047091259</v>
      </c>
      <c r="BE299" s="270">
        <v>32.407006073084261</v>
      </c>
      <c r="BF299" s="270">
        <v>166.42031506476269</v>
      </c>
      <c r="BG299" s="26"/>
    </row>
    <row r="300" spans="1:59" s="96" customFormat="1" ht="12.75" x14ac:dyDescent="0.2">
      <c r="A300" s="13">
        <v>2.0499999999999998</v>
      </c>
      <c r="B300" s="279">
        <v>740</v>
      </c>
      <c r="C300" s="408">
        <v>6.6490507573527502</v>
      </c>
      <c r="D300" s="408">
        <v>34.377668488211597</v>
      </c>
      <c r="E300" s="408"/>
      <c r="F300" s="408"/>
      <c r="G300" s="408"/>
      <c r="H300" s="408"/>
      <c r="I300" s="408">
        <v>46.323482433650803</v>
      </c>
      <c r="J300" s="408">
        <v>7.3344115330319397</v>
      </c>
      <c r="K300" s="408">
        <v>4.26137658283176</v>
      </c>
      <c r="L300" s="408"/>
      <c r="M300" s="408"/>
      <c r="N300" s="408"/>
      <c r="O300" s="411">
        <v>1.05401020492104</v>
      </c>
      <c r="P300" s="417">
        <v>19.645013098504698</v>
      </c>
      <c r="Q300" s="237">
        <v>72.600306033562021</v>
      </c>
      <c r="R300" s="237">
        <v>0</v>
      </c>
      <c r="S300" s="237">
        <v>16.544168199330052</v>
      </c>
      <c r="T300" s="237">
        <v>0.17730847480253634</v>
      </c>
      <c r="U300" s="237">
        <v>5.4112738309209402E-2</v>
      </c>
      <c r="V300" s="237">
        <v>1.0749059630198867</v>
      </c>
      <c r="W300" s="237">
        <v>6.5531883257163051</v>
      </c>
      <c r="X300" s="412">
        <v>2.9960102652600065</v>
      </c>
      <c r="Y300" s="270">
        <v>1.7214885918668477</v>
      </c>
      <c r="Z300" s="270">
        <v>89.712877113281678</v>
      </c>
      <c r="AA300" s="270">
        <v>29881.809798085742</v>
      </c>
      <c r="AB300" s="270">
        <v>215.70109761485432</v>
      </c>
      <c r="AC300" s="270">
        <v>5.5367203812684123</v>
      </c>
      <c r="AD300" s="270">
        <v>1.8011480331007943</v>
      </c>
      <c r="AE300" s="270">
        <v>1.7140658077407374</v>
      </c>
      <c r="AF300" s="270">
        <v>8.3396841270452632E-2</v>
      </c>
      <c r="AG300" s="270">
        <v>43.461337192973282</v>
      </c>
      <c r="AH300" s="270">
        <v>82.846198856974169</v>
      </c>
      <c r="AI300" s="270">
        <v>8.8542562847520792</v>
      </c>
      <c r="AJ300" s="270">
        <v>28.077449459286978</v>
      </c>
      <c r="AK300" s="270">
        <v>1522.9785124360417</v>
      </c>
      <c r="AL300" s="270">
        <v>39.255785261643346</v>
      </c>
      <c r="AM300" s="270">
        <v>3.1132516259652934</v>
      </c>
      <c r="AN300" s="270">
        <v>150.88087512273032</v>
      </c>
      <c r="AO300" s="270">
        <v>4.4607683583099567</v>
      </c>
      <c r="AP300" s="270">
        <v>1145.274703009361</v>
      </c>
      <c r="AQ300" s="270">
        <v>1.0830578481342685</v>
      </c>
      <c r="AR300" s="270">
        <v>1.4833125791369139</v>
      </c>
      <c r="AS300" s="270">
        <v>0.16457209187891778</v>
      </c>
      <c r="AT300" s="270">
        <v>0.76922485865449364</v>
      </c>
      <c r="AU300" s="270">
        <v>3.3061381454894283</v>
      </c>
      <c r="AV300" s="270">
        <v>0.12693172162868668</v>
      </c>
      <c r="AW300" s="270">
        <v>0.30459047024716468</v>
      </c>
      <c r="AX300" s="270">
        <v>4.0204684338706581E-2</v>
      </c>
      <c r="AY300" s="270">
        <v>0.24836187586780825</v>
      </c>
      <c r="AZ300" s="270">
        <v>3.6616024377407123E-2</v>
      </c>
      <c r="BA300" s="270">
        <v>15.299680570807242</v>
      </c>
      <c r="BB300" s="270">
        <v>18.420465340145231</v>
      </c>
      <c r="BC300" s="270">
        <v>31.595324228136803</v>
      </c>
      <c r="BD300" s="270">
        <v>57.284184589842489</v>
      </c>
      <c r="BE300" s="270">
        <v>32.356958646892053</v>
      </c>
      <c r="BF300" s="270">
        <v>166.37222739636545</v>
      </c>
      <c r="BG300" s="26"/>
    </row>
    <row r="301" spans="1:59" s="96" customFormat="1" ht="12.75" x14ac:dyDescent="0.2">
      <c r="A301" s="13">
        <v>2.1</v>
      </c>
      <c r="B301" s="279">
        <v>740</v>
      </c>
      <c r="C301" s="408">
        <v>6.4095828950272704</v>
      </c>
      <c r="D301" s="408">
        <v>34.482256360816002</v>
      </c>
      <c r="E301" s="408"/>
      <c r="F301" s="408"/>
      <c r="G301" s="408"/>
      <c r="H301" s="408"/>
      <c r="I301" s="408">
        <v>46.4119681634374</v>
      </c>
      <c r="J301" s="408">
        <v>7.4002462017072101</v>
      </c>
      <c r="K301" s="408">
        <v>4.24193617236247</v>
      </c>
      <c r="L301" s="408"/>
      <c r="M301" s="408"/>
      <c r="N301" s="408"/>
      <c r="O301" s="411">
        <v>1.0540102066496799</v>
      </c>
      <c r="P301" s="417">
        <v>20.3935458100771</v>
      </c>
      <c r="Q301" s="237">
        <v>72.766530167977834</v>
      </c>
      <c r="R301" s="237">
        <v>0</v>
      </c>
      <c r="S301" s="237">
        <v>16.408545901368264</v>
      </c>
      <c r="T301" s="237">
        <v>0.18104492532217956</v>
      </c>
      <c r="U301" s="237">
        <v>5.4612464048061762E-2</v>
      </c>
      <c r="V301" s="237">
        <v>1.0961940952226403</v>
      </c>
      <c r="W301" s="237">
        <v>6.3380139003276801</v>
      </c>
      <c r="X301" s="412">
        <v>3.1550585457333415</v>
      </c>
      <c r="Y301" s="270">
        <v>1.7794762265364548</v>
      </c>
      <c r="Z301" s="270">
        <v>91.431512569787088</v>
      </c>
      <c r="AA301" s="270">
        <v>30380.946511627924</v>
      </c>
      <c r="AB301" s="270">
        <v>218.43662448327024</v>
      </c>
      <c r="AC301" s="270">
        <v>5.6562857840653011</v>
      </c>
      <c r="AD301" s="270">
        <v>1.8477334458281836</v>
      </c>
      <c r="AE301" s="270">
        <v>1.7168030500792995</v>
      </c>
      <c r="AF301" s="270">
        <v>8.349835679249526E-2</v>
      </c>
      <c r="AG301" s="270">
        <v>44.631791381591917</v>
      </c>
      <c r="AH301" s="270">
        <v>84.382904410008109</v>
      </c>
      <c r="AI301" s="270">
        <v>8.9632168117253901</v>
      </c>
      <c r="AJ301" s="270">
        <v>28.836369643604577</v>
      </c>
      <c r="AK301" s="270">
        <v>1565.3188225191127</v>
      </c>
      <c r="AL301" s="270">
        <v>39.649900735477253</v>
      </c>
      <c r="AM301" s="270">
        <v>3.116520019256583</v>
      </c>
      <c r="AN301" s="270">
        <v>151.54054575122063</v>
      </c>
      <c r="AO301" s="270">
        <v>4.480273324004477</v>
      </c>
      <c r="AP301" s="270">
        <v>1145.9478106455817</v>
      </c>
      <c r="AQ301" s="270">
        <v>1.0838796848044543</v>
      </c>
      <c r="AR301" s="270">
        <v>1.4819065471195865</v>
      </c>
      <c r="AS301" s="270">
        <v>0.164357399075407</v>
      </c>
      <c r="AT301" s="270">
        <v>0.76807398385326198</v>
      </c>
      <c r="AU301" s="270">
        <v>3.3009421809020454</v>
      </c>
      <c r="AV301" s="270">
        <v>0.12672894304551793</v>
      </c>
      <c r="AW301" s="270">
        <v>0.30408649476691701</v>
      </c>
      <c r="AX301" s="270">
        <v>4.0136912024737278E-2</v>
      </c>
      <c r="AY301" s="270">
        <v>0.24793943953663569</v>
      </c>
      <c r="AZ301" s="270">
        <v>3.6553497843438601E-2</v>
      </c>
      <c r="BA301" s="270">
        <v>15.273857073307836</v>
      </c>
      <c r="BB301" s="270">
        <v>18.450383852776792</v>
      </c>
      <c r="BC301" s="270">
        <v>31.537467307254545</v>
      </c>
      <c r="BD301" s="270">
        <v>57.31519217734742</v>
      </c>
      <c r="BE301" s="270">
        <v>32.325459291420245</v>
      </c>
      <c r="BF301" s="270">
        <v>166.22918568931337</v>
      </c>
      <c r="BG301" s="26"/>
    </row>
    <row r="302" spans="1:59" s="96" customFormat="1" ht="12.75" x14ac:dyDescent="0.2">
      <c r="A302" s="13">
        <v>2.1500000000000199</v>
      </c>
      <c r="B302" s="279">
        <v>740</v>
      </c>
      <c r="C302" s="408">
        <v>6.1883837019323398</v>
      </c>
      <c r="D302" s="408">
        <v>34.575605232513603</v>
      </c>
      <c r="E302" s="408"/>
      <c r="F302" s="408"/>
      <c r="G302" s="408"/>
      <c r="H302" s="408"/>
      <c r="I302" s="408">
        <v>46.490890313853598</v>
      </c>
      <c r="J302" s="408">
        <v>7.4614811436858801</v>
      </c>
      <c r="K302" s="408">
        <v>4.2296293808909304</v>
      </c>
      <c r="L302" s="408"/>
      <c r="M302" s="408"/>
      <c r="N302" s="408"/>
      <c r="O302" s="411">
        <v>1.05401022712363</v>
      </c>
      <c r="P302" s="417">
        <v>21.1322424901836</v>
      </c>
      <c r="Q302" s="237">
        <v>72.92980818006744</v>
      </c>
      <c r="R302" s="237">
        <v>0</v>
      </c>
      <c r="S302" s="237">
        <v>16.277062941925237</v>
      </c>
      <c r="T302" s="237">
        <v>0.18505646709324394</v>
      </c>
      <c r="U302" s="237">
        <v>5.5309893341842394E-2</v>
      </c>
      <c r="V302" s="237">
        <v>1.112901101196784</v>
      </c>
      <c r="W302" s="237">
        <v>6.1346465785182778</v>
      </c>
      <c r="X302" s="412">
        <v>3.3052148378571733</v>
      </c>
      <c r="Y302" s="270">
        <v>1.8363865209064452</v>
      </c>
      <c r="Z302" s="270">
        <v>93.012970996950102</v>
      </c>
      <c r="AA302" s="270">
        <v>30831.385032248254</v>
      </c>
      <c r="AB302" s="270">
        <v>220.80520852949113</v>
      </c>
      <c r="AC302" s="270">
        <v>5.7716121622370498</v>
      </c>
      <c r="AD302" s="270">
        <v>1.8929227151055115</v>
      </c>
      <c r="AE302" s="270">
        <v>1.719161135302949</v>
      </c>
      <c r="AF302" s="270">
        <v>8.3591464499692014E-2</v>
      </c>
      <c r="AG302" s="270">
        <v>45.771220940915377</v>
      </c>
      <c r="AH302" s="270">
        <v>85.856493150663724</v>
      </c>
      <c r="AI302" s="270">
        <v>9.0666787054265132</v>
      </c>
      <c r="AJ302" s="270">
        <v>29.575343269154395</v>
      </c>
      <c r="AK302" s="270">
        <v>1606.6066873356476</v>
      </c>
      <c r="AL302" s="270">
        <v>40.022946809122004</v>
      </c>
      <c r="AM302" s="270">
        <v>3.1197303264859793</v>
      </c>
      <c r="AN302" s="270">
        <v>152.16219936524453</v>
      </c>
      <c r="AO302" s="270">
        <v>4.4986503638981681</v>
      </c>
      <c r="AP302" s="270">
        <v>1146.3670601021029</v>
      </c>
      <c r="AQ302" s="270">
        <v>1.0847037096397609</v>
      </c>
      <c r="AR302" s="270">
        <v>1.4807002496921609</v>
      </c>
      <c r="AS302" s="270">
        <v>0.16416960490214838</v>
      </c>
      <c r="AT302" s="270">
        <v>0.76706071959645483</v>
      </c>
      <c r="AU302" s="270">
        <v>3.2963581358728771</v>
      </c>
      <c r="AV302" s="270">
        <v>0.12654991800107238</v>
      </c>
      <c r="AW302" s="270">
        <v>0.30364093265693382</v>
      </c>
      <c r="AX302" s="270">
        <v>4.0076952224971013E-2</v>
      </c>
      <c r="AY302" s="270">
        <v>0.24756555618495227</v>
      </c>
      <c r="AZ302" s="270">
        <v>3.6498148431479707E-2</v>
      </c>
      <c r="BA302" s="270">
        <v>15.251008152649094</v>
      </c>
      <c r="BB302" s="270">
        <v>18.468227222408263</v>
      </c>
      <c r="BC302" s="270">
        <v>31.486890907413091</v>
      </c>
      <c r="BD302" s="270">
        <v>57.347851487804832</v>
      </c>
      <c r="BE302" s="270">
        <v>32.294652683470773</v>
      </c>
      <c r="BF302" s="270">
        <v>166.10797295678398</v>
      </c>
      <c r="BG302" s="26"/>
    </row>
    <row r="303" spans="1:59" s="96" customFormat="1" ht="12.75" x14ac:dyDescent="0.2">
      <c r="A303" s="13">
        <v>2.19999999999999</v>
      </c>
      <c r="B303" s="279">
        <v>740</v>
      </c>
      <c r="C303" s="408">
        <v>4.8001535176488099</v>
      </c>
      <c r="D303" s="408">
        <v>35.077669193428797</v>
      </c>
      <c r="E303" s="408"/>
      <c r="F303" s="408"/>
      <c r="G303" s="408"/>
      <c r="H303" s="408"/>
      <c r="I303" s="408">
        <v>46.481469192845303</v>
      </c>
      <c r="J303" s="408">
        <v>7.8463808886391799</v>
      </c>
      <c r="K303" s="408">
        <v>4.4885853253838803</v>
      </c>
      <c r="L303" s="408"/>
      <c r="M303" s="408"/>
      <c r="N303" s="408"/>
      <c r="O303" s="411">
        <v>1.05401020257719</v>
      </c>
      <c r="P303" s="417">
        <v>21.758634013278499</v>
      </c>
      <c r="Q303" s="237">
        <v>73.068227267838751</v>
      </c>
      <c r="R303" s="237">
        <v>0</v>
      </c>
      <c r="S303" s="237">
        <v>16.1548745808362</v>
      </c>
      <c r="T303" s="237">
        <v>0.18890516151281619</v>
      </c>
      <c r="U303" s="237">
        <v>5.5539303531223688E-2</v>
      </c>
      <c r="V303" s="237">
        <v>1.1382070822166641</v>
      </c>
      <c r="W303" s="237">
        <v>5.9069574461811563</v>
      </c>
      <c r="X303" s="412">
        <v>3.4872891578831937</v>
      </c>
      <c r="Y303" s="270">
        <v>2.2756699019772713</v>
      </c>
      <c r="Z303" s="270">
        <v>99.643567027738243</v>
      </c>
      <c r="AA303" s="270">
        <v>32235.538078206017</v>
      </c>
      <c r="AB303" s="270">
        <v>222.72969780392273</v>
      </c>
      <c r="AC303" s="270">
        <v>6.6277040757718106</v>
      </c>
      <c r="AD303" s="270">
        <v>2.234544329479228</v>
      </c>
      <c r="AE303" s="270">
        <v>1.7235124730637017</v>
      </c>
      <c r="AF303" s="270">
        <v>8.4137797061525257E-2</v>
      </c>
      <c r="AG303" s="270">
        <v>54.622630076789271</v>
      </c>
      <c r="AH303" s="270">
        <v>96.804598119750608</v>
      </c>
      <c r="AI303" s="270">
        <v>9.8261469213927288</v>
      </c>
      <c r="AJ303" s="270">
        <v>35.33318695092342</v>
      </c>
      <c r="AK303" s="270">
        <v>1928.7724177992072</v>
      </c>
      <c r="AL303" s="270">
        <v>42.800959087512894</v>
      </c>
      <c r="AM303" s="270">
        <v>3.1690052339997692</v>
      </c>
      <c r="AN303" s="270">
        <v>157.29867579795732</v>
      </c>
      <c r="AO303" s="270">
        <v>4.6449052754867699</v>
      </c>
      <c r="AP303" s="270">
        <v>1138.7071032903386</v>
      </c>
      <c r="AQ303" s="270">
        <v>1.0997065524676184</v>
      </c>
      <c r="AR303" s="270">
        <v>1.4880885429008299</v>
      </c>
      <c r="AS303" s="270">
        <v>0.16468546131348394</v>
      </c>
      <c r="AT303" s="270">
        <v>0.76871821295634479</v>
      </c>
      <c r="AU303" s="270">
        <v>3.3022523338795589</v>
      </c>
      <c r="AV303" s="270">
        <v>0.12675945831054064</v>
      </c>
      <c r="AW303" s="270">
        <v>0.30405963037000155</v>
      </c>
      <c r="AX303" s="270">
        <v>4.0126424344147212E-2</v>
      </c>
      <c r="AY303" s="270">
        <v>0.24785355572235088</v>
      </c>
      <c r="AZ303" s="270">
        <v>3.6539626994674376E-2</v>
      </c>
      <c r="BA303" s="270">
        <v>15.269977799499758</v>
      </c>
      <c r="BB303" s="270">
        <v>18.038899117103306</v>
      </c>
      <c r="BC303" s="270">
        <v>31.300898155235284</v>
      </c>
      <c r="BD303" s="270">
        <v>57.946612511590196</v>
      </c>
      <c r="BE303" s="270">
        <v>32.081356144124705</v>
      </c>
      <c r="BF303" s="270">
        <v>166.86169665326628</v>
      </c>
      <c r="BG303" s="26"/>
    </row>
    <row r="304" spans="1:59" s="96" customFormat="1" ht="12.75" x14ac:dyDescent="0.2">
      <c r="A304" s="13">
        <v>0.5</v>
      </c>
      <c r="B304" s="279">
        <v>750</v>
      </c>
      <c r="C304" s="408">
        <v>4.9100418151679301</v>
      </c>
      <c r="D304" s="408">
        <v>8.0411589336527207</v>
      </c>
      <c r="E304" s="408"/>
      <c r="F304" s="408">
        <v>18.627523834798001</v>
      </c>
      <c r="G304" s="408">
        <v>59.927099949949103</v>
      </c>
      <c r="H304" s="408">
        <v>1.7454740806876601</v>
      </c>
      <c r="I304" s="408"/>
      <c r="J304" s="408">
        <v>6.3579284559710301</v>
      </c>
      <c r="K304" s="408"/>
      <c r="L304" s="408">
        <v>0.390772929773543</v>
      </c>
      <c r="M304" s="408"/>
      <c r="N304" s="408"/>
      <c r="O304" s="411"/>
      <c r="P304" s="417">
        <v>6.7575952370968198</v>
      </c>
      <c r="Q304" s="237">
        <v>74.849172874976574</v>
      </c>
      <c r="R304" s="237">
        <v>0</v>
      </c>
      <c r="S304" s="237">
        <v>13.817630212009075</v>
      </c>
      <c r="T304" s="237">
        <v>1.1361707901785403</v>
      </c>
      <c r="U304" s="237">
        <v>0.1760294096560005</v>
      </c>
      <c r="V304" s="237">
        <v>2.3871594688113409</v>
      </c>
      <c r="W304" s="237">
        <v>3.2206897089168312</v>
      </c>
      <c r="X304" s="412">
        <v>4.4131475354516345</v>
      </c>
      <c r="Y304" s="270">
        <v>0.72690679628744281</v>
      </c>
      <c r="Z304" s="270">
        <v>96.366240146100608</v>
      </c>
      <c r="AA304" s="270">
        <v>15010.864573702072</v>
      </c>
      <c r="AB304" s="270">
        <v>151.39932042464881</v>
      </c>
      <c r="AC304" s="270">
        <v>5.4949343970055455</v>
      </c>
      <c r="AD304" s="270">
        <v>1.6685644038794627</v>
      </c>
      <c r="AE304" s="270">
        <v>12.003379681884622</v>
      </c>
      <c r="AF304" s="270">
        <v>0.45341340869382013</v>
      </c>
      <c r="AG304" s="270">
        <v>12.531747730354041</v>
      </c>
      <c r="AH304" s="270">
        <v>22.729564620792644</v>
      </c>
      <c r="AI304" s="270">
        <v>2.3794303069883105</v>
      </c>
      <c r="AJ304" s="270">
        <v>8.307033654475946</v>
      </c>
      <c r="AK304" s="270">
        <v>86.541804409602804</v>
      </c>
      <c r="AL304" s="270">
        <v>9.0840517065020503</v>
      </c>
      <c r="AM304" s="270">
        <v>1.8650112201023412</v>
      </c>
      <c r="AN304" s="270">
        <v>186.20487454362578</v>
      </c>
      <c r="AO304" s="270">
        <v>3.3064404707932273</v>
      </c>
      <c r="AP304" s="270">
        <v>2395.8761843125453</v>
      </c>
      <c r="AQ304" s="270">
        <v>0.62612076715580833</v>
      </c>
      <c r="AR304" s="270">
        <v>2.2253527174543417</v>
      </c>
      <c r="AS304" s="270">
        <v>0.37734018585355433</v>
      </c>
      <c r="AT304" s="270">
        <v>2.6026805953387839</v>
      </c>
      <c r="AU304" s="270">
        <v>14.019911224818918</v>
      </c>
      <c r="AV304" s="270">
        <v>0.5959215205466587</v>
      </c>
      <c r="AW304" s="270">
        <v>1.8837151020561664</v>
      </c>
      <c r="AX304" s="270">
        <v>0.31189811802743572</v>
      </c>
      <c r="AY304" s="270">
        <v>2.2971261108538448</v>
      </c>
      <c r="AZ304" s="270">
        <v>0.39150620625276611</v>
      </c>
      <c r="BA304" s="270">
        <v>52.109802144403815</v>
      </c>
      <c r="BB304" s="270">
        <v>9.6830766962609633</v>
      </c>
      <c r="BC304" s="270">
        <v>18.447012765128125</v>
      </c>
      <c r="BD304" s="270">
        <v>124.37203822042521</v>
      </c>
      <c r="BE304" s="270">
        <v>76.442718220455291</v>
      </c>
      <c r="BF304" s="270">
        <v>132.40060112843636</v>
      </c>
      <c r="BG304" s="26"/>
    </row>
    <row r="305" spans="1:59" s="96" customFormat="1" ht="12.75" x14ac:dyDescent="0.2">
      <c r="A305" s="13">
        <v>0.55000000000000004</v>
      </c>
      <c r="B305" s="279">
        <v>750</v>
      </c>
      <c r="C305" s="408">
        <v>4.5158396910544401</v>
      </c>
      <c r="D305" s="408">
        <v>8.4093424496123692</v>
      </c>
      <c r="E305" s="408"/>
      <c r="F305" s="408">
        <v>17.202859645950301</v>
      </c>
      <c r="G305" s="408">
        <v>60.581924276445399</v>
      </c>
      <c r="H305" s="408">
        <v>1.7930679087180199</v>
      </c>
      <c r="I305" s="408"/>
      <c r="J305" s="408">
        <v>7.1659283805579603</v>
      </c>
      <c r="K305" s="408"/>
      <c r="L305" s="408">
        <v>0.33103764766153598</v>
      </c>
      <c r="M305" s="408"/>
      <c r="N305" s="408"/>
      <c r="O305" s="411"/>
      <c r="P305" s="417">
        <v>7.0954826184129098</v>
      </c>
      <c r="Q305" s="237">
        <v>74.551076370503694</v>
      </c>
      <c r="R305" s="237">
        <v>0</v>
      </c>
      <c r="S305" s="237">
        <v>14.065794584290597</v>
      </c>
      <c r="T305" s="237">
        <v>1.0592667350386693</v>
      </c>
      <c r="U305" s="237">
        <v>0.1640831867165691</v>
      </c>
      <c r="V305" s="237">
        <v>2.3848426023682658</v>
      </c>
      <c r="W305" s="237">
        <v>3.335011378963141</v>
      </c>
      <c r="X305" s="412">
        <v>4.4399251421190611</v>
      </c>
      <c r="Y305" s="270">
        <v>0.74293942335007346</v>
      </c>
      <c r="Z305" s="270">
        <v>98.901341947275228</v>
      </c>
      <c r="AA305" s="270">
        <v>15182.104967170591</v>
      </c>
      <c r="AB305" s="270">
        <v>157.88496716909597</v>
      </c>
      <c r="AC305" s="270">
        <v>5.7379499178490203</v>
      </c>
      <c r="AD305" s="270">
        <v>1.7520814599610381</v>
      </c>
      <c r="AE305" s="270">
        <v>12.333927305376401</v>
      </c>
      <c r="AF305" s="270">
        <v>0.45727058017342875</v>
      </c>
      <c r="AG305" s="270">
        <v>12.815268062821264</v>
      </c>
      <c r="AH305" s="270">
        <v>22.977017290070524</v>
      </c>
      <c r="AI305" s="270">
        <v>2.3872198890113503</v>
      </c>
      <c r="AJ305" s="270">
        <v>8.7014714803817643</v>
      </c>
      <c r="AK305" s="270">
        <v>92.352668113737593</v>
      </c>
      <c r="AL305" s="270">
        <v>9.0738502354776092</v>
      </c>
      <c r="AM305" s="270">
        <v>1.8550600021232666</v>
      </c>
      <c r="AN305" s="270">
        <v>188.02624532821605</v>
      </c>
      <c r="AO305" s="270">
        <v>3.309221933925413</v>
      </c>
      <c r="AP305" s="270">
        <v>2380.2205965306698</v>
      </c>
      <c r="AQ305" s="270">
        <v>0.63505875122385846</v>
      </c>
      <c r="AR305" s="270">
        <v>2.2098754697969643</v>
      </c>
      <c r="AS305" s="270">
        <v>0.37454858270734109</v>
      </c>
      <c r="AT305" s="270">
        <v>2.5827732957007377</v>
      </c>
      <c r="AU305" s="270">
        <v>13.911578163752651</v>
      </c>
      <c r="AV305" s="270">
        <v>0.59130718471740995</v>
      </c>
      <c r="AW305" s="270">
        <v>1.8692101263416112</v>
      </c>
      <c r="AX305" s="270">
        <v>0.30954757073399164</v>
      </c>
      <c r="AY305" s="270">
        <v>2.2803924295641633</v>
      </c>
      <c r="AZ305" s="270">
        <v>0.38879104485501942</v>
      </c>
      <c r="BA305" s="270">
        <v>51.633153248765694</v>
      </c>
      <c r="BB305" s="270">
        <v>9.5870688313729033</v>
      </c>
      <c r="BC305" s="270">
        <v>18.326043222342307</v>
      </c>
      <c r="BD305" s="270">
        <v>128.7490876734382</v>
      </c>
      <c r="BE305" s="270">
        <v>75.34029861831992</v>
      </c>
      <c r="BF305" s="270">
        <v>131.33843087077793</v>
      </c>
      <c r="BG305" s="26"/>
    </row>
    <row r="306" spans="1:59" s="96" customFormat="1" ht="12.75" x14ac:dyDescent="0.2">
      <c r="A306" s="13">
        <v>0.59999999999999898</v>
      </c>
      <c r="B306" s="279">
        <v>750</v>
      </c>
      <c r="C306" s="408">
        <v>4.1784553741405102</v>
      </c>
      <c r="D306" s="408">
        <v>8.7713568813806404</v>
      </c>
      <c r="E306" s="408"/>
      <c r="F306" s="408">
        <v>15.765884927434501</v>
      </c>
      <c r="G306" s="408">
        <v>61.285836681458598</v>
      </c>
      <c r="H306" s="408">
        <v>1.79880208157435</v>
      </c>
      <c r="I306" s="408"/>
      <c r="J306" s="408">
        <v>7.9250211126182801</v>
      </c>
      <c r="K306" s="408"/>
      <c r="L306" s="408">
        <v>0.27464294139307299</v>
      </c>
      <c r="M306" s="408"/>
      <c r="N306" s="408"/>
      <c r="O306" s="411"/>
      <c r="P306" s="417">
        <v>7.4020104149000501</v>
      </c>
      <c r="Q306" s="237">
        <v>74.280317427612289</v>
      </c>
      <c r="R306" s="237">
        <v>0</v>
      </c>
      <c r="S306" s="237">
        <v>14.306229683815442</v>
      </c>
      <c r="T306" s="237">
        <v>0.95951426193159506</v>
      </c>
      <c r="U306" s="237">
        <v>0.14936959862746105</v>
      </c>
      <c r="V306" s="237">
        <v>2.3947112126412979</v>
      </c>
      <c r="W306" s="237">
        <v>3.409876726951989</v>
      </c>
      <c r="X306" s="412">
        <v>4.4999810884199256</v>
      </c>
      <c r="Y306" s="270">
        <v>0.75800405657158532</v>
      </c>
      <c r="Z306" s="270">
        <v>101.85580578806079</v>
      </c>
      <c r="AA306" s="270">
        <v>15382.333493051774</v>
      </c>
      <c r="AB306" s="270">
        <v>165.94752552805406</v>
      </c>
      <c r="AC306" s="270">
        <v>5.9688883178702179</v>
      </c>
      <c r="AD306" s="270">
        <v>1.8335158386138191</v>
      </c>
      <c r="AE306" s="270">
        <v>12.646909948069498</v>
      </c>
      <c r="AF306" s="270">
        <v>0.4601010901490834</v>
      </c>
      <c r="AG306" s="270">
        <v>13.082245146779954</v>
      </c>
      <c r="AH306" s="270">
        <v>23.188834536417612</v>
      </c>
      <c r="AI306" s="270">
        <v>2.3915359774754008</v>
      </c>
      <c r="AJ306" s="270">
        <v>9.1180309351952111</v>
      </c>
      <c r="AK306" s="270">
        <v>99.007711373888924</v>
      </c>
      <c r="AL306" s="270">
        <v>9.0520669861125143</v>
      </c>
      <c r="AM306" s="270">
        <v>1.8431704245414793</v>
      </c>
      <c r="AN306" s="270">
        <v>189.40632626506735</v>
      </c>
      <c r="AO306" s="270">
        <v>3.3060525530348581</v>
      </c>
      <c r="AP306" s="270">
        <v>2363.4715146762683</v>
      </c>
      <c r="AQ306" s="270">
        <v>0.64376710408936766</v>
      </c>
      <c r="AR306" s="270">
        <v>2.1923067663916624</v>
      </c>
      <c r="AS306" s="270">
        <v>0.37141197284573957</v>
      </c>
      <c r="AT306" s="270">
        <v>2.5605096658396431</v>
      </c>
      <c r="AU306" s="270">
        <v>13.790535958513958</v>
      </c>
      <c r="AV306" s="270">
        <v>0.58615143782321</v>
      </c>
      <c r="AW306" s="270">
        <v>1.8529591312875069</v>
      </c>
      <c r="AX306" s="270">
        <v>0.30689829513024086</v>
      </c>
      <c r="AY306" s="270">
        <v>2.2613701591875652</v>
      </c>
      <c r="AZ306" s="270">
        <v>0.38566681160698191</v>
      </c>
      <c r="BA306" s="270">
        <v>51.163977464514716</v>
      </c>
      <c r="BB306" s="270">
        <v>9.4856619855370443</v>
      </c>
      <c r="BC306" s="270">
        <v>18.196890026608131</v>
      </c>
      <c r="BD306" s="270">
        <v>133.29366703862607</v>
      </c>
      <c r="BE306" s="270">
        <v>74.318426342911479</v>
      </c>
      <c r="BF306" s="270">
        <v>130.18974988582693</v>
      </c>
      <c r="BG306" s="26"/>
    </row>
    <row r="307" spans="1:59" s="96" customFormat="1" ht="12.75" x14ac:dyDescent="0.2">
      <c r="A307" s="13">
        <v>0.65000000000000202</v>
      </c>
      <c r="B307" s="279">
        <v>750</v>
      </c>
      <c r="C307" s="408">
        <v>3.9224382850176598</v>
      </c>
      <c r="D307" s="408">
        <v>9.2410514309085894</v>
      </c>
      <c r="E307" s="408"/>
      <c r="F307" s="408">
        <v>14.253879070494399</v>
      </c>
      <c r="G307" s="408">
        <v>61.949325172420501</v>
      </c>
      <c r="H307" s="408">
        <v>1.7506786528484199</v>
      </c>
      <c r="I307" s="408"/>
      <c r="J307" s="408">
        <v>8.6684018007482297</v>
      </c>
      <c r="K307" s="408"/>
      <c r="L307" s="408">
        <v>0.214225587562238</v>
      </c>
      <c r="M307" s="408"/>
      <c r="N307" s="408"/>
      <c r="O307" s="411"/>
      <c r="P307" s="417">
        <v>7.6762063583135998</v>
      </c>
      <c r="Q307" s="237">
        <v>73.990798426074676</v>
      </c>
      <c r="R307" s="237">
        <v>0</v>
      </c>
      <c r="S307" s="237">
        <v>14.531665849667355</v>
      </c>
      <c r="T307" s="237">
        <v>0.89561718725554817</v>
      </c>
      <c r="U307" s="237">
        <v>0.13797955010489554</v>
      </c>
      <c r="V307" s="237">
        <v>2.3908458042689587</v>
      </c>
      <c r="W307" s="237">
        <v>3.4956983596027955</v>
      </c>
      <c r="X307" s="412">
        <v>4.5573948230257599</v>
      </c>
      <c r="Y307" s="270">
        <v>0.77208788101555637</v>
      </c>
      <c r="Z307" s="270">
        <v>105.38511390730008</v>
      </c>
      <c r="AA307" s="270">
        <v>15640.259895919615</v>
      </c>
      <c r="AB307" s="270">
        <v>176.63278572884977</v>
      </c>
      <c r="AC307" s="270">
        <v>6.1663195070342418</v>
      </c>
      <c r="AD307" s="270">
        <v>1.907558499498099</v>
      </c>
      <c r="AE307" s="270">
        <v>12.957382542889208</v>
      </c>
      <c r="AF307" s="270">
        <v>0.46238244861027572</v>
      </c>
      <c r="AG307" s="270">
        <v>13.340605054545474</v>
      </c>
      <c r="AH307" s="270">
        <v>23.384410530526566</v>
      </c>
      <c r="AI307" s="270">
        <v>2.394640354538013</v>
      </c>
      <c r="AJ307" s="270">
        <v>9.5715399564513124</v>
      </c>
      <c r="AK307" s="270">
        <v>107.07309067810367</v>
      </c>
      <c r="AL307" s="270">
        <v>9.0286947662591022</v>
      </c>
      <c r="AM307" s="270">
        <v>1.8313691814439805</v>
      </c>
      <c r="AN307" s="270">
        <v>190.4456177310521</v>
      </c>
      <c r="AO307" s="270">
        <v>3.2995651166503785</v>
      </c>
      <c r="AP307" s="270">
        <v>2349.3681167407517</v>
      </c>
      <c r="AQ307" s="270">
        <v>0.65323820285806433</v>
      </c>
      <c r="AR307" s="270">
        <v>2.1749121329037595</v>
      </c>
      <c r="AS307" s="270">
        <v>0.3682957944834796</v>
      </c>
      <c r="AT307" s="270">
        <v>2.5382504921963478</v>
      </c>
      <c r="AU307" s="270">
        <v>13.668909339497892</v>
      </c>
      <c r="AV307" s="270">
        <v>0.58095512105554548</v>
      </c>
      <c r="AW307" s="270">
        <v>1.8364139709324403</v>
      </c>
      <c r="AX307" s="270">
        <v>0.30416758004168815</v>
      </c>
      <c r="AY307" s="270">
        <v>2.2414905583896734</v>
      </c>
      <c r="AZ307" s="270">
        <v>0.38234825647925796</v>
      </c>
      <c r="BA307" s="270">
        <v>50.773259377119139</v>
      </c>
      <c r="BB307" s="270">
        <v>9.3894641557118916</v>
      </c>
      <c r="BC307" s="270">
        <v>18.060869986527486</v>
      </c>
      <c r="BD307" s="270">
        <v>137.80974169410655</v>
      </c>
      <c r="BE307" s="270">
        <v>73.262548923065808</v>
      </c>
      <c r="BF307" s="270">
        <v>129.10369476469029</v>
      </c>
      <c r="BG307" s="26"/>
    </row>
    <row r="308" spans="1:59" s="96" customFormat="1" ht="12.75" x14ac:dyDescent="0.2">
      <c r="A308" s="13">
        <v>0.70000000000000195</v>
      </c>
      <c r="B308" s="279">
        <v>750</v>
      </c>
      <c r="C308" s="408">
        <v>3.5083947768032302</v>
      </c>
      <c r="D308" s="408">
        <v>9.0980495717643795</v>
      </c>
      <c r="E308" s="408"/>
      <c r="F308" s="408">
        <v>12.860115977564201</v>
      </c>
      <c r="G308" s="408">
        <v>63.141366366278099</v>
      </c>
      <c r="H308" s="408">
        <v>1.7825160701940601</v>
      </c>
      <c r="I308" s="408"/>
      <c r="J308" s="408">
        <v>9.3637010865718207</v>
      </c>
      <c r="K308" s="408"/>
      <c r="L308" s="408"/>
      <c r="M308" s="408">
        <v>0.245856150824242</v>
      </c>
      <c r="N308" s="408"/>
      <c r="O308" s="411"/>
      <c r="P308" s="417">
        <v>7.9074691193440101</v>
      </c>
      <c r="Q308" s="237">
        <v>73.691847462390186</v>
      </c>
      <c r="R308" s="237">
        <v>0</v>
      </c>
      <c r="S308" s="237">
        <v>14.744110929848167</v>
      </c>
      <c r="T308" s="237">
        <v>0.8543267313479489</v>
      </c>
      <c r="U308" s="237">
        <v>0.12904140746274978</v>
      </c>
      <c r="V308" s="237">
        <v>2.3953214860725378</v>
      </c>
      <c r="W308" s="237">
        <v>3.5477810376111432</v>
      </c>
      <c r="X308" s="412">
        <v>4.6375709452673002</v>
      </c>
      <c r="Y308" s="270">
        <v>0.78387718553393515</v>
      </c>
      <c r="Z308" s="270">
        <v>107.6138669927833</v>
      </c>
      <c r="AA308" s="270">
        <v>15691.197858922496</v>
      </c>
      <c r="AB308" s="270">
        <v>183.67667117721851</v>
      </c>
      <c r="AC308" s="270">
        <v>6.4847319220983346</v>
      </c>
      <c r="AD308" s="270">
        <v>2.0144989476384216</v>
      </c>
      <c r="AE308" s="270">
        <v>13.231174260090292</v>
      </c>
      <c r="AF308" s="270">
        <v>0.44824249660749571</v>
      </c>
      <c r="AG308" s="270">
        <v>13.060583701595126</v>
      </c>
      <c r="AH308" s="270">
        <v>22.548886393878696</v>
      </c>
      <c r="AI308" s="270">
        <v>2.3092131890117087</v>
      </c>
      <c r="AJ308" s="270">
        <v>10.06090220775093</v>
      </c>
      <c r="AK308" s="270">
        <v>115.06432496324059</v>
      </c>
      <c r="AL308" s="270">
        <v>8.6676575769188666</v>
      </c>
      <c r="AM308" s="270">
        <v>1.7660334070686445</v>
      </c>
      <c r="AN308" s="270">
        <v>190.81777790341954</v>
      </c>
      <c r="AO308" s="270">
        <v>3.2716943429246679</v>
      </c>
      <c r="AP308" s="270">
        <v>2200.5167032589193</v>
      </c>
      <c r="AQ308" s="270">
        <v>0.64442036595143593</v>
      </c>
      <c r="AR308" s="270">
        <v>2.1093921532453339</v>
      </c>
      <c r="AS308" s="270">
        <v>0.35823848887362408</v>
      </c>
      <c r="AT308" s="270">
        <v>2.4744788296577593</v>
      </c>
      <c r="AU308" s="270">
        <v>13.378069115990778</v>
      </c>
      <c r="AV308" s="270">
        <v>0.56847257767300652</v>
      </c>
      <c r="AW308" s="270">
        <v>1.7963433970209537</v>
      </c>
      <c r="AX308" s="270">
        <v>0.29822786119817091</v>
      </c>
      <c r="AY308" s="270">
        <v>2.2015792422026395</v>
      </c>
      <c r="AZ308" s="270">
        <v>0.37640797703651319</v>
      </c>
      <c r="BA308" s="270">
        <v>50.05975754919011</v>
      </c>
      <c r="BB308" s="270">
        <v>9.2424184594200849</v>
      </c>
      <c r="BC308" s="270">
        <v>17.975600782703378</v>
      </c>
      <c r="BD308" s="270">
        <v>145.9240629565071</v>
      </c>
      <c r="BE308" s="270">
        <v>72.805009923257103</v>
      </c>
      <c r="BF308" s="270">
        <v>127.21904022192476</v>
      </c>
      <c r="BG308" s="26"/>
    </row>
    <row r="309" spans="1:59" s="96" customFormat="1" ht="12.75" x14ac:dyDescent="0.2">
      <c r="A309" s="13">
        <v>0.750000000000001</v>
      </c>
      <c r="B309" s="279">
        <v>750</v>
      </c>
      <c r="C309" s="408">
        <v>3.3078635901409998</v>
      </c>
      <c r="D309" s="408">
        <v>9.4882615512678292</v>
      </c>
      <c r="E309" s="408"/>
      <c r="F309" s="408">
        <v>11.589273736831601</v>
      </c>
      <c r="G309" s="408">
        <v>63.6811794608616</v>
      </c>
      <c r="H309" s="408">
        <v>1.6908506918581501</v>
      </c>
      <c r="I309" s="408"/>
      <c r="J309" s="408">
        <v>9.9809501639505793</v>
      </c>
      <c r="K309" s="408"/>
      <c r="L309" s="408"/>
      <c r="M309" s="408">
        <v>0.26162080508923102</v>
      </c>
      <c r="N309" s="408"/>
      <c r="O309" s="411"/>
      <c r="P309" s="417">
        <v>8.1238982204164003</v>
      </c>
      <c r="Q309" s="237">
        <v>73.420519397302087</v>
      </c>
      <c r="R309" s="237">
        <v>0</v>
      </c>
      <c r="S309" s="237">
        <v>14.95751132363104</v>
      </c>
      <c r="T309" s="237">
        <v>0.78210603986311134</v>
      </c>
      <c r="U309" s="237">
        <v>0.1198011675096451</v>
      </c>
      <c r="V309" s="237">
        <v>2.3993051587018912</v>
      </c>
      <c r="W309" s="237">
        <v>3.5896794432828916</v>
      </c>
      <c r="X309" s="412">
        <v>4.7310774697093372</v>
      </c>
      <c r="Y309" s="270">
        <v>0.797229733644926</v>
      </c>
      <c r="Z309" s="270">
        <v>111.79423937225015</v>
      </c>
      <c r="AA309" s="270">
        <v>15980.53442652153</v>
      </c>
      <c r="AB309" s="270">
        <v>196.45977465505948</v>
      </c>
      <c r="AC309" s="270">
        <v>6.6652848555728799</v>
      </c>
      <c r="AD309" s="270">
        <v>2.0854325175056139</v>
      </c>
      <c r="AE309" s="270">
        <v>13.408989045209722</v>
      </c>
      <c r="AF309" s="270">
        <v>0.44708702656342042</v>
      </c>
      <c r="AG309" s="270">
        <v>13.238672466315636</v>
      </c>
      <c r="AH309" s="270">
        <v>22.642791765822803</v>
      </c>
      <c r="AI309" s="270">
        <v>2.3068553683438497</v>
      </c>
      <c r="AJ309" s="270">
        <v>10.520069114766819</v>
      </c>
      <c r="AK309" s="270">
        <v>124.15073613583195</v>
      </c>
      <c r="AL309" s="270">
        <v>8.6328096199924094</v>
      </c>
      <c r="AM309" s="270">
        <v>1.7545553053960199</v>
      </c>
      <c r="AN309" s="270">
        <v>190.80379277812196</v>
      </c>
      <c r="AO309" s="270">
        <v>3.2571726610557037</v>
      </c>
      <c r="AP309" s="270">
        <v>2179.212971666776</v>
      </c>
      <c r="AQ309" s="270">
        <v>0.65151518005399045</v>
      </c>
      <c r="AR309" s="270">
        <v>2.0939835483503204</v>
      </c>
      <c r="AS309" s="270">
        <v>0.3555546291287664</v>
      </c>
      <c r="AT309" s="270">
        <v>2.4556466462392823</v>
      </c>
      <c r="AU309" s="270">
        <v>13.277668416960939</v>
      </c>
      <c r="AV309" s="270">
        <v>0.56417662416197878</v>
      </c>
      <c r="AW309" s="270">
        <v>1.7825767666346286</v>
      </c>
      <c r="AX309" s="270">
        <v>0.29597378872017754</v>
      </c>
      <c r="AY309" s="270">
        <v>2.1852222961899481</v>
      </c>
      <c r="AZ309" s="270">
        <v>0.37368531795891924</v>
      </c>
      <c r="BA309" s="270">
        <v>49.787198460370654</v>
      </c>
      <c r="BB309" s="270">
        <v>9.1672397328080351</v>
      </c>
      <c r="BC309" s="270">
        <v>17.858837413408914</v>
      </c>
      <c r="BD309" s="270">
        <v>150.1375545793604</v>
      </c>
      <c r="BE309" s="270">
        <v>72.078106121626746</v>
      </c>
      <c r="BF309" s="270">
        <v>126.17966836539779</v>
      </c>
      <c r="BG309" s="26"/>
    </row>
    <row r="310" spans="1:59" s="96" customFormat="1" ht="12.75" x14ac:dyDescent="0.2">
      <c r="A310" s="13">
        <v>0.80000000000000104</v>
      </c>
      <c r="B310" s="279">
        <v>750</v>
      </c>
      <c r="C310" s="408">
        <v>3.1282924525413498</v>
      </c>
      <c r="D310" s="408">
        <v>9.8726197279490506</v>
      </c>
      <c r="E310" s="408"/>
      <c r="F310" s="408">
        <v>10.362398245209899</v>
      </c>
      <c r="G310" s="408">
        <v>64.164953127483102</v>
      </c>
      <c r="H310" s="408">
        <v>1.6148925639156599</v>
      </c>
      <c r="I310" s="408"/>
      <c r="J310" s="408">
        <v>10.5790600331999</v>
      </c>
      <c r="K310" s="408"/>
      <c r="L310" s="408"/>
      <c r="M310" s="408">
        <v>0.277783849701142</v>
      </c>
      <c r="N310" s="408"/>
      <c r="O310" s="411"/>
      <c r="P310" s="417">
        <v>8.3308664430451902</v>
      </c>
      <c r="Q310" s="237">
        <v>73.117939723672052</v>
      </c>
      <c r="R310" s="237">
        <v>0</v>
      </c>
      <c r="S310" s="237">
        <v>15.156172056463932</v>
      </c>
      <c r="T310" s="237">
        <v>0.76334468552724111</v>
      </c>
      <c r="U310" s="237">
        <v>0.11440212775037673</v>
      </c>
      <c r="V310" s="237">
        <v>2.3889813879985113</v>
      </c>
      <c r="W310" s="237">
        <v>3.6601955500356831</v>
      </c>
      <c r="X310" s="412">
        <v>4.7989644685521933</v>
      </c>
      <c r="Y310" s="270">
        <v>0.80973762119872583</v>
      </c>
      <c r="Z310" s="270">
        <v>115.72905299076503</v>
      </c>
      <c r="AA310" s="270">
        <v>16250.00753970368</v>
      </c>
      <c r="AB310" s="270">
        <v>209.91027658297719</v>
      </c>
      <c r="AC310" s="270">
        <v>6.8391620952057171</v>
      </c>
      <c r="AD310" s="270">
        <v>2.1550006883164778</v>
      </c>
      <c r="AE310" s="270">
        <v>13.58129530975852</v>
      </c>
      <c r="AF310" s="270">
        <v>0.44592913283194602</v>
      </c>
      <c r="AG310" s="270">
        <v>13.412007948545458</v>
      </c>
      <c r="AH310" s="270">
        <v>22.733656263629673</v>
      </c>
      <c r="AI310" s="270">
        <v>2.3049258551186802</v>
      </c>
      <c r="AJ310" s="270">
        <v>11.0006140290341</v>
      </c>
      <c r="AK310" s="270">
        <v>134.39179584851919</v>
      </c>
      <c r="AL310" s="270">
        <v>8.601444743937261</v>
      </c>
      <c r="AM310" s="270">
        <v>1.7441918805947791</v>
      </c>
      <c r="AN310" s="270">
        <v>190.78149974422308</v>
      </c>
      <c r="AO310" s="270">
        <v>3.2439033540651754</v>
      </c>
      <c r="AP310" s="270">
        <v>2159.2253066010212</v>
      </c>
      <c r="AQ310" s="270">
        <v>0.65867855940458964</v>
      </c>
      <c r="AR310" s="270">
        <v>2.0800989726858523</v>
      </c>
      <c r="AS310" s="270">
        <v>0.3531376009598905</v>
      </c>
      <c r="AT310" s="270">
        <v>2.4386807631075751</v>
      </c>
      <c r="AU310" s="270">
        <v>13.187388348151964</v>
      </c>
      <c r="AV310" s="270">
        <v>0.56030901888634077</v>
      </c>
      <c r="AW310" s="270">
        <v>1.7701444386218743</v>
      </c>
      <c r="AX310" s="270">
        <v>0.29393618241537683</v>
      </c>
      <c r="AY310" s="270">
        <v>2.1704125055993018</v>
      </c>
      <c r="AZ310" s="270">
        <v>0.37121651645046638</v>
      </c>
      <c r="BA310" s="270">
        <v>49.537894113540531</v>
      </c>
      <c r="BB310" s="270">
        <v>9.1002072947031412</v>
      </c>
      <c r="BC310" s="270">
        <v>17.753036453541089</v>
      </c>
      <c r="BD310" s="270">
        <v>154.35320166166576</v>
      </c>
      <c r="BE310" s="270">
        <v>71.368971403906087</v>
      </c>
      <c r="BF310" s="270">
        <v>125.23898155455214</v>
      </c>
      <c r="BG310" s="26"/>
    </row>
    <row r="311" spans="1:59" s="96" customFormat="1" ht="12.75" x14ac:dyDescent="0.2">
      <c r="A311" s="13">
        <v>0.85</v>
      </c>
      <c r="B311" s="279">
        <v>750</v>
      </c>
      <c r="C311" s="408">
        <v>2.9524519643310598</v>
      </c>
      <c r="D311" s="408">
        <v>10.215400969319999</v>
      </c>
      <c r="E311" s="408"/>
      <c r="F311" s="408">
        <v>9.1336177923548707</v>
      </c>
      <c r="G311" s="408">
        <v>64.724376040877402</v>
      </c>
      <c r="H311" s="408">
        <v>1.5138750002094901</v>
      </c>
      <c r="I311" s="408"/>
      <c r="J311" s="408">
        <v>11.1605560226868</v>
      </c>
      <c r="K311" s="408"/>
      <c r="L311" s="408"/>
      <c r="M311" s="408">
        <v>0.29972221022035</v>
      </c>
      <c r="N311" s="408"/>
      <c r="O311" s="411"/>
      <c r="P311" s="417">
        <v>8.5180271559657506</v>
      </c>
      <c r="Q311" s="237">
        <v>72.839971822709458</v>
      </c>
      <c r="R311" s="237">
        <v>0</v>
      </c>
      <c r="S311" s="237">
        <v>15.365625191665689</v>
      </c>
      <c r="T311" s="237">
        <v>0.68148689266524209</v>
      </c>
      <c r="U311" s="237">
        <v>0.1027461483682626</v>
      </c>
      <c r="V311" s="237">
        <v>2.3984557319877529</v>
      </c>
      <c r="W311" s="237">
        <v>3.6554536866787881</v>
      </c>
      <c r="X311" s="412">
        <v>4.9562605259248027</v>
      </c>
      <c r="Y311" s="270">
        <v>0.82254064204425958</v>
      </c>
      <c r="Z311" s="270">
        <v>120.46392486589153</v>
      </c>
      <c r="AA311" s="270">
        <v>16551.141805903964</v>
      </c>
      <c r="AB311" s="270">
        <v>226.57951324769587</v>
      </c>
      <c r="AC311" s="270">
        <v>7.0190022863391981</v>
      </c>
      <c r="AD311" s="270">
        <v>2.228095604264777</v>
      </c>
      <c r="AE311" s="270">
        <v>13.738207757846814</v>
      </c>
      <c r="AF311" s="270">
        <v>0.44388458213523835</v>
      </c>
      <c r="AG311" s="270">
        <v>13.564840943822992</v>
      </c>
      <c r="AH311" s="270">
        <v>22.781854160339517</v>
      </c>
      <c r="AI311" s="270">
        <v>2.2989941423961113</v>
      </c>
      <c r="AJ311" s="270">
        <v>11.520621228339461</v>
      </c>
      <c r="AK311" s="270">
        <v>146.42209553382466</v>
      </c>
      <c r="AL311" s="270">
        <v>8.5552036078245699</v>
      </c>
      <c r="AM311" s="270">
        <v>1.7312370552734719</v>
      </c>
      <c r="AN311" s="270">
        <v>190.52213908401399</v>
      </c>
      <c r="AO311" s="270">
        <v>3.2269177255125188</v>
      </c>
      <c r="AP311" s="270">
        <v>2135.3320040833419</v>
      </c>
      <c r="AQ311" s="270">
        <v>0.66509184563677903</v>
      </c>
      <c r="AR311" s="270">
        <v>2.0635280176068291</v>
      </c>
      <c r="AS311" s="270">
        <v>0.35029638642483557</v>
      </c>
      <c r="AT311" s="270">
        <v>2.4189651285225882</v>
      </c>
      <c r="AU311" s="270">
        <v>13.083490802659901</v>
      </c>
      <c r="AV311" s="270">
        <v>0.55586567468416115</v>
      </c>
      <c r="AW311" s="270">
        <v>1.755917626158662</v>
      </c>
      <c r="AX311" s="270">
        <v>0.29161928324262409</v>
      </c>
      <c r="AY311" s="270">
        <v>2.1536459418435481</v>
      </c>
      <c r="AZ311" s="270">
        <v>0.36843398581616099</v>
      </c>
      <c r="BA311" s="270">
        <v>49.266123299537064</v>
      </c>
      <c r="BB311" s="270">
        <v>9.0254932822218716</v>
      </c>
      <c r="BC311" s="270">
        <v>17.642145515164803</v>
      </c>
      <c r="BD311" s="270">
        <v>158.9818354072093</v>
      </c>
      <c r="BE311" s="270">
        <v>70.743140083023533</v>
      </c>
      <c r="BF311" s="270">
        <v>124.19525812840428</v>
      </c>
      <c r="BG311" s="26"/>
    </row>
    <row r="312" spans="1:59" s="96" customFormat="1" ht="12.75" x14ac:dyDescent="0.2">
      <c r="A312" s="13">
        <v>0.90000000000000402</v>
      </c>
      <c r="B312" s="279">
        <v>750</v>
      </c>
      <c r="C312" s="408">
        <v>2.78667461334248</v>
      </c>
      <c r="D312" s="408">
        <v>10.5548245050565</v>
      </c>
      <c r="E312" s="408"/>
      <c r="F312" s="408">
        <v>7.9468931230133197</v>
      </c>
      <c r="G312" s="408">
        <v>65.250163611732503</v>
      </c>
      <c r="H312" s="408">
        <v>1.41679405155125</v>
      </c>
      <c r="I312" s="408">
        <v>1.60070411378627E-14</v>
      </c>
      <c r="J312" s="408">
        <v>11.7228120526258</v>
      </c>
      <c r="K312" s="408"/>
      <c r="L312" s="408"/>
      <c r="M312" s="408">
        <v>0.32183804267812799</v>
      </c>
      <c r="N312" s="408"/>
      <c r="O312" s="411"/>
      <c r="P312" s="417">
        <v>8.7189936127290792</v>
      </c>
      <c r="Q312" s="237">
        <v>72.560782768462118</v>
      </c>
      <c r="R312" s="237">
        <v>0</v>
      </c>
      <c r="S312" s="237">
        <v>15.555655076617439</v>
      </c>
      <c r="T312" s="237">
        <v>0.64317442385430701</v>
      </c>
      <c r="U312" s="237">
        <v>9.5569138824681349E-2</v>
      </c>
      <c r="V312" s="237">
        <v>2.3871385186219864</v>
      </c>
      <c r="W312" s="237">
        <v>3.7040376451317365</v>
      </c>
      <c r="X312" s="412">
        <v>5.0536424284877421</v>
      </c>
      <c r="Y312" s="270">
        <v>0.83517355977979857</v>
      </c>
      <c r="Z312" s="270">
        <v>125.36069856929122</v>
      </c>
      <c r="AA312" s="270">
        <v>16852.029192679067</v>
      </c>
      <c r="AB312" s="270">
        <v>245.31762133050697</v>
      </c>
      <c r="AC312" s="270">
        <v>7.1981894698211866</v>
      </c>
      <c r="AD312" s="270">
        <v>2.3023661304544096</v>
      </c>
      <c r="AE312" s="270">
        <v>13.891918063782287</v>
      </c>
      <c r="AF312" s="270">
        <v>0.44188579351549773</v>
      </c>
      <c r="AG312" s="270">
        <v>13.713819023096731</v>
      </c>
      <c r="AH312" s="270">
        <v>22.826842763121633</v>
      </c>
      <c r="AI312" s="270">
        <v>2.2932820781777714</v>
      </c>
      <c r="AJ312" s="270">
        <v>12.070693698218635</v>
      </c>
      <c r="AK312" s="270">
        <v>160.27628276023373</v>
      </c>
      <c r="AL312" s="270">
        <v>8.5112432795047379</v>
      </c>
      <c r="AM312" s="270">
        <v>1.7190350569635953</v>
      </c>
      <c r="AN312" s="270">
        <v>190.26739979220244</v>
      </c>
      <c r="AO312" s="270">
        <v>3.2108642118233544</v>
      </c>
      <c r="AP312" s="270">
        <v>2112.6574212555165</v>
      </c>
      <c r="AQ312" s="270">
        <v>0.67143407254924847</v>
      </c>
      <c r="AR312" s="270">
        <v>2.0479804408830788</v>
      </c>
      <c r="AS312" s="270">
        <v>0.34763381534079024</v>
      </c>
      <c r="AT312" s="270">
        <v>2.4004981779686587</v>
      </c>
      <c r="AU312" s="270">
        <v>12.986312368019671</v>
      </c>
      <c r="AV312" s="270">
        <v>0.55170775142314765</v>
      </c>
      <c r="AW312" s="270">
        <v>1.742587890296907</v>
      </c>
      <c r="AX312" s="270">
        <v>0.28944817260319705</v>
      </c>
      <c r="AY312" s="270">
        <v>2.1379260816605905</v>
      </c>
      <c r="AZ312" s="270">
        <v>0.36582404136784352</v>
      </c>
      <c r="BA312" s="270">
        <v>49.014864788584823</v>
      </c>
      <c r="BB312" s="270">
        <v>8.9561203917429335</v>
      </c>
      <c r="BC312" s="270">
        <v>17.53759147084039</v>
      </c>
      <c r="BD312" s="270">
        <v>163.66773535157199</v>
      </c>
      <c r="BE312" s="270">
        <v>70.14304859404325</v>
      </c>
      <c r="BF312" s="270">
        <v>123.22083579845183</v>
      </c>
      <c r="BG312" s="26"/>
    </row>
    <row r="313" spans="1:59" s="96" customFormat="1" ht="12.75" x14ac:dyDescent="0.2">
      <c r="A313" s="13">
        <v>0.94999999999999796</v>
      </c>
      <c r="B313" s="279">
        <v>750</v>
      </c>
      <c r="C313" s="408">
        <v>3.36291941835246</v>
      </c>
      <c r="D313" s="408">
        <v>10.9727179293738</v>
      </c>
      <c r="E313" s="408"/>
      <c r="F313" s="408">
        <v>6.97830520118361</v>
      </c>
      <c r="G313" s="408">
        <v>61.8758781255763</v>
      </c>
      <c r="H313" s="408">
        <v>1.4178058827836699</v>
      </c>
      <c r="I313" s="408">
        <v>3.2206609133222899</v>
      </c>
      <c r="J313" s="408">
        <v>11.6987101189951</v>
      </c>
      <c r="K313" s="408"/>
      <c r="L313" s="408"/>
      <c r="M313" s="408">
        <v>0.47300241041274899</v>
      </c>
      <c r="N313" s="408"/>
      <c r="O313" s="411"/>
      <c r="P313" s="417">
        <v>8.9569644588061106</v>
      </c>
      <c r="Q313" s="237">
        <v>72.359636579206878</v>
      </c>
      <c r="R313" s="237">
        <v>0</v>
      </c>
      <c r="S313" s="237">
        <v>15.721540035592943</v>
      </c>
      <c r="T313" s="237">
        <v>0.58349549391195876</v>
      </c>
      <c r="U313" s="237">
        <v>8.9953720625902053E-2</v>
      </c>
      <c r="V313" s="237">
        <v>2.2884225335922279</v>
      </c>
      <c r="W313" s="237">
        <v>3.9048756157008437</v>
      </c>
      <c r="X313" s="412">
        <v>5.0520760213692419</v>
      </c>
      <c r="Y313" s="270">
        <v>0.83630628775573845</v>
      </c>
      <c r="Z313" s="270">
        <v>120.60304992009394</v>
      </c>
      <c r="AA313" s="270">
        <v>17227.737465123617</v>
      </c>
      <c r="AB313" s="270">
        <v>248.86382393770202</v>
      </c>
      <c r="AC313" s="270">
        <v>6.8745476322340267</v>
      </c>
      <c r="AD313" s="270">
        <v>2.1738672315513274</v>
      </c>
      <c r="AE313" s="270">
        <v>13.960571694392895</v>
      </c>
      <c r="AF313" s="270">
        <v>0.43979973411051942</v>
      </c>
      <c r="AG313" s="270">
        <v>13.728375631551591</v>
      </c>
      <c r="AH313" s="270">
        <v>22.936156593968004</v>
      </c>
      <c r="AI313" s="270">
        <v>2.3229183856340727</v>
      </c>
      <c r="AJ313" s="270">
        <v>12.45661688967351</v>
      </c>
      <c r="AK313" s="270">
        <v>174.4644518796529</v>
      </c>
      <c r="AL313" s="270">
        <v>8.6475284379600925</v>
      </c>
      <c r="AM313" s="270">
        <v>1.7175928678855388</v>
      </c>
      <c r="AN313" s="270">
        <v>183.69647984734951</v>
      </c>
      <c r="AO313" s="270">
        <v>3.2268293254588816</v>
      </c>
      <c r="AP313" s="270">
        <v>2072.9773280240688</v>
      </c>
      <c r="AQ313" s="270">
        <v>0.67318606240707179</v>
      </c>
      <c r="AR313" s="270">
        <v>1.9449363680926288</v>
      </c>
      <c r="AS313" s="270">
        <v>0.31564762612951586</v>
      </c>
      <c r="AT313" s="270">
        <v>2.0526823069022035</v>
      </c>
      <c r="AU313" s="270">
        <v>10.620715602971076</v>
      </c>
      <c r="AV313" s="270">
        <v>0.44071516990159193</v>
      </c>
      <c r="AW313" s="270">
        <v>1.2932896185001215</v>
      </c>
      <c r="AX313" s="270">
        <v>0.19982069524153576</v>
      </c>
      <c r="AY313" s="270">
        <v>1.3835020324642757</v>
      </c>
      <c r="AZ313" s="270">
        <v>0.22305866787975534</v>
      </c>
      <c r="BA313" s="270">
        <v>41.872974559375933</v>
      </c>
      <c r="BB313" s="270">
        <v>9.290280853581935</v>
      </c>
      <c r="BC313" s="270">
        <v>18.11706533172314</v>
      </c>
      <c r="BD313" s="270">
        <v>149.86970421873963</v>
      </c>
      <c r="BE313" s="270">
        <v>66.440328312624416</v>
      </c>
      <c r="BF313" s="270">
        <v>123.29055203743081</v>
      </c>
      <c r="BG313" s="26"/>
    </row>
    <row r="314" spans="1:59" s="96" customFormat="1" ht="12.75" x14ac:dyDescent="0.2">
      <c r="A314" s="13">
        <v>0.99999999999999911</v>
      </c>
      <c r="B314" s="279">
        <v>750</v>
      </c>
      <c r="C314" s="408">
        <v>4.1191136526106904</v>
      </c>
      <c r="D314" s="408">
        <v>11.435348433367301</v>
      </c>
      <c r="E314" s="408"/>
      <c r="F314" s="408">
        <v>6.17488395955644</v>
      </c>
      <c r="G314" s="408">
        <v>57.2411714467857</v>
      </c>
      <c r="H314" s="408">
        <v>1.47412520546058</v>
      </c>
      <c r="I314" s="408">
        <v>7.4276770818653697</v>
      </c>
      <c r="J314" s="408">
        <v>11.468292066722</v>
      </c>
      <c r="K314" s="408"/>
      <c r="L314" s="408"/>
      <c r="M314" s="408">
        <v>0.65938815363190395</v>
      </c>
      <c r="N314" s="408"/>
      <c r="O314" s="411"/>
      <c r="P314" s="417">
        <v>9.2442890954580292</v>
      </c>
      <c r="Q314" s="237">
        <v>72.219099797636915</v>
      </c>
      <c r="R314" s="237">
        <v>0</v>
      </c>
      <c r="S314" s="237">
        <v>15.864495411688898</v>
      </c>
      <c r="T314" s="237">
        <v>0.53660833689117138</v>
      </c>
      <c r="U314" s="237">
        <v>8.7202254955968839E-2</v>
      </c>
      <c r="V314" s="237">
        <v>2.1489454079961656</v>
      </c>
      <c r="W314" s="237">
        <v>4.2146582501789451</v>
      </c>
      <c r="X314" s="412">
        <v>4.9289905406519354</v>
      </c>
      <c r="Y314" s="270">
        <v>0.83576264851839188</v>
      </c>
      <c r="Z314" s="270">
        <v>113.5044163514678</v>
      </c>
      <c r="AA314" s="270">
        <v>17624.211058300938</v>
      </c>
      <c r="AB314" s="270">
        <v>245.07980202406193</v>
      </c>
      <c r="AC314" s="270">
        <v>6.4756025981771907</v>
      </c>
      <c r="AD314" s="270">
        <v>2.0175311623854029</v>
      </c>
      <c r="AE314" s="270">
        <v>14.032308142353967</v>
      </c>
      <c r="AF314" s="270">
        <v>0.43886161011356323</v>
      </c>
      <c r="AG314" s="270">
        <v>13.726637349218452</v>
      </c>
      <c r="AH314" s="270">
        <v>23.10860181434429</v>
      </c>
      <c r="AI314" s="270">
        <v>2.3686648486145763</v>
      </c>
      <c r="AJ314" s="270">
        <v>12.7850878443661</v>
      </c>
      <c r="AK314" s="270">
        <v>188.92083100060879</v>
      </c>
      <c r="AL314" s="270">
        <v>8.8616266281464178</v>
      </c>
      <c r="AM314" s="270">
        <v>1.7219218780579504</v>
      </c>
      <c r="AN314" s="270">
        <v>176.19475629751466</v>
      </c>
      <c r="AO314" s="270">
        <v>3.2585614533439089</v>
      </c>
      <c r="AP314" s="270">
        <v>2032.9066062052791</v>
      </c>
      <c r="AQ314" s="270">
        <v>0.67352587980193224</v>
      </c>
      <c r="AR314" s="270">
        <v>1.8309286917437702</v>
      </c>
      <c r="AS314" s="270">
        <v>0.28260687899219661</v>
      </c>
      <c r="AT314" s="270">
        <v>1.7304633781430068</v>
      </c>
      <c r="AU314" s="270">
        <v>8.5989525695680804</v>
      </c>
      <c r="AV314" s="270">
        <v>0.34977118182579409</v>
      </c>
      <c r="AW314" s="270">
        <v>0.96935696545345973</v>
      </c>
      <c r="AX314" s="270">
        <v>0.14251714199243604</v>
      </c>
      <c r="AY314" s="270">
        <v>0.94843060807099056</v>
      </c>
      <c r="AZ314" s="270">
        <v>0.14794375462360687</v>
      </c>
      <c r="BA314" s="270">
        <v>35.22931859734576</v>
      </c>
      <c r="BB314" s="270">
        <v>9.8011300167870701</v>
      </c>
      <c r="BC314" s="270">
        <v>18.976303075944202</v>
      </c>
      <c r="BD314" s="270">
        <v>133.78155844172039</v>
      </c>
      <c r="BE314" s="270">
        <v>62.277645013421683</v>
      </c>
      <c r="BF314" s="270">
        <v>123.80048505691765</v>
      </c>
      <c r="BG314" s="26"/>
    </row>
    <row r="315" spans="1:59" s="96" customFormat="1" ht="12.75" x14ac:dyDescent="0.2">
      <c r="A315" s="13">
        <v>1.05</v>
      </c>
      <c r="B315" s="279">
        <v>750</v>
      </c>
      <c r="C315" s="408">
        <v>4.7003052867664898</v>
      </c>
      <c r="D315" s="408">
        <v>11.920092813267599</v>
      </c>
      <c r="E315" s="408"/>
      <c r="F315" s="408">
        <v>5.6038896647014997</v>
      </c>
      <c r="G315" s="408">
        <v>53.045302538169402</v>
      </c>
      <c r="H315" s="408">
        <v>1.60733763264022</v>
      </c>
      <c r="I315" s="408">
        <v>11.049537873753501</v>
      </c>
      <c r="J315" s="408">
        <v>11.263408789580501</v>
      </c>
      <c r="K315" s="408"/>
      <c r="L315" s="408"/>
      <c r="M315" s="408">
        <v>0.81012540112083797</v>
      </c>
      <c r="N315" s="408"/>
      <c r="O315" s="411"/>
      <c r="P315" s="417">
        <v>9.5986112774026395</v>
      </c>
      <c r="Q315" s="237">
        <v>72.103254451010429</v>
      </c>
      <c r="R315" s="237">
        <v>0</v>
      </c>
      <c r="S315" s="237">
        <v>16.008395266696969</v>
      </c>
      <c r="T315" s="237">
        <v>0.49614161736692575</v>
      </c>
      <c r="U315" s="237">
        <v>8.4992789206593006E-2</v>
      </c>
      <c r="V315" s="237">
        <v>1.9984306234138944</v>
      </c>
      <c r="W315" s="237">
        <v>4.5836198741958976</v>
      </c>
      <c r="X315" s="412">
        <v>4.7251653781092946</v>
      </c>
      <c r="Y315" s="270">
        <v>0.83763485920700065</v>
      </c>
      <c r="Z315" s="270">
        <v>107.01905548072079</v>
      </c>
      <c r="AA315" s="270">
        <v>17894.467626461519</v>
      </c>
      <c r="AB315" s="270">
        <v>236.44147629292016</v>
      </c>
      <c r="AC315" s="270">
        <v>6.206839933006953</v>
      </c>
      <c r="AD315" s="270">
        <v>1.912719082542728</v>
      </c>
      <c r="AE315" s="270">
        <v>14.162601707256801</v>
      </c>
      <c r="AF315" s="270">
        <v>0.44058873282192806</v>
      </c>
      <c r="AG315" s="270">
        <v>13.790584151420292</v>
      </c>
      <c r="AH315" s="270">
        <v>23.370046346489737</v>
      </c>
      <c r="AI315" s="270">
        <v>2.4204823127857673</v>
      </c>
      <c r="AJ315" s="270">
        <v>13.084076918736768</v>
      </c>
      <c r="AK315" s="270">
        <v>201.45275434066332</v>
      </c>
      <c r="AL315" s="270">
        <v>9.0962260234080965</v>
      </c>
      <c r="AM315" s="270">
        <v>1.7324864098246697</v>
      </c>
      <c r="AN315" s="270">
        <v>170.92451198060829</v>
      </c>
      <c r="AO315" s="270">
        <v>3.2996992019784117</v>
      </c>
      <c r="AP315" s="270">
        <v>2007.3084446458222</v>
      </c>
      <c r="AQ315" s="270">
        <v>0.67512042621128332</v>
      </c>
      <c r="AR315" s="270">
        <v>1.7483550687176235</v>
      </c>
      <c r="AS315" s="270">
        <v>0.25991845543188286</v>
      </c>
      <c r="AT315" s="270">
        <v>1.5277116628761149</v>
      </c>
      <c r="AU315" s="270">
        <v>7.4016753398663884</v>
      </c>
      <c r="AV315" s="270">
        <v>0.29752038442201084</v>
      </c>
      <c r="AW315" s="270">
        <v>0.79857897581476167</v>
      </c>
      <c r="AX315" s="270">
        <v>0.11443918204975584</v>
      </c>
      <c r="AY315" s="270">
        <v>0.7471638738162133</v>
      </c>
      <c r="AZ315" s="270">
        <v>0.11480069830837453</v>
      </c>
      <c r="BA315" s="270">
        <v>31.019111556974469</v>
      </c>
      <c r="BB315" s="270">
        <v>10.320027815210786</v>
      </c>
      <c r="BC315" s="270">
        <v>19.805310725603533</v>
      </c>
      <c r="BD315" s="270">
        <v>122.11064642992203</v>
      </c>
      <c r="BE315" s="270">
        <v>58.978696119807687</v>
      </c>
      <c r="BF315" s="270">
        <v>124.57044750168816</v>
      </c>
      <c r="BG315" s="26"/>
    </row>
    <row r="316" spans="1:59" s="96" customFormat="1" ht="12.75" x14ac:dyDescent="0.2">
      <c r="A316" s="13">
        <v>1.1000000000000001</v>
      </c>
      <c r="B316" s="279">
        <v>750</v>
      </c>
      <c r="C316" s="408">
        <v>5.2710430153043903</v>
      </c>
      <c r="D316" s="408">
        <v>12.4348095536625</v>
      </c>
      <c r="E316" s="408"/>
      <c r="F316" s="408">
        <v>5.0584653796216701</v>
      </c>
      <c r="G316" s="408">
        <v>48.8537336449468</v>
      </c>
      <c r="H316" s="408">
        <v>1.7524094808328401</v>
      </c>
      <c r="I316" s="408">
        <v>14.615136517816801</v>
      </c>
      <c r="J316" s="408">
        <v>11.0551161165492</v>
      </c>
      <c r="K316" s="408"/>
      <c r="L316" s="408"/>
      <c r="M316" s="408">
        <v>0.95928629126578902</v>
      </c>
      <c r="N316" s="408"/>
      <c r="O316" s="411"/>
      <c r="P316" s="417">
        <v>9.8870928760410095</v>
      </c>
      <c r="Q316" s="237">
        <v>72.009412338168588</v>
      </c>
      <c r="R316" s="237">
        <v>0</v>
      </c>
      <c r="S316" s="237">
        <v>16.126089010023023</v>
      </c>
      <c r="T316" s="237">
        <v>0.47054588178698775</v>
      </c>
      <c r="U316" s="237">
        <v>8.4558214779983085E-2</v>
      </c>
      <c r="V316" s="237">
        <v>1.8746484290820573</v>
      </c>
      <c r="W316" s="237">
        <v>4.9013931475925681</v>
      </c>
      <c r="X316" s="412">
        <v>4.5333529785668025</v>
      </c>
      <c r="Y316" s="270">
        <v>0.83953996224291472</v>
      </c>
      <c r="Z316" s="270">
        <v>101.09558702848081</v>
      </c>
      <c r="AA316" s="270">
        <v>18152.99426476884</v>
      </c>
      <c r="AB316" s="270">
        <v>227.60816745587098</v>
      </c>
      <c r="AC316" s="270">
        <v>5.9626086336400057</v>
      </c>
      <c r="AD316" s="270">
        <v>1.8197044897667116</v>
      </c>
      <c r="AE316" s="270">
        <v>14.300144125006941</v>
      </c>
      <c r="AF316" s="270">
        <v>0.44256688397102623</v>
      </c>
      <c r="AG316" s="270">
        <v>13.859030906951075</v>
      </c>
      <c r="AH316" s="270">
        <v>23.644901612522538</v>
      </c>
      <c r="AI316" s="270">
        <v>2.4753074133525912</v>
      </c>
      <c r="AJ316" s="270">
        <v>13.390231229589885</v>
      </c>
      <c r="AK316" s="270">
        <v>215.20919270229675</v>
      </c>
      <c r="AL316" s="270">
        <v>9.3463100133302497</v>
      </c>
      <c r="AM316" s="270">
        <v>1.7442508536624108</v>
      </c>
      <c r="AN316" s="270">
        <v>166.11996743277726</v>
      </c>
      <c r="AO316" s="270">
        <v>3.343522692367038</v>
      </c>
      <c r="AP316" s="270">
        <v>1983.5280121313044</v>
      </c>
      <c r="AQ316" s="270">
        <v>0.67693477735997998</v>
      </c>
      <c r="AR316" s="270">
        <v>1.6750066651027127</v>
      </c>
      <c r="AS316" s="270">
        <v>0.24099910880877617</v>
      </c>
      <c r="AT316" s="270">
        <v>1.3702681694968506</v>
      </c>
      <c r="AU316" s="270">
        <v>6.5117082917959435</v>
      </c>
      <c r="AV316" s="270">
        <v>0.25945991020053155</v>
      </c>
      <c r="AW316" s="270">
        <v>0.68072305159194801</v>
      </c>
      <c r="AX316" s="270">
        <v>9.5869595911232605E-2</v>
      </c>
      <c r="AY316" s="270">
        <v>0.61815879417176955</v>
      </c>
      <c r="AZ316" s="270">
        <v>9.4071818858325579E-2</v>
      </c>
      <c r="BA316" s="270">
        <v>27.761929958365009</v>
      </c>
      <c r="BB316" s="270">
        <v>10.897542268045623</v>
      </c>
      <c r="BC316" s="270">
        <v>20.700308944745561</v>
      </c>
      <c r="BD316" s="270">
        <v>112.33716810332891</v>
      </c>
      <c r="BE316" s="270">
        <v>56.024422278323357</v>
      </c>
      <c r="BF316" s="270">
        <v>125.42004432105298</v>
      </c>
      <c r="BG316" s="26"/>
    </row>
    <row r="317" spans="1:59" s="96" customFormat="1" ht="12.75" x14ac:dyDescent="0.2">
      <c r="A317" s="13">
        <v>1.1499999999999999</v>
      </c>
      <c r="B317" s="279">
        <v>750</v>
      </c>
      <c r="C317" s="408">
        <v>5.6744539984612201</v>
      </c>
      <c r="D317" s="408">
        <v>12.9499606906945</v>
      </c>
      <c r="E317" s="408"/>
      <c r="F317" s="408">
        <v>4.64508781314251</v>
      </c>
      <c r="G317" s="408">
        <v>45.336361725587601</v>
      </c>
      <c r="H317" s="408">
        <v>1.91655062893846</v>
      </c>
      <c r="I317" s="408">
        <v>17.516570724130698</v>
      </c>
      <c r="J317" s="408">
        <v>10.888279326212</v>
      </c>
      <c r="K317" s="408"/>
      <c r="L317" s="408"/>
      <c r="M317" s="408">
        <v>1.0727350928330901</v>
      </c>
      <c r="N317" s="408"/>
      <c r="O317" s="411"/>
      <c r="P317" s="417">
        <v>10.206986115884799</v>
      </c>
      <c r="Q317" s="237">
        <v>71.90603941760611</v>
      </c>
      <c r="R317" s="237">
        <v>0</v>
      </c>
      <c r="S317" s="237">
        <v>16.264191252212587</v>
      </c>
      <c r="T317" s="237">
        <v>0.43125275393295559</v>
      </c>
      <c r="U317" s="237">
        <v>8.1692513215118168E-2</v>
      </c>
      <c r="V317" s="237">
        <v>1.7678057835924497</v>
      </c>
      <c r="W317" s="237">
        <v>5.2004799373819273</v>
      </c>
      <c r="X317" s="412">
        <v>4.3485383420588537</v>
      </c>
      <c r="Y317" s="270">
        <v>0.84382168175109862</v>
      </c>
      <c r="Z317" s="270">
        <v>96.480770870549847</v>
      </c>
      <c r="AA317" s="270">
        <v>18340.424008401103</v>
      </c>
      <c r="AB317" s="270">
        <v>218.91172416563185</v>
      </c>
      <c r="AC317" s="270">
        <v>5.8084040714339151</v>
      </c>
      <c r="AD317" s="270">
        <v>1.7608937894017307</v>
      </c>
      <c r="AE317" s="270">
        <v>14.475359471573398</v>
      </c>
      <c r="AF317" s="270">
        <v>0.44606818703350287</v>
      </c>
      <c r="AG317" s="270">
        <v>13.974364967404584</v>
      </c>
      <c r="AH317" s="270">
        <v>23.964090618709747</v>
      </c>
      <c r="AI317" s="270">
        <v>2.5302501187659194</v>
      </c>
      <c r="AJ317" s="270">
        <v>13.687358667223057</v>
      </c>
      <c r="AK317" s="270">
        <v>227.53155474033309</v>
      </c>
      <c r="AL317" s="270">
        <v>9.5913211982403546</v>
      </c>
      <c r="AM317" s="270">
        <v>1.7583051030422185</v>
      </c>
      <c r="AN317" s="270">
        <v>162.85400361467637</v>
      </c>
      <c r="AO317" s="270">
        <v>3.3887863832422238</v>
      </c>
      <c r="AP317" s="270">
        <v>1969.5840985392226</v>
      </c>
      <c r="AQ317" s="270">
        <v>0.67965439934168437</v>
      </c>
      <c r="AR317" s="270">
        <v>1.6224316228707829</v>
      </c>
      <c r="AS317" s="270">
        <v>0.22781828756434858</v>
      </c>
      <c r="AT317" s="270">
        <v>1.2654968448757267</v>
      </c>
      <c r="AU317" s="270">
        <v>5.9360936645311808</v>
      </c>
      <c r="AV317" s="270">
        <v>0.23517142768553731</v>
      </c>
      <c r="AW317" s="270">
        <v>0.60810565052721277</v>
      </c>
      <c r="AX317" s="270">
        <v>8.4728525038862343E-2</v>
      </c>
      <c r="AY317" s="270">
        <v>0.5422292427248443</v>
      </c>
      <c r="AZ317" s="270">
        <v>8.2049227340580969E-2</v>
      </c>
      <c r="BA317" s="270">
        <v>25.584195328118476</v>
      </c>
      <c r="BB317" s="270">
        <v>11.436476114380831</v>
      </c>
      <c r="BC317" s="270">
        <v>21.49088678683141</v>
      </c>
      <c r="BD317" s="270">
        <v>105.34033213221322</v>
      </c>
      <c r="BE317" s="270">
        <v>53.737162148636045</v>
      </c>
      <c r="BF317" s="270">
        <v>126.2894311375737</v>
      </c>
      <c r="BG317" s="26"/>
    </row>
    <row r="318" spans="1:59" s="96" customFormat="1" ht="12.75" x14ac:dyDescent="0.2">
      <c r="A318" s="13">
        <v>1.2</v>
      </c>
      <c r="B318" s="279">
        <v>750</v>
      </c>
      <c r="C318" s="408">
        <v>6.0772434526052796</v>
      </c>
      <c r="D318" s="408">
        <v>13.4455578047254</v>
      </c>
      <c r="E318" s="408"/>
      <c r="F318" s="408">
        <v>4.2371357205247904</v>
      </c>
      <c r="G318" s="408">
        <v>41.823110755001601</v>
      </c>
      <c r="H318" s="408">
        <v>2.0840812292498998</v>
      </c>
      <c r="I318" s="408">
        <v>20.430555376721198</v>
      </c>
      <c r="J318" s="408">
        <v>10.7201930040662</v>
      </c>
      <c r="K318" s="408"/>
      <c r="L318" s="408"/>
      <c r="M318" s="408">
        <v>1.18212265710561</v>
      </c>
      <c r="N318" s="408"/>
      <c r="O318" s="411"/>
      <c r="P318" s="417">
        <v>10.4842810417676</v>
      </c>
      <c r="Q318" s="237">
        <v>71.822584453312302</v>
      </c>
      <c r="R318" s="237">
        <v>0</v>
      </c>
      <c r="S318" s="237">
        <v>16.377158778873639</v>
      </c>
      <c r="T318" s="237">
        <v>0.39990656623177845</v>
      </c>
      <c r="U318" s="237">
        <v>7.9253365011062449E-2</v>
      </c>
      <c r="V318" s="237">
        <v>1.6763916268615124</v>
      </c>
      <c r="W318" s="237">
        <v>5.4544533279890857</v>
      </c>
      <c r="X318" s="412">
        <v>4.1902518817206404</v>
      </c>
      <c r="Y318" s="270">
        <v>0.84806851702489983</v>
      </c>
      <c r="Z318" s="270">
        <v>92.2336379679994</v>
      </c>
      <c r="AA318" s="270">
        <v>18525.604870356656</v>
      </c>
      <c r="AB318" s="270">
        <v>210.70348691929533</v>
      </c>
      <c r="AC318" s="270">
        <v>5.6632822662766635</v>
      </c>
      <c r="AD318" s="270">
        <v>1.7058478918008921</v>
      </c>
      <c r="AE318" s="270">
        <v>14.659190169617712</v>
      </c>
      <c r="AF318" s="270">
        <v>0.4499250576923956</v>
      </c>
      <c r="AG318" s="270">
        <v>14.100188135839472</v>
      </c>
      <c r="AH318" s="270">
        <v>24.307646383926912</v>
      </c>
      <c r="AI318" s="270">
        <v>2.5890665285192909</v>
      </c>
      <c r="AJ318" s="270">
        <v>13.994504314770355</v>
      </c>
      <c r="AK318" s="270">
        <v>241.23547069216306</v>
      </c>
      <c r="AL318" s="270">
        <v>9.8546472303997152</v>
      </c>
      <c r="AM318" s="270">
        <v>1.7730136450876048</v>
      </c>
      <c r="AN318" s="270">
        <v>159.7218179445666</v>
      </c>
      <c r="AO318" s="270">
        <v>3.4356437781468583</v>
      </c>
      <c r="AP318" s="270">
        <v>1957.1734842782027</v>
      </c>
      <c r="AQ318" s="270">
        <v>0.68251444206481071</v>
      </c>
      <c r="AR318" s="270">
        <v>1.5729536326516311</v>
      </c>
      <c r="AS318" s="270">
        <v>0.21596132913109758</v>
      </c>
      <c r="AT318" s="270">
        <v>1.1752541751960248</v>
      </c>
      <c r="AU318" s="270">
        <v>5.4519477580257032</v>
      </c>
      <c r="AV318" s="270">
        <v>0.21495804313659381</v>
      </c>
      <c r="AW318" s="270">
        <v>0.54925623786765732</v>
      </c>
      <c r="AX318" s="270">
        <v>7.5872407600884789E-2</v>
      </c>
      <c r="AY318" s="270">
        <v>0.48267906546391021</v>
      </c>
      <c r="AZ318" s="270">
        <v>7.2714932185034262E-2</v>
      </c>
      <c r="BA318" s="270">
        <v>23.712460815661668</v>
      </c>
      <c r="BB318" s="270">
        <v>12.030487156545661</v>
      </c>
      <c r="BC318" s="270">
        <v>22.347891797124337</v>
      </c>
      <c r="BD318" s="270">
        <v>99.166083345378468</v>
      </c>
      <c r="BE318" s="270">
        <v>51.629281290503286</v>
      </c>
      <c r="BF318" s="270">
        <v>127.16079141801082</v>
      </c>
      <c r="BG318" s="26"/>
    </row>
    <row r="319" spans="1:59" s="96" customFormat="1" ht="12.75" x14ac:dyDescent="0.2">
      <c r="A319" s="13">
        <v>1.24999999999999</v>
      </c>
      <c r="B319" s="279">
        <v>750</v>
      </c>
      <c r="C319" s="408">
        <v>6.4416217001080902</v>
      </c>
      <c r="D319" s="408">
        <v>14.0774021654245</v>
      </c>
      <c r="E319" s="408"/>
      <c r="F319" s="408">
        <v>3.9195838679374502</v>
      </c>
      <c r="G319" s="408">
        <v>38.423137775262703</v>
      </c>
      <c r="H319" s="408">
        <v>2.2366758032521599</v>
      </c>
      <c r="I319" s="408">
        <v>23.084066492704199</v>
      </c>
      <c r="J319" s="408">
        <v>10.5348412138092</v>
      </c>
      <c r="K319" s="408"/>
      <c r="L319" s="408"/>
      <c r="M319" s="408">
        <v>1.28267098150178</v>
      </c>
      <c r="N319" s="408"/>
      <c r="O319" s="411"/>
      <c r="P319" s="417">
        <v>10.7792927669514</v>
      </c>
      <c r="Q319" s="237">
        <v>71.745527334604375</v>
      </c>
      <c r="R319" s="237">
        <v>0</v>
      </c>
      <c r="S319" s="237">
        <v>16.487064887739606</v>
      </c>
      <c r="T319" s="237">
        <v>0.3689081796605656</v>
      </c>
      <c r="U319" s="237">
        <v>7.5906653806982083E-2</v>
      </c>
      <c r="V319" s="237">
        <v>1.5706862004976248</v>
      </c>
      <c r="W319" s="237">
        <v>5.7225474588484104</v>
      </c>
      <c r="X319" s="412">
        <v>4.0293592848424487</v>
      </c>
      <c r="Y319" s="270">
        <v>0.85369284785891442</v>
      </c>
      <c r="Z319" s="270">
        <v>88.723787436607637</v>
      </c>
      <c r="AA319" s="270">
        <v>18733.810537335634</v>
      </c>
      <c r="AB319" s="270">
        <v>203.40841138811783</v>
      </c>
      <c r="AC319" s="270">
        <v>5.5318605038196296</v>
      </c>
      <c r="AD319" s="270">
        <v>1.6588993471263038</v>
      </c>
      <c r="AE319" s="270">
        <v>14.858542975101424</v>
      </c>
      <c r="AF319" s="270">
        <v>0.45455929434544945</v>
      </c>
      <c r="AG319" s="270">
        <v>14.236389047081664</v>
      </c>
      <c r="AH319" s="270">
        <v>24.67566507262913</v>
      </c>
      <c r="AI319" s="270">
        <v>2.6511806541480754</v>
      </c>
      <c r="AJ319" s="270">
        <v>14.279906212049747</v>
      </c>
      <c r="AK319" s="270">
        <v>253.82782474429061</v>
      </c>
      <c r="AL319" s="270">
        <v>10.13471295541078</v>
      </c>
      <c r="AM319" s="270">
        <v>1.7910064835431738</v>
      </c>
      <c r="AN319" s="270">
        <v>157.2016543676049</v>
      </c>
      <c r="AO319" s="270">
        <v>3.4870800888557318</v>
      </c>
      <c r="AP319" s="270">
        <v>1949.9802525669329</v>
      </c>
      <c r="AQ319" s="270">
        <v>0.68596201756163733</v>
      </c>
      <c r="AR319" s="270">
        <v>1.5331123783224938</v>
      </c>
      <c r="AS319" s="270">
        <v>0.20646810022507475</v>
      </c>
      <c r="AT319" s="270">
        <v>1.104713097914598</v>
      </c>
      <c r="AU319" s="270">
        <v>5.079346966057563</v>
      </c>
      <c r="AV319" s="270">
        <v>0.19950910503308952</v>
      </c>
      <c r="AW319" s="270">
        <v>0.50507204371033854</v>
      </c>
      <c r="AX319" s="270">
        <v>6.9310892692574372E-2</v>
      </c>
      <c r="AY319" s="270">
        <v>0.4389642109477298</v>
      </c>
      <c r="AZ319" s="270">
        <v>6.5910237567847307E-2</v>
      </c>
      <c r="BA319" s="270">
        <v>22.257146987758144</v>
      </c>
      <c r="BB319" s="270">
        <v>12.671445157072341</v>
      </c>
      <c r="BC319" s="270">
        <v>23.193918916012077</v>
      </c>
      <c r="BD319" s="270">
        <v>93.789058078433442</v>
      </c>
      <c r="BE319" s="270">
        <v>49.773566956470887</v>
      </c>
      <c r="BF319" s="270">
        <v>128.25704517148597</v>
      </c>
      <c r="BG319" s="26"/>
    </row>
    <row r="320" spans="1:59" s="96" customFormat="1" ht="12.75" x14ac:dyDescent="0.2">
      <c r="A320" s="13">
        <v>1.2999999999999901</v>
      </c>
      <c r="B320" s="279">
        <v>750</v>
      </c>
      <c r="C320" s="408">
        <v>6.7558153069330702</v>
      </c>
      <c r="D320" s="408">
        <v>14.6672894338597</v>
      </c>
      <c r="E320" s="408"/>
      <c r="F320" s="408">
        <v>3.59522568163954</v>
      </c>
      <c r="G320" s="408">
        <v>35.2618296898304</v>
      </c>
      <c r="H320" s="408">
        <v>2.4033068985055799</v>
      </c>
      <c r="I320" s="408">
        <v>25.571949663216898</v>
      </c>
      <c r="J320" s="408">
        <v>10.373872566778999</v>
      </c>
      <c r="K320" s="408"/>
      <c r="L320" s="408"/>
      <c r="M320" s="408">
        <v>1.3707107592359</v>
      </c>
      <c r="N320" s="408"/>
      <c r="O320" s="411"/>
      <c r="P320" s="417">
        <v>11.056663983651999</v>
      </c>
      <c r="Q320" s="237">
        <v>71.676611009610852</v>
      </c>
      <c r="R320" s="237">
        <v>0</v>
      </c>
      <c r="S320" s="237">
        <v>16.590157393370912</v>
      </c>
      <c r="T320" s="237">
        <v>0.34201809040039233</v>
      </c>
      <c r="U320" s="237">
        <v>7.2946649844106398E-2</v>
      </c>
      <c r="V320" s="237">
        <v>1.4718996146262526</v>
      </c>
      <c r="W320" s="237">
        <v>5.9768946306645105</v>
      </c>
      <c r="X320" s="412">
        <v>3.869472611482963</v>
      </c>
      <c r="Y320" s="270">
        <v>0.85974979559291009</v>
      </c>
      <c r="Z320" s="270">
        <v>85.542859066027461</v>
      </c>
      <c r="AA320" s="270">
        <v>18905.279038103432</v>
      </c>
      <c r="AB320" s="270">
        <v>196.47087401541725</v>
      </c>
      <c r="AC320" s="270">
        <v>5.4286067364668735</v>
      </c>
      <c r="AD320" s="270">
        <v>1.6214052393958942</v>
      </c>
      <c r="AE320" s="270">
        <v>15.077090168555166</v>
      </c>
      <c r="AF320" s="270">
        <v>0.4596987412951723</v>
      </c>
      <c r="AG320" s="270">
        <v>14.397215046476481</v>
      </c>
      <c r="AH320" s="270">
        <v>25.072584436154163</v>
      </c>
      <c r="AI320" s="270">
        <v>2.7154117425139743</v>
      </c>
      <c r="AJ320" s="270">
        <v>14.593340950197833</v>
      </c>
      <c r="AK320" s="270">
        <v>268.0204478614159</v>
      </c>
      <c r="AL320" s="270">
        <v>10.42234298611176</v>
      </c>
      <c r="AM320" s="270">
        <v>1.8090507011032146</v>
      </c>
      <c r="AN320" s="270">
        <v>155.02707254999694</v>
      </c>
      <c r="AO320" s="270">
        <v>3.5383401068871967</v>
      </c>
      <c r="AP320" s="270">
        <v>1944.8408153615349</v>
      </c>
      <c r="AQ320" s="270">
        <v>0.68983222364437424</v>
      </c>
      <c r="AR320" s="270">
        <v>1.4977947611286495</v>
      </c>
      <c r="AS320" s="270">
        <v>0.19831140002871778</v>
      </c>
      <c r="AT320" s="270">
        <v>1.0458965750234017</v>
      </c>
      <c r="AU320" s="270">
        <v>4.7734719668431165</v>
      </c>
      <c r="AV320" s="270">
        <v>0.18691459927452045</v>
      </c>
      <c r="AW320" s="270">
        <v>0.46965459442179647</v>
      </c>
      <c r="AX320" s="270">
        <v>6.4112618703361032E-2</v>
      </c>
      <c r="AY320" s="270">
        <v>0.40460761666871259</v>
      </c>
      <c r="AZ320" s="270">
        <v>6.0593681430689349E-2</v>
      </c>
      <c r="BA320" s="270">
        <v>21.039137722342932</v>
      </c>
      <c r="BB320" s="270">
        <v>13.330278017768244</v>
      </c>
      <c r="BC320" s="270">
        <v>24.039616937896096</v>
      </c>
      <c r="BD320" s="270">
        <v>89.326283511442085</v>
      </c>
      <c r="BE320" s="270">
        <v>48.12461927516128</v>
      </c>
      <c r="BF320" s="270">
        <v>129.26725082948769</v>
      </c>
      <c r="BG320" s="26"/>
    </row>
    <row r="321" spans="1:59" s="96" customFormat="1" ht="12.75" x14ac:dyDescent="0.2">
      <c r="A321" s="13">
        <v>1.35</v>
      </c>
      <c r="B321" s="279">
        <v>750</v>
      </c>
      <c r="C321" s="408">
        <v>7.4542627602621003</v>
      </c>
      <c r="D321" s="408">
        <v>16.8805589138153</v>
      </c>
      <c r="E321" s="408"/>
      <c r="F321" s="408">
        <v>3.49313760968584</v>
      </c>
      <c r="G321" s="408">
        <v>30.2567023676561</v>
      </c>
      <c r="H321" s="408">
        <v>2.3655892595696901</v>
      </c>
      <c r="I321" s="408">
        <v>28.848142835457299</v>
      </c>
      <c r="J321" s="408">
        <v>9.8390943503746602</v>
      </c>
      <c r="K321" s="408"/>
      <c r="L321" s="408"/>
      <c r="M321" s="408">
        <v>0.39999871658384001</v>
      </c>
      <c r="N321" s="408"/>
      <c r="O321" s="411">
        <v>0.46251318659514901</v>
      </c>
      <c r="P321" s="417">
        <v>11.2841972978757</v>
      </c>
      <c r="Q321" s="237">
        <v>71.572605642991832</v>
      </c>
      <c r="R321" s="237">
        <v>0</v>
      </c>
      <c r="S321" s="237">
        <v>16.702123479737729</v>
      </c>
      <c r="T321" s="237">
        <v>0.30506193791389724</v>
      </c>
      <c r="U321" s="237">
        <v>6.7930324053560476E-2</v>
      </c>
      <c r="V321" s="237">
        <v>1.4232588245811202</v>
      </c>
      <c r="W321" s="237">
        <v>6.0942620568317869</v>
      </c>
      <c r="X321" s="412">
        <v>3.8347577338900734</v>
      </c>
      <c r="Y321" s="270">
        <v>0.88627323971372951</v>
      </c>
      <c r="Z321" s="270">
        <v>86.258352235104866</v>
      </c>
      <c r="AA321" s="270">
        <v>20198.686196252045</v>
      </c>
      <c r="AB321" s="270">
        <v>205.834839530186</v>
      </c>
      <c r="AC321" s="270">
        <v>5.1455195212672731</v>
      </c>
      <c r="AD321" s="270">
        <v>1.540921354396811</v>
      </c>
      <c r="AE321" s="270">
        <v>3.5431045223000606</v>
      </c>
      <c r="AF321" s="270">
        <v>0.15128980018999455</v>
      </c>
      <c r="AG321" s="270">
        <v>17.980410813496839</v>
      </c>
      <c r="AH321" s="270">
        <v>32.199616678903482</v>
      </c>
      <c r="AI321" s="270">
        <v>3.418333801319136</v>
      </c>
      <c r="AJ321" s="270">
        <v>14.711857029687749</v>
      </c>
      <c r="AK321" s="270">
        <v>294.20297348646426</v>
      </c>
      <c r="AL321" s="270">
        <v>13.288461600552029</v>
      </c>
      <c r="AM321" s="270">
        <v>2.0751567630839247</v>
      </c>
      <c r="AN321" s="270">
        <v>150.92404352094999</v>
      </c>
      <c r="AO321" s="270">
        <v>3.5672237424661213</v>
      </c>
      <c r="AP321" s="270">
        <v>1609.299467025058</v>
      </c>
      <c r="AQ321" s="270">
        <v>0.77858831962728059</v>
      </c>
      <c r="AR321" s="270">
        <v>1.5405286838260799</v>
      </c>
      <c r="AS321" s="270">
        <v>0.19548083006327405</v>
      </c>
      <c r="AT321" s="270">
        <v>1.0000844826656512</v>
      </c>
      <c r="AU321" s="270">
        <v>4.4825431521121031</v>
      </c>
      <c r="AV321" s="270">
        <v>0.17476512580861431</v>
      </c>
      <c r="AW321" s="270">
        <v>0.43449578031729974</v>
      </c>
      <c r="AX321" s="270">
        <v>5.8749765602901675E-2</v>
      </c>
      <c r="AY321" s="270">
        <v>0.36857074958509145</v>
      </c>
      <c r="AZ321" s="270">
        <v>5.4943280699744142E-2</v>
      </c>
      <c r="BA321" s="270">
        <v>19.734707093252414</v>
      </c>
      <c r="BB321" s="270">
        <v>14.504724378339921</v>
      </c>
      <c r="BC321" s="270">
        <v>24.967895764278211</v>
      </c>
      <c r="BD321" s="270">
        <v>81.522798589080182</v>
      </c>
      <c r="BE321" s="270">
        <v>45.564246666404927</v>
      </c>
      <c r="BF321" s="270">
        <v>135.00930599734264</v>
      </c>
      <c r="BG321" s="26"/>
    </row>
    <row r="322" spans="1:59" s="96" customFormat="1" ht="12.75" x14ac:dyDescent="0.2">
      <c r="A322" s="13">
        <v>1.4</v>
      </c>
      <c r="B322" s="279">
        <v>750</v>
      </c>
      <c r="C322" s="408">
        <v>7.9190753918285601</v>
      </c>
      <c r="D322" s="408">
        <v>18.350637068330499</v>
      </c>
      <c r="E322" s="408"/>
      <c r="F322" s="408">
        <v>3.2379715938657099</v>
      </c>
      <c r="G322" s="408">
        <v>26.391181985518202</v>
      </c>
      <c r="H322" s="408">
        <v>2.3924951500243399</v>
      </c>
      <c r="I322" s="408">
        <v>31.527724667045799</v>
      </c>
      <c r="J322" s="408">
        <v>9.5037533322122503</v>
      </c>
      <c r="K322" s="408"/>
      <c r="L322" s="408"/>
      <c r="M322" s="408"/>
      <c r="N322" s="408"/>
      <c r="O322" s="411">
        <v>0.677160811174637</v>
      </c>
      <c r="P322" s="417">
        <v>11.5148753574969</v>
      </c>
      <c r="Q322" s="237">
        <v>71.47228543970806</v>
      </c>
      <c r="R322" s="237">
        <v>0</v>
      </c>
      <c r="S322" s="237">
        <v>16.808840360357266</v>
      </c>
      <c r="T322" s="237">
        <v>0.27279811538783916</v>
      </c>
      <c r="U322" s="237">
        <v>6.3361519205893238E-2</v>
      </c>
      <c r="V322" s="237">
        <v>1.3764278456788712</v>
      </c>
      <c r="W322" s="237">
        <v>6.2034681117469788</v>
      </c>
      <c r="X322" s="412">
        <v>3.8028186079151012</v>
      </c>
      <c r="Y322" s="270">
        <v>0.90480957180079835</v>
      </c>
      <c r="Z322" s="270">
        <v>85.613005958645061</v>
      </c>
      <c r="AA322" s="270">
        <v>21074.212612890344</v>
      </c>
      <c r="AB322" s="270">
        <v>208.89516882732991</v>
      </c>
      <c r="AC322" s="270">
        <v>4.982274533395227</v>
      </c>
      <c r="AD322" s="270">
        <v>1.493086826479463</v>
      </c>
      <c r="AE322" s="270">
        <v>2.6182958059091943</v>
      </c>
      <c r="AF322" s="270">
        <v>0.11550442480028479</v>
      </c>
      <c r="AG322" s="270">
        <v>20.479948518261093</v>
      </c>
      <c r="AH322" s="270">
        <v>37.486045136113084</v>
      </c>
      <c r="AI322" s="270">
        <v>3.9470216910180769</v>
      </c>
      <c r="AJ322" s="270">
        <v>14.976293100493027</v>
      </c>
      <c r="AK322" s="270">
        <v>320.64026425458775</v>
      </c>
      <c r="AL322" s="270">
        <v>15.526301397806485</v>
      </c>
      <c r="AM322" s="270">
        <v>2.2399503855553817</v>
      </c>
      <c r="AN322" s="270">
        <v>148.17714877715576</v>
      </c>
      <c r="AO322" s="270">
        <v>3.6062691385216317</v>
      </c>
      <c r="AP322" s="270">
        <v>1487.5165631400873</v>
      </c>
      <c r="AQ322" s="270">
        <v>0.83112404509624427</v>
      </c>
      <c r="AR322" s="270">
        <v>1.5439987231127972</v>
      </c>
      <c r="AS322" s="270">
        <v>0.19076733221448858</v>
      </c>
      <c r="AT322" s="270">
        <v>0.9579346676881092</v>
      </c>
      <c r="AU322" s="270">
        <v>4.2506247542014748</v>
      </c>
      <c r="AV322" s="270">
        <v>0.1652448908209749</v>
      </c>
      <c r="AW322" s="270">
        <v>0.40799578861680258</v>
      </c>
      <c r="AX322" s="270">
        <v>5.486385920419682E-2</v>
      </c>
      <c r="AY322" s="270">
        <v>0.3430011100518251</v>
      </c>
      <c r="AZ322" s="270">
        <v>5.0998518789625073E-2</v>
      </c>
      <c r="BA322" s="270">
        <v>18.757276351984736</v>
      </c>
      <c r="BB322" s="270">
        <v>15.56868461202043</v>
      </c>
      <c r="BC322" s="270">
        <v>25.855883901248919</v>
      </c>
      <c r="BD322" s="270">
        <v>76.744853125300111</v>
      </c>
      <c r="BE322" s="270">
        <v>43.785482830661394</v>
      </c>
      <c r="BF322" s="270">
        <v>138.45446016437717</v>
      </c>
      <c r="BG322" s="26"/>
    </row>
    <row r="323" spans="1:59" s="96" customFormat="1" ht="12.75" x14ac:dyDescent="0.2">
      <c r="A323" s="13">
        <v>1.45</v>
      </c>
      <c r="B323" s="279">
        <v>750</v>
      </c>
      <c r="C323" s="408">
        <v>8.2352903410703693</v>
      </c>
      <c r="D323" s="408">
        <v>19.339308206081999</v>
      </c>
      <c r="E323" s="408"/>
      <c r="F323" s="408">
        <v>2.8695264365643101</v>
      </c>
      <c r="G323" s="408">
        <v>23.213935016057199</v>
      </c>
      <c r="H323" s="408">
        <v>2.4999460819736998</v>
      </c>
      <c r="I323" s="408">
        <v>33.818008038213001</v>
      </c>
      <c r="J323" s="408">
        <v>9.3079650769826898</v>
      </c>
      <c r="K323" s="408"/>
      <c r="L323" s="408"/>
      <c r="M323" s="408"/>
      <c r="N323" s="408"/>
      <c r="O323" s="411">
        <v>0.71602080305675597</v>
      </c>
      <c r="P323" s="417">
        <v>11.747353297909701</v>
      </c>
      <c r="Q323" s="237">
        <v>71.386714867924056</v>
      </c>
      <c r="R323" s="237">
        <v>0</v>
      </c>
      <c r="S323" s="237">
        <v>16.909124536758675</v>
      </c>
      <c r="T323" s="237">
        <v>0.24997557188633268</v>
      </c>
      <c r="U323" s="237">
        <v>6.0386690048046039E-2</v>
      </c>
      <c r="V323" s="237">
        <v>1.3179377909407004</v>
      </c>
      <c r="W323" s="237">
        <v>6.3530443469759428</v>
      </c>
      <c r="X323" s="412">
        <v>3.7228161954662276</v>
      </c>
      <c r="Y323" s="270">
        <v>0.91597093098225202</v>
      </c>
      <c r="Z323" s="270">
        <v>83.576720020220293</v>
      </c>
      <c r="AA323" s="270">
        <v>21512.207674205623</v>
      </c>
      <c r="AB323" s="270">
        <v>205.47778439387997</v>
      </c>
      <c r="AC323" s="270">
        <v>4.8863180053949051</v>
      </c>
      <c r="AD323" s="270">
        <v>1.4633123014640295</v>
      </c>
      <c r="AE323" s="270">
        <v>2.5055028233095782</v>
      </c>
      <c r="AF323" s="270">
        <v>0.11100029492588627</v>
      </c>
      <c r="AG323" s="270">
        <v>21.306610104922154</v>
      </c>
      <c r="AH323" s="270">
        <v>39.41229645190819</v>
      </c>
      <c r="AI323" s="270">
        <v>4.179004796861312</v>
      </c>
      <c r="AJ323" s="270">
        <v>15.360108505082746</v>
      </c>
      <c r="AK323" s="270">
        <v>348.42255296732066</v>
      </c>
      <c r="AL323" s="270">
        <v>16.579338824952369</v>
      </c>
      <c r="AM323" s="270">
        <v>2.297930142331277</v>
      </c>
      <c r="AN323" s="270">
        <v>146.38311779982223</v>
      </c>
      <c r="AO323" s="270">
        <v>3.657851348276608</v>
      </c>
      <c r="AP323" s="270">
        <v>1465.6249065112311</v>
      </c>
      <c r="AQ323" s="270">
        <v>0.84780242116883764</v>
      </c>
      <c r="AR323" s="270">
        <v>1.5200523956564336</v>
      </c>
      <c r="AS323" s="270">
        <v>0.18500087521034289</v>
      </c>
      <c r="AT323" s="270">
        <v>0.91890148538235517</v>
      </c>
      <c r="AU323" s="270">
        <v>4.0566220351362068</v>
      </c>
      <c r="AV323" s="270">
        <v>0.15738178533663597</v>
      </c>
      <c r="AW323" s="270">
        <v>0.38673504462941399</v>
      </c>
      <c r="AX323" s="270">
        <v>5.1839408698728509E-2</v>
      </c>
      <c r="AY323" s="270">
        <v>0.3234182303613326</v>
      </c>
      <c r="AZ323" s="270">
        <v>4.8014954594735523E-2</v>
      </c>
      <c r="BA323" s="270">
        <v>17.977073583897159</v>
      </c>
      <c r="BB323" s="270">
        <v>16.575802706167146</v>
      </c>
      <c r="BC323" s="270">
        <v>26.752236160289495</v>
      </c>
      <c r="BD323" s="270">
        <v>73.573635874049288</v>
      </c>
      <c r="BE323" s="270">
        <v>42.44273369544171</v>
      </c>
      <c r="BF323" s="270">
        <v>140.19298955392983</v>
      </c>
      <c r="BG323" s="26"/>
    </row>
    <row r="324" spans="1:59" s="96" customFormat="1" ht="12.75" x14ac:dyDescent="0.2">
      <c r="A324" s="13">
        <v>1.5</v>
      </c>
      <c r="B324" s="279">
        <v>750</v>
      </c>
      <c r="C324" s="408">
        <v>8.5255523327496991</v>
      </c>
      <c r="D324" s="408">
        <v>20.464887427891998</v>
      </c>
      <c r="E324" s="408"/>
      <c r="F324" s="408">
        <v>2.39459401169999</v>
      </c>
      <c r="G324" s="408">
        <v>20.2592074570364</v>
      </c>
      <c r="H324" s="408">
        <v>2.57363360326615</v>
      </c>
      <c r="I324" s="408">
        <v>35.881070037153599</v>
      </c>
      <c r="J324" s="408">
        <v>9.1499638576717004</v>
      </c>
      <c r="K324" s="408"/>
      <c r="L324" s="408"/>
      <c r="M324" s="408"/>
      <c r="N324" s="408"/>
      <c r="O324" s="411">
        <v>0.75109127253052699</v>
      </c>
      <c r="P324" s="417">
        <v>11.9690451129142</v>
      </c>
      <c r="Q324" s="237">
        <v>71.289375858032756</v>
      </c>
      <c r="R324" s="237">
        <v>0</v>
      </c>
      <c r="S324" s="237">
        <v>17.010966983056257</v>
      </c>
      <c r="T324" s="237">
        <v>0.22553769157321218</v>
      </c>
      <c r="U324" s="237">
        <v>5.6600218366070688E-2</v>
      </c>
      <c r="V324" s="237">
        <v>1.2741702975912055</v>
      </c>
      <c r="W324" s="237">
        <v>6.4544053071752376</v>
      </c>
      <c r="X324" s="412">
        <v>3.6889436442052723</v>
      </c>
      <c r="Y324" s="270">
        <v>0.92870671549910788</v>
      </c>
      <c r="Z324" s="270">
        <v>82.128826384984279</v>
      </c>
      <c r="AA324" s="270">
        <v>22042.646185474165</v>
      </c>
      <c r="AB324" s="270">
        <v>204.56778417899505</v>
      </c>
      <c r="AC324" s="270">
        <v>4.7987629966485157</v>
      </c>
      <c r="AD324" s="270">
        <v>1.4383531529445526</v>
      </c>
      <c r="AE324" s="270">
        <v>2.4126959303044746</v>
      </c>
      <c r="AF324" s="270">
        <v>0.10725534424017197</v>
      </c>
      <c r="AG324" s="270">
        <v>22.198136266596002</v>
      </c>
      <c r="AH324" s="270">
        <v>41.461237403627585</v>
      </c>
      <c r="AI324" s="270">
        <v>4.4246316976307405</v>
      </c>
      <c r="AJ324" s="270">
        <v>15.840727986437214</v>
      </c>
      <c r="AK324" s="270">
        <v>388.79042296706001</v>
      </c>
      <c r="AL324" s="270">
        <v>17.708402672484645</v>
      </c>
      <c r="AM324" s="270">
        <v>2.3563166580325765</v>
      </c>
      <c r="AN324" s="270">
        <v>144.8553603074609</v>
      </c>
      <c r="AO324" s="270">
        <v>3.7076890423564466</v>
      </c>
      <c r="AP324" s="270">
        <v>1447.5433448807371</v>
      </c>
      <c r="AQ324" s="270">
        <v>0.86641965833303825</v>
      </c>
      <c r="AR324" s="270">
        <v>1.5000870938493163</v>
      </c>
      <c r="AS324" s="270">
        <v>0.18017029210207328</v>
      </c>
      <c r="AT324" s="270">
        <v>0.886586709777617</v>
      </c>
      <c r="AU324" s="270">
        <v>3.8971250400571833</v>
      </c>
      <c r="AV324" s="270">
        <v>0.15093598886808313</v>
      </c>
      <c r="AW324" s="270">
        <v>0.36942976992872972</v>
      </c>
      <c r="AX324" s="270">
        <v>4.938969707447604E-2</v>
      </c>
      <c r="AY324" s="270">
        <v>0.30760829233963888</v>
      </c>
      <c r="AZ324" s="270">
        <v>4.5611884634756975E-2</v>
      </c>
      <c r="BA324" s="270">
        <v>17.336696950577519</v>
      </c>
      <c r="BB324" s="270">
        <v>17.629864137331872</v>
      </c>
      <c r="BC324" s="270">
        <v>27.564906235258359</v>
      </c>
      <c r="BD324" s="270">
        <v>70.847695475977275</v>
      </c>
      <c r="BE324" s="270">
        <v>41.211838353668469</v>
      </c>
      <c r="BF324" s="270">
        <v>141.89650148473768</v>
      </c>
      <c r="BG324" s="26"/>
    </row>
    <row r="325" spans="1:59" s="96" customFormat="1" ht="12.75" x14ac:dyDescent="0.2">
      <c r="A325" s="13">
        <v>1.55000000000001</v>
      </c>
      <c r="B325" s="279">
        <v>750</v>
      </c>
      <c r="C325" s="408">
        <v>8.7772491615777408</v>
      </c>
      <c r="D325" s="408">
        <v>21.614559077349</v>
      </c>
      <c r="E325" s="408"/>
      <c r="F325" s="408">
        <v>1.75736124803282</v>
      </c>
      <c r="G325" s="408">
        <v>17.490625812501399</v>
      </c>
      <c r="H325" s="408">
        <v>2.6643089337702701</v>
      </c>
      <c r="I325" s="408">
        <v>37.864185276283003</v>
      </c>
      <c r="J325" s="408">
        <v>9.0499722289908799</v>
      </c>
      <c r="K325" s="408"/>
      <c r="L325" s="408"/>
      <c r="M325" s="408"/>
      <c r="N325" s="408"/>
      <c r="O325" s="411">
        <v>0.78173826149498804</v>
      </c>
      <c r="P325" s="417">
        <v>12.1882286400139</v>
      </c>
      <c r="Q325" s="237">
        <v>71.202649762884093</v>
      </c>
      <c r="R325" s="237">
        <v>0</v>
      </c>
      <c r="S325" s="237">
        <v>17.100485619812432</v>
      </c>
      <c r="T325" s="237">
        <v>0.20378488412697277</v>
      </c>
      <c r="U325" s="237">
        <v>5.2685827463039576E-2</v>
      </c>
      <c r="V325" s="237">
        <v>1.2256926653484261</v>
      </c>
      <c r="W325" s="237">
        <v>6.5408185725147936</v>
      </c>
      <c r="X325" s="412">
        <v>3.6738826678502492</v>
      </c>
      <c r="Y325" s="270">
        <v>0.94256954970610707</v>
      </c>
      <c r="Z325" s="270">
        <v>80.735207198300799</v>
      </c>
      <c r="AA325" s="270">
        <v>22567.281488648274</v>
      </c>
      <c r="AB325" s="270">
        <v>204.35364099847123</v>
      </c>
      <c r="AC325" s="270">
        <v>4.7301856262596882</v>
      </c>
      <c r="AD325" s="270">
        <v>1.4195321461888615</v>
      </c>
      <c r="AE325" s="270">
        <v>2.3386498254166836</v>
      </c>
      <c r="AF325" s="270">
        <v>0.10423757020294881</v>
      </c>
      <c r="AG325" s="270">
        <v>23.220961562690036</v>
      </c>
      <c r="AH325" s="270">
        <v>43.723456524716589</v>
      </c>
      <c r="AI325" s="270">
        <v>4.6912926308732619</v>
      </c>
      <c r="AJ325" s="270">
        <v>16.494115423482576</v>
      </c>
      <c r="AK325" s="270">
        <v>455.59322823494921</v>
      </c>
      <c r="AL325" s="270">
        <v>18.938600732250269</v>
      </c>
      <c r="AM325" s="270">
        <v>2.4130758582909149</v>
      </c>
      <c r="AN325" s="270">
        <v>143.47609976405087</v>
      </c>
      <c r="AO325" s="270">
        <v>3.7562060011426475</v>
      </c>
      <c r="AP325" s="270">
        <v>1432.5158336891559</v>
      </c>
      <c r="AQ325" s="270">
        <v>0.88726179794842142</v>
      </c>
      <c r="AR325" s="270">
        <v>1.4804884317989842</v>
      </c>
      <c r="AS325" s="270">
        <v>0.17567939157740248</v>
      </c>
      <c r="AT325" s="270">
        <v>0.85730924026499933</v>
      </c>
      <c r="AU325" s="270">
        <v>3.7541550460793554</v>
      </c>
      <c r="AV325" s="270">
        <v>0.14518167345489308</v>
      </c>
      <c r="AW325" s="270">
        <v>0.35412349473477911</v>
      </c>
      <c r="AX325" s="270">
        <v>4.7235943464648912E-2</v>
      </c>
      <c r="AY325" s="270">
        <v>0.2937619766590216</v>
      </c>
      <c r="AZ325" s="270">
        <v>4.3513054463887577E-2</v>
      </c>
      <c r="BA325" s="270">
        <v>16.754701367409332</v>
      </c>
      <c r="BB325" s="270">
        <v>18.732002984697193</v>
      </c>
      <c r="BC325" s="270">
        <v>28.342838954455068</v>
      </c>
      <c r="BD325" s="270">
        <v>68.521423668132584</v>
      </c>
      <c r="BE325" s="270">
        <v>40.032361299188118</v>
      </c>
      <c r="BF325" s="270">
        <v>143.36611319310609</v>
      </c>
      <c r="BG325" s="26"/>
    </row>
    <row r="326" spans="1:59" s="96" customFormat="1" ht="12.75" x14ac:dyDescent="0.2">
      <c r="A326" s="13">
        <v>1.5999999999999901</v>
      </c>
      <c r="B326" s="279">
        <v>750</v>
      </c>
      <c r="C326" s="408">
        <v>8.6855237867645805</v>
      </c>
      <c r="D326" s="408">
        <v>24.985164053948701</v>
      </c>
      <c r="E326" s="408"/>
      <c r="F326" s="408">
        <v>0.10093970574564499</v>
      </c>
      <c r="G326" s="408">
        <v>14.5988025640582</v>
      </c>
      <c r="H326" s="408">
        <v>1.28914754419031</v>
      </c>
      <c r="I326" s="408">
        <v>39.0188618929851</v>
      </c>
      <c r="J326" s="408">
        <v>8.6383239856720095</v>
      </c>
      <c r="K326" s="408">
        <v>1.82143320589719</v>
      </c>
      <c r="L326" s="408"/>
      <c r="M326" s="408"/>
      <c r="N326" s="408"/>
      <c r="O326" s="411">
        <v>0.86180326073825597</v>
      </c>
      <c r="P326" s="417">
        <v>12.519030909489</v>
      </c>
      <c r="Q326" s="237">
        <v>71.218954770939618</v>
      </c>
      <c r="R326" s="237">
        <v>0</v>
      </c>
      <c r="S326" s="237">
        <v>17.163774040605105</v>
      </c>
      <c r="T326" s="237">
        <v>0.2101142401019192</v>
      </c>
      <c r="U326" s="237">
        <v>5.5531113486829389E-2</v>
      </c>
      <c r="V326" s="237">
        <v>1.1033985796793242</v>
      </c>
      <c r="W326" s="237">
        <v>6.9090658642737441</v>
      </c>
      <c r="X326" s="412">
        <v>3.3391613909134588</v>
      </c>
      <c r="Y326" s="270">
        <v>1.0407536037460587</v>
      </c>
      <c r="Z326" s="270">
        <v>81.930398877270903</v>
      </c>
      <c r="AA326" s="270">
        <v>23615.837209510439</v>
      </c>
      <c r="AB326" s="270">
        <v>219.87323515680305</v>
      </c>
      <c r="AC326" s="270">
        <v>4.7477422534916034</v>
      </c>
      <c r="AD326" s="270">
        <v>1.4518819410138017</v>
      </c>
      <c r="AE326" s="270">
        <v>2.0751790273950848</v>
      </c>
      <c r="AF326" s="270">
        <v>9.618193091421201E-2</v>
      </c>
      <c r="AG326" s="270">
        <v>25.514648754787448</v>
      </c>
      <c r="AH326" s="270">
        <v>47.788736533982018</v>
      </c>
      <c r="AI326" s="270">
        <v>5.0970753197818972</v>
      </c>
      <c r="AJ326" s="270">
        <v>18.855826170155066</v>
      </c>
      <c r="AK326" s="270">
        <v>788.69393737894757</v>
      </c>
      <c r="AL326" s="270">
        <v>20.745664572640017</v>
      </c>
      <c r="AM326" s="270">
        <v>2.5091521126841601</v>
      </c>
      <c r="AN326" s="270">
        <v>143.53167959770485</v>
      </c>
      <c r="AO326" s="270">
        <v>3.812945942492231</v>
      </c>
      <c r="AP326" s="270">
        <v>1294.4781047299462</v>
      </c>
      <c r="AQ326" s="270">
        <v>0.93791871462091192</v>
      </c>
      <c r="AR326" s="270">
        <v>1.4850740406598677</v>
      </c>
      <c r="AS326" s="270">
        <v>0.17435627874884968</v>
      </c>
      <c r="AT326" s="270">
        <v>0.84481819189902452</v>
      </c>
      <c r="AU326" s="270">
        <v>3.6879749487572138</v>
      </c>
      <c r="AV326" s="270">
        <v>0.14244641336173852</v>
      </c>
      <c r="AW326" s="270">
        <v>0.3464896817877679</v>
      </c>
      <c r="AX326" s="270">
        <v>4.6135109367564209E-2</v>
      </c>
      <c r="AY326" s="270">
        <v>0.28658198978750787</v>
      </c>
      <c r="AZ326" s="270">
        <v>4.2414974924894787E-2</v>
      </c>
      <c r="BA326" s="270">
        <v>16.683392337165792</v>
      </c>
      <c r="BB326" s="270">
        <v>16.742639210318163</v>
      </c>
      <c r="BC326" s="270">
        <v>28.494737656509972</v>
      </c>
      <c r="BD326" s="270">
        <v>66.559511238680756</v>
      </c>
      <c r="BE326" s="270">
        <v>37.577167905417916</v>
      </c>
      <c r="BF326" s="270">
        <v>147.24462305193742</v>
      </c>
      <c r="BG326" s="26"/>
    </row>
    <row r="327" spans="1:59" s="96" customFormat="1" ht="12.75" x14ac:dyDescent="0.2">
      <c r="A327" s="13">
        <v>1.6499999999999901</v>
      </c>
      <c r="B327" s="279">
        <v>750</v>
      </c>
      <c r="C327" s="408">
        <v>8.6890466637299202</v>
      </c>
      <c r="D327" s="408">
        <v>28.065656405765399</v>
      </c>
      <c r="E327" s="408"/>
      <c r="F327" s="408"/>
      <c r="G327" s="408">
        <v>10.2569673881569</v>
      </c>
      <c r="H327" s="408">
        <v>0.13913691778005599</v>
      </c>
      <c r="I327" s="408">
        <v>40.917521734180603</v>
      </c>
      <c r="J327" s="408">
        <v>7.7861358094709798</v>
      </c>
      <c r="K327" s="408">
        <v>3.1962790254219602</v>
      </c>
      <c r="L327" s="408"/>
      <c r="M327" s="408"/>
      <c r="N327" s="408"/>
      <c r="O327" s="411">
        <v>0.94925605549424497</v>
      </c>
      <c r="P327" s="417">
        <v>13.197694746237699</v>
      </c>
      <c r="Q327" s="237">
        <v>71.358624804556271</v>
      </c>
      <c r="R327" s="237">
        <v>0</v>
      </c>
      <c r="S327" s="237">
        <v>17.131757493115476</v>
      </c>
      <c r="T327" s="237">
        <v>0.21543772395815433</v>
      </c>
      <c r="U327" s="237">
        <v>5.9853138911704906E-2</v>
      </c>
      <c r="V327" s="237">
        <v>1.0594435417170134</v>
      </c>
      <c r="W327" s="237">
        <v>7.029323231928017</v>
      </c>
      <c r="X327" s="412">
        <v>3.1455600658133713</v>
      </c>
      <c r="Y327" s="270">
        <v>1.1555142360226207</v>
      </c>
      <c r="Z327" s="270">
        <v>83.999734431046861</v>
      </c>
      <c r="AA327" s="270">
        <v>25289.654675139122</v>
      </c>
      <c r="AB327" s="270">
        <v>228.7548321910194</v>
      </c>
      <c r="AC327" s="270">
        <v>4.7118687784408904</v>
      </c>
      <c r="AD327" s="270">
        <v>1.4637259686414139</v>
      </c>
      <c r="AE327" s="270">
        <v>1.8680462959288211</v>
      </c>
      <c r="AF327" s="270">
        <v>8.8964338086212333E-2</v>
      </c>
      <c r="AG327" s="270">
        <v>27.892938825084631</v>
      </c>
      <c r="AH327" s="270">
        <v>53.080386416957722</v>
      </c>
      <c r="AI327" s="270">
        <v>5.7100464502656507</v>
      </c>
      <c r="AJ327" s="270">
        <v>20.097507756697187</v>
      </c>
      <c r="AK327" s="270">
        <v>916.49941790629032</v>
      </c>
      <c r="AL327" s="270">
        <v>23.751783603431257</v>
      </c>
      <c r="AM327" s="270">
        <v>2.6559112695135556</v>
      </c>
      <c r="AN327" s="270">
        <v>143.52981912237891</v>
      </c>
      <c r="AO327" s="270">
        <v>3.921922642253282</v>
      </c>
      <c r="AP327" s="270">
        <v>1201.3049380501257</v>
      </c>
      <c r="AQ327" s="270">
        <v>0.97560541833289238</v>
      </c>
      <c r="AR327" s="270">
        <v>1.4884062142897014</v>
      </c>
      <c r="AS327" s="270">
        <v>0.17199270540800787</v>
      </c>
      <c r="AT327" s="270">
        <v>0.82464994046819862</v>
      </c>
      <c r="AU327" s="270">
        <v>3.5833426500427512</v>
      </c>
      <c r="AV327" s="270">
        <v>0.13815439944934488</v>
      </c>
      <c r="AW327" s="270">
        <v>0.3346717656264116</v>
      </c>
      <c r="AX327" s="270">
        <v>4.4443022175823292E-2</v>
      </c>
      <c r="AY327" s="270">
        <v>0.27559612817209178</v>
      </c>
      <c r="AZ327" s="270">
        <v>4.0739576862550982E-2</v>
      </c>
      <c r="BA327" s="270">
        <v>16.420991281997161</v>
      </c>
      <c r="BB327" s="270">
        <v>16.23635097278774</v>
      </c>
      <c r="BC327" s="270">
        <v>29.29767011361119</v>
      </c>
      <c r="BD327" s="270">
        <v>63.180075351072908</v>
      </c>
      <c r="BE327" s="270">
        <v>35.690695144601179</v>
      </c>
      <c r="BF327" s="270">
        <v>153.29867706576499</v>
      </c>
      <c r="BG327" s="26"/>
    </row>
    <row r="328" spans="1:59" s="96" customFormat="1" ht="12.75" x14ac:dyDescent="0.2">
      <c r="A328" s="13">
        <v>1.7</v>
      </c>
      <c r="B328" s="279">
        <v>750</v>
      </c>
      <c r="C328" s="408">
        <v>8.7850165453758198</v>
      </c>
      <c r="D328" s="408">
        <v>30.2146265027515</v>
      </c>
      <c r="E328" s="408"/>
      <c r="F328" s="408"/>
      <c r="G328" s="408">
        <v>6.0198027466782102</v>
      </c>
      <c r="H328" s="408"/>
      <c r="I328" s="408">
        <v>43.045518204297203</v>
      </c>
      <c r="J328" s="408">
        <v>7.3102615270221101</v>
      </c>
      <c r="K328" s="408">
        <v>3.6269770618320298</v>
      </c>
      <c r="L328" s="408"/>
      <c r="M328" s="408"/>
      <c r="N328" s="408"/>
      <c r="O328" s="411">
        <v>0.99779741204303796</v>
      </c>
      <c r="P328" s="417">
        <v>13.8294416185303</v>
      </c>
      <c r="Q328" s="237">
        <v>71.452966487990636</v>
      </c>
      <c r="R328" s="237">
        <v>0</v>
      </c>
      <c r="S328" s="237">
        <v>17.166540706776015</v>
      </c>
      <c r="T328" s="237">
        <v>0.20226743942998357</v>
      </c>
      <c r="U328" s="237">
        <v>5.925533760400193E-2</v>
      </c>
      <c r="V328" s="237">
        <v>1.0412904338264444</v>
      </c>
      <c r="W328" s="237">
        <v>7.1896153808004817</v>
      </c>
      <c r="X328" s="412">
        <v>2.8880642135724339</v>
      </c>
      <c r="Y328" s="270">
        <v>1.2240065140341259</v>
      </c>
      <c r="Z328" s="270">
        <v>82.261940412955909</v>
      </c>
      <c r="AA328" s="270">
        <v>26102.880285560757</v>
      </c>
      <c r="AB328" s="270">
        <v>219.65033527281091</v>
      </c>
      <c r="AC328" s="270">
        <v>4.6710589720865752</v>
      </c>
      <c r="AD328" s="270">
        <v>1.460470123613576</v>
      </c>
      <c r="AE328" s="270">
        <v>1.7842074784128434</v>
      </c>
      <c r="AF328" s="270">
        <v>8.5749579322745462E-2</v>
      </c>
      <c r="AG328" s="270">
        <v>30.376133134469285</v>
      </c>
      <c r="AH328" s="270">
        <v>59.109910489398466</v>
      </c>
      <c r="AI328" s="270">
        <v>6.4511941357948723</v>
      </c>
      <c r="AJ328" s="270">
        <v>21.015420619051813</v>
      </c>
      <c r="AK328" s="270">
        <v>1019.5118019132376</v>
      </c>
      <c r="AL328" s="270">
        <v>27.562871501363034</v>
      </c>
      <c r="AM328" s="270">
        <v>2.8067493938414709</v>
      </c>
      <c r="AN328" s="270">
        <v>143.59652287705762</v>
      </c>
      <c r="AO328" s="270">
        <v>4.0521400510570365</v>
      </c>
      <c r="AP328" s="270">
        <v>1173.9776611844925</v>
      </c>
      <c r="AQ328" s="270">
        <v>1.010773330862047</v>
      </c>
      <c r="AR328" s="270">
        <v>1.48488685212954</v>
      </c>
      <c r="AS328" s="270">
        <v>0.16889985498323565</v>
      </c>
      <c r="AT328" s="270">
        <v>0.80161596859890294</v>
      </c>
      <c r="AU328" s="270">
        <v>3.4677968756483302</v>
      </c>
      <c r="AV328" s="270">
        <v>0.13346886407018313</v>
      </c>
      <c r="AW328" s="270">
        <v>0.32205960044604487</v>
      </c>
      <c r="AX328" s="270">
        <v>4.2660090415231736E-2</v>
      </c>
      <c r="AY328" s="270">
        <v>0.26411101074826271</v>
      </c>
      <c r="AZ328" s="270">
        <v>3.8997014253306622E-2</v>
      </c>
      <c r="BA328" s="270">
        <v>15.973413808942375</v>
      </c>
      <c r="BB328" s="270">
        <v>17.090411343346904</v>
      </c>
      <c r="BC328" s="270">
        <v>30.429765802876432</v>
      </c>
      <c r="BD328" s="270">
        <v>60.33820072086607</v>
      </c>
      <c r="BE328" s="270">
        <v>34.405064402985445</v>
      </c>
      <c r="BF328" s="270">
        <v>158.44979355677765</v>
      </c>
      <c r="BG328" s="26"/>
    </row>
    <row r="329" spans="1:59" s="96" customFormat="1" ht="12.75" x14ac:dyDescent="0.2">
      <c r="A329" s="13">
        <v>1.7499999999999902</v>
      </c>
      <c r="B329" s="279">
        <v>749.99999999999</v>
      </c>
      <c r="C329" s="408">
        <v>8.9421546135493806</v>
      </c>
      <c r="D329" s="408">
        <v>32.503508929934199</v>
      </c>
      <c r="E329" s="408"/>
      <c r="F329" s="408"/>
      <c r="G329" s="408">
        <v>1.37722717408856</v>
      </c>
      <c r="H329" s="408"/>
      <c r="I329" s="408">
        <v>45.4160924484936</v>
      </c>
      <c r="J329" s="408">
        <v>6.8560134965576998</v>
      </c>
      <c r="K329" s="408">
        <v>3.8632481324119601</v>
      </c>
      <c r="L329" s="408"/>
      <c r="M329" s="408"/>
      <c r="N329" s="408"/>
      <c r="O329" s="411">
        <v>1.0417552049646599</v>
      </c>
      <c r="P329" s="417">
        <v>14.497003928436399</v>
      </c>
      <c r="Q329" s="237">
        <v>71.560103358765772</v>
      </c>
      <c r="R329" s="237">
        <v>0</v>
      </c>
      <c r="S329" s="237">
        <v>17.181666241997142</v>
      </c>
      <c r="T329" s="237">
        <v>0.19081372274110919</v>
      </c>
      <c r="U329" s="237">
        <v>5.8872517539604416E-2</v>
      </c>
      <c r="V329" s="237">
        <v>1.0262220049054385</v>
      </c>
      <c r="W329" s="237">
        <v>7.2922414536987388</v>
      </c>
      <c r="X329" s="412">
        <v>2.6900807003521838</v>
      </c>
      <c r="Y329" s="270">
        <v>1.2944509513841425</v>
      </c>
      <c r="Z329" s="270">
        <v>80.528614437606109</v>
      </c>
      <c r="AA329" s="270">
        <v>27168.60681572977</v>
      </c>
      <c r="AB329" s="270">
        <v>211.21633373940284</v>
      </c>
      <c r="AC329" s="270">
        <v>4.611021782715933</v>
      </c>
      <c r="AD329" s="270">
        <v>1.450619311842114</v>
      </c>
      <c r="AE329" s="270">
        <v>1.7204766500118753</v>
      </c>
      <c r="AF329" s="270">
        <v>8.3168063468588863E-2</v>
      </c>
      <c r="AG329" s="270">
        <v>33.503826738315475</v>
      </c>
      <c r="AH329" s="270">
        <v>67.277168239693481</v>
      </c>
      <c r="AI329" s="270">
        <v>7.5027017586789135</v>
      </c>
      <c r="AJ329" s="270">
        <v>21.992320265260599</v>
      </c>
      <c r="AK329" s="270">
        <v>1156.0271229097366</v>
      </c>
      <c r="AL329" s="270">
        <v>33.365442263750573</v>
      </c>
      <c r="AM329" s="270">
        <v>2.9896529531230662</v>
      </c>
      <c r="AN329" s="270">
        <v>143.59625118781943</v>
      </c>
      <c r="AO329" s="270">
        <v>4.2057818959905564</v>
      </c>
      <c r="AP329" s="270">
        <v>1159.3879393685477</v>
      </c>
      <c r="AQ329" s="270">
        <v>1.0513445895818361</v>
      </c>
      <c r="AR329" s="270">
        <v>1.4797397726444932</v>
      </c>
      <c r="AS329" s="270">
        <v>0.16549342472926615</v>
      </c>
      <c r="AT329" s="270">
        <v>0.77715055534871103</v>
      </c>
      <c r="AU329" s="270">
        <v>3.3466071281713785</v>
      </c>
      <c r="AV329" s="270">
        <v>0.1285774235726542</v>
      </c>
      <c r="AW329" s="270">
        <v>0.30902545845425339</v>
      </c>
      <c r="AX329" s="270">
        <v>4.0828955673295475E-2</v>
      </c>
      <c r="AY329" s="270">
        <v>0.25236184792466476</v>
      </c>
      <c r="AZ329" s="270">
        <v>3.7219220123318159E-2</v>
      </c>
      <c r="BA329" s="270">
        <v>15.48158071664124</v>
      </c>
      <c r="BB329" s="270">
        <v>18.557159858061048</v>
      </c>
      <c r="BC329" s="270">
        <v>31.778184168393146</v>
      </c>
      <c r="BD329" s="270">
        <v>57.466927746277356</v>
      </c>
      <c r="BE329" s="270">
        <v>33.196121283752269</v>
      </c>
      <c r="BF329" s="270">
        <v>164.22556067461866</v>
      </c>
      <c r="BG329" s="26"/>
    </row>
    <row r="330" spans="1:59" s="96" customFormat="1" ht="12.75" x14ac:dyDescent="0.2">
      <c r="A330" s="13">
        <v>1.7999999999999903</v>
      </c>
      <c r="B330" s="279">
        <v>750</v>
      </c>
      <c r="C330" s="408">
        <v>8.6887671756306695</v>
      </c>
      <c r="D330" s="408">
        <v>33.3587807685443</v>
      </c>
      <c r="E330" s="408"/>
      <c r="F330" s="408"/>
      <c r="G330" s="408"/>
      <c r="H330" s="408"/>
      <c r="I330" s="408">
        <v>46.133158911696</v>
      </c>
      <c r="J330" s="408">
        <v>6.80201677718604</v>
      </c>
      <c r="K330" s="408">
        <v>3.9632661587145601</v>
      </c>
      <c r="L330" s="408"/>
      <c r="M330" s="408"/>
      <c r="N330" s="408"/>
      <c r="O330" s="411">
        <v>1.05401020822841</v>
      </c>
      <c r="P330" s="417">
        <v>15.1852878808978</v>
      </c>
      <c r="Q330" s="237">
        <v>71.682490230486849</v>
      </c>
      <c r="R330" s="237">
        <v>0</v>
      </c>
      <c r="S330" s="237">
        <v>17.128763536652887</v>
      </c>
      <c r="T330" s="237">
        <v>0.18452423166670959</v>
      </c>
      <c r="U330" s="237">
        <v>5.7526762557173976E-2</v>
      </c>
      <c r="V330" s="237">
        <v>1.0408744218568229</v>
      </c>
      <c r="W330" s="237">
        <v>7.2266083326260766</v>
      </c>
      <c r="X330" s="412">
        <v>2.6792124841535134</v>
      </c>
      <c r="Y330" s="270">
        <v>1.3581224623037642</v>
      </c>
      <c r="Z330" s="270">
        <v>81.25825558540771</v>
      </c>
      <c r="AA330" s="270">
        <v>27830.217479751249</v>
      </c>
      <c r="AB330" s="270">
        <v>210.12014059458241</v>
      </c>
      <c r="AC330" s="270">
        <v>4.6952857433752984</v>
      </c>
      <c r="AD330" s="270">
        <v>1.4851430026401233</v>
      </c>
      <c r="AE330" s="270">
        <v>1.705264853171538</v>
      </c>
      <c r="AF330" s="270">
        <v>8.260617785718799E-2</v>
      </c>
      <c r="AG330" s="270">
        <v>35.490707509344091</v>
      </c>
      <c r="AH330" s="270">
        <v>71.557237088007952</v>
      </c>
      <c r="AI330" s="270">
        <v>7.9959677962265552</v>
      </c>
      <c r="AJ330" s="270">
        <v>22.903938729541643</v>
      </c>
      <c r="AK330" s="270">
        <v>1237.0296333549102</v>
      </c>
      <c r="AL330" s="270">
        <v>36.019726628508096</v>
      </c>
      <c r="AM330" s="270">
        <v>3.0571595921356987</v>
      </c>
      <c r="AN330" s="270">
        <v>144.5148273274111</v>
      </c>
      <c r="AO330" s="270">
        <v>4.2796412941438904</v>
      </c>
      <c r="AP330" s="270">
        <v>1154.8313907782215</v>
      </c>
      <c r="AQ330" s="270">
        <v>1.0665530867910658</v>
      </c>
      <c r="AR330" s="270">
        <v>1.4791719248054025</v>
      </c>
      <c r="AS330" s="270">
        <v>0.16455342087427857</v>
      </c>
      <c r="AT330" s="270">
        <v>0.77023305401161279</v>
      </c>
      <c r="AU330" s="270">
        <v>3.3122619985563659</v>
      </c>
      <c r="AV330" s="270">
        <v>0.12719105286159885</v>
      </c>
      <c r="AW330" s="270">
        <v>0.30533451787267069</v>
      </c>
      <c r="AX330" s="270">
        <v>4.0311225820031375E-2</v>
      </c>
      <c r="AY330" s="270">
        <v>0.249044748705643</v>
      </c>
      <c r="AZ330" s="270">
        <v>3.6718011942547799E-2</v>
      </c>
      <c r="BA330" s="270">
        <v>15.339877904503288</v>
      </c>
      <c r="BB330" s="270">
        <v>18.983275001079527</v>
      </c>
      <c r="BC330" s="270">
        <v>32.107504904324479</v>
      </c>
      <c r="BD330" s="270">
        <v>56.738591581506171</v>
      </c>
      <c r="BE330" s="270">
        <v>32.794129958906069</v>
      </c>
      <c r="BF330" s="270">
        <v>166.08226336338905</v>
      </c>
      <c r="BG330" s="26"/>
    </row>
    <row r="331" spans="1:59" s="96" customFormat="1" ht="12.75" x14ac:dyDescent="0.2">
      <c r="A331" s="13">
        <v>1.8500000000000099</v>
      </c>
      <c r="B331" s="279">
        <v>750</v>
      </c>
      <c r="C331" s="408">
        <v>8.2911038928737106</v>
      </c>
      <c r="D331" s="408">
        <v>33.581075996143099</v>
      </c>
      <c r="E331" s="408"/>
      <c r="F331" s="408"/>
      <c r="G331" s="408"/>
      <c r="H331" s="408"/>
      <c r="I331" s="408">
        <v>46.158653342342902</v>
      </c>
      <c r="J331" s="408">
        <v>6.9045893515668402</v>
      </c>
      <c r="K331" s="408">
        <v>4.0105672041357403</v>
      </c>
      <c r="L331" s="408"/>
      <c r="M331" s="408"/>
      <c r="N331" s="408"/>
      <c r="O331" s="411">
        <v>1.05401021293769</v>
      </c>
      <c r="P331" s="417">
        <v>15.8880875424514</v>
      </c>
      <c r="Q331" s="237">
        <v>71.838722801296967</v>
      </c>
      <c r="R331" s="237">
        <v>0</v>
      </c>
      <c r="S331" s="237">
        <v>17.018469421085012</v>
      </c>
      <c r="T331" s="237">
        <v>0.19001528027637246</v>
      </c>
      <c r="U331" s="237">
        <v>5.8955531675052283E-2</v>
      </c>
      <c r="V331" s="237">
        <v>1.0380502901538924</v>
      </c>
      <c r="W331" s="237">
        <v>7.1036651482889628</v>
      </c>
      <c r="X331" s="412">
        <v>2.7521215272237267</v>
      </c>
      <c r="Y331" s="270">
        <v>1.416671794907765</v>
      </c>
      <c r="Z331" s="270">
        <v>82.877883264936258</v>
      </c>
      <c r="AA331" s="270">
        <v>28248.879492841108</v>
      </c>
      <c r="AB331" s="270">
        <v>211.57138512728619</v>
      </c>
      <c r="AC331" s="270">
        <v>4.8377185532115599</v>
      </c>
      <c r="AD331" s="270">
        <v>1.5377655897196452</v>
      </c>
      <c r="AE331" s="270">
        <v>1.7073147548705476</v>
      </c>
      <c r="AF331" s="270">
        <v>8.2761167911889283E-2</v>
      </c>
      <c r="AG331" s="270">
        <v>36.805663502800805</v>
      </c>
      <c r="AH331" s="270">
        <v>73.508230487426175</v>
      </c>
      <c r="AI331" s="270">
        <v>8.1495912270259279</v>
      </c>
      <c r="AJ331" s="270">
        <v>23.757040594804998</v>
      </c>
      <c r="AK331" s="270">
        <v>1283.9646205492263</v>
      </c>
      <c r="AL331" s="270">
        <v>36.607923031477924</v>
      </c>
      <c r="AM331" s="270">
        <v>3.0683240310577848</v>
      </c>
      <c r="AN331" s="270">
        <v>145.72467437946014</v>
      </c>
      <c r="AO331" s="270">
        <v>4.3137988778511858</v>
      </c>
      <c r="AP331" s="270">
        <v>1153.4264027311353</v>
      </c>
      <c r="AQ331" s="270">
        <v>1.0698505306491277</v>
      </c>
      <c r="AR331" s="270">
        <v>1.480255882819798</v>
      </c>
      <c r="AS331" s="270">
        <v>0.16459067820046352</v>
      </c>
      <c r="AT331" s="270">
        <v>0.77020195965902927</v>
      </c>
      <c r="AU331" s="270">
        <v>3.3117946857239837</v>
      </c>
      <c r="AV331" s="270">
        <v>0.12716862329225195</v>
      </c>
      <c r="AW331" s="270">
        <v>0.30525826555452951</v>
      </c>
      <c r="AX331" s="270">
        <v>4.0299648095175673E-2</v>
      </c>
      <c r="AY331" s="270">
        <v>0.2489688680655277</v>
      </c>
      <c r="AZ331" s="270">
        <v>3.6706614097962664E-2</v>
      </c>
      <c r="BA331" s="270">
        <v>15.335575992601539</v>
      </c>
      <c r="BB331" s="270">
        <v>18.891228116499292</v>
      </c>
      <c r="BC331" s="270">
        <v>31.990939336253504</v>
      </c>
      <c r="BD331" s="270">
        <v>56.836454016310917</v>
      </c>
      <c r="BE331" s="270">
        <v>32.711531053661041</v>
      </c>
      <c r="BF331" s="270">
        <v>166.15258778493745</v>
      </c>
      <c r="BG331" s="26"/>
    </row>
    <row r="332" spans="1:59" s="96" customFormat="1" ht="12.75" x14ac:dyDescent="0.2">
      <c r="A332" s="13">
        <v>1.9</v>
      </c>
      <c r="B332" s="279">
        <v>750</v>
      </c>
      <c r="C332" s="408">
        <v>7.9262573831653604</v>
      </c>
      <c r="D332" s="408">
        <v>33.770136596344599</v>
      </c>
      <c r="E332" s="408"/>
      <c r="F332" s="408"/>
      <c r="G332" s="408"/>
      <c r="H332" s="408"/>
      <c r="I332" s="408">
        <v>46.245120061324897</v>
      </c>
      <c r="J332" s="408">
        <v>7.0007291720498896</v>
      </c>
      <c r="K332" s="408">
        <v>4.0037465760164004</v>
      </c>
      <c r="L332" s="408"/>
      <c r="M332" s="408"/>
      <c r="N332" s="408"/>
      <c r="O332" s="411">
        <v>1.05401021109888</v>
      </c>
      <c r="P332" s="417">
        <v>16.6241886926754</v>
      </c>
      <c r="Q332" s="237">
        <v>72.003786150499153</v>
      </c>
      <c r="R332" s="237">
        <v>0</v>
      </c>
      <c r="S332" s="237">
        <v>16.887294607828746</v>
      </c>
      <c r="T332" s="237">
        <v>0.19399589752429142</v>
      </c>
      <c r="U332" s="237">
        <v>5.9104147192322133E-2</v>
      </c>
      <c r="V332" s="237">
        <v>1.0555068436859891</v>
      </c>
      <c r="W332" s="237">
        <v>6.9038511805740583</v>
      </c>
      <c r="X332" s="412">
        <v>2.8964611726954379</v>
      </c>
      <c r="Y332" s="270">
        <v>1.4763852517066287</v>
      </c>
      <c r="Z332" s="270">
        <v>84.906845949737033</v>
      </c>
      <c r="AA332" s="270">
        <v>28842.513039726135</v>
      </c>
      <c r="AB332" s="270">
        <v>214.75982290682146</v>
      </c>
      <c r="AC332" s="270">
        <v>4.976662191957038</v>
      </c>
      <c r="AD332" s="270">
        <v>1.5897331291077776</v>
      </c>
      <c r="AE332" s="270">
        <v>1.7107546371460531</v>
      </c>
      <c r="AF332" s="270">
        <v>8.2910822623439948E-2</v>
      </c>
      <c r="AG332" s="270">
        <v>38.096346508116504</v>
      </c>
      <c r="AH332" s="270">
        <v>75.373977984008164</v>
      </c>
      <c r="AI332" s="270">
        <v>8.2925448252010341</v>
      </c>
      <c r="AJ332" s="270">
        <v>24.593528036765736</v>
      </c>
      <c r="AK332" s="270">
        <v>1330.1753890659243</v>
      </c>
      <c r="AL332" s="270">
        <v>37.144447968032132</v>
      </c>
      <c r="AM332" s="270">
        <v>3.0754384235852523</v>
      </c>
      <c r="AN332" s="270">
        <v>146.74137701006802</v>
      </c>
      <c r="AO332" s="270">
        <v>4.3431499101775515</v>
      </c>
      <c r="AP332" s="270">
        <v>1153.7991031146371</v>
      </c>
      <c r="AQ332" s="270">
        <v>1.071823625560375</v>
      </c>
      <c r="AR332" s="270">
        <v>1.4794533043174178</v>
      </c>
      <c r="AS332" s="270">
        <v>0.1644180203188734</v>
      </c>
      <c r="AT332" s="270">
        <v>0.76918623235786587</v>
      </c>
      <c r="AU332" s="270">
        <v>3.3070810870588274</v>
      </c>
      <c r="AV332" s="270">
        <v>0.12698304624740275</v>
      </c>
      <c r="AW332" s="270">
        <v>0.30478909945402738</v>
      </c>
      <c r="AX332" s="270">
        <v>4.0236049810000958E-2</v>
      </c>
      <c r="AY332" s="270">
        <v>0.24857108183935989</v>
      </c>
      <c r="AZ332" s="270">
        <v>3.6647681905940005E-2</v>
      </c>
      <c r="BA332" s="270">
        <v>15.311398657871658</v>
      </c>
      <c r="BB332" s="270">
        <v>18.898184767587889</v>
      </c>
      <c r="BC332" s="270">
        <v>31.88630756347526</v>
      </c>
      <c r="BD332" s="270">
        <v>56.895194083283229</v>
      </c>
      <c r="BE332" s="270">
        <v>32.653660254894845</v>
      </c>
      <c r="BF332" s="270">
        <v>166.04904756654804</v>
      </c>
      <c r="BG332" s="26"/>
    </row>
    <row r="333" spans="1:59" s="96" customFormat="1" ht="12.75" x14ac:dyDescent="0.2">
      <c r="A333" s="13">
        <v>1.95</v>
      </c>
      <c r="B333" s="279">
        <v>750</v>
      </c>
      <c r="C333" s="408">
        <v>7.6111451599364699</v>
      </c>
      <c r="D333" s="408">
        <v>33.923717511937703</v>
      </c>
      <c r="E333" s="408"/>
      <c r="F333" s="408"/>
      <c r="G333" s="408"/>
      <c r="H333" s="408"/>
      <c r="I333" s="408">
        <v>46.293550492280801</v>
      </c>
      <c r="J333" s="408">
        <v>7.0830370271802598</v>
      </c>
      <c r="K333" s="408">
        <v>4.0345395934479704</v>
      </c>
      <c r="L333" s="408"/>
      <c r="M333" s="408"/>
      <c r="N333" s="408"/>
      <c r="O333" s="411">
        <v>1.05401021521682</v>
      </c>
      <c r="P333" s="417">
        <v>17.295000167692901</v>
      </c>
      <c r="Q333" s="237">
        <v>72.132583521037375</v>
      </c>
      <c r="R333" s="237">
        <v>0</v>
      </c>
      <c r="S333" s="237">
        <v>16.803200442618923</v>
      </c>
      <c r="T333" s="237">
        <v>0.19146355937677154</v>
      </c>
      <c r="U333" s="237">
        <v>5.7906448393311688E-2</v>
      </c>
      <c r="V333" s="237">
        <v>1.0755554737459847</v>
      </c>
      <c r="W333" s="237">
        <v>6.771179538747778</v>
      </c>
      <c r="X333" s="412">
        <v>2.9681110160798534</v>
      </c>
      <c r="Y333" s="270">
        <v>1.531092673262366</v>
      </c>
      <c r="Z333" s="270">
        <v>86.371606365574578</v>
      </c>
      <c r="AA333" s="270">
        <v>29225.249657152821</v>
      </c>
      <c r="AB333" s="270">
        <v>216.21068212406098</v>
      </c>
      <c r="AC333" s="270">
        <v>5.1037787788315336</v>
      </c>
      <c r="AD333" s="270">
        <v>1.6373273602121143</v>
      </c>
      <c r="AE333" s="270">
        <v>1.7125909326458844</v>
      </c>
      <c r="AF333" s="270">
        <v>8.303499862244719E-2</v>
      </c>
      <c r="AG333" s="270">
        <v>39.289785917013219</v>
      </c>
      <c r="AH333" s="270">
        <v>77.076625794585738</v>
      </c>
      <c r="AI333" s="270">
        <v>8.4223117831962782</v>
      </c>
      <c r="AJ333" s="270">
        <v>25.367595952056661</v>
      </c>
      <c r="AK333" s="270">
        <v>1372.9654443520519</v>
      </c>
      <c r="AL333" s="270">
        <v>37.632344852201307</v>
      </c>
      <c r="AM333" s="270">
        <v>3.0830980345752579</v>
      </c>
      <c r="AN333" s="270">
        <v>147.68481117540512</v>
      </c>
      <c r="AO333" s="270">
        <v>4.3702067508759246</v>
      </c>
      <c r="AP333" s="270">
        <v>1152.8187880868199</v>
      </c>
      <c r="AQ333" s="270">
        <v>1.0740388426585481</v>
      </c>
      <c r="AR333" s="270">
        <v>1.4795478875736714</v>
      </c>
      <c r="AS333" s="270">
        <v>0.16435845663892037</v>
      </c>
      <c r="AT333" s="270">
        <v>0.7687330237720329</v>
      </c>
      <c r="AU333" s="270">
        <v>3.3048448554553898</v>
      </c>
      <c r="AV333" s="270">
        <v>0.12689331350442001</v>
      </c>
      <c r="AW333" s="270">
        <v>0.30455404244151074</v>
      </c>
      <c r="AX333" s="270">
        <v>4.0203655930339324E-2</v>
      </c>
      <c r="AY333" s="270">
        <v>0.248366893230379</v>
      </c>
      <c r="AZ333" s="270">
        <v>3.6617348988796691E-2</v>
      </c>
      <c r="BA333" s="270">
        <v>15.299104283718677</v>
      </c>
      <c r="BB333" s="270">
        <v>18.837198739522428</v>
      </c>
      <c r="BC333" s="270">
        <v>31.807195679040632</v>
      </c>
      <c r="BD333" s="270">
        <v>56.96935771153116</v>
      </c>
      <c r="BE333" s="270">
        <v>32.591054558245247</v>
      </c>
      <c r="BF333" s="270">
        <v>166.04254206650694</v>
      </c>
      <c r="BG333" s="26"/>
    </row>
    <row r="334" spans="1:59" s="96" customFormat="1" ht="12.75" x14ac:dyDescent="0.2">
      <c r="A334" s="13">
        <v>2</v>
      </c>
      <c r="B334" s="279">
        <v>750</v>
      </c>
      <c r="C334" s="408">
        <v>7.3066250137815798</v>
      </c>
      <c r="D334" s="408">
        <v>34.0695808597536</v>
      </c>
      <c r="E334" s="408"/>
      <c r="F334" s="408"/>
      <c r="G334" s="408"/>
      <c r="H334" s="408"/>
      <c r="I334" s="408">
        <v>46.349094426656698</v>
      </c>
      <c r="J334" s="408">
        <v>7.1631342681864902</v>
      </c>
      <c r="K334" s="408">
        <v>4.0575552156414298</v>
      </c>
      <c r="L334" s="408"/>
      <c r="M334" s="408"/>
      <c r="N334" s="408"/>
      <c r="O334" s="411">
        <v>1.0540102159801901</v>
      </c>
      <c r="P334" s="417">
        <v>18.0024285585618</v>
      </c>
      <c r="Q334" s="237">
        <v>72.273578239677079</v>
      </c>
      <c r="R334" s="237">
        <v>0</v>
      </c>
      <c r="S334" s="237">
        <v>16.706873406816879</v>
      </c>
      <c r="T334" s="237">
        <v>0.19023508173967957</v>
      </c>
      <c r="U334" s="237">
        <v>5.698406067574309E-2</v>
      </c>
      <c r="V334" s="237">
        <v>1.0956951807141806</v>
      </c>
      <c r="W334" s="237">
        <v>6.6207286155649889</v>
      </c>
      <c r="X334" s="412">
        <v>3.0559054148114311</v>
      </c>
      <c r="Y334" s="270">
        <v>1.5881701631330283</v>
      </c>
      <c r="Z334" s="270">
        <v>87.906159375105489</v>
      </c>
      <c r="AA334" s="270">
        <v>29633.169986473353</v>
      </c>
      <c r="AB334" s="270">
        <v>217.88762110488989</v>
      </c>
      <c r="AC334" s="270">
        <v>5.2330404966211104</v>
      </c>
      <c r="AD334" s="270">
        <v>1.6861569644417269</v>
      </c>
      <c r="AE334" s="270">
        <v>1.7145790419152898</v>
      </c>
      <c r="AF334" s="270">
        <v>8.3156289771671485E-2</v>
      </c>
      <c r="AG334" s="270">
        <v>40.515725735150419</v>
      </c>
      <c r="AH334" s="270">
        <v>78.793860563890021</v>
      </c>
      <c r="AI334" s="270">
        <v>8.5511781771130639</v>
      </c>
      <c r="AJ334" s="270">
        <v>26.162782439642388</v>
      </c>
      <c r="AK334" s="270">
        <v>1417.0040194156732</v>
      </c>
      <c r="AL334" s="270">
        <v>38.113316274855819</v>
      </c>
      <c r="AM334" s="270">
        <v>3.0900938598829497</v>
      </c>
      <c r="AN334" s="270">
        <v>148.59255026771362</v>
      </c>
      <c r="AO334" s="270">
        <v>4.3963364114573293</v>
      </c>
      <c r="AP334" s="270">
        <v>1152.0943726584376</v>
      </c>
      <c r="AQ334" s="270">
        <v>1.0760408765122933</v>
      </c>
      <c r="AR334" s="270">
        <v>1.4793915821221639</v>
      </c>
      <c r="AS334" s="270">
        <v>0.16427245580187494</v>
      </c>
      <c r="AT334" s="270">
        <v>0.76815964324977526</v>
      </c>
      <c r="AU334" s="270">
        <v>3.3020967164602339</v>
      </c>
      <c r="AV334" s="270">
        <v>0.12678399906715351</v>
      </c>
      <c r="AW334" s="270">
        <v>0.30427225763139465</v>
      </c>
      <c r="AX334" s="270">
        <v>4.0165104511879941E-2</v>
      </c>
      <c r="AY334" s="270">
        <v>0.24812468635480567</v>
      </c>
      <c r="AZ334" s="270">
        <v>3.6581406100749093E-2</v>
      </c>
      <c r="BA334" s="270">
        <v>15.284455196608537</v>
      </c>
      <c r="BB334" s="270">
        <v>18.790735286261036</v>
      </c>
      <c r="BC334" s="270">
        <v>31.731680489010085</v>
      </c>
      <c r="BD334" s="270">
        <v>57.037167265921553</v>
      </c>
      <c r="BE334" s="270">
        <v>32.533216446719543</v>
      </c>
      <c r="BF334" s="270">
        <v>166.01338894595577</v>
      </c>
      <c r="BG334" s="26"/>
    </row>
    <row r="335" spans="1:59" s="96" customFormat="1" ht="12.75" x14ac:dyDescent="0.2">
      <c r="A335" s="13">
        <v>2.05000000000001</v>
      </c>
      <c r="B335" s="279">
        <v>750</v>
      </c>
      <c r="C335" s="408">
        <v>7.0308970374439603</v>
      </c>
      <c r="D335" s="408">
        <v>34.201436461599499</v>
      </c>
      <c r="E335" s="408"/>
      <c r="F335" s="408"/>
      <c r="G335" s="408"/>
      <c r="H335" s="408"/>
      <c r="I335" s="408">
        <v>46.412979516894502</v>
      </c>
      <c r="J335" s="408">
        <v>7.2369769467681797</v>
      </c>
      <c r="K335" s="408">
        <v>4.0636998180161701</v>
      </c>
      <c r="L335" s="408"/>
      <c r="M335" s="408"/>
      <c r="N335" s="408"/>
      <c r="O335" s="411">
        <v>1.0540102192776899</v>
      </c>
      <c r="P335" s="417">
        <v>18.7050947932896</v>
      </c>
      <c r="Q335" s="237">
        <v>72.425732316410588</v>
      </c>
      <c r="R335" s="237">
        <v>0</v>
      </c>
      <c r="S335" s="237">
        <v>16.591157622660674</v>
      </c>
      <c r="T335" s="237">
        <v>0.19290146989889415</v>
      </c>
      <c r="U335" s="237">
        <v>5.7244732789200239E-2</v>
      </c>
      <c r="V335" s="237">
        <v>1.1088218794952154</v>
      </c>
      <c r="W335" s="237">
        <v>6.4486694248536969</v>
      </c>
      <c r="X335" s="412">
        <v>3.175472553891733</v>
      </c>
      <c r="Y335" s="270">
        <v>1.6441465382161573</v>
      </c>
      <c r="Z335" s="270">
        <v>89.501565217208437</v>
      </c>
      <c r="AA335" s="270">
        <v>30075.847700786253</v>
      </c>
      <c r="AB335" s="270">
        <v>219.99657478376611</v>
      </c>
      <c r="AC335" s="270">
        <v>5.355823212061023</v>
      </c>
      <c r="AD335" s="270">
        <v>1.7330524537776208</v>
      </c>
      <c r="AE335" s="270">
        <v>1.7168431610335437</v>
      </c>
      <c r="AF335" s="270">
        <v>8.3268584142781127E-2</v>
      </c>
      <c r="AG335" s="270">
        <v>41.692188614492451</v>
      </c>
      <c r="AH335" s="270">
        <v>80.410275304576331</v>
      </c>
      <c r="AI335" s="270">
        <v>8.6703818925371863</v>
      </c>
      <c r="AJ335" s="270">
        <v>26.925798420971123</v>
      </c>
      <c r="AK335" s="270">
        <v>1459.3482003595384</v>
      </c>
      <c r="AL335" s="270">
        <v>38.554242728326983</v>
      </c>
      <c r="AM335" s="270">
        <v>3.0957286441696321</v>
      </c>
      <c r="AN335" s="270">
        <v>149.39795866483644</v>
      </c>
      <c r="AO335" s="270">
        <v>4.4196492991110512</v>
      </c>
      <c r="AP335" s="270">
        <v>1151.946377880781</v>
      </c>
      <c r="AQ335" s="270">
        <v>1.0776163258710434</v>
      </c>
      <c r="AR335" s="270">
        <v>1.4788557334418289</v>
      </c>
      <c r="AS335" s="270">
        <v>0.16414963742853611</v>
      </c>
      <c r="AT335" s="270">
        <v>0.76742735498977266</v>
      </c>
      <c r="AU335" s="270">
        <v>3.298685834765271</v>
      </c>
      <c r="AV335" s="270">
        <v>0.12664953495026438</v>
      </c>
      <c r="AW335" s="270">
        <v>0.30393146197836768</v>
      </c>
      <c r="AX335" s="270">
        <v>4.0118847159101217E-2</v>
      </c>
      <c r="AY335" s="270">
        <v>0.24783513022991255</v>
      </c>
      <c r="AZ335" s="270">
        <v>3.6538489998048651E-2</v>
      </c>
      <c r="BA335" s="270">
        <v>15.266859711246605</v>
      </c>
      <c r="BB335" s="270">
        <v>18.775386976813589</v>
      </c>
      <c r="BC335" s="270">
        <v>31.661829599374318</v>
      </c>
      <c r="BD335" s="270">
        <v>57.089965677069301</v>
      </c>
      <c r="BE335" s="270">
        <v>32.486428954496404</v>
      </c>
      <c r="BF335" s="270">
        <v>165.94840644327772</v>
      </c>
      <c r="BG335" s="26"/>
    </row>
    <row r="336" spans="1:59" s="96" customFormat="1" ht="12.75" x14ac:dyDescent="0.2">
      <c r="A336" s="13">
        <v>2.1</v>
      </c>
      <c r="B336" s="279">
        <v>750</v>
      </c>
      <c r="C336" s="408">
        <v>6.7651014410133801</v>
      </c>
      <c r="D336" s="408">
        <v>34.325852436865198</v>
      </c>
      <c r="E336" s="408"/>
      <c r="F336" s="408"/>
      <c r="G336" s="408"/>
      <c r="H336" s="408"/>
      <c r="I336" s="408">
        <v>46.485056544058402</v>
      </c>
      <c r="J336" s="408">
        <v>7.3088382400187903</v>
      </c>
      <c r="K336" s="408">
        <v>4.0611411274404299</v>
      </c>
      <c r="L336" s="408"/>
      <c r="M336" s="408"/>
      <c r="N336" s="408"/>
      <c r="O336" s="411">
        <v>1.0540102106037701</v>
      </c>
      <c r="P336" s="417">
        <v>19.4423896331847</v>
      </c>
      <c r="Q336" s="237">
        <v>72.587592203456524</v>
      </c>
      <c r="R336" s="237">
        <v>0</v>
      </c>
      <c r="S336" s="237">
        <v>16.463139804314935</v>
      </c>
      <c r="T336" s="237">
        <v>0.19646171339242616</v>
      </c>
      <c r="U336" s="237">
        <v>5.763491112936709E-2</v>
      </c>
      <c r="V336" s="237">
        <v>1.1252583640703471</v>
      </c>
      <c r="W336" s="237">
        <v>6.2515060539000729</v>
      </c>
      <c r="X336" s="412">
        <v>3.3184069497363025</v>
      </c>
      <c r="Y336" s="270">
        <v>1.7022816242695178</v>
      </c>
      <c r="Z336" s="270">
        <v>91.190269693137552</v>
      </c>
      <c r="AA336" s="270">
        <v>30553.078078890529</v>
      </c>
      <c r="AB336" s="270">
        <v>222.40410379141034</v>
      </c>
      <c r="AC336" s="270">
        <v>5.4798644507013359</v>
      </c>
      <c r="AD336" s="270">
        <v>1.780860723616797</v>
      </c>
      <c r="AE336" s="270">
        <v>1.7192969127615745</v>
      </c>
      <c r="AF336" s="270">
        <v>8.3378315192352045E-2</v>
      </c>
      <c r="AG336" s="270">
        <v>42.891894574169804</v>
      </c>
      <c r="AH336" s="270">
        <v>82.028615535321819</v>
      </c>
      <c r="AI336" s="270">
        <v>8.7878808726718098</v>
      </c>
      <c r="AJ336" s="270">
        <v>27.70382776170861</v>
      </c>
      <c r="AK336" s="270">
        <v>1502.6143507426902</v>
      </c>
      <c r="AL336" s="270">
        <v>38.985382776395063</v>
      </c>
      <c r="AM336" s="270">
        <v>3.1006412766572464</v>
      </c>
      <c r="AN336" s="270">
        <v>150.16338958912343</v>
      </c>
      <c r="AO336" s="270">
        <v>4.4419326480889847</v>
      </c>
      <c r="AP336" s="270">
        <v>1152.0844877191773</v>
      </c>
      <c r="AQ336" s="270">
        <v>1.0789600434103861</v>
      </c>
      <c r="AR336" s="270">
        <v>1.4780417791216516</v>
      </c>
      <c r="AS336" s="270">
        <v>0.16399726205511661</v>
      </c>
      <c r="AT336" s="270">
        <v>0.76655999805924069</v>
      </c>
      <c r="AU336" s="270">
        <v>3.2946983578501121</v>
      </c>
      <c r="AV336" s="270">
        <v>0.12649299784326914</v>
      </c>
      <c r="AW336" s="270">
        <v>0.3035379098496781</v>
      </c>
      <c r="AX336" s="270">
        <v>4.0065632335649699E-2</v>
      </c>
      <c r="AY336" s="270">
        <v>0.24750260194760965</v>
      </c>
      <c r="AZ336" s="270">
        <v>3.6489232434484688E-2</v>
      </c>
      <c r="BA336" s="270">
        <v>15.246604418428563</v>
      </c>
      <c r="BB336" s="270">
        <v>18.775827001765585</v>
      </c>
      <c r="BC336" s="270">
        <v>31.595192236578221</v>
      </c>
      <c r="BD336" s="270">
        <v>57.13583697240464</v>
      </c>
      <c r="BE336" s="270">
        <v>32.444500836033846</v>
      </c>
      <c r="BF336" s="270">
        <v>165.8581069378844</v>
      </c>
      <c r="BG336" s="26"/>
    </row>
    <row r="337" spans="1:59" s="96" customFormat="1" ht="12.75" x14ac:dyDescent="0.2">
      <c r="A337" s="13">
        <v>2.15</v>
      </c>
      <c r="B337" s="279">
        <v>750</v>
      </c>
      <c r="C337" s="408">
        <v>6.5180345108429796</v>
      </c>
      <c r="D337" s="408">
        <v>34.458472103922098</v>
      </c>
      <c r="E337" s="408"/>
      <c r="F337" s="408"/>
      <c r="G337" s="408"/>
      <c r="H337" s="408"/>
      <c r="I337" s="408">
        <v>46.557513954962097</v>
      </c>
      <c r="J337" s="408">
        <v>7.37513730473216</v>
      </c>
      <c r="K337" s="408">
        <v>4.03683190172345</v>
      </c>
      <c r="L337" s="408"/>
      <c r="M337" s="408"/>
      <c r="N337" s="408"/>
      <c r="O337" s="411">
        <v>1.05401022381717</v>
      </c>
      <c r="P337" s="417">
        <v>20.196623601828001</v>
      </c>
      <c r="Q337" s="237">
        <v>72.753918595053676</v>
      </c>
      <c r="R337" s="237">
        <v>0</v>
      </c>
      <c r="S337" s="237">
        <v>16.324455652824856</v>
      </c>
      <c r="T337" s="237">
        <v>0.19783332056540556</v>
      </c>
      <c r="U337" s="237">
        <v>5.7527256097631166E-2</v>
      </c>
      <c r="V337" s="237">
        <v>1.1580007988662697</v>
      </c>
      <c r="W337" s="237">
        <v>5.9938677857194431</v>
      </c>
      <c r="X337" s="412">
        <v>3.5143965908727259</v>
      </c>
      <c r="Y337" s="270">
        <v>1.7609713857492288</v>
      </c>
      <c r="Z337" s="270">
        <v>93.07203423528712</v>
      </c>
      <c r="AA337" s="270">
        <v>31111.472663839751</v>
      </c>
      <c r="AB337" s="270">
        <v>225.57884116978775</v>
      </c>
      <c r="AC337" s="270">
        <v>5.5994827793559105</v>
      </c>
      <c r="AD337" s="270">
        <v>1.8278556230098528</v>
      </c>
      <c r="AE337" s="270">
        <v>1.7222790993505874</v>
      </c>
      <c r="AF337" s="270">
        <v>8.3484120779384455E-2</v>
      </c>
      <c r="AG337" s="270">
        <v>44.067871236739848</v>
      </c>
      <c r="AH337" s="270">
        <v>83.584188235630037</v>
      </c>
      <c r="AI337" s="270">
        <v>8.8986446255179263</v>
      </c>
      <c r="AJ337" s="270">
        <v>28.466693583370983</v>
      </c>
      <c r="AK337" s="270">
        <v>1545.0807596311079</v>
      </c>
      <c r="AL337" s="270">
        <v>39.389089087477117</v>
      </c>
      <c r="AM337" s="270">
        <v>3.1047627513206861</v>
      </c>
      <c r="AN337" s="270">
        <v>150.86340231043854</v>
      </c>
      <c r="AO337" s="270">
        <v>4.4622116117083719</v>
      </c>
      <c r="AP337" s="270">
        <v>1153.0360273044578</v>
      </c>
      <c r="AQ337" s="270">
        <v>1.0800497830339433</v>
      </c>
      <c r="AR337" s="270">
        <v>1.4770853798264743</v>
      </c>
      <c r="AS337" s="270">
        <v>0.16383423974522068</v>
      </c>
      <c r="AT337" s="270">
        <v>0.765656918298106</v>
      </c>
      <c r="AU337" s="270">
        <v>3.2905807564475573</v>
      </c>
      <c r="AV337" s="270">
        <v>0.12633181942496083</v>
      </c>
      <c r="AW337" s="270">
        <v>0.3031349752788442</v>
      </c>
      <c r="AX337" s="270">
        <v>4.0011307649874941E-2</v>
      </c>
      <c r="AY337" s="270">
        <v>0.24716369627199006</v>
      </c>
      <c r="AZ337" s="270">
        <v>3.6439069252306611E-2</v>
      </c>
      <c r="BA337" s="270">
        <v>15.225940988817012</v>
      </c>
      <c r="BB337" s="270">
        <v>18.816260468695305</v>
      </c>
      <c r="BC337" s="270">
        <v>31.520818427296867</v>
      </c>
      <c r="BD337" s="270">
        <v>57.163928251223055</v>
      </c>
      <c r="BE337" s="270">
        <v>32.412995769217105</v>
      </c>
      <c r="BF337" s="270">
        <v>165.74493078191381</v>
      </c>
      <c r="BG337" s="26"/>
    </row>
    <row r="338" spans="1:59" s="96" customFormat="1" ht="12.75" x14ac:dyDescent="0.2">
      <c r="A338" s="13">
        <v>2.19999999999999</v>
      </c>
      <c r="B338" s="279">
        <v>749.99999999999</v>
      </c>
      <c r="C338" s="408">
        <v>6.2954067220927703</v>
      </c>
      <c r="D338" s="408">
        <v>34.548276916170103</v>
      </c>
      <c r="E338" s="408"/>
      <c r="F338" s="408"/>
      <c r="G338" s="408"/>
      <c r="H338" s="408"/>
      <c r="I338" s="408">
        <v>46.6393417642375</v>
      </c>
      <c r="J338" s="408">
        <v>7.4373891318304004</v>
      </c>
      <c r="K338" s="408">
        <v>4.0255752522476298</v>
      </c>
      <c r="L338" s="408"/>
      <c r="M338" s="408"/>
      <c r="N338" s="408"/>
      <c r="O338" s="411">
        <v>1.0540102134215801</v>
      </c>
      <c r="P338" s="417">
        <v>20.9199229211488</v>
      </c>
      <c r="Q338" s="237">
        <v>72.92033077698656</v>
      </c>
      <c r="R338" s="237">
        <v>0</v>
      </c>
      <c r="S338" s="237">
        <v>16.188070456111717</v>
      </c>
      <c r="T338" s="237">
        <v>0.20380505516722006</v>
      </c>
      <c r="U338" s="237">
        <v>5.8732098613657115E-2</v>
      </c>
      <c r="V338" s="237">
        <v>1.1666101964058557</v>
      </c>
      <c r="W338" s="237">
        <v>5.789265941467443</v>
      </c>
      <c r="X338" s="412">
        <v>3.6731854752475339</v>
      </c>
      <c r="Y338" s="270">
        <v>1.8170130661466655</v>
      </c>
      <c r="Z338" s="270">
        <v>94.708668925107474</v>
      </c>
      <c r="AA338" s="270">
        <v>31581.73879482146</v>
      </c>
      <c r="AB338" s="270">
        <v>228.07540920374262</v>
      </c>
      <c r="AC338" s="270">
        <v>5.7134519373297969</v>
      </c>
      <c r="AD338" s="270">
        <v>1.872360234623593</v>
      </c>
      <c r="AE338" s="270">
        <v>1.7246309719576245</v>
      </c>
      <c r="AF338" s="270">
        <v>8.3577565119232519E-2</v>
      </c>
      <c r="AG338" s="270">
        <v>45.185925139115234</v>
      </c>
      <c r="AH338" s="270">
        <v>85.039565382973905</v>
      </c>
      <c r="AI338" s="270">
        <v>9.001338515442745</v>
      </c>
      <c r="AJ338" s="270">
        <v>29.191422668708707</v>
      </c>
      <c r="AK338" s="270">
        <v>1585.5773111358444</v>
      </c>
      <c r="AL338" s="270">
        <v>39.759505046892201</v>
      </c>
      <c r="AM338" s="270">
        <v>3.1078802511086741</v>
      </c>
      <c r="AN338" s="270">
        <v>151.48065401318721</v>
      </c>
      <c r="AO338" s="270">
        <v>4.480540159048517</v>
      </c>
      <c r="AP338" s="270">
        <v>1153.4091718264083</v>
      </c>
      <c r="AQ338" s="270">
        <v>1.0808455508566548</v>
      </c>
      <c r="AR338" s="270">
        <v>1.4758202249368138</v>
      </c>
      <c r="AS338" s="270">
        <v>0.16363942040966717</v>
      </c>
      <c r="AT338" s="270">
        <v>0.76460926346686164</v>
      </c>
      <c r="AU338" s="270">
        <v>3.2858459282448491</v>
      </c>
      <c r="AV338" s="270">
        <v>0.12614696072760057</v>
      </c>
      <c r="AW338" s="270">
        <v>0.30267516393542598</v>
      </c>
      <c r="AX338" s="270">
        <v>3.9949445926571646E-2</v>
      </c>
      <c r="AY338" s="270">
        <v>0.2467779793749186</v>
      </c>
      <c r="AZ338" s="270">
        <v>3.6381967185192501E-2</v>
      </c>
      <c r="BA338" s="270">
        <v>15.202362119226752</v>
      </c>
      <c r="BB338" s="270">
        <v>18.832831818192293</v>
      </c>
      <c r="BC338" s="270">
        <v>31.472532613127637</v>
      </c>
      <c r="BD338" s="270">
        <v>57.19775423797541</v>
      </c>
      <c r="BE338" s="270">
        <v>32.381614348428592</v>
      </c>
      <c r="BF338" s="270">
        <v>165.62020518949544</v>
      </c>
      <c r="BG338" s="26"/>
    </row>
    <row r="339" spans="1:59" s="96" customFormat="1" ht="12.75" x14ac:dyDescent="0.2">
      <c r="A339" s="13">
        <v>2.2500000000000098</v>
      </c>
      <c r="B339" s="279">
        <v>750.00000000001</v>
      </c>
      <c r="C339" s="408">
        <v>6.0869601762807104</v>
      </c>
      <c r="D339" s="408">
        <v>34.644363705666002</v>
      </c>
      <c r="E339" s="408"/>
      <c r="F339" s="408"/>
      <c r="G339" s="408"/>
      <c r="H339" s="408"/>
      <c r="I339" s="408">
        <v>46.711626321036697</v>
      </c>
      <c r="J339" s="408">
        <v>7.4976769100915002</v>
      </c>
      <c r="K339" s="408">
        <v>3.9993220890579799</v>
      </c>
      <c r="L339" s="408"/>
      <c r="M339" s="408"/>
      <c r="N339" s="408"/>
      <c r="O339" s="411">
        <v>1.05401020353561</v>
      </c>
      <c r="P339" s="417">
        <v>21.557015963281</v>
      </c>
      <c r="Q339" s="237">
        <v>73.054073239327138</v>
      </c>
      <c r="R339" s="237">
        <v>0</v>
      </c>
      <c r="S339" s="237">
        <v>16.057224451624442</v>
      </c>
      <c r="T339" s="237">
        <v>0.20991487034991985</v>
      </c>
      <c r="U339" s="237">
        <v>5.9335517195119446E-2</v>
      </c>
      <c r="V339" s="237">
        <v>1.1905139575757038</v>
      </c>
      <c r="W339" s="237">
        <v>5.5475929103193842</v>
      </c>
      <c r="X339" s="412">
        <v>3.8813450536082859</v>
      </c>
      <c r="Y339" s="270">
        <v>1.8734983688739069</v>
      </c>
      <c r="Z339" s="270">
        <v>96.489804203102338</v>
      </c>
      <c r="AA339" s="270">
        <v>32112.311365190253</v>
      </c>
      <c r="AB339" s="270">
        <v>231.13311527772998</v>
      </c>
      <c r="AC339" s="270">
        <v>5.8237577327994519</v>
      </c>
      <c r="AD339" s="270">
        <v>1.916185102639717</v>
      </c>
      <c r="AE339" s="270">
        <v>1.7273428953214323</v>
      </c>
      <c r="AF339" s="270">
        <v>8.3668085684840049E-2</v>
      </c>
      <c r="AG339" s="270">
        <v>46.284512426351746</v>
      </c>
      <c r="AH339" s="270">
        <v>86.447455859405764</v>
      </c>
      <c r="AI339" s="270">
        <v>9.0993187909338769</v>
      </c>
      <c r="AJ339" s="270">
        <v>29.903805520172924</v>
      </c>
      <c r="AK339" s="270">
        <v>1625.4065660573135</v>
      </c>
      <c r="AL339" s="270">
        <v>40.112014870598266</v>
      </c>
      <c r="AM339" s="270">
        <v>3.1109235782246696</v>
      </c>
      <c r="AN339" s="270">
        <v>152.06626167863675</v>
      </c>
      <c r="AO339" s="270">
        <v>4.4977689483393126</v>
      </c>
      <c r="AP339" s="270">
        <v>1154.3960778719766</v>
      </c>
      <c r="AQ339" s="270">
        <v>1.0816283412079113</v>
      </c>
      <c r="AR339" s="270">
        <v>1.4747331109674395</v>
      </c>
      <c r="AS339" s="270">
        <v>0.16346912819423065</v>
      </c>
      <c r="AT339" s="270">
        <v>0.76368934603689664</v>
      </c>
      <c r="AU339" s="270">
        <v>3.2816826628093332</v>
      </c>
      <c r="AV339" s="270">
        <v>0.12598437774939525</v>
      </c>
      <c r="AW339" s="270">
        <v>0.30227052057693826</v>
      </c>
      <c r="AX339" s="270">
        <v>3.9894996136548837E-2</v>
      </c>
      <c r="AY339" s="270">
        <v>0.24643852768547928</v>
      </c>
      <c r="AZ339" s="270">
        <v>3.6331723512661868E-2</v>
      </c>
      <c r="BA339" s="270">
        <v>15.181623085976998</v>
      </c>
      <c r="BB339" s="270">
        <v>18.878478579419902</v>
      </c>
      <c r="BC339" s="270">
        <v>31.419695269779226</v>
      </c>
      <c r="BD339" s="270">
        <v>57.22448211987799</v>
      </c>
      <c r="BE339" s="270">
        <v>32.360590203503989</v>
      </c>
      <c r="BF339" s="270">
        <v>165.50615188852746</v>
      </c>
      <c r="BG339" s="26"/>
    </row>
    <row r="340" spans="1:59" s="96" customFormat="1" ht="12.75" x14ac:dyDescent="0.2">
      <c r="A340" s="13">
        <v>2.30000000000001</v>
      </c>
      <c r="B340" s="279">
        <v>750</v>
      </c>
      <c r="C340" s="408">
        <v>1.30119451470908</v>
      </c>
      <c r="D340" s="408">
        <v>36.212121886012397</v>
      </c>
      <c r="E340" s="408"/>
      <c r="F340" s="408"/>
      <c r="G340" s="408"/>
      <c r="H340" s="408"/>
      <c r="I340" s="408">
        <v>46.374577833254499</v>
      </c>
      <c r="J340" s="408">
        <v>8.8213930633913495</v>
      </c>
      <c r="K340" s="408">
        <v>5.2606867303684304</v>
      </c>
      <c r="L340" s="408"/>
      <c r="M340" s="408"/>
      <c r="N340" s="408"/>
      <c r="O340" s="411">
        <v>1.0540102143235801</v>
      </c>
      <c r="P340" s="417">
        <v>21.956962496145401</v>
      </c>
      <c r="Q340" s="237">
        <v>73.12424928694837</v>
      </c>
      <c r="R340" s="237">
        <v>0</v>
      </c>
      <c r="S340" s="237">
        <v>15.99399744895806</v>
      </c>
      <c r="T340" s="237">
        <v>0.21744339138341875</v>
      </c>
      <c r="U340" s="237">
        <v>6.0174175342166528E-2</v>
      </c>
      <c r="V340" s="237">
        <v>1.182730767160928</v>
      </c>
      <c r="W340" s="237">
        <v>5.4741529077712014</v>
      </c>
      <c r="X340" s="412">
        <v>3.9472520224358334</v>
      </c>
      <c r="Y340" s="270">
        <v>5.6832473984605594</v>
      </c>
      <c r="Z340" s="270">
        <v>119.15684403966407</v>
      </c>
      <c r="AA340" s="270">
        <v>35675.576977460027</v>
      </c>
      <c r="AB340" s="270">
        <v>222.88639010629799</v>
      </c>
      <c r="AC340" s="270">
        <v>10.611698532847281</v>
      </c>
      <c r="AD340" s="270">
        <v>4.0981451814520655</v>
      </c>
      <c r="AE340" s="270">
        <v>1.7307680881826368</v>
      </c>
      <c r="AF340" s="270">
        <v>8.5529124981920668E-2</v>
      </c>
      <c r="AG340" s="270">
        <v>106.72792995784617</v>
      </c>
      <c r="AH340" s="270">
        <v>142.9139542988575</v>
      </c>
      <c r="AI340" s="270">
        <v>12.482750475781693</v>
      </c>
      <c r="AJ340" s="270">
        <v>69.48151197866116</v>
      </c>
      <c r="AK340" s="270">
        <v>3906.4306150668808</v>
      </c>
      <c r="AL340" s="270">
        <v>51.984856589620499</v>
      </c>
      <c r="AM340" s="270">
        <v>3.3069184948223511</v>
      </c>
      <c r="AN340" s="270">
        <v>172.21787315386808</v>
      </c>
      <c r="AO340" s="270">
        <v>5.0682797218913986</v>
      </c>
      <c r="AP340" s="270">
        <v>1115.9462712194113</v>
      </c>
      <c r="AQ340" s="270">
        <v>1.1416892904031961</v>
      </c>
      <c r="AR340" s="270">
        <v>1.509898715858254</v>
      </c>
      <c r="AS340" s="270">
        <v>0.1663111846788399</v>
      </c>
      <c r="AT340" s="270">
        <v>0.77436154468322282</v>
      </c>
      <c r="AU340" s="270">
        <v>3.3233333554148015</v>
      </c>
      <c r="AV340" s="270">
        <v>0.12752540923433994</v>
      </c>
      <c r="AW340" s="270">
        <v>0.305680477554584</v>
      </c>
      <c r="AX340" s="270">
        <v>4.0325410632446448E-2</v>
      </c>
      <c r="AY340" s="270">
        <v>0.24903683791313591</v>
      </c>
      <c r="AZ340" s="270">
        <v>3.6711487252085478E-2</v>
      </c>
      <c r="BA340" s="270">
        <v>15.345994212702587</v>
      </c>
      <c r="BB340" s="270">
        <v>16.872772318635562</v>
      </c>
      <c r="BC340" s="270">
        <v>30.941259393754152</v>
      </c>
      <c r="BD340" s="270">
        <v>59.664437603443098</v>
      </c>
      <c r="BE340" s="270">
        <v>31.549167729023882</v>
      </c>
      <c r="BF340" s="270">
        <v>169.14856418434195</v>
      </c>
      <c r="BG340" s="26"/>
    </row>
    <row r="341" spans="1:59" s="96" customFormat="1" ht="12.75" x14ac:dyDescent="0.2">
      <c r="A341" s="13">
        <v>0.5</v>
      </c>
      <c r="B341" s="279">
        <v>760</v>
      </c>
      <c r="C341" s="408">
        <v>5.8547499175680304</v>
      </c>
      <c r="D341" s="408">
        <v>8.9201738957674195</v>
      </c>
      <c r="E341" s="408"/>
      <c r="F341" s="408">
        <v>18.786025907182101</v>
      </c>
      <c r="G341" s="408">
        <v>59.027999183439398</v>
      </c>
      <c r="H341" s="408">
        <v>1.24685479084422</v>
      </c>
      <c r="I341" s="408"/>
      <c r="J341" s="408">
        <v>5.7737758751140298</v>
      </c>
      <c r="K341" s="408"/>
      <c r="L341" s="408">
        <v>0.39042043008476002</v>
      </c>
      <c r="M341" s="408"/>
      <c r="N341" s="408"/>
      <c r="O341" s="411"/>
      <c r="P341" s="417">
        <v>6.2788844812468101</v>
      </c>
      <c r="Q341" s="237">
        <v>74.536296741736422</v>
      </c>
      <c r="R341" s="237">
        <v>0</v>
      </c>
      <c r="S341" s="237">
        <v>13.801034343695212</v>
      </c>
      <c r="T341" s="237">
        <v>1.4084201175085516</v>
      </c>
      <c r="U341" s="237">
        <v>0.21658002047330324</v>
      </c>
      <c r="V341" s="237">
        <v>2.4656753625406282</v>
      </c>
      <c r="W341" s="237">
        <v>3.0505346455277365</v>
      </c>
      <c r="X341" s="412">
        <v>4.5214587685181575</v>
      </c>
      <c r="Y341" s="270">
        <v>0.70693807462388114</v>
      </c>
      <c r="Z341" s="270">
        <v>97.868535002336543</v>
      </c>
      <c r="AA341" s="270">
        <v>15366.882752275314</v>
      </c>
      <c r="AB341" s="270">
        <v>159.66672244370031</v>
      </c>
      <c r="AC341" s="270">
        <v>5.0331892013201092</v>
      </c>
      <c r="AD341" s="270">
        <v>1.532714264657546</v>
      </c>
      <c r="AE341" s="270">
        <v>11.702217875779876</v>
      </c>
      <c r="AF341" s="270">
        <v>0.44726058987535844</v>
      </c>
      <c r="AG341" s="270">
        <v>12.243363789502704</v>
      </c>
      <c r="AH341" s="270">
        <v>22.465894442539927</v>
      </c>
      <c r="AI341" s="270">
        <v>2.3691181078719974</v>
      </c>
      <c r="AJ341" s="270">
        <v>8.0713209536695487</v>
      </c>
      <c r="AK341" s="270">
        <v>85.628266087331951</v>
      </c>
      <c r="AL341" s="270">
        <v>9.0951389022382276</v>
      </c>
      <c r="AM341" s="270">
        <v>1.8744587587790371</v>
      </c>
      <c r="AN341" s="270">
        <v>182.47959283290905</v>
      </c>
      <c r="AO341" s="270">
        <v>3.2814404480128183</v>
      </c>
      <c r="AP341" s="270">
        <v>2432.9268242243052</v>
      </c>
      <c r="AQ341" s="270">
        <v>0.62626765828145126</v>
      </c>
      <c r="AR341" s="270">
        <v>2.2383334811594446</v>
      </c>
      <c r="AS341" s="270">
        <v>0.379485130110161</v>
      </c>
      <c r="AT341" s="270">
        <v>2.6161896912290445</v>
      </c>
      <c r="AU341" s="270">
        <v>14.086537820481068</v>
      </c>
      <c r="AV341" s="270">
        <v>0.59859069246218066</v>
      </c>
      <c r="AW341" s="270">
        <v>1.8904092562850889</v>
      </c>
      <c r="AX341" s="270">
        <v>0.31265747812851924</v>
      </c>
      <c r="AY341" s="270">
        <v>2.2999509775084892</v>
      </c>
      <c r="AZ341" s="270">
        <v>0.39146574563730496</v>
      </c>
      <c r="BA341" s="270">
        <v>53.172641534378045</v>
      </c>
      <c r="BB341" s="270">
        <v>9.7903986478873311</v>
      </c>
      <c r="BC341" s="270">
        <v>18.443772960837514</v>
      </c>
      <c r="BD341" s="270">
        <v>119.20734183975669</v>
      </c>
      <c r="BE341" s="270">
        <v>76.357551422437524</v>
      </c>
      <c r="BF341" s="270">
        <v>133.68388795125338</v>
      </c>
      <c r="BG341" s="26"/>
    </row>
    <row r="342" spans="1:59" s="96" customFormat="1" ht="12.75" x14ac:dyDescent="0.2">
      <c r="A342" s="13">
        <v>0.55000000000000004</v>
      </c>
      <c r="B342" s="279">
        <v>760</v>
      </c>
      <c r="C342" s="408">
        <v>5.3258519038319996</v>
      </c>
      <c r="D342" s="408">
        <v>9.1814571142932895</v>
      </c>
      <c r="E342" s="408"/>
      <c r="F342" s="408">
        <v>17.388191093376701</v>
      </c>
      <c r="G342" s="408">
        <v>59.791207687744603</v>
      </c>
      <c r="H342" s="408">
        <v>1.3425798369967701</v>
      </c>
      <c r="I342" s="408"/>
      <c r="J342" s="408">
        <v>6.64567699310662</v>
      </c>
      <c r="K342" s="408"/>
      <c r="L342" s="408">
        <v>0.32503537064994498</v>
      </c>
      <c r="M342" s="408"/>
      <c r="N342" s="408"/>
      <c r="O342" s="411"/>
      <c r="P342" s="417">
        <v>6.6231454897543998</v>
      </c>
      <c r="Q342" s="237">
        <v>74.262255912410694</v>
      </c>
      <c r="R342" s="237">
        <v>0</v>
      </c>
      <c r="S342" s="237">
        <v>14.049146589494057</v>
      </c>
      <c r="T342" s="237">
        <v>1.3124468684795458</v>
      </c>
      <c r="U342" s="237">
        <v>0.20218919169926472</v>
      </c>
      <c r="V342" s="237">
        <v>2.4630550238735287</v>
      </c>
      <c r="W342" s="237">
        <v>3.1701536130099224</v>
      </c>
      <c r="X342" s="412">
        <v>4.540752801032971</v>
      </c>
      <c r="Y342" s="270">
        <v>0.72555004163970782</v>
      </c>
      <c r="Z342" s="270">
        <v>100.6385873726785</v>
      </c>
      <c r="AA342" s="270">
        <v>15522.424023770674</v>
      </c>
      <c r="AB342" s="270">
        <v>165.98212326440233</v>
      </c>
      <c r="AC342" s="270">
        <v>5.3001665414103254</v>
      </c>
      <c r="AD342" s="270">
        <v>1.622395944157528</v>
      </c>
      <c r="AE342" s="270">
        <v>12.066067532407773</v>
      </c>
      <c r="AF342" s="270">
        <v>0.45219790378867974</v>
      </c>
      <c r="AG342" s="270">
        <v>12.551342636155878</v>
      </c>
      <c r="AH342" s="270">
        <v>22.742624109487334</v>
      </c>
      <c r="AI342" s="270">
        <v>2.3783246862379257</v>
      </c>
      <c r="AJ342" s="270">
        <v>8.4696937921139206</v>
      </c>
      <c r="AK342" s="270">
        <v>91.257981640175515</v>
      </c>
      <c r="AL342" s="270">
        <v>9.0843879071992824</v>
      </c>
      <c r="AM342" s="270">
        <v>1.8634207151203011</v>
      </c>
      <c r="AN342" s="270">
        <v>184.84725236911416</v>
      </c>
      <c r="AO342" s="270">
        <v>3.2890457602242944</v>
      </c>
      <c r="AP342" s="270">
        <v>2413.5273382955643</v>
      </c>
      <c r="AQ342" s="270">
        <v>0.63486787460430671</v>
      </c>
      <c r="AR342" s="270">
        <v>2.2213001585120256</v>
      </c>
      <c r="AS342" s="270">
        <v>0.376437493638555</v>
      </c>
      <c r="AT342" s="270">
        <v>2.5947045087011693</v>
      </c>
      <c r="AU342" s="270">
        <v>13.970631675682505</v>
      </c>
      <c r="AV342" s="270">
        <v>0.59367920030356613</v>
      </c>
      <c r="AW342" s="270">
        <v>1.8752289271664404</v>
      </c>
      <c r="AX342" s="270">
        <v>0.31024818477412219</v>
      </c>
      <c r="AY342" s="270">
        <v>2.2832045743801359</v>
      </c>
      <c r="AZ342" s="270">
        <v>0.38882812819143281</v>
      </c>
      <c r="BA342" s="270">
        <v>52.567855949049729</v>
      </c>
      <c r="BB342" s="270">
        <v>9.6801865784030579</v>
      </c>
      <c r="BC342" s="270">
        <v>18.323493555824946</v>
      </c>
      <c r="BD342" s="270">
        <v>123.82922543993081</v>
      </c>
      <c r="BE342" s="270">
        <v>75.311355172903376</v>
      </c>
      <c r="BF342" s="270">
        <v>132.4898051207571</v>
      </c>
      <c r="BG342" s="26"/>
    </row>
    <row r="343" spans="1:59" s="96" customFormat="1" ht="12.75" x14ac:dyDescent="0.2">
      <c r="A343" s="13">
        <v>0.6</v>
      </c>
      <c r="B343" s="279">
        <v>760</v>
      </c>
      <c r="C343" s="408">
        <v>4.8951185435300202</v>
      </c>
      <c r="D343" s="408">
        <v>9.4468334943724006</v>
      </c>
      <c r="E343" s="408"/>
      <c r="F343" s="408">
        <v>15.992825847669501</v>
      </c>
      <c r="G343" s="408">
        <v>60.569995141745103</v>
      </c>
      <c r="H343" s="408">
        <v>1.3869990310776501</v>
      </c>
      <c r="I343" s="408"/>
      <c r="J343" s="408">
        <v>7.4445617936647297</v>
      </c>
      <c r="K343" s="408"/>
      <c r="L343" s="408">
        <v>0.26366614794063298</v>
      </c>
      <c r="M343" s="408"/>
      <c r="N343" s="408"/>
      <c r="O343" s="411"/>
      <c r="P343" s="417">
        <v>6.9283158600991701</v>
      </c>
      <c r="Q343" s="237">
        <v>74.013332903088028</v>
      </c>
      <c r="R343" s="237">
        <v>0</v>
      </c>
      <c r="S343" s="237">
        <v>14.292334717984795</v>
      </c>
      <c r="T343" s="237">
        <v>1.189649296669071</v>
      </c>
      <c r="U343" s="237">
        <v>0.18507849004992175</v>
      </c>
      <c r="V343" s="237">
        <v>2.4748124259324089</v>
      </c>
      <c r="W343" s="237">
        <v>3.245988119431646</v>
      </c>
      <c r="X343" s="412">
        <v>4.5988040468441431</v>
      </c>
      <c r="Y343" s="270">
        <v>0.74219780232695698</v>
      </c>
      <c r="Z343" s="270">
        <v>103.70309188767588</v>
      </c>
      <c r="AA343" s="270">
        <v>15704.591374696269</v>
      </c>
      <c r="AB343" s="270">
        <v>173.92127501974687</v>
      </c>
      <c r="AC343" s="270">
        <v>5.5453084700844348</v>
      </c>
      <c r="AD343" s="270">
        <v>1.7066763790535395</v>
      </c>
      <c r="AE343" s="270">
        <v>12.400810733624191</v>
      </c>
      <c r="AF343" s="270">
        <v>0.45582363142485965</v>
      </c>
      <c r="AG343" s="270">
        <v>12.831288254402619</v>
      </c>
      <c r="AH343" s="270">
        <v>22.971575879689599</v>
      </c>
      <c r="AI343" s="270">
        <v>2.3834793290794956</v>
      </c>
      <c r="AJ343" s="270">
        <v>8.8784934178286132</v>
      </c>
      <c r="AK343" s="270">
        <v>97.596524995301181</v>
      </c>
      <c r="AL343" s="270">
        <v>9.0618030246192891</v>
      </c>
      <c r="AM343" s="270">
        <v>1.8507592594523581</v>
      </c>
      <c r="AN343" s="270">
        <v>186.63773607585134</v>
      </c>
      <c r="AO343" s="270">
        <v>3.2896247782760089</v>
      </c>
      <c r="AP343" s="270">
        <v>2394.1277601837428</v>
      </c>
      <c r="AQ343" s="270">
        <v>0.64314910851695017</v>
      </c>
      <c r="AR343" s="270">
        <v>2.202686186427679</v>
      </c>
      <c r="AS343" s="270">
        <v>0.37313368565927812</v>
      </c>
      <c r="AT343" s="270">
        <v>2.5714516965556737</v>
      </c>
      <c r="AU343" s="270">
        <v>13.845020455514984</v>
      </c>
      <c r="AV343" s="270">
        <v>0.58834893849103087</v>
      </c>
      <c r="AW343" s="270">
        <v>1.8586334601249732</v>
      </c>
      <c r="AX343" s="270">
        <v>0.30758269584190584</v>
      </c>
      <c r="AY343" s="270">
        <v>2.2643819426904415</v>
      </c>
      <c r="AZ343" s="270">
        <v>0.38579808652888281</v>
      </c>
      <c r="BA343" s="270">
        <v>52.004226318824934</v>
      </c>
      <c r="BB343" s="270">
        <v>9.5691285584143291</v>
      </c>
      <c r="BC343" s="270">
        <v>18.198504066986754</v>
      </c>
      <c r="BD343" s="270">
        <v>128.48424153415411</v>
      </c>
      <c r="BE343" s="270">
        <v>74.353698753847652</v>
      </c>
      <c r="BF343" s="270">
        <v>131.25669060569894</v>
      </c>
      <c r="BG343" s="26"/>
    </row>
    <row r="344" spans="1:59" s="96" customFormat="1" ht="12.75" x14ac:dyDescent="0.2">
      <c r="A344" s="13">
        <v>0.65000000000000102</v>
      </c>
      <c r="B344" s="279">
        <v>760</v>
      </c>
      <c r="C344" s="408">
        <v>4.5373323970080603</v>
      </c>
      <c r="D344" s="408">
        <v>9.7214031275669992</v>
      </c>
      <c r="E344" s="408"/>
      <c r="F344" s="408">
        <v>14.6238365513716</v>
      </c>
      <c r="G344" s="408">
        <v>61.306213856436997</v>
      </c>
      <c r="H344" s="408">
        <v>1.4093949425480501</v>
      </c>
      <c r="I344" s="408"/>
      <c r="J344" s="408">
        <v>8.1942678829772095</v>
      </c>
      <c r="K344" s="408"/>
      <c r="L344" s="408">
        <v>0.20755124209114201</v>
      </c>
      <c r="M344" s="408"/>
      <c r="N344" s="408"/>
      <c r="O344" s="411"/>
      <c r="P344" s="417">
        <v>7.2027607553936397</v>
      </c>
      <c r="Q344" s="237">
        <v>73.728973616444364</v>
      </c>
      <c r="R344" s="237">
        <v>0</v>
      </c>
      <c r="S344" s="237">
        <v>14.515281341182353</v>
      </c>
      <c r="T344" s="237">
        <v>1.1247784754489194</v>
      </c>
      <c r="U344" s="237">
        <v>0.17051971709677688</v>
      </c>
      <c r="V344" s="237">
        <v>2.4716891040709958</v>
      </c>
      <c r="W344" s="237">
        <v>3.3263543881433097</v>
      </c>
      <c r="X344" s="412">
        <v>4.6624033576132842</v>
      </c>
      <c r="Y344" s="270">
        <v>0.75718045523653277</v>
      </c>
      <c r="Z344" s="270">
        <v>106.75744682539079</v>
      </c>
      <c r="AA344" s="270">
        <v>15891.29614671128</v>
      </c>
      <c r="AB344" s="270">
        <v>182.86133642550669</v>
      </c>
      <c r="AC344" s="270">
        <v>5.7724449310687946</v>
      </c>
      <c r="AD344" s="270">
        <v>1.7864517625235259</v>
      </c>
      <c r="AE344" s="270">
        <v>12.714095001477849</v>
      </c>
      <c r="AF344" s="270">
        <v>0.45865296112292042</v>
      </c>
      <c r="AG344" s="270">
        <v>13.09357752917569</v>
      </c>
      <c r="AH344" s="270">
        <v>23.17490429012954</v>
      </c>
      <c r="AI344" s="270">
        <v>2.3870480324852688</v>
      </c>
      <c r="AJ344" s="270">
        <v>9.2996600032596621</v>
      </c>
      <c r="AK344" s="270">
        <v>104.69008100113723</v>
      </c>
      <c r="AL344" s="270">
        <v>9.0368598262919555</v>
      </c>
      <c r="AM344" s="270">
        <v>1.8383776810735108</v>
      </c>
      <c r="AN344" s="270">
        <v>188.0631914883196</v>
      </c>
      <c r="AO344" s="270">
        <v>3.2869397826986462</v>
      </c>
      <c r="AP344" s="270">
        <v>2375.9665412628929</v>
      </c>
      <c r="AQ344" s="270">
        <v>0.6514027940416216</v>
      </c>
      <c r="AR344" s="270">
        <v>2.1847307349349903</v>
      </c>
      <c r="AS344" s="270">
        <v>0.36995133710008293</v>
      </c>
      <c r="AT344" s="270">
        <v>2.5490292781946948</v>
      </c>
      <c r="AU344" s="270">
        <v>13.723686773748838</v>
      </c>
      <c r="AV344" s="270">
        <v>0.58319383408612835</v>
      </c>
      <c r="AW344" s="270">
        <v>1.8425052655272287</v>
      </c>
      <c r="AX344" s="270">
        <v>0.30497434073120672</v>
      </c>
      <c r="AY344" s="270">
        <v>2.2458058809976564</v>
      </c>
      <c r="AZ344" s="270">
        <v>0.38277457273473781</v>
      </c>
      <c r="BA344" s="270">
        <v>51.494341021073801</v>
      </c>
      <c r="BB344" s="270">
        <v>9.4654618666215065</v>
      </c>
      <c r="BC344" s="270">
        <v>18.078691333910431</v>
      </c>
      <c r="BD344" s="270">
        <v>133.13161647995079</v>
      </c>
      <c r="BE344" s="270">
        <v>73.454217790979456</v>
      </c>
      <c r="BF344" s="270">
        <v>130.08414145030315</v>
      </c>
      <c r="BG344" s="26"/>
    </row>
    <row r="345" spans="1:59" s="96" customFormat="1" ht="12.75" x14ac:dyDescent="0.2">
      <c r="A345" s="13">
        <v>0.70000000000000295</v>
      </c>
      <c r="B345" s="279">
        <v>760</v>
      </c>
      <c r="C345" s="408">
        <v>4.2378844770933899</v>
      </c>
      <c r="D345" s="408">
        <v>10.0186832820512</v>
      </c>
      <c r="E345" s="408"/>
      <c r="F345" s="408">
        <v>13.266476478247</v>
      </c>
      <c r="G345" s="408">
        <v>62.035207071697698</v>
      </c>
      <c r="H345" s="408">
        <v>1.39463844734688</v>
      </c>
      <c r="I345" s="408"/>
      <c r="J345" s="408">
        <v>8.8928770803232595</v>
      </c>
      <c r="K345" s="408"/>
      <c r="L345" s="408">
        <v>0.15423316324050701</v>
      </c>
      <c r="M345" s="408"/>
      <c r="N345" s="408"/>
      <c r="O345" s="411"/>
      <c r="P345" s="417">
        <v>7.4522131759379704</v>
      </c>
      <c r="Q345" s="237">
        <v>73.475306175818858</v>
      </c>
      <c r="R345" s="237">
        <v>0</v>
      </c>
      <c r="S345" s="237">
        <v>14.7349468995885</v>
      </c>
      <c r="T345" s="237">
        <v>1.0312161315923274</v>
      </c>
      <c r="U345" s="237">
        <v>0.15648957300799599</v>
      </c>
      <c r="V345" s="237">
        <v>2.4725946626697004</v>
      </c>
      <c r="W345" s="237">
        <v>3.3926898231531459</v>
      </c>
      <c r="X345" s="412">
        <v>4.736756734169477</v>
      </c>
      <c r="Y345" s="270">
        <v>0.77115685712394511</v>
      </c>
      <c r="Z345" s="270">
        <v>110.22628202096654</v>
      </c>
      <c r="AA345" s="270">
        <v>16108.455295252994</v>
      </c>
      <c r="AB345" s="270">
        <v>193.78666782643313</v>
      </c>
      <c r="AC345" s="270">
        <v>5.9820199346859804</v>
      </c>
      <c r="AD345" s="270">
        <v>1.8623549250276104</v>
      </c>
      <c r="AE345" s="270">
        <v>13.010028208007252</v>
      </c>
      <c r="AF345" s="270">
        <v>0.46073856602800711</v>
      </c>
      <c r="AG345" s="270">
        <v>13.339180794506497</v>
      </c>
      <c r="AH345" s="270">
        <v>23.35085799365832</v>
      </c>
      <c r="AI345" s="270">
        <v>2.3885084109899357</v>
      </c>
      <c r="AJ345" s="270">
        <v>9.7388771364713964</v>
      </c>
      <c r="AK345" s="270">
        <v>112.77034483041597</v>
      </c>
      <c r="AL345" s="270">
        <v>9.0067457762633243</v>
      </c>
      <c r="AM345" s="270">
        <v>1.825501594222908</v>
      </c>
      <c r="AN345" s="270">
        <v>189.13683808370817</v>
      </c>
      <c r="AO345" s="270">
        <v>3.2805070387213093</v>
      </c>
      <c r="AP345" s="270">
        <v>2358.5578193455754</v>
      </c>
      <c r="AQ345" s="270">
        <v>0.65952550696670598</v>
      </c>
      <c r="AR345" s="270">
        <v>2.1664153586161188</v>
      </c>
      <c r="AS345" s="270">
        <v>0.36671434321216451</v>
      </c>
      <c r="AT345" s="270">
        <v>2.5262161544320048</v>
      </c>
      <c r="AU345" s="270">
        <v>13.600078870276272</v>
      </c>
      <c r="AV345" s="270">
        <v>0.57793683225967352</v>
      </c>
      <c r="AW345" s="270">
        <v>1.8259845968172934</v>
      </c>
      <c r="AX345" s="270">
        <v>0.3022849517694135</v>
      </c>
      <c r="AY345" s="270">
        <v>2.2264968370429079</v>
      </c>
      <c r="AZ345" s="270">
        <v>0.37959877556230531</v>
      </c>
      <c r="BA345" s="270">
        <v>51.027727050740978</v>
      </c>
      <c r="BB345" s="270">
        <v>9.3640659286775634</v>
      </c>
      <c r="BC345" s="270">
        <v>17.955723394601133</v>
      </c>
      <c r="BD345" s="270">
        <v>137.79391252327676</v>
      </c>
      <c r="BE345" s="270">
        <v>72.603703389957218</v>
      </c>
      <c r="BF345" s="270">
        <v>128.92278594130224</v>
      </c>
      <c r="BG345" s="26"/>
    </row>
    <row r="346" spans="1:59" s="96" customFormat="1" ht="12.75" x14ac:dyDescent="0.2">
      <c r="A346" s="13">
        <v>0.750000000000002</v>
      </c>
      <c r="B346" s="279">
        <v>760</v>
      </c>
      <c r="C346" s="408">
        <v>3.8779292199723399</v>
      </c>
      <c r="D346" s="408">
        <v>10.0576312721912</v>
      </c>
      <c r="E346" s="408"/>
      <c r="F346" s="408">
        <v>11.8425631562531</v>
      </c>
      <c r="G346" s="408">
        <v>63.120533617781099</v>
      </c>
      <c r="H346" s="408">
        <v>1.3564181623321401</v>
      </c>
      <c r="I346" s="408"/>
      <c r="J346" s="408">
        <v>9.5891898372005802</v>
      </c>
      <c r="K346" s="408"/>
      <c r="L346" s="408"/>
      <c r="M346" s="408">
        <v>0.155734734269555</v>
      </c>
      <c r="N346" s="408"/>
      <c r="O346" s="411"/>
      <c r="P346" s="417">
        <v>7.6634977671039204</v>
      </c>
      <c r="Q346" s="237">
        <v>73.204331154089957</v>
      </c>
      <c r="R346" s="237">
        <v>0</v>
      </c>
      <c r="S346" s="237">
        <v>14.938984980171973</v>
      </c>
      <c r="T346" s="237">
        <v>0.96965613700663922</v>
      </c>
      <c r="U346" s="237">
        <v>0.14475612453415521</v>
      </c>
      <c r="V346" s="237">
        <v>2.4730240194163349</v>
      </c>
      <c r="W346" s="237">
        <v>3.435875626421403</v>
      </c>
      <c r="X346" s="412">
        <v>4.8333719583595522</v>
      </c>
      <c r="Y346" s="270">
        <v>0.78461879898238507</v>
      </c>
      <c r="Z346" s="270">
        <v>114.18295054690272</v>
      </c>
      <c r="AA346" s="270">
        <v>16293.18516197697</v>
      </c>
      <c r="AB346" s="270">
        <v>206.26900090905315</v>
      </c>
      <c r="AC346" s="270">
        <v>6.2453725527920056</v>
      </c>
      <c r="AD346" s="270">
        <v>1.955553521241103</v>
      </c>
      <c r="AE346" s="270">
        <v>13.288958861640074</v>
      </c>
      <c r="AF346" s="270">
        <v>0.45201321586287646</v>
      </c>
      <c r="AG346" s="270">
        <v>13.243051046395459</v>
      </c>
      <c r="AH346" s="270">
        <v>22.861931276028923</v>
      </c>
      <c r="AI346" s="270">
        <v>2.3324812159853519</v>
      </c>
      <c r="AJ346" s="270">
        <v>10.24340991855038</v>
      </c>
      <c r="AK346" s="270">
        <v>122.15467872542692</v>
      </c>
      <c r="AL346" s="270">
        <v>8.7575234118792498</v>
      </c>
      <c r="AM346" s="270">
        <v>1.7776724161957012</v>
      </c>
      <c r="AN346" s="270">
        <v>189.54260503482152</v>
      </c>
      <c r="AO346" s="270">
        <v>3.2569932376380315</v>
      </c>
      <c r="AP346" s="270">
        <v>2254.6740424679679</v>
      </c>
      <c r="AQ346" s="270">
        <v>0.65662103071965283</v>
      </c>
      <c r="AR346" s="270">
        <v>2.1162978720881758</v>
      </c>
      <c r="AS346" s="270">
        <v>0.35884358102889147</v>
      </c>
      <c r="AT346" s="270">
        <v>2.4753353614542513</v>
      </c>
      <c r="AU346" s="270">
        <v>13.359164680683387</v>
      </c>
      <c r="AV346" s="270">
        <v>0.56762237441732377</v>
      </c>
      <c r="AW346" s="270">
        <v>1.7930432117486077</v>
      </c>
      <c r="AX346" s="270">
        <v>0.29728764354603843</v>
      </c>
      <c r="AY346" s="270">
        <v>2.1922980458012287</v>
      </c>
      <c r="AZ346" s="270">
        <v>0.37435450533937775</v>
      </c>
      <c r="BA346" s="270">
        <v>50.409894414052445</v>
      </c>
      <c r="BB346" s="270">
        <v>9.2266574315607919</v>
      </c>
      <c r="BC346" s="270">
        <v>17.844289585322684</v>
      </c>
      <c r="BD346" s="270">
        <v>144.78712673024572</v>
      </c>
      <c r="BE346" s="270">
        <v>72.053781461727965</v>
      </c>
      <c r="BF346" s="270">
        <v>127.21440185530898</v>
      </c>
      <c r="BG346" s="26"/>
    </row>
    <row r="347" spans="1:59" s="96" customFormat="1" ht="12.75" x14ac:dyDescent="0.2">
      <c r="A347" s="13">
        <v>0.79999999999999805</v>
      </c>
      <c r="B347" s="279">
        <v>760</v>
      </c>
      <c r="C347" s="408">
        <v>3.6628784726055001</v>
      </c>
      <c r="D347" s="408">
        <v>10.386398627956099</v>
      </c>
      <c r="E347" s="408"/>
      <c r="F347" s="408">
        <v>10.6554470621054</v>
      </c>
      <c r="G347" s="408">
        <v>63.648222554173003</v>
      </c>
      <c r="H347" s="408">
        <v>1.2870954546539199</v>
      </c>
      <c r="I347" s="408"/>
      <c r="J347" s="408">
        <v>10.1877784159844</v>
      </c>
      <c r="K347" s="408"/>
      <c r="L347" s="408"/>
      <c r="M347" s="408">
        <v>0.17217941252175001</v>
      </c>
      <c r="N347" s="408"/>
      <c r="O347" s="411"/>
      <c r="P347" s="417">
        <v>7.8618474295100604</v>
      </c>
      <c r="Q347" s="237">
        <v>72.936454911980945</v>
      </c>
      <c r="R347" s="237">
        <v>0</v>
      </c>
      <c r="S347" s="237">
        <v>15.139573827719332</v>
      </c>
      <c r="T347" s="237">
        <v>0.9141079913875263</v>
      </c>
      <c r="U347" s="237">
        <v>0.13616856036392186</v>
      </c>
      <c r="V347" s="237">
        <v>2.4775053214501219</v>
      </c>
      <c r="W347" s="237">
        <v>3.4730240718858543</v>
      </c>
      <c r="X347" s="412">
        <v>4.9231653152123114</v>
      </c>
      <c r="Y347" s="270">
        <v>0.79775452505650424</v>
      </c>
      <c r="Z347" s="270">
        <v>118.46160749603766</v>
      </c>
      <c r="AA347" s="270">
        <v>16568.646265014439</v>
      </c>
      <c r="AB347" s="270">
        <v>220.74022382474993</v>
      </c>
      <c r="AC347" s="270">
        <v>6.4218384316618318</v>
      </c>
      <c r="AD347" s="270">
        <v>2.0240684138241614</v>
      </c>
      <c r="AE347" s="270">
        <v>13.465484583819546</v>
      </c>
      <c r="AF347" s="270">
        <v>0.45097222463531778</v>
      </c>
      <c r="AG347" s="270">
        <v>13.419902677863643</v>
      </c>
      <c r="AH347" s="270">
        <v>22.953726436818293</v>
      </c>
      <c r="AI347" s="270">
        <v>2.3300679462140654</v>
      </c>
      <c r="AJ347" s="270">
        <v>10.697425433662721</v>
      </c>
      <c r="AK347" s="270">
        <v>131.73222114791321</v>
      </c>
      <c r="AL347" s="270">
        <v>8.7223481237567029</v>
      </c>
      <c r="AM347" s="270">
        <v>1.766355164197563</v>
      </c>
      <c r="AN347" s="270">
        <v>189.63840445008415</v>
      </c>
      <c r="AO347" s="270">
        <v>3.2442495200159289</v>
      </c>
      <c r="AP347" s="270">
        <v>2232.0144530045736</v>
      </c>
      <c r="AQ347" s="270">
        <v>0.6633792927252371</v>
      </c>
      <c r="AR347" s="270">
        <v>2.1013472090292979</v>
      </c>
      <c r="AS347" s="270">
        <v>0.35626022579857236</v>
      </c>
      <c r="AT347" s="270">
        <v>2.4573456270276393</v>
      </c>
      <c r="AU347" s="270">
        <v>13.264104740434718</v>
      </c>
      <c r="AV347" s="270">
        <v>0.56355994920169161</v>
      </c>
      <c r="AW347" s="270">
        <v>1.780080448182515</v>
      </c>
      <c r="AX347" s="270">
        <v>0.29518442860676702</v>
      </c>
      <c r="AY347" s="270">
        <v>2.1771650702626899</v>
      </c>
      <c r="AZ347" s="270">
        <v>0.37186109003001605</v>
      </c>
      <c r="BA347" s="270">
        <v>50.12453210844707</v>
      </c>
      <c r="BB347" s="270">
        <v>9.1544558060767312</v>
      </c>
      <c r="BC347" s="270">
        <v>17.739318233753021</v>
      </c>
      <c r="BD347" s="270">
        <v>148.90475312197759</v>
      </c>
      <c r="BE347" s="270">
        <v>71.405324043201944</v>
      </c>
      <c r="BF347" s="270">
        <v>126.213206548133</v>
      </c>
      <c r="BG347" s="26"/>
    </row>
    <row r="348" spans="1:59" s="96" customFormat="1" ht="12.75" x14ac:dyDescent="0.2">
      <c r="A348" s="13">
        <v>0.85000000000000286</v>
      </c>
      <c r="B348" s="279">
        <v>760</v>
      </c>
      <c r="C348" s="408">
        <v>3.45817376075891</v>
      </c>
      <c r="D348" s="408">
        <v>10.693709248569601</v>
      </c>
      <c r="E348" s="408"/>
      <c r="F348" s="408">
        <v>9.4352740604943008</v>
      </c>
      <c r="G348" s="408">
        <v>64.260176837472699</v>
      </c>
      <c r="H348" s="408">
        <v>1.1793970965810701</v>
      </c>
      <c r="I348" s="408"/>
      <c r="J348" s="408">
        <v>10.7782568792917</v>
      </c>
      <c r="K348" s="408"/>
      <c r="L348" s="408"/>
      <c r="M348" s="408">
        <v>0.19501211683171801</v>
      </c>
      <c r="N348" s="408"/>
      <c r="O348" s="411"/>
      <c r="P348" s="417">
        <v>8.0369933829693601</v>
      </c>
      <c r="Q348" s="237">
        <v>72.663906196315125</v>
      </c>
      <c r="R348" s="237">
        <v>0</v>
      </c>
      <c r="S348" s="237">
        <v>15.341021207202274</v>
      </c>
      <c r="T348" s="237">
        <v>0.84389888252884593</v>
      </c>
      <c r="U348" s="237">
        <v>0.12506128153428303</v>
      </c>
      <c r="V348" s="237">
        <v>2.4839072070513133</v>
      </c>
      <c r="W348" s="237">
        <v>3.478099756079569</v>
      </c>
      <c r="X348" s="412">
        <v>5.0641054692885943</v>
      </c>
      <c r="Y348" s="270">
        <v>0.81138168657970633</v>
      </c>
      <c r="Z348" s="270">
        <v>123.90193410656526</v>
      </c>
      <c r="AA348" s="270">
        <v>16897.504824827451</v>
      </c>
      <c r="AB348" s="270">
        <v>239.82817701297407</v>
      </c>
      <c r="AC348" s="270">
        <v>6.6010788528057214</v>
      </c>
      <c r="AD348" s="270">
        <v>2.0954861541095688</v>
      </c>
      <c r="AE348" s="270">
        <v>13.626128409718394</v>
      </c>
      <c r="AF348" s="270">
        <v>0.44887139527225683</v>
      </c>
      <c r="AG348" s="270">
        <v>13.575728953928927</v>
      </c>
      <c r="AH348" s="270">
        <v>22.998780548335166</v>
      </c>
      <c r="AI348" s="270">
        <v>2.3231441835039077</v>
      </c>
      <c r="AJ348" s="270">
        <v>11.195767267545412</v>
      </c>
      <c r="AK348" s="270">
        <v>143.193856187356</v>
      </c>
      <c r="AL348" s="270">
        <v>8.6702415555044077</v>
      </c>
      <c r="AM348" s="270">
        <v>1.7520340142215234</v>
      </c>
      <c r="AN348" s="270">
        <v>189.43512988993294</v>
      </c>
      <c r="AO348" s="270">
        <v>3.2268415480564459</v>
      </c>
      <c r="AP348" s="270">
        <v>2204.9211538223103</v>
      </c>
      <c r="AQ348" s="270">
        <v>0.66949824567933391</v>
      </c>
      <c r="AR348" s="270">
        <v>2.0832312803227695</v>
      </c>
      <c r="AS348" s="270">
        <v>0.35317193452786882</v>
      </c>
      <c r="AT348" s="270">
        <v>2.4360419438286227</v>
      </c>
      <c r="AU348" s="270">
        <v>13.15245619493327</v>
      </c>
      <c r="AV348" s="270">
        <v>0.55879310444959485</v>
      </c>
      <c r="AW348" s="270">
        <v>1.7648932816991307</v>
      </c>
      <c r="AX348" s="270">
        <v>0.2927289547917617</v>
      </c>
      <c r="AY348" s="270">
        <v>2.1595211183981031</v>
      </c>
      <c r="AZ348" s="270">
        <v>0.36895682278511449</v>
      </c>
      <c r="BA348" s="270">
        <v>49.822517394915018</v>
      </c>
      <c r="BB348" s="270">
        <v>9.0732251655675658</v>
      </c>
      <c r="BC348" s="270">
        <v>17.625490121196453</v>
      </c>
      <c r="BD348" s="270">
        <v>153.44192526543446</v>
      </c>
      <c r="BE348" s="270">
        <v>70.827459430103886</v>
      </c>
      <c r="BF348" s="270">
        <v>125.08936090130877</v>
      </c>
      <c r="BG348" s="26"/>
    </row>
    <row r="349" spans="1:59" s="96" customFormat="1" ht="12.75" x14ac:dyDescent="0.2">
      <c r="A349" s="13">
        <v>0.90000000000000691</v>
      </c>
      <c r="B349" s="279">
        <v>760</v>
      </c>
      <c r="C349" s="408">
        <v>3.3211940725527298</v>
      </c>
      <c r="D349" s="408">
        <v>11.004540803243501</v>
      </c>
      <c r="E349" s="408"/>
      <c r="F349" s="408">
        <v>8.2882658275913705</v>
      </c>
      <c r="G349" s="408">
        <v>64.529449563955893</v>
      </c>
      <c r="H349" s="408">
        <v>1.09568542909444</v>
      </c>
      <c r="I349" s="408">
        <v>0.229572838704168</v>
      </c>
      <c r="J349" s="408">
        <v>11.303993408732801</v>
      </c>
      <c r="K349" s="408"/>
      <c r="L349" s="408"/>
      <c r="M349" s="408">
        <v>0.22729805612517001</v>
      </c>
      <c r="N349" s="408"/>
      <c r="O349" s="411"/>
      <c r="P349" s="417">
        <v>8.2342951417130301</v>
      </c>
      <c r="Q349" s="237">
        <v>72.396574803216083</v>
      </c>
      <c r="R349" s="237">
        <v>0</v>
      </c>
      <c r="S349" s="237">
        <v>15.536979274204048</v>
      </c>
      <c r="T349" s="237">
        <v>0.78603091865703589</v>
      </c>
      <c r="U349" s="237">
        <v>0.1155099844158117</v>
      </c>
      <c r="V349" s="237">
        <v>2.4904426763611989</v>
      </c>
      <c r="W349" s="237">
        <v>3.495720851581114</v>
      </c>
      <c r="X349" s="412">
        <v>5.1787414915647005</v>
      </c>
      <c r="Y349" s="270">
        <v>0.82361362933198523</v>
      </c>
      <c r="Z349" s="270">
        <v>128.4196266286713</v>
      </c>
      <c r="AA349" s="270">
        <v>17210.783113794896</v>
      </c>
      <c r="AB349" s="270">
        <v>259.08640016944554</v>
      </c>
      <c r="AC349" s="270">
        <v>6.7448347176522203</v>
      </c>
      <c r="AD349" s="270">
        <v>2.1535854966518699</v>
      </c>
      <c r="AE349" s="270">
        <v>13.777037056466108</v>
      </c>
      <c r="AF349" s="270">
        <v>0.44689915234934652</v>
      </c>
      <c r="AG349" s="270">
        <v>13.717578088622291</v>
      </c>
      <c r="AH349" s="270">
        <v>23.04840509450073</v>
      </c>
      <c r="AI349" s="270">
        <v>2.3195942131963112</v>
      </c>
      <c r="AJ349" s="270">
        <v>11.701972775315197</v>
      </c>
      <c r="AK349" s="270">
        <v>156.00005970804185</v>
      </c>
      <c r="AL349" s="270">
        <v>8.636357072750263</v>
      </c>
      <c r="AM349" s="270">
        <v>1.7399429647976641</v>
      </c>
      <c r="AN349" s="270">
        <v>188.81185876474595</v>
      </c>
      <c r="AO349" s="270">
        <v>3.2136364405030626</v>
      </c>
      <c r="AP349" s="270">
        <v>2178.3631863808155</v>
      </c>
      <c r="AQ349" s="270">
        <v>0.67526670216231477</v>
      </c>
      <c r="AR349" s="270">
        <v>2.0602711781206042</v>
      </c>
      <c r="AS349" s="270">
        <v>0.34806577430559543</v>
      </c>
      <c r="AT349" s="270">
        <v>2.3892512282934328</v>
      </c>
      <c r="AU349" s="270">
        <v>12.85463923221711</v>
      </c>
      <c r="AV349" s="270">
        <v>0.544997962786544</v>
      </c>
      <c r="AW349" s="270">
        <v>1.7096895097210281</v>
      </c>
      <c r="AX349" s="270">
        <v>0.28164474585220145</v>
      </c>
      <c r="AY349" s="270">
        <v>2.0643575587701575</v>
      </c>
      <c r="AZ349" s="270">
        <v>0.35052170492462842</v>
      </c>
      <c r="BA349" s="270">
        <v>48.965788528729334</v>
      </c>
      <c r="BB349" s="270">
        <v>9.0295305584684975</v>
      </c>
      <c r="BC349" s="270">
        <v>17.570151130501387</v>
      </c>
      <c r="BD349" s="270">
        <v>156.6462359952547</v>
      </c>
      <c r="BE349" s="270">
        <v>70.025402288525711</v>
      </c>
      <c r="BF349" s="270">
        <v>124.15628472880371</v>
      </c>
      <c r="BG349" s="26"/>
    </row>
    <row r="350" spans="1:59" s="96" customFormat="1" ht="12.75" x14ac:dyDescent="0.2">
      <c r="A350" s="13">
        <v>0.95000000000000195</v>
      </c>
      <c r="B350" s="279">
        <v>760</v>
      </c>
      <c r="C350" s="408">
        <v>4.1950305779454604</v>
      </c>
      <c r="D350" s="408">
        <v>11.5270428525635</v>
      </c>
      <c r="E350" s="408"/>
      <c r="F350" s="408">
        <v>7.32219899418177</v>
      </c>
      <c r="G350" s="408">
        <v>59.7666630678318</v>
      </c>
      <c r="H350" s="408">
        <v>1.0819552349931001</v>
      </c>
      <c r="I350" s="408">
        <v>4.5861806220817103</v>
      </c>
      <c r="J350" s="408">
        <v>11.0751821539547</v>
      </c>
      <c r="K350" s="408"/>
      <c r="L350" s="408"/>
      <c r="M350" s="408">
        <v>0.44574649644796599</v>
      </c>
      <c r="N350" s="408"/>
      <c r="O350" s="411"/>
      <c r="P350" s="417">
        <v>8.4947601793983498</v>
      </c>
      <c r="Q350" s="237">
        <v>72.242806648402549</v>
      </c>
      <c r="R350" s="237">
        <v>0</v>
      </c>
      <c r="S350" s="237">
        <v>15.68297743283347</v>
      </c>
      <c r="T350" s="237">
        <v>0.72315739420437075</v>
      </c>
      <c r="U350" s="237">
        <v>0.11142699551993331</v>
      </c>
      <c r="V350" s="237">
        <v>2.3328764194699909</v>
      </c>
      <c r="W350" s="237">
        <v>3.8047486208200394</v>
      </c>
      <c r="X350" s="412">
        <v>5.1020064887496241</v>
      </c>
      <c r="Y350" s="270">
        <v>0.82055949582221666</v>
      </c>
      <c r="Z350" s="270">
        <v>120.86434900573468</v>
      </c>
      <c r="AA350" s="270">
        <v>17697.785928022087</v>
      </c>
      <c r="AB350" s="270">
        <v>260.00463674786948</v>
      </c>
      <c r="AC350" s="270">
        <v>6.2887425554813863</v>
      </c>
      <c r="AD350" s="270">
        <v>1.9766525381662179</v>
      </c>
      <c r="AE350" s="270">
        <v>13.77978318739102</v>
      </c>
      <c r="AF350" s="270">
        <v>0.44273187402504188</v>
      </c>
      <c r="AG350" s="270">
        <v>13.631668427266035</v>
      </c>
      <c r="AH350" s="270">
        <v>23.093995920584103</v>
      </c>
      <c r="AI350" s="270">
        <v>2.355614885733428</v>
      </c>
      <c r="AJ350" s="270">
        <v>12.008453213441836</v>
      </c>
      <c r="AK350" s="270">
        <v>169.45739729635659</v>
      </c>
      <c r="AL350" s="270">
        <v>8.8178497824754469</v>
      </c>
      <c r="AM350" s="270">
        <v>1.7385946085280413</v>
      </c>
      <c r="AN350" s="270">
        <v>179.84965512351002</v>
      </c>
      <c r="AO350" s="270">
        <v>3.2359987195898561</v>
      </c>
      <c r="AP350" s="270">
        <v>2120.3981127532984</v>
      </c>
      <c r="AQ350" s="270">
        <v>0.67454766039139269</v>
      </c>
      <c r="AR350" s="270">
        <v>1.923689375870574</v>
      </c>
      <c r="AS350" s="270">
        <v>0.30642307894937554</v>
      </c>
      <c r="AT350" s="270">
        <v>1.947807072026432</v>
      </c>
      <c r="AU350" s="270">
        <v>9.9146551636781499</v>
      </c>
      <c r="AV350" s="270">
        <v>0.40828517088490351</v>
      </c>
      <c r="AW350" s="270">
        <v>1.1714506302864929</v>
      </c>
      <c r="AX350" s="270">
        <v>0.1772749473223709</v>
      </c>
      <c r="AY350" s="270">
        <v>1.2067833043940399</v>
      </c>
      <c r="AZ350" s="270">
        <v>0.19175597774009584</v>
      </c>
      <c r="BA350" s="270">
        <v>39.884466161352265</v>
      </c>
      <c r="BB350" s="270">
        <v>9.523212012153385</v>
      </c>
      <c r="BC350" s="270">
        <v>18.398524957456697</v>
      </c>
      <c r="BD350" s="270">
        <v>138.61449127604581</v>
      </c>
      <c r="BE350" s="270">
        <v>65.291293555239491</v>
      </c>
      <c r="BF350" s="270">
        <v>124.54799081706834</v>
      </c>
      <c r="BG350" s="26"/>
    </row>
    <row r="351" spans="1:59" s="96" customFormat="1" ht="12.75" x14ac:dyDescent="0.2">
      <c r="A351" s="13">
        <v>1</v>
      </c>
      <c r="B351" s="279">
        <v>760</v>
      </c>
      <c r="C351" s="408">
        <v>5.0086161419674502</v>
      </c>
      <c r="D351" s="408">
        <v>12.067112979124399</v>
      </c>
      <c r="E351" s="408"/>
      <c r="F351" s="408">
        <v>6.52512462465429</v>
      </c>
      <c r="G351" s="408">
        <v>55.123656509427001</v>
      </c>
      <c r="H351" s="408">
        <v>1.0919855464497701</v>
      </c>
      <c r="I351" s="408">
        <v>8.7213657434914804</v>
      </c>
      <c r="J351" s="408">
        <v>10.811114346806701</v>
      </c>
      <c r="K351" s="408"/>
      <c r="L351" s="408"/>
      <c r="M351" s="408">
        <v>0.65102410807896005</v>
      </c>
      <c r="N351" s="408"/>
      <c r="O351" s="411"/>
      <c r="P351" s="417">
        <v>8.7237573330550795</v>
      </c>
      <c r="Q351" s="237">
        <v>72.085901153076762</v>
      </c>
      <c r="R351" s="237">
        <v>0</v>
      </c>
      <c r="S351" s="237">
        <v>15.825536812790872</v>
      </c>
      <c r="T351" s="237">
        <v>0.68357964104100954</v>
      </c>
      <c r="U351" s="237">
        <v>0.11158546443073805</v>
      </c>
      <c r="V351" s="237">
        <v>2.2153552838609087</v>
      </c>
      <c r="W351" s="237">
        <v>4.0668503998090619</v>
      </c>
      <c r="X351" s="412">
        <v>5.0111912449906555</v>
      </c>
      <c r="Y351" s="270">
        <v>0.8182922208143526</v>
      </c>
      <c r="Z351" s="270">
        <v>114.1013331134141</v>
      </c>
      <c r="AA351" s="270">
        <v>18159.988202912089</v>
      </c>
      <c r="AB351" s="270">
        <v>258.05655758257075</v>
      </c>
      <c r="AC351" s="270">
        <v>5.9133631120153902</v>
      </c>
      <c r="AD351" s="270">
        <v>1.8351855609303176</v>
      </c>
      <c r="AE351" s="270">
        <v>13.795789035939963</v>
      </c>
      <c r="AF351" s="270">
        <v>0.43976713650249527</v>
      </c>
      <c r="AG351" s="270">
        <v>13.560592871872215</v>
      </c>
      <c r="AH351" s="270">
        <v>23.166598735872775</v>
      </c>
      <c r="AI351" s="270">
        <v>2.3945646369313387</v>
      </c>
      <c r="AJ351" s="270">
        <v>12.279339230045689</v>
      </c>
      <c r="AK351" s="270">
        <v>182.69998858056201</v>
      </c>
      <c r="AL351" s="270">
        <v>9.0133684281725088</v>
      </c>
      <c r="AM351" s="270">
        <v>1.7403949735148967</v>
      </c>
      <c r="AN351" s="270">
        <v>172.36113999210789</v>
      </c>
      <c r="AO351" s="270">
        <v>3.2631983418427288</v>
      </c>
      <c r="AP351" s="270">
        <v>2071.8138683140346</v>
      </c>
      <c r="AQ351" s="270">
        <v>0.67380752721082615</v>
      </c>
      <c r="AR351" s="270">
        <v>1.8125784950279913</v>
      </c>
      <c r="AS351" s="270">
        <v>0.27554605498674223</v>
      </c>
      <c r="AT351" s="270">
        <v>1.6591032273240032</v>
      </c>
      <c r="AU351" s="270">
        <v>8.1546193923353112</v>
      </c>
      <c r="AV351" s="270">
        <v>0.33008989277214135</v>
      </c>
      <c r="AW351" s="270">
        <v>0.90269312780508759</v>
      </c>
      <c r="AX351" s="270">
        <v>0.13124010824669813</v>
      </c>
      <c r="AY351" s="270">
        <v>0.8660530815853168</v>
      </c>
      <c r="AZ351" s="270">
        <v>0.13417734826682587</v>
      </c>
      <c r="BA351" s="270">
        <v>33.942374205379821</v>
      </c>
      <c r="BB351" s="270">
        <v>10.062658428230819</v>
      </c>
      <c r="BC351" s="270">
        <v>19.271585818341901</v>
      </c>
      <c r="BD351" s="270">
        <v>124.55951117327531</v>
      </c>
      <c r="BE351" s="270">
        <v>61.329094076883649</v>
      </c>
      <c r="BF351" s="270">
        <v>125.1174833949143</v>
      </c>
      <c r="BG351" s="26"/>
    </row>
    <row r="352" spans="1:59" s="96" customFormat="1" ht="12.75" x14ac:dyDescent="0.2">
      <c r="A352" s="13">
        <v>1.05</v>
      </c>
      <c r="B352" s="279">
        <v>760</v>
      </c>
      <c r="C352" s="408">
        <v>5.5310272567690602</v>
      </c>
      <c r="D352" s="408">
        <v>12.4983720893567</v>
      </c>
      <c r="E352" s="408"/>
      <c r="F352" s="408">
        <v>5.9168366087167801</v>
      </c>
      <c r="G352" s="408">
        <v>51.067365191655902</v>
      </c>
      <c r="H352" s="408">
        <v>1.2368623317412</v>
      </c>
      <c r="I352" s="408">
        <v>12.2934988833424</v>
      </c>
      <c r="J352" s="408">
        <v>10.6534045438202</v>
      </c>
      <c r="K352" s="408"/>
      <c r="L352" s="408"/>
      <c r="M352" s="408">
        <v>0.80263309459770404</v>
      </c>
      <c r="N352" s="408"/>
      <c r="O352" s="411"/>
      <c r="P352" s="417">
        <v>9.1165326837018306</v>
      </c>
      <c r="Q352" s="237">
        <v>72.013031487548986</v>
      </c>
      <c r="R352" s="237">
        <v>0</v>
      </c>
      <c r="S352" s="237">
        <v>15.967187750755896</v>
      </c>
      <c r="T352" s="237">
        <v>0.6010681716959998</v>
      </c>
      <c r="U352" s="237">
        <v>0.10275730353007265</v>
      </c>
      <c r="V352" s="237">
        <v>2.0633162142365986</v>
      </c>
      <c r="W352" s="237">
        <v>4.4246882743920324</v>
      </c>
      <c r="X352" s="412">
        <v>4.8279507978404252</v>
      </c>
      <c r="Y352" s="270">
        <v>0.8217394785332236</v>
      </c>
      <c r="Z352" s="270">
        <v>107.79504802167398</v>
      </c>
      <c r="AA352" s="270">
        <v>18438.195113565718</v>
      </c>
      <c r="AB352" s="270">
        <v>248.70928604755574</v>
      </c>
      <c r="AC352" s="270">
        <v>5.7213206920969233</v>
      </c>
      <c r="AD352" s="270">
        <v>1.758448908451153</v>
      </c>
      <c r="AE352" s="270">
        <v>13.938912711172234</v>
      </c>
      <c r="AF352" s="270">
        <v>0.44141408515547748</v>
      </c>
      <c r="AG352" s="270">
        <v>13.635512967820972</v>
      </c>
      <c r="AH352" s="270">
        <v>23.425871481380288</v>
      </c>
      <c r="AI352" s="270">
        <v>2.4456520341418866</v>
      </c>
      <c r="AJ352" s="270">
        <v>12.595773182419476</v>
      </c>
      <c r="AK352" s="270">
        <v>195.11773137926644</v>
      </c>
      <c r="AL352" s="270">
        <v>9.244856176730627</v>
      </c>
      <c r="AM352" s="270">
        <v>1.7493643759507209</v>
      </c>
      <c r="AN352" s="270">
        <v>167.47233200915664</v>
      </c>
      <c r="AO352" s="270">
        <v>3.3034166546884149</v>
      </c>
      <c r="AP352" s="270">
        <v>2042.2862299153344</v>
      </c>
      <c r="AQ352" s="270">
        <v>0.67527352867510659</v>
      </c>
      <c r="AR352" s="270">
        <v>1.731328704033426</v>
      </c>
      <c r="AS352" s="270">
        <v>0.25404336957685103</v>
      </c>
      <c r="AT352" s="270">
        <v>1.4733513704042551</v>
      </c>
      <c r="AU352" s="270">
        <v>7.0800214558658041</v>
      </c>
      <c r="AV352" s="270">
        <v>0.28360201536463081</v>
      </c>
      <c r="AW352" s="270">
        <v>0.75426512850789984</v>
      </c>
      <c r="AX352" s="270">
        <v>0.10729879061440929</v>
      </c>
      <c r="AY352" s="270">
        <v>0.69684029078675536</v>
      </c>
      <c r="AZ352" s="270">
        <v>0.10662402998597162</v>
      </c>
      <c r="BA352" s="270">
        <v>30.042612009336075</v>
      </c>
      <c r="BB352" s="270">
        <v>10.589961444901459</v>
      </c>
      <c r="BC352" s="270">
        <v>20.109293775509247</v>
      </c>
      <c r="BD352" s="270">
        <v>114.84052422389134</v>
      </c>
      <c r="BE352" s="270">
        <v>58.176217337369302</v>
      </c>
      <c r="BF352" s="270">
        <v>125.77157484765317</v>
      </c>
      <c r="BG352" s="26"/>
    </row>
    <row r="353" spans="1:59" s="96" customFormat="1" ht="12.75" x14ac:dyDescent="0.2">
      <c r="A353" s="13">
        <v>1.1000000000000001</v>
      </c>
      <c r="B353" s="279">
        <v>760</v>
      </c>
      <c r="C353" s="408">
        <v>6.0584203614194303</v>
      </c>
      <c r="D353" s="408">
        <v>13.0021030969964</v>
      </c>
      <c r="E353" s="408"/>
      <c r="F353" s="408">
        <v>5.3851840326610896</v>
      </c>
      <c r="G353" s="408">
        <v>47.0884283477289</v>
      </c>
      <c r="H353" s="408">
        <v>1.3753743489061701</v>
      </c>
      <c r="I353" s="408">
        <v>15.676662377296299</v>
      </c>
      <c r="J353" s="408">
        <v>10.4632878521707</v>
      </c>
      <c r="K353" s="408"/>
      <c r="L353" s="408"/>
      <c r="M353" s="408">
        <v>0.950539582821045</v>
      </c>
      <c r="N353" s="408"/>
      <c r="O353" s="411"/>
      <c r="P353" s="417">
        <v>9.41661622756925</v>
      </c>
      <c r="Q353" s="237">
        <v>71.918298346607941</v>
      </c>
      <c r="R353" s="237">
        <v>0</v>
      </c>
      <c r="S353" s="237">
        <v>16.096990351824122</v>
      </c>
      <c r="T353" s="237">
        <v>0.55053429249028674</v>
      </c>
      <c r="U353" s="237">
        <v>9.9018568696969511E-2</v>
      </c>
      <c r="V353" s="237">
        <v>1.9505421192206878</v>
      </c>
      <c r="W353" s="237">
        <v>4.7084945790111181</v>
      </c>
      <c r="X353" s="412">
        <v>4.6761217421488732</v>
      </c>
      <c r="Y353" s="270">
        <v>0.82417769957645037</v>
      </c>
      <c r="Z353" s="270">
        <v>102.15842516426058</v>
      </c>
      <c r="AA353" s="270">
        <v>18706.035304100886</v>
      </c>
      <c r="AB353" s="270">
        <v>239.57534160162714</v>
      </c>
      <c r="AC353" s="270">
        <v>5.5300767687862562</v>
      </c>
      <c r="AD353" s="270">
        <v>1.6857630002313944</v>
      </c>
      <c r="AE353" s="270">
        <v>14.067559947028563</v>
      </c>
      <c r="AF353" s="270">
        <v>0.44297803752746057</v>
      </c>
      <c r="AG353" s="270">
        <v>13.693751926396015</v>
      </c>
      <c r="AH353" s="270">
        <v>23.671837236614206</v>
      </c>
      <c r="AI353" s="270">
        <v>2.4971526965512356</v>
      </c>
      <c r="AJ353" s="270">
        <v>12.880791284184623</v>
      </c>
      <c r="AK353" s="270">
        <v>207.59221272897608</v>
      </c>
      <c r="AL353" s="270">
        <v>9.4831206135025976</v>
      </c>
      <c r="AM353" s="270">
        <v>1.7598675830365658</v>
      </c>
      <c r="AN353" s="270">
        <v>163.09506223645559</v>
      </c>
      <c r="AO353" s="270">
        <v>3.3449324729968328</v>
      </c>
      <c r="AP353" s="270">
        <v>2016.2357344697441</v>
      </c>
      <c r="AQ353" s="270">
        <v>0.67678285923628867</v>
      </c>
      <c r="AR353" s="270">
        <v>1.6624460872241289</v>
      </c>
      <c r="AS353" s="270">
        <v>0.23675886624794651</v>
      </c>
      <c r="AT353" s="270">
        <v>1.333010967186345</v>
      </c>
      <c r="AU353" s="270">
        <v>6.2982974053156688</v>
      </c>
      <c r="AV353" s="270">
        <v>0.25036644241319184</v>
      </c>
      <c r="AW353" s="270">
        <v>0.65291390193350696</v>
      </c>
      <c r="AX353" s="270">
        <v>9.1523699721286253E-2</v>
      </c>
      <c r="AY353" s="270">
        <v>0.58819774222351684</v>
      </c>
      <c r="AZ353" s="270">
        <v>8.9285191628626692E-2</v>
      </c>
      <c r="BA353" s="270">
        <v>27.11918860840947</v>
      </c>
      <c r="BB353" s="270">
        <v>11.166322321061578</v>
      </c>
      <c r="BC353" s="270">
        <v>20.981068569044478</v>
      </c>
      <c r="BD353" s="270">
        <v>106.59541663733447</v>
      </c>
      <c r="BE353" s="270">
        <v>55.428406509705965</v>
      </c>
      <c r="BF353" s="270">
        <v>126.57776883827586</v>
      </c>
      <c r="BG353" s="26"/>
    </row>
    <row r="354" spans="1:59" s="96" customFormat="1" ht="12.75" x14ac:dyDescent="0.2">
      <c r="A354" s="13">
        <v>1.1499999999999999</v>
      </c>
      <c r="B354" s="279">
        <v>760</v>
      </c>
      <c r="C354" s="408">
        <v>6.5104142454032603</v>
      </c>
      <c r="D354" s="408">
        <v>13.591767498621399</v>
      </c>
      <c r="E354" s="408"/>
      <c r="F354" s="408">
        <v>4.9808449687188201</v>
      </c>
      <c r="G354" s="408">
        <v>43.265295701615102</v>
      </c>
      <c r="H354" s="408">
        <v>1.53908498681982</v>
      </c>
      <c r="I354" s="408">
        <v>18.759647357272598</v>
      </c>
      <c r="J354" s="408">
        <v>10.269410466156801</v>
      </c>
      <c r="K354" s="408"/>
      <c r="L354" s="408"/>
      <c r="M354" s="408">
        <v>1.0835347753922</v>
      </c>
      <c r="N354" s="408"/>
      <c r="O354" s="411"/>
      <c r="P354" s="417">
        <v>9.7370873017620792</v>
      </c>
      <c r="Q354" s="237">
        <v>71.840046952764439</v>
      </c>
      <c r="R354" s="237">
        <v>0</v>
      </c>
      <c r="S354" s="237">
        <v>16.219519756502493</v>
      </c>
      <c r="T354" s="237">
        <v>0.5129000270443651</v>
      </c>
      <c r="U354" s="237">
        <v>9.6597216508673214E-2</v>
      </c>
      <c r="V354" s="237">
        <v>1.8254740990468126</v>
      </c>
      <c r="W354" s="237">
        <v>5.0369792897948606</v>
      </c>
      <c r="X354" s="412">
        <v>4.468482658338365</v>
      </c>
      <c r="Y354" s="270">
        <v>0.82806705444018025</v>
      </c>
      <c r="Z354" s="270">
        <v>97.142072725225702</v>
      </c>
      <c r="AA354" s="270">
        <v>18931.153659880023</v>
      </c>
      <c r="AB354" s="270">
        <v>229.29395156566378</v>
      </c>
      <c r="AC354" s="270">
        <v>5.3753839650557831</v>
      </c>
      <c r="AD354" s="270">
        <v>1.6282687006744081</v>
      </c>
      <c r="AE354" s="270">
        <v>14.226083051717941</v>
      </c>
      <c r="AF354" s="270">
        <v>0.44590195441357006</v>
      </c>
      <c r="AG354" s="270">
        <v>13.779912903997376</v>
      </c>
      <c r="AH354" s="270">
        <v>23.965357826936824</v>
      </c>
      <c r="AI354" s="270">
        <v>2.5535544791192497</v>
      </c>
      <c r="AJ354" s="270">
        <v>13.148435400037624</v>
      </c>
      <c r="AK354" s="270">
        <v>218.86052140137318</v>
      </c>
      <c r="AL354" s="270">
        <v>9.7425212419836544</v>
      </c>
      <c r="AM354" s="270">
        <v>1.7746172575625188</v>
      </c>
      <c r="AN354" s="270">
        <v>159.67350064708771</v>
      </c>
      <c r="AO354" s="270">
        <v>3.3932579865549779</v>
      </c>
      <c r="AP354" s="270">
        <v>1997.7761026657054</v>
      </c>
      <c r="AQ354" s="270">
        <v>0.67904786424623131</v>
      </c>
      <c r="AR354" s="270">
        <v>1.6076603714690569</v>
      </c>
      <c r="AS354" s="270">
        <v>0.22331213463603072</v>
      </c>
      <c r="AT354" s="270">
        <v>1.228148682936206</v>
      </c>
      <c r="AU354" s="270">
        <v>5.728829168006393</v>
      </c>
      <c r="AV354" s="270">
        <v>0.22643888296663747</v>
      </c>
      <c r="AW354" s="270">
        <v>0.58215685246297266</v>
      </c>
      <c r="AX354" s="270">
        <v>8.0763318813634452E-2</v>
      </c>
      <c r="AY354" s="270">
        <v>0.5153091402056531</v>
      </c>
      <c r="AZ354" s="270">
        <v>7.779847215329723E-2</v>
      </c>
      <c r="BA354" s="270">
        <v>24.934047137252353</v>
      </c>
      <c r="BB354" s="270">
        <v>11.787463326326693</v>
      </c>
      <c r="BC354" s="270">
        <v>21.858331330231291</v>
      </c>
      <c r="BD354" s="270">
        <v>99.737109404218515</v>
      </c>
      <c r="BE354" s="270">
        <v>53.05802290833217</v>
      </c>
      <c r="BF354" s="270">
        <v>127.62075833120218</v>
      </c>
      <c r="BG354" s="26"/>
    </row>
    <row r="355" spans="1:59" s="96" customFormat="1" ht="12.75" x14ac:dyDescent="0.2">
      <c r="A355" s="13">
        <v>1.19999999999999</v>
      </c>
      <c r="B355" s="279">
        <v>760</v>
      </c>
      <c r="C355" s="408">
        <v>6.8822273581221696</v>
      </c>
      <c r="D355" s="408">
        <v>14.1001181513637</v>
      </c>
      <c r="E355" s="408"/>
      <c r="F355" s="408">
        <v>4.5920599205012396</v>
      </c>
      <c r="G355" s="408">
        <v>39.828078332496702</v>
      </c>
      <c r="H355" s="408">
        <v>1.71516739897031</v>
      </c>
      <c r="I355" s="408">
        <v>21.575402388256201</v>
      </c>
      <c r="J355" s="408">
        <v>10.1112306463056</v>
      </c>
      <c r="K355" s="408"/>
      <c r="L355" s="408"/>
      <c r="M355" s="408">
        <v>1.1957158039839999</v>
      </c>
      <c r="N355" s="408"/>
      <c r="O355" s="411"/>
      <c r="P355" s="417">
        <v>10.029024559924601</v>
      </c>
      <c r="Q355" s="237">
        <v>71.758981439396166</v>
      </c>
      <c r="R355" s="237">
        <v>0</v>
      </c>
      <c r="S355" s="237">
        <v>16.341129204935712</v>
      </c>
      <c r="T355" s="237">
        <v>0.4719335738148378</v>
      </c>
      <c r="U355" s="237">
        <v>9.3248261135509117E-2</v>
      </c>
      <c r="V355" s="237">
        <v>1.7287314997690841</v>
      </c>
      <c r="W355" s="237">
        <v>5.3055262379484756</v>
      </c>
      <c r="X355" s="412">
        <v>4.3004497830002366</v>
      </c>
      <c r="Y355" s="270">
        <v>0.83272149856476541</v>
      </c>
      <c r="Z355" s="270">
        <v>92.869612235338124</v>
      </c>
      <c r="AA355" s="270">
        <v>19109.853953534581</v>
      </c>
      <c r="AB355" s="270">
        <v>219.89492863655994</v>
      </c>
      <c r="AC355" s="270">
        <v>5.2619001196272785</v>
      </c>
      <c r="AD355" s="270">
        <v>1.5849895275369255</v>
      </c>
      <c r="AE355" s="270">
        <v>14.405208035055972</v>
      </c>
      <c r="AF355" s="270">
        <v>0.44953244291900341</v>
      </c>
      <c r="AG355" s="270">
        <v>13.896701070589426</v>
      </c>
      <c r="AH355" s="270">
        <v>24.290377631336604</v>
      </c>
      <c r="AI355" s="270">
        <v>2.6110525736016674</v>
      </c>
      <c r="AJ355" s="270">
        <v>13.43509031117217</v>
      </c>
      <c r="AK355" s="270">
        <v>230.97226095259018</v>
      </c>
      <c r="AL355" s="270">
        <v>10.003414078348387</v>
      </c>
      <c r="AM355" s="270">
        <v>1.7891646516269275</v>
      </c>
      <c r="AN355" s="270">
        <v>156.83320077114496</v>
      </c>
      <c r="AO355" s="270">
        <v>3.4404310905826936</v>
      </c>
      <c r="AP355" s="270">
        <v>1983.4965403876847</v>
      </c>
      <c r="AQ355" s="270">
        <v>0.68171834514747653</v>
      </c>
      <c r="AR355" s="270">
        <v>1.560880136427157</v>
      </c>
      <c r="AS355" s="270">
        <v>0.2123062653211944</v>
      </c>
      <c r="AT355" s="270">
        <v>1.1458162856715921</v>
      </c>
      <c r="AU355" s="270">
        <v>5.2915320002874795</v>
      </c>
      <c r="AV355" s="270">
        <v>0.20825118933643447</v>
      </c>
      <c r="AW355" s="270">
        <v>0.52971620588901192</v>
      </c>
      <c r="AX355" s="270">
        <v>7.2930426687808719E-2</v>
      </c>
      <c r="AY355" s="270">
        <v>0.46290916511725888</v>
      </c>
      <c r="AZ355" s="270">
        <v>6.9617123531146435E-2</v>
      </c>
      <c r="BA355" s="270">
        <v>23.212248337789358</v>
      </c>
      <c r="BB355" s="270">
        <v>12.406404789377147</v>
      </c>
      <c r="BC355" s="270">
        <v>22.718520785930359</v>
      </c>
      <c r="BD355" s="270">
        <v>94.337502580456984</v>
      </c>
      <c r="BE355" s="270">
        <v>51.04657393475393</v>
      </c>
      <c r="BF355" s="270">
        <v>128.52658487249428</v>
      </c>
      <c r="BG355" s="26"/>
    </row>
    <row r="356" spans="1:59" s="96" customFormat="1" ht="12.75" x14ac:dyDescent="0.2">
      <c r="A356" s="13">
        <v>1.25000000000001</v>
      </c>
      <c r="B356" s="279">
        <v>760</v>
      </c>
      <c r="C356" s="408">
        <v>7.2262618969289898</v>
      </c>
      <c r="D356" s="408">
        <v>14.676546055363501</v>
      </c>
      <c r="E356" s="408"/>
      <c r="F356" s="408">
        <v>4.2511329233145796</v>
      </c>
      <c r="G356" s="408">
        <v>36.482295560469097</v>
      </c>
      <c r="H356" s="408">
        <v>1.8873681966089899</v>
      </c>
      <c r="I356" s="408">
        <v>24.2352614089667</v>
      </c>
      <c r="J356" s="408">
        <v>9.9434218444873306</v>
      </c>
      <c r="K356" s="408"/>
      <c r="L356" s="408"/>
      <c r="M356" s="408">
        <v>1.2977121138607699</v>
      </c>
      <c r="N356" s="408"/>
      <c r="O356" s="411"/>
      <c r="P356" s="417">
        <v>10.3191638381308</v>
      </c>
      <c r="Q356" s="237">
        <v>71.689151763499623</v>
      </c>
      <c r="R356" s="237">
        <v>0</v>
      </c>
      <c r="S356" s="237">
        <v>16.452482831417058</v>
      </c>
      <c r="T356" s="237">
        <v>0.43252653050988682</v>
      </c>
      <c r="U356" s="237">
        <v>8.8912157555001675E-2</v>
      </c>
      <c r="V356" s="237">
        <v>1.6241856571564997</v>
      </c>
      <c r="W356" s="237">
        <v>5.5708512644988781</v>
      </c>
      <c r="X356" s="412">
        <v>4.1418897953630402</v>
      </c>
      <c r="Y356" s="270">
        <v>0.83818401400473241</v>
      </c>
      <c r="Z356" s="270">
        <v>89.156939857205529</v>
      </c>
      <c r="AA356" s="270">
        <v>19294.794169589437</v>
      </c>
      <c r="AB356" s="270">
        <v>211.34072950921887</v>
      </c>
      <c r="AC356" s="270">
        <v>5.1593261039436973</v>
      </c>
      <c r="AD356" s="270">
        <v>1.5471120434336125</v>
      </c>
      <c r="AE356" s="270">
        <v>14.601828597889705</v>
      </c>
      <c r="AF356" s="270">
        <v>0.45397129518159135</v>
      </c>
      <c r="AG356" s="270">
        <v>14.031800669740946</v>
      </c>
      <c r="AH356" s="270">
        <v>24.65145691025258</v>
      </c>
      <c r="AI356" s="270">
        <v>2.6729264393304111</v>
      </c>
      <c r="AJ356" s="270">
        <v>13.718856125848282</v>
      </c>
      <c r="AK356" s="270">
        <v>243.16273575662723</v>
      </c>
      <c r="AL356" s="270">
        <v>10.284643926164994</v>
      </c>
      <c r="AM356" s="270">
        <v>1.806167850469832</v>
      </c>
      <c r="AN356" s="270">
        <v>154.40212457828778</v>
      </c>
      <c r="AO356" s="270">
        <v>3.4909820309623374</v>
      </c>
      <c r="AP356" s="270">
        <v>1973.9249769782159</v>
      </c>
      <c r="AQ356" s="270">
        <v>0.68497745993762571</v>
      </c>
      <c r="AR356" s="270">
        <v>1.5207656133207323</v>
      </c>
      <c r="AS356" s="270">
        <v>0.20302482809617314</v>
      </c>
      <c r="AT356" s="270">
        <v>1.0782070074867378</v>
      </c>
      <c r="AU356" s="270">
        <v>4.9379242910584029</v>
      </c>
      <c r="AV356" s="270">
        <v>0.19364656924672391</v>
      </c>
      <c r="AW356" s="270">
        <v>0.4883356983393578</v>
      </c>
      <c r="AX356" s="270">
        <v>6.6826447614069667E-2</v>
      </c>
      <c r="AY356" s="270">
        <v>0.42242649954718453</v>
      </c>
      <c r="AZ356" s="270">
        <v>6.3336909258729798E-2</v>
      </c>
      <c r="BA356" s="270">
        <v>21.801860385346277</v>
      </c>
      <c r="BB356" s="270">
        <v>13.076440270299285</v>
      </c>
      <c r="BC356" s="270">
        <v>23.594545523291728</v>
      </c>
      <c r="BD356" s="270">
        <v>89.586136117646078</v>
      </c>
      <c r="BE356" s="270">
        <v>49.234371780783675</v>
      </c>
      <c r="BF356" s="270">
        <v>129.54923000181563</v>
      </c>
      <c r="BG356" s="26"/>
    </row>
    <row r="357" spans="1:59" s="96" customFormat="1" ht="12.75" x14ac:dyDescent="0.2">
      <c r="A357" s="13">
        <v>1.2999999999999901</v>
      </c>
      <c r="B357" s="279">
        <v>760</v>
      </c>
      <c r="C357" s="408">
        <v>7.9445110802085903</v>
      </c>
      <c r="D357" s="408">
        <v>16.7410739973026</v>
      </c>
      <c r="E357" s="408"/>
      <c r="F357" s="408">
        <v>4.1502518669365998</v>
      </c>
      <c r="G357" s="408">
        <v>31.521052438612202</v>
      </c>
      <c r="H357" s="408">
        <v>1.83800268885203</v>
      </c>
      <c r="I357" s="408">
        <v>27.513376731782401</v>
      </c>
      <c r="J357" s="408">
        <v>9.4125934927437704</v>
      </c>
      <c r="K357" s="408"/>
      <c r="L357" s="408"/>
      <c r="M357" s="408">
        <v>0.46846970934805698</v>
      </c>
      <c r="N357" s="408"/>
      <c r="O357" s="411">
        <v>0.41066799421373601</v>
      </c>
      <c r="P357" s="417">
        <v>10.554304836867599</v>
      </c>
      <c r="Q357" s="237">
        <v>71.592134620214125</v>
      </c>
      <c r="R357" s="237">
        <v>0</v>
      </c>
      <c r="S357" s="237">
        <v>16.568061929100697</v>
      </c>
      <c r="T357" s="237">
        <v>0.38515285325051807</v>
      </c>
      <c r="U357" s="237">
        <v>8.267847317165565E-2</v>
      </c>
      <c r="V357" s="237">
        <v>1.5663652679194691</v>
      </c>
      <c r="W357" s="237">
        <v>5.7068533759193265</v>
      </c>
      <c r="X357" s="412">
        <v>4.0987534804242012</v>
      </c>
      <c r="Y357" s="270">
        <v>0.85981374296623292</v>
      </c>
      <c r="Z357" s="270">
        <v>89.532184976114365</v>
      </c>
      <c r="AA357" s="270">
        <v>20564.425980830423</v>
      </c>
      <c r="AB357" s="270">
        <v>220.78113206229256</v>
      </c>
      <c r="AC357" s="270">
        <v>4.8953150038481974</v>
      </c>
      <c r="AD357" s="270">
        <v>1.4703576349073282</v>
      </c>
      <c r="AE357" s="270">
        <v>3.8414712528307478</v>
      </c>
      <c r="AF357" s="270">
        <v>0.16270624601760872</v>
      </c>
      <c r="AG357" s="270">
        <v>16.88453799736045</v>
      </c>
      <c r="AH357" s="270">
        <v>30.476840238029041</v>
      </c>
      <c r="AI357" s="270">
        <v>3.2591802868733448</v>
      </c>
      <c r="AJ357" s="270">
        <v>13.801491540062683</v>
      </c>
      <c r="AK357" s="270">
        <v>262.33195149145888</v>
      </c>
      <c r="AL357" s="270">
        <v>12.698668388014292</v>
      </c>
      <c r="AM357" s="270">
        <v>2.0374171902499301</v>
      </c>
      <c r="AN357" s="270">
        <v>150.21234566346683</v>
      </c>
      <c r="AO357" s="270">
        <v>3.5191315315847826</v>
      </c>
      <c r="AP357" s="270">
        <v>1656.6058079448849</v>
      </c>
      <c r="AQ357" s="270">
        <v>0.76030736158636969</v>
      </c>
      <c r="AR357" s="270">
        <v>1.5530881269712085</v>
      </c>
      <c r="AS357" s="270">
        <v>0.19912416552701734</v>
      </c>
      <c r="AT357" s="270">
        <v>1.0265438808908947</v>
      </c>
      <c r="AU357" s="270">
        <v>4.6193611813716906</v>
      </c>
      <c r="AV357" s="270">
        <v>0.1803439530816614</v>
      </c>
      <c r="AW357" s="270">
        <v>0.44981571139486626</v>
      </c>
      <c r="AX357" s="270">
        <v>6.096479466499128E-2</v>
      </c>
      <c r="AY357" s="270">
        <v>0.38304515004892664</v>
      </c>
      <c r="AZ357" s="270">
        <v>5.716389899410957E-2</v>
      </c>
      <c r="BA357" s="270">
        <v>20.401605430205137</v>
      </c>
      <c r="BB357" s="270">
        <v>14.198858043262684</v>
      </c>
      <c r="BC357" s="270">
        <v>24.531842518263847</v>
      </c>
      <c r="BD357" s="270">
        <v>81.901297890671842</v>
      </c>
      <c r="BE357" s="270">
        <v>46.65742136054962</v>
      </c>
      <c r="BF357" s="270">
        <v>134.84553453959595</v>
      </c>
      <c r="BG357" s="26"/>
    </row>
    <row r="358" spans="1:59" s="96" customFormat="1" ht="12.75" x14ac:dyDescent="0.2">
      <c r="A358" s="13">
        <v>1.35</v>
      </c>
      <c r="B358" s="279">
        <v>760</v>
      </c>
      <c r="C358" s="408">
        <v>8.4654853631245093</v>
      </c>
      <c r="D358" s="408">
        <v>18.271512917536999</v>
      </c>
      <c r="E358" s="408"/>
      <c r="F358" s="408">
        <v>3.9473015458290202</v>
      </c>
      <c r="G358" s="408">
        <v>27.340087511706201</v>
      </c>
      <c r="H358" s="408">
        <v>1.8755044624001</v>
      </c>
      <c r="I358" s="408">
        <v>30.405001495851302</v>
      </c>
      <c r="J358" s="408">
        <v>9.0340504381355693</v>
      </c>
      <c r="K358" s="408"/>
      <c r="L358" s="408"/>
      <c r="M358" s="408"/>
      <c r="N358" s="408"/>
      <c r="O358" s="411">
        <v>0.66105626541628304</v>
      </c>
      <c r="P358" s="417">
        <v>10.798621958127301</v>
      </c>
      <c r="Q358" s="237">
        <v>71.498955299583045</v>
      </c>
      <c r="R358" s="237">
        <v>0</v>
      </c>
      <c r="S358" s="237">
        <v>16.681861562356541</v>
      </c>
      <c r="T358" s="237">
        <v>0.34530831914474713</v>
      </c>
      <c r="U358" s="237">
        <v>7.7564118546603333E-2</v>
      </c>
      <c r="V358" s="237">
        <v>1.5093742713867659</v>
      </c>
      <c r="W358" s="237">
        <v>5.8536794463052013</v>
      </c>
      <c r="X358" s="412">
        <v>4.0332569826771278</v>
      </c>
      <c r="Y358" s="270">
        <v>0.87754900970298011</v>
      </c>
      <c r="Z358" s="270">
        <v>88.63728397566787</v>
      </c>
      <c r="AA358" s="270">
        <v>21517.870368330456</v>
      </c>
      <c r="AB358" s="270">
        <v>223.80408833554839</v>
      </c>
      <c r="AC358" s="270">
        <v>4.7293028727148041</v>
      </c>
      <c r="AD358" s="270">
        <v>1.4206149786677582</v>
      </c>
      <c r="AE358" s="270">
        <v>2.6536322232346086</v>
      </c>
      <c r="AF358" s="270">
        <v>0.11707807924688339</v>
      </c>
      <c r="AG358" s="270">
        <v>19.395802994266521</v>
      </c>
      <c r="AH358" s="270">
        <v>35.907204797841018</v>
      </c>
      <c r="AI358" s="270">
        <v>3.8081933405637693</v>
      </c>
      <c r="AJ358" s="270">
        <v>13.996124933288874</v>
      </c>
      <c r="AK358" s="270">
        <v>282.5096563923338</v>
      </c>
      <c r="AL358" s="270">
        <v>15.034429629955833</v>
      </c>
      <c r="AM358" s="270">
        <v>2.219488476623857</v>
      </c>
      <c r="AN358" s="270">
        <v>147.14945089458109</v>
      </c>
      <c r="AO358" s="270">
        <v>3.5567841798049433</v>
      </c>
      <c r="AP358" s="270">
        <v>1506.5107324219309</v>
      </c>
      <c r="AQ358" s="270">
        <v>0.81708018506201907</v>
      </c>
      <c r="AR358" s="270">
        <v>1.5599112963311366</v>
      </c>
      <c r="AS358" s="270">
        <v>0.19408964681881133</v>
      </c>
      <c r="AT358" s="270">
        <v>0.97957186741102553</v>
      </c>
      <c r="AU358" s="270">
        <v>4.3570237574788004</v>
      </c>
      <c r="AV358" s="270">
        <v>0.16954198330598994</v>
      </c>
      <c r="AW358" s="270">
        <v>0.41953311223953271</v>
      </c>
      <c r="AX358" s="270">
        <v>5.6498235488718226E-2</v>
      </c>
      <c r="AY358" s="270">
        <v>0.35355369333982639</v>
      </c>
      <c r="AZ358" s="270">
        <v>5.2602554666295251E-2</v>
      </c>
      <c r="BA358" s="270">
        <v>19.280512125422327</v>
      </c>
      <c r="BB358" s="270">
        <v>15.309185586371504</v>
      </c>
      <c r="BC358" s="270">
        <v>25.476783806400075</v>
      </c>
      <c r="BD358" s="270">
        <v>76.684097444214117</v>
      </c>
      <c r="BE358" s="270">
        <v>44.680214606030361</v>
      </c>
      <c r="BF358" s="270">
        <v>138.71843392394038</v>
      </c>
      <c r="BG358" s="26"/>
    </row>
    <row r="359" spans="1:59" s="96" customFormat="1" ht="12.75" x14ac:dyDescent="0.2">
      <c r="A359" s="13">
        <v>1.4</v>
      </c>
      <c r="B359" s="279">
        <v>760</v>
      </c>
      <c r="C359" s="408">
        <v>8.7804765804742306</v>
      </c>
      <c r="D359" s="408">
        <v>19.160272599747</v>
      </c>
      <c r="E359" s="408"/>
      <c r="F359" s="408">
        <v>3.6348412864800399</v>
      </c>
      <c r="G359" s="408">
        <v>24.121458106159398</v>
      </c>
      <c r="H359" s="408">
        <v>2.0009099751208801</v>
      </c>
      <c r="I359" s="408">
        <v>32.762269639886597</v>
      </c>
      <c r="J359" s="408">
        <v>8.83696138664844</v>
      </c>
      <c r="K359" s="408"/>
      <c r="L359" s="408"/>
      <c r="M359" s="408"/>
      <c r="N359" s="408"/>
      <c r="O359" s="411">
        <v>0.70281042548342398</v>
      </c>
      <c r="P359" s="417">
        <v>11.042426789966299</v>
      </c>
      <c r="Q359" s="237">
        <v>71.424653541333228</v>
      </c>
      <c r="R359" s="237">
        <v>0</v>
      </c>
      <c r="S359" s="237">
        <v>16.782243222464736</v>
      </c>
      <c r="T359" s="237">
        <v>0.31947021383769048</v>
      </c>
      <c r="U359" s="237">
        <v>7.4587825919131212E-2</v>
      </c>
      <c r="V359" s="237">
        <v>1.435481205480285</v>
      </c>
      <c r="W359" s="237">
        <v>6.0434713499275983</v>
      </c>
      <c r="X359" s="412">
        <v>3.9200926410373191</v>
      </c>
      <c r="Y359" s="270">
        <v>0.88755975937687881</v>
      </c>
      <c r="Z359" s="270">
        <v>86.228332973655981</v>
      </c>
      <c r="AA359" s="270">
        <v>21926.168323838876</v>
      </c>
      <c r="AB359" s="270">
        <v>218.51030431003258</v>
      </c>
      <c r="AC359" s="270">
        <v>4.6453998759941575</v>
      </c>
      <c r="AD359" s="270">
        <v>1.3933356384843698</v>
      </c>
      <c r="AE359" s="270">
        <v>2.5287544898556233</v>
      </c>
      <c r="AF359" s="270">
        <v>0.11207615104907356</v>
      </c>
      <c r="AG359" s="270">
        <v>20.130380219843982</v>
      </c>
      <c r="AH359" s="270">
        <v>37.678234229009988</v>
      </c>
      <c r="AI359" s="270">
        <v>4.0259907983763572</v>
      </c>
      <c r="AJ359" s="270">
        <v>14.300920296238395</v>
      </c>
      <c r="AK359" s="270">
        <v>301.39448131375195</v>
      </c>
      <c r="AL359" s="270">
        <v>16.03086174302199</v>
      </c>
      <c r="AM359" s="270">
        <v>2.2764722499673593</v>
      </c>
      <c r="AN359" s="270">
        <v>145.29744300923559</v>
      </c>
      <c r="AO359" s="270">
        <v>3.6069951909596671</v>
      </c>
      <c r="AP359" s="270">
        <v>1480.8495176563133</v>
      </c>
      <c r="AQ359" s="270">
        <v>0.83236859109506445</v>
      </c>
      <c r="AR359" s="270">
        <v>1.534258465281527</v>
      </c>
      <c r="AS359" s="270">
        <v>0.18791521552297877</v>
      </c>
      <c r="AT359" s="270">
        <v>0.93753185076926526</v>
      </c>
      <c r="AU359" s="270">
        <v>4.1473730154988644</v>
      </c>
      <c r="AV359" s="270">
        <v>0.16103284799614492</v>
      </c>
      <c r="AW359" s="270">
        <v>0.3964480053528337</v>
      </c>
      <c r="AX359" s="270">
        <v>5.3206723032238119E-2</v>
      </c>
      <c r="AY359" s="270">
        <v>0.33220982318172981</v>
      </c>
      <c r="AZ359" s="270">
        <v>4.9347286277847083E-2</v>
      </c>
      <c r="BA359" s="270">
        <v>18.428424968341986</v>
      </c>
      <c r="BB359" s="270">
        <v>16.299017116479938</v>
      </c>
      <c r="BC359" s="270">
        <v>26.399451144045869</v>
      </c>
      <c r="BD359" s="270">
        <v>73.499050783338689</v>
      </c>
      <c r="BE359" s="270">
        <v>43.297016220145835</v>
      </c>
      <c r="BF359" s="270">
        <v>140.46300939840782</v>
      </c>
      <c r="BG359" s="26"/>
    </row>
    <row r="360" spans="1:59" s="96" customFormat="1" ht="12.75" x14ac:dyDescent="0.2">
      <c r="A360" s="13">
        <v>1.45</v>
      </c>
      <c r="B360" s="279">
        <v>760</v>
      </c>
      <c r="C360" s="408">
        <v>9.1045472040635307</v>
      </c>
      <c r="D360" s="408">
        <v>20.200319689979398</v>
      </c>
      <c r="E360" s="408"/>
      <c r="F360" s="408">
        <v>3.3028316011945398</v>
      </c>
      <c r="G360" s="408">
        <v>20.930719930083299</v>
      </c>
      <c r="H360" s="408">
        <v>2.0868179325163299</v>
      </c>
      <c r="I360" s="408">
        <v>35.005899457880403</v>
      </c>
      <c r="J360" s="408">
        <v>8.6256473016213295</v>
      </c>
      <c r="K360" s="408"/>
      <c r="L360" s="408"/>
      <c r="M360" s="408"/>
      <c r="N360" s="408"/>
      <c r="O360" s="411">
        <v>0.74321688266120201</v>
      </c>
      <c r="P360" s="417">
        <v>11.272511640140101</v>
      </c>
      <c r="Q360" s="237">
        <v>71.339206445226083</v>
      </c>
      <c r="R360" s="237">
        <v>0</v>
      </c>
      <c r="S360" s="237">
        <v>16.884560141393091</v>
      </c>
      <c r="T360" s="237">
        <v>0.28801176236047743</v>
      </c>
      <c r="U360" s="237">
        <v>6.990757988477421E-2</v>
      </c>
      <c r="V360" s="237">
        <v>1.3798014491784643</v>
      </c>
      <c r="W360" s="237">
        <v>6.1727163131135976</v>
      </c>
      <c r="X360" s="412">
        <v>3.8657963088435219</v>
      </c>
      <c r="Y360" s="270">
        <v>0.89858979289307817</v>
      </c>
      <c r="Z360" s="270">
        <v>84.372710630379004</v>
      </c>
      <c r="AA360" s="270">
        <v>22450.633290382684</v>
      </c>
      <c r="AB360" s="270">
        <v>215.47142384539424</v>
      </c>
      <c r="AC360" s="270">
        <v>4.5564189352322542</v>
      </c>
      <c r="AD360" s="270">
        <v>1.3663515589188073</v>
      </c>
      <c r="AE360" s="270">
        <v>2.4188242145005074</v>
      </c>
      <c r="AF360" s="270">
        <v>0.10764089073353267</v>
      </c>
      <c r="AG360" s="270">
        <v>20.910121210817621</v>
      </c>
      <c r="AH360" s="270">
        <v>39.607559770604965</v>
      </c>
      <c r="AI360" s="270">
        <v>4.2669268524375878</v>
      </c>
      <c r="AJ360" s="270">
        <v>14.623879658456083</v>
      </c>
      <c r="AK360" s="270">
        <v>323.86766832092218</v>
      </c>
      <c r="AL360" s="270">
        <v>17.157547656111149</v>
      </c>
      <c r="AM360" s="270">
        <v>2.3377934059735428</v>
      </c>
      <c r="AN360" s="270">
        <v>143.59308229884729</v>
      </c>
      <c r="AO360" s="270">
        <v>3.6585331403739616</v>
      </c>
      <c r="AP360" s="270">
        <v>1458.2770322479746</v>
      </c>
      <c r="AQ360" s="270">
        <v>0.84903983601335242</v>
      </c>
      <c r="AR360" s="270">
        <v>1.5120181470797436</v>
      </c>
      <c r="AS360" s="270">
        <v>0.18250640564690915</v>
      </c>
      <c r="AT360" s="270">
        <v>0.90111015150345097</v>
      </c>
      <c r="AU360" s="270">
        <v>3.9670083238901714</v>
      </c>
      <c r="AV360" s="270">
        <v>0.15373409317466136</v>
      </c>
      <c r="AW360" s="270">
        <v>0.37679121661780207</v>
      </c>
      <c r="AX360" s="270">
        <v>5.0418323802736816E-2</v>
      </c>
      <c r="AY360" s="270">
        <v>0.31418992217554442</v>
      </c>
      <c r="AZ360" s="270">
        <v>4.6605746642468096E-2</v>
      </c>
      <c r="BA360" s="270">
        <v>17.698114793596247</v>
      </c>
      <c r="BB360" s="270">
        <v>17.414641043093845</v>
      </c>
      <c r="BC360" s="270">
        <v>27.316800659400162</v>
      </c>
      <c r="BD360" s="270">
        <v>70.544853683476006</v>
      </c>
      <c r="BE360" s="270">
        <v>42.001401476468274</v>
      </c>
      <c r="BF360" s="270">
        <v>142.3647948648802</v>
      </c>
      <c r="BG360" s="26"/>
    </row>
    <row r="361" spans="1:59" s="96" customFormat="1" ht="12.75" x14ac:dyDescent="0.2">
      <c r="A361" s="13">
        <v>1.5</v>
      </c>
      <c r="B361" s="279">
        <v>760</v>
      </c>
      <c r="C361" s="408">
        <v>9.3652006713542306</v>
      </c>
      <c r="D361" s="408">
        <v>21.267843093856101</v>
      </c>
      <c r="E361" s="408"/>
      <c r="F361" s="408">
        <v>2.8507578326530898</v>
      </c>
      <c r="G361" s="408">
        <v>17.936861640565599</v>
      </c>
      <c r="H361" s="408">
        <v>2.220498437526</v>
      </c>
      <c r="I361" s="408">
        <v>37.096850366473603</v>
      </c>
      <c r="J361" s="408">
        <v>8.4845366329237901</v>
      </c>
      <c r="K361" s="408"/>
      <c r="L361" s="408"/>
      <c r="M361" s="408"/>
      <c r="N361" s="408"/>
      <c r="O361" s="411">
        <v>0.77745132464756905</v>
      </c>
      <c r="P361" s="417">
        <v>11.5136225968271</v>
      </c>
      <c r="Q361" s="237">
        <v>71.260229907606671</v>
      </c>
      <c r="R361" s="237">
        <v>0</v>
      </c>
      <c r="S361" s="237">
        <v>16.986203704978042</v>
      </c>
      <c r="T361" s="237">
        <v>0.26406314475151815</v>
      </c>
      <c r="U361" s="237">
        <v>6.6691070892031676E-2</v>
      </c>
      <c r="V361" s="237">
        <v>1.3247462686956237</v>
      </c>
      <c r="W361" s="237">
        <v>6.3335007564221595</v>
      </c>
      <c r="X361" s="412">
        <v>3.7645651466539363</v>
      </c>
      <c r="Y361" s="270">
        <v>0.91061526863171982</v>
      </c>
      <c r="Z361" s="270">
        <v>82.350115528397339</v>
      </c>
      <c r="AA361" s="270">
        <v>22884.976224917988</v>
      </c>
      <c r="AB361" s="270">
        <v>211.63267441551525</v>
      </c>
      <c r="AC361" s="270">
        <v>4.4919886743691331</v>
      </c>
      <c r="AD361" s="270">
        <v>1.3472443570531967</v>
      </c>
      <c r="AE361" s="270">
        <v>2.3349084959694011</v>
      </c>
      <c r="AF361" s="270">
        <v>0.10423854785072392</v>
      </c>
      <c r="AG361" s="270">
        <v>21.809167461393244</v>
      </c>
      <c r="AH361" s="270">
        <v>41.750320571460072</v>
      </c>
      <c r="AI361" s="270">
        <v>4.5311457054241497</v>
      </c>
      <c r="AJ361" s="270">
        <v>15.070909221493846</v>
      </c>
      <c r="AK361" s="270">
        <v>357.37851168175052</v>
      </c>
      <c r="AL361" s="270">
        <v>18.399812526151514</v>
      </c>
      <c r="AM361" s="270">
        <v>2.4000287487141314</v>
      </c>
      <c r="AN361" s="270">
        <v>142.25061701249211</v>
      </c>
      <c r="AO361" s="270">
        <v>3.7131194179006073</v>
      </c>
      <c r="AP361" s="270">
        <v>1440.992477343937</v>
      </c>
      <c r="AQ361" s="270">
        <v>0.86790584786146463</v>
      </c>
      <c r="AR361" s="270">
        <v>1.4923313890382333</v>
      </c>
      <c r="AS361" s="270">
        <v>0.17777168905489923</v>
      </c>
      <c r="AT361" s="270">
        <v>0.86972261229853254</v>
      </c>
      <c r="AU361" s="270">
        <v>3.8128008856685414</v>
      </c>
      <c r="AV361" s="270">
        <v>0.14751379366498707</v>
      </c>
      <c r="AW361" s="270">
        <v>0.36016609831292662</v>
      </c>
      <c r="AX361" s="270">
        <v>4.8072106282901095E-2</v>
      </c>
      <c r="AY361" s="270">
        <v>0.2990788979586258</v>
      </c>
      <c r="AZ361" s="270">
        <v>4.431237399021197E-2</v>
      </c>
      <c r="BA361" s="270">
        <v>17.062952927699911</v>
      </c>
      <c r="BB361" s="270">
        <v>18.602856130680625</v>
      </c>
      <c r="BC361" s="270">
        <v>28.205818289862776</v>
      </c>
      <c r="BD361" s="270">
        <v>68.063959115402426</v>
      </c>
      <c r="BE361" s="270">
        <v>40.779085426621648</v>
      </c>
      <c r="BF361" s="270">
        <v>144.15405353479909</v>
      </c>
      <c r="BG361" s="26"/>
    </row>
    <row r="362" spans="1:59" s="96" customFormat="1" ht="12.75" x14ac:dyDescent="0.2">
      <c r="A362" s="13">
        <v>1.55</v>
      </c>
      <c r="B362" s="279">
        <v>760</v>
      </c>
      <c r="C362" s="408">
        <v>9.6395566252116893</v>
      </c>
      <c r="D362" s="408">
        <v>22.4738973874245</v>
      </c>
      <c r="E362" s="408"/>
      <c r="F362" s="408">
        <v>2.2515176313504499</v>
      </c>
      <c r="G362" s="408">
        <v>15.1089930972873</v>
      </c>
      <c r="H362" s="408">
        <v>2.2763839104813002</v>
      </c>
      <c r="I362" s="408">
        <v>39.085981451612597</v>
      </c>
      <c r="J362" s="408">
        <v>8.3530374264452494</v>
      </c>
      <c r="K362" s="408"/>
      <c r="L362" s="408"/>
      <c r="M362" s="408"/>
      <c r="N362" s="408"/>
      <c r="O362" s="411">
        <v>0.81063247018686102</v>
      </c>
      <c r="P362" s="417">
        <v>11.721991808219</v>
      </c>
      <c r="Q362" s="237">
        <v>71.16880526996384</v>
      </c>
      <c r="R362" s="237">
        <v>0</v>
      </c>
      <c r="S362" s="237">
        <v>17.079152109319594</v>
      </c>
      <c r="T362" s="237">
        <v>0.23420568288717936</v>
      </c>
      <c r="U362" s="237">
        <v>6.0933526490722055E-2</v>
      </c>
      <c r="V362" s="237">
        <v>1.279855448683606</v>
      </c>
      <c r="W362" s="237">
        <v>6.388076171818148</v>
      </c>
      <c r="X362" s="412">
        <v>3.7889717908369205</v>
      </c>
      <c r="Y362" s="270">
        <v>0.92431449800487742</v>
      </c>
      <c r="Z362" s="270">
        <v>81.230818303111462</v>
      </c>
      <c r="AA362" s="270">
        <v>23547.748145575159</v>
      </c>
      <c r="AB362" s="270">
        <v>212.60192878425187</v>
      </c>
      <c r="AC362" s="270">
        <v>4.4222988941201189</v>
      </c>
      <c r="AD362" s="270">
        <v>1.3283900837841951</v>
      </c>
      <c r="AE362" s="270">
        <v>2.2589988950137845</v>
      </c>
      <c r="AF362" s="270">
        <v>0.10111347973329446</v>
      </c>
      <c r="AG362" s="270">
        <v>22.77103063179921</v>
      </c>
      <c r="AH362" s="270">
        <v>44.035430206363529</v>
      </c>
      <c r="AI362" s="270">
        <v>4.8128970831311824</v>
      </c>
      <c r="AJ362" s="270">
        <v>15.622463035575958</v>
      </c>
      <c r="AK362" s="270">
        <v>409.83394422387801</v>
      </c>
      <c r="AL362" s="270">
        <v>19.749515098506834</v>
      </c>
      <c r="AM362" s="270">
        <v>2.4606051216882197</v>
      </c>
      <c r="AN362" s="270">
        <v>140.84649899432202</v>
      </c>
      <c r="AO362" s="270">
        <v>3.7609729209848739</v>
      </c>
      <c r="AP362" s="270">
        <v>1424.5248305891546</v>
      </c>
      <c r="AQ362" s="270">
        <v>0.88860617627802041</v>
      </c>
      <c r="AR362" s="270">
        <v>1.4733419208056515</v>
      </c>
      <c r="AS362" s="270">
        <v>0.17342254823337533</v>
      </c>
      <c r="AT362" s="270">
        <v>0.84156944198206851</v>
      </c>
      <c r="AU362" s="270">
        <v>3.675855003021415</v>
      </c>
      <c r="AV362" s="270">
        <v>0.14201080089037207</v>
      </c>
      <c r="AW362" s="270">
        <v>0.34558457615154214</v>
      </c>
      <c r="AX362" s="270">
        <v>4.6025744955495072E-2</v>
      </c>
      <c r="AY362" s="270">
        <v>0.28594608164544627</v>
      </c>
      <c r="AZ362" s="270">
        <v>4.2324247958882656E-2</v>
      </c>
      <c r="BA362" s="270">
        <v>16.504367485316447</v>
      </c>
      <c r="BB362" s="270">
        <v>19.865809208192228</v>
      </c>
      <c r="BC362" s="270">
        <v>29.020090777264656</v>
      </c>
      <c r="BD362" s="270">
        <v>65.822641704692472</v>
      </c>
      <c r="BE362" s="270">
        <v>39.626811025190591</v>
      </c>
      <c r="BF362" s="270">
        <v>145.78586006298679</v>
      </c>
      <c r="BG362" s="26"/>
    </row>
    <row r="363" spans="1:59" s="96" customFormat="1" ht="12.75" x14ac:dyDescent="0.2">
      <c r="A363" s="13">
        <v>1.6</v>
      </c>
      <c r="B363" s="279">
        <v>760</v>
      </c>
      <c r="C363" s="408">
        <v>9.8179638241651404</v>
      </c>
      <c r="D363" s="408">
        <v>24.2692728773441</v>
      </c>
      <c r="E363" s="408"/>
      <c r="F363" s="408">
        <v>1.3007772595012199</v>
      </c>
      <c r="G363" s="408">
        <v>12.181190790022599</v>
      </c>
      <c r="H363" s="408">
        <v>2.07739496853437</v>
      </c>
      <c r="I363" s="408">
        <v>40.890261762650397</v>
      </c>
      <c r="J363" s="408">
        <v>8.1981709825935898</v>
      </c>
      <c r="K363" s="408">
        <v>0.41288736828745598</v>
      </c>
      <c r="L363" s="408"/>
      <c r="M363" s="408"/>
      <c r="N363" s="408"/>
      <c r="O363" s="411">
        <v>0.85208016690105903</v>
      </c>
      <c r="P363" s="417">
        <v>11.9551757523363</v>
      </c>
      <c r="Q363" s="237">
        <v>71.097938926206751</v>
      </c>
      <c r="R363" s="237">
        <v>0</v>
      </c>
      <c r="S363" s="237">
        <v>17.173826807182063</v>
      </c>
      <c r="T363" s="237">
        <v>0.21675060184427136</v>
      </c>
      <c r="U363" s="237">
        <v>5.8372860138919153E-2</v>
      </c>
      <c r="V363" s="237">
        <v>1.2228585325110917</v>
      </c>
      <c r="W363" s="237">
        <v>6.5463059672303263</v>
      </c>
      <c r="X363" s="412">
        <v>3.6839463048865912</v>
      </c>
      <c r="Y363" s="270">
        <v>0.95495735746357435</v>
      </c>
      <c r="Z363" s="270">
        <v>79.995739470022002</v>
      </c>
      <c r="AA363" s="270">
        <v>24191.848072418212</v>
      </c>
      <c r="AB363" s="270">
        <v>214.60303423645055</v>
      </c>
      <c r="AC363" s="270">
        <v>4.3789598881279099</v>
      </c>
      <c r="AD363" s="270">
        <v>1.322178149759017</v>
      </c>
      <c r="AE363" s="270">
        <v>2.1514978962464584</v>
      </c>
      <c r="AF363" s="270">
        <v>9.7340364771792462E-2</v>
      </c>
      <c r="AG363" s="270">
        <v>24.187185375533133</v>
      </c>
      <c r="AH363" s="270">
        <v>47.127743740123321</v>
      </c>
      <c r="AI363" s="270">
        <v>5.1755351839496306</v>
      </c>
      <c r="AJ363" s="270">
        <v>16.650521640027868</v>
      </c>
      <c r="AK363" s="270">
        <v>528.03037430109305</v>
      </c>
      <c r="AL363" s="270">
        <v>21.484929636453064</v>
      </c>
      <c r="AM363" s="270">
        <v>2.5370788322377753</v>
      </c>
      <c r="AN363" s="270">
        <v>139.95835506012546</v>
      </c>
      <c r="AO363" s="270">
        <v>3.8181808579757974</v>
      </c>
      <c r="AP363" s="270">
        <v>1381.5818645301033</v>
      </c>
      <c r="AQ363" s="270">
        <v>0.91993007748128963</v>
      </c>
      <c r="AR363" s="270">
        <v>1.461078565491543</v>
      </c>
      <c r="AS363" s="270">
        <v>0.16999564226834088</v>
      </c>
      <c r="AT363" s="270">
        <v>0.81860506659435694</v>
      </c>
      <c r="AU363" s="270">
        <v>3.5633541978668024</v>
      </c>
      <c r="AV363" s="270">
        <v>0.13748051976387574</v>
      </c>
      <c r="AW363" s="270">
        <v>0.33354381250328607</v>
      </c>
      <c r="AX363" s="270">
        <v>4.4334255828657632E-2</v>
      </c>
      <c r="AY363" s="270">
        <v>0.27508604634516437</v>
      </c>
      <c r="AZ363" s="270">
        <v>4.0680010634768476E-2</v>
      </c>
      <c r="BA363" s="270">
        <v>16.078762808377892</v>
      </c>
      <c r="BB363" s="270">
        <v>20.394031565383141</v>
      </c>
      <c r="BC363" s="270">
        <v>29.721887183703942</v>
      </c>
      <c r="BD363" s="270">
        <v>63.801259906363811</v>
      </c>
      <c r="BE363" s="270">
        <v>38.15522787934146</v>
      </c>
      <c r="BF363" s="270">
        <v>148.06898765817911</v>
      </c>
      <c r="BG363" s="26"/>
    </row>
    <row r="364" spans="1:59" s="96" customFormat="1" ht="12.75" x14ac:dyDescent="0.2">
      <c r="A364" s="13">
        <v>1.65</v>
      </c>
      <c r="B364" s="279">
        <v>760</v>
      </c>
      <c r="C364" s="408">
        <v>9.6025132152364492</v>
      </c>
      <c r="D364" s="408">
        <v>28.406081090291998</v>
      </c>
      <c r="E364" s="408"/>
      <c r="F364" s="408"/>
      <c r="G364" s="408">
        <v>8.5782845634708895</v>
      </c>
      <c r="H364" s="408">
        <v>0.28616902908494102</v>
      </c>
      <c r="I364" s="408">
        <v>41.996886502237103</v>
      </c>
      <c r="J364" s="408">
        <v>7.4894824083042302</v>
      </c>
      <c r="K364" s="408">
        <v>2.68471427938865</v>
      </c>
      <c r="L364" s="408"/>
      <c r="M364" s="408"/>
      <c r="N364" s="408"/>
      <c r="O364" s="411">
        <v>0.95586891198578094</v>
      </c>
      <c r="P364" s="417">
        <v>12.483947989960599</v>
      </c>
      <c r="Q364" s="237">
        <v>71.203899357996917</v>
      </c>
      <c r="R364" s="237">
        <v>0</v>
      </c>
      <c r="S364" s="237">
        <v>17.181952385382434</v>
      </c>
      <c r="T364" s="237">
        <v>0.22617251741911482</v>
      </c>
      <c r="U364" s="237">
        <v>6.3081768262712251E-2</v>
      </c>
      <c r="V364" s="237">
        <v>1.1218091483826167</v>
      </c>
      <c r="W364" s="237">
        <v>6.8457623189438612</v>
      </c>
      <c r="X364" s="412">
        <v>3.3573225036123486</v>
      </c>
      <c r="Y364" s="270">
        <v>1.0917809573062049</v>
      </c>
      <c r="Z364" s="270">
        <v>82.606961814956435</v>
      </c>
      <c r="AA364" s="270">
        <v>25891.345084972963</v>
      </c>
      <c r="AB364" s="270">
        <v>234.29662109965977</v>
      </c>
      <c r="AC364" s="270">
        <v>4.4099516392345244</v>
      </c>
      <c r="AD364" s="270">
        <v>1.3626165185652652</v>
      </c>
      <c r="AE364" s="270">
        <v>1.8705553476276189</v>
      </c>
      <c r="AF364" s="270">
        <v>8.8407739619362422E-2</v>
      </c>
      <c r="AG364" s="270">
        <v>27.077018302528664</v>
      </c>
      <c r="AH364" s="270">
        <v>52.864681568630928</v>
      </c>
      <c r="AI364" s="270">
        <v>5.7936939959067884</v>
      </c>
      <c r="AJ364" s="270">
        <v>19.06085715774606</v>
      </c>
      <c r="AK364" s="270">
        <v>897.38354371572893</v>
      </c>
      <c r="AL364" s="270">
        <v>24.475052326852438</v>
      </c>
      <c r="AM364" s="270">
        <v>2.6826855040739161</v>
      </c>
      <c r="AN364" s="270">
        <v>140.68951130896812</v>
      </c>
      <c r="AO364" s="270">
        <v>3.9062062499493031</v>
      </c>
      <c r="AP364" s="270">
        <v>1224.4873775981184</v>
      </c>
      <c r="AQ364" s="270">
        <v>0.97878375271540274</v>
      </c>
      <c r="AR364" s="270">
        <v>1.4761092431587566</v>
      </c>
      <c r="AS364" s="270">
        <v>0.16962460083351036</v>
      </c>
      <c r="AT364" s="270">
        <v>0.81028342572729406</v>
      </c>
      <c r="AU364" s="270">
        <v>3.5150364853984346</v>
      </c>
      <c r="AV364" s="270">
        <v>0.13543281468673884</v>
      </c>
      <c r="AW364" s="270">
        <v>0.32758667954465132</v>
      </c>
      <c r="AX364" s="270">
        <v>4.3458717836380729E-2</v>
      </c>
      <c r="AY364" s="270">
        <v>0.26931739757655221</v>
      </c>
      <c r="AZ364" s="270">
        <v>3.9792428082847699E-2</v>
      </c>
      <c r="BA364" s="270">
        <v>16.123664600640858</v>
      </c>
      <c r="BB364" s="270">
        <v>17.609370117811828</v>
      </c>
      <c r="BC364" s="270">
        <v>29.897387033561216</v>
      </c>
      <c r="BD364" s="270">
        <v>61.529625233154583</v>
      </c>
      <c r="BE364" s="270">
        <v>35.626976577629449</v>
      </c>
      <c r="BF364" s="270">
        <v>154.23957432101824</v>
      </c>
      <c r="BG364" s="26"/>
    </row>
    <row r="365" spans="1:59" s="96" customFormat="1" ht="12.75" x14ac:dyDescent="0.2">
      <c r="A365" s="13">
        <v>1.6999999999999902</v>
      </c>
      <c r="B365" s="279">
        <v>760</v>
      </c>
      <c r="C365" s="408">
        <v>9.6777695336025609</v>
      </c>
      <c r="D365" s="408">
        <v>30.8201814850711</v>
      </c>
      <c r="E365" s="408"/>
      <c r="F365" s="408"/>
      <c r="G365" s="408">
        <v>4.0570932450416697</v>
      </c>
      <c r="H365" s="408"/>
      <c r="I365" s="408">
        <v>44.214345776889402</v>
      </c>
      <c r="J365" s="408">
        <v>6.9242859674280304</v>
      </c>
      <c r="K365" s="408">
        <v>3.29206846446109</v>
      </c>
      <c r="L365" s="408"/>
      <c r="M365" s="408"/>
      <c r="N365" s="408"/>
      <c r="O365" s="411">
        <v>1.0142555275062</v>
      </c>
      <c r="P365" s="417">
        <v>13.1147268858823</v>
      </c>
      <c r="Q365" s="237">
        <v>71.309485274365244</v>
      </c>
      <c r="R365" s="237">
        <v>0</v>
      </c>
      <c r="S365" s="237">
        <v>17.205939541907149</v>
      </c>
      <c r="T365" s="237">
        <v>0.21615142079520763</v>
      </c>
      <c r="U365" s="237">
        <v>6.3637129929842148E-2</v>
      </c>
      <c r="V365" s="237">
        <v>1.097179637559291</v>
      </c>
      <c r="W365" s="237">
        <v>7.0139498962692448</v>
      </c>
      <c r="X365" s="412">
        <v>3.0936570991740444</v>
      </c>
      <c r="Y365" s="270">
        <v>1.1665342012680788</v>
      </c>
      <c r="Z365" s="270">
        <v>81.204882192945107</v>
      </c>
      <c r="AA365" s="270">
        <v>26900.582889560745</v>
      </c>
      <c r="AB365" s="270">
        <v>225.83275995947929</v>
      </c>
      <c r="AC365" s="270">
        <v>4.376618751116804</v>
      </c>
      <c r="AD365" s="270">
        <v>1.3627084039668218</v>
      </c>
      <c r="AE365" s="270">
        <v>1.7664748323300736</v>
      </c>
      <c r="AF365" s="270">
        <v>8.4516394002872988E-2</v>
      </c>
      <c r="AG365" s="270">
        <v>29.644103051096252</v>
      </c>
      <c r="AH365" s="270">
        <v>59.383814630538879</v>
      </c>
      <c r="AI365" s="270">
        <v>6.6226603164365274</v>
      </c>
      <c r="AJ365" s="270">
        <v>20.005948257937874</v>
      </c>
      <c r="AK365" s="270">
        <v>1006.188794215138</v>
      </c>
      <c r="AL365" s="270">
        <v>28.892001131150131</v>
      </c>
      <c r="AM365" s="270">
        <v>2.8500532132485867</v>
      </c>
      <c r="AN365" s="270">
        <v>140.79235669548606</v>
      </c>
      <c r="AO365" s="270">
        <v>4.0426628909880007</v>
      </c>
      <c r="AP365" s="270">
        <v>1184.7714705459987</v>
      </c>
      <c r="AQ365" s="270">
        <v>1.0173686881166504</v>
      </c>
      <c r="AR365" s="270">
        <v>1.4738356332612097</v>
      </c>
      <c r="AS365" s="270">
        <v>0.1665873588340375</v>
      </c>
      <c r="AT365" s="270">
        <v>0.78741743417997612</v>
      </c>
      <c r="AU365" s="270">
        <v>3.4002420216065623</v>
      </c>
      <c r="AV365" s="270">
        <v>0.13077754526870156</v>
      </c>
      <c r="AW365" s="270">
        <v>0.31506217501344935</v>
      </c>
      <c r="AX365" s="270">
        <v>4.168938485712597E-2</v>
      </c>
      <c r="AY365" s="270">
        <v>0.25792578792492044</v>
      </c>
      <c r="AZ365" s="270">
        <v>3.8064857410659812E-2</v>
      </c>
      <c r="BA365" s="270">
        <v>15.695521626372472</v>
      </c>
      <c r="BB365" s="270">
        <v>18.418747815293674</v>
      </c>
      <c r="BC365" s="270">
        <v>31.11490032208113</v>
      </c>
      <c r="BD365" s="270">
        <v>58.650146116890831</v>
      </c>
      <c r="BE365" s="270">
        <v>34.201067662284487</v>
      </c>
      <c r="BF365" s="270">
        <v>160.04353359059215</v>
      </c>
      <c r="BG365" s="26"/>
    </row>
    <row r="366" spans="1:59" s="96" customFormat="1" ht="12.75" x14ac:dyDescent="0.2">
      <c r="A366" s="13">
        <v>1.7500000000000098</v>
      </c>
      <c r="B366" s="279">
        <v>760</v>
      </c>
      <c r="C366" s="408">
        <v>9.7040983191412593</v>
      </c>
      <c r="D366" s="408">
        <v>32.799914516867403</v>
      </c>
      <c r="E366" s="408"/>
      <c r="F366" s="408"/>
      <c r="G366" s="408">
        <v>9.8819715113385997E-2</v>
      </c>
      <c r="H366" s="408"/>
      <c r="I366" s="408">
        <v>46.213823374904202</v>
      </c>
      <c r="J366" s="408">
        <v>6.5549806828177699</v>
      </c>
      <c r="K366" s="408">
        <v>3.5752818012896799</v>
      </c>
      <c r="L366" s="408"/>
      <c r="M366" s="408"/>
      <c r="N366" s="408"/>
      <c r="O366" s="411">
        <v>1.05308158986628</v>
      </c>
      <c r="P366" s="417">
        <v>13.7558682465031</v>
      </c>
      <c r="Q366" s="237">
        <v>71.419279118954378</v>
      </c>
      <c r="R366" s="237">
        <v>0</v>
      </c>
      <c r="S366" s="237">
        <v>17.216860059532515</v>
      </c>
      <c r="T366" s="237">
        <v>0.20639531403415121</v>
      </c>
      <c r="U366" s="237">
        <v>6.3198762082247312E-2</v>
      </c>
      <c r="V366" s="237">
        <v>1.0702764102055058</v>
      </c>
      <c r="W366" s="237">
        <v>7.1478108559641695</v>
      </c>
      <c r="X366" s="412">
        <v>2.8761794792270301</v>
      </c>
      <c r="Y366" s="270">
        <v>1.2316006256093885</v>
      </c>
      <c r="Z366" s="270">
        <v>79.585524478610552</v>
      </c>
      <c r="AA366" s="270">
        <v>27717.828789789903</v>
      </c>
      <c r="AB366" s="270">
        <v>216.01073572543376</v>
      </c>
      <c r="AC366" s="270">
        <v>4.3646909059748165</v>
      </c>
      <c r="AD366" s="270">
        <v>1.3666423604553553</v>
      </c>
      <c r="AE366" s="270">
        <v>1.7094043557374612</v>
      </c>
      <c r="AF366" s="270">
        <v>8.2301837086485266E-2</v>
      </c>
      <c r="AG366" s="270">
        <v>32.428633304559177</v>
      </c>
      <c r="AH366" s="270">
        <v>66.734325189092473</v>
      </c>
      <c r="AI366" s="270">
        <v>7.5879763106791218</v>
      </c>
      <c r="AJ366" s="270">
        <v>20.941444073875733</v>
      </c>
      <c r="AK366" s="270">
        <v>1127.4236372413027</v>
      </c>
      <c r="AL366" s="270">
        <v>34.36480295525989</v>
      </c>
      <c r="AM366" s="270">
        <v>3.0141113038087095</v>
      </c>
      <c r="AN366" s="270">
        <v>141.14156853358017</v>
      </c>
      <c r="AO366" s="270">
        <v>4.1819421289954759</v>
      </c>
      <c r="AP366" s="270">
        <v>1168.1621600067303</v>
      </c>
      <c r="AQ366" s="270">
        <v>1.0536838087782132</v>
      </c>
      <c r="AR366" s="270">
        <v>1.470698704221286</v>
      </c>
      <c r="AS366" s="270">
        <v>0.16386404943122607</v>
      </c>
      <c r="AT366" s="270">
        <v>0.76765636815063454</v>
      </c>
      <c r="AU366" s="270">
        <v>3.3022488131258938</v>
      </c>
      <c r="AV366" s="270">
        <v>0.12682173274711248</v>
      </c>
      <c r="AW366" s="270">
        <v>0.30452300648372882</v>
      </c>
      <c r="AX366" s="270">
        <v>4.0209434804722548E-2</v>
      </c>
      <c r="AY366" s="270">
        <v>0.24843375279050467</v>
      </c>
      <c r="AZ366" s="270">
        <v>3.6629157176398287E-2</v>
      </c>
      <c r="BA366" s="270">
        <v>15.296919681467799</v>
      </c>
      <c r="BB366" s="270">
        <v>19.69397674714952</v>
      </c>
      <c r="BC366" s="270">
        <v>32.305854863808527</v>
      </c>
      <c r="BD366" s="270">
        <v>56.382609182576466</v>
      </c>
      <c r="BE366" s="270">
        <v>33.12636549617951</v>
      </c>
      <c r="BF366" s="270">
        <v>165.16748979741158</v>
      </c>
      <c r="BG366" s="26"/>
    </row>
    <row r="367" spans="1:59" s="96" customFormat="1" ht="12.75" x14ac:dyDescent="0.2">
      <c r="A367" s="13">
        <v>1.8</v>
      </c>
      <c r="B367" s="279">
        <v>760</v>
      </c>
      <c r="C367" s="408">
        <v>9.2453334593237404</v>
      </c>
      <c r="D367" s="408">
        <v>33.115505891787301</v>
      </c>
      <c r="E367" s="408"/>
      <c r="F367" s="408"/>
      <c r="G367" s="408"/>
      <c r="H367" s="408"/>
      <c r="I367" s="408">
        <v>46.268688824234701</v>
      </c>
      <c r="J367" s="408">
        <v>6.6618232054802498</v>
      </c>
      <c r="K367" s="408">
        <v>3.6546384053627499</v>
      </c>
      <c r="L367" s="408"/>
      <c r="M367" s="408"/>
      <c r="N367" s="408"/>
      <c r="O367" s="411">
        <v>1.0540102138112899</v>
      </c>
      <c r="P367" s="417">
        <v>14.4215702492421</v>
      </c>
      <c r="Q367" s="237">
        <v>71.541761385455089</v>
      </c>
      <c r="R367" s="237">
        <v>0</v>
      </c>
      <c r="S367" s="237">
        <v>17.146072910573071</v>
      </c>
      <c r="T367" s="237">
        <v>0.20063907081383836</v>
      </c>
      <c r="U367" s="237">
        <v>6.095725441828434E-2</v>
      </c>
      <c r="V367" s="237">
        <v>1.0943637027767177</v>
      </c>
      <c r="W367" s="237">
        <v>7.036946066401037</v>
      </c>
      <c r="X367" s="412">
        <v>2.9192596095619598</v>
      </c>
      <c r="Y367" s="270">
        <v>1.2888488637540694</v>
      </c>
      <c r="Z367" s="270">
        <v>81.186551251739459</v>
      </c>
      <c r="AA367" s="270">
        <v>28153.479903120617</v>
      </c>
      <c r="AB367" s="270">
        <v>216.88006874492521</v>
      </c>
      <c r="AC367" s="270">
        <v>4.5066252097582593</v>
      </c>
      <c r="AD367" s="270">
        <v>1.4182530914093188</v>
      </c>
      <c r="AE367" s="270">
        <v>1.709915125476996</v>
      </c>
      <c r="AF367" s="270">
        <v>8.242614934277824E-2</v>
      </c>
      <c r="AG367" s="270">
        <v>33.783011085630342</v>
      </c>
      <c r="AH367" s="270">
        <v>68.923794402090437</v>
      </c>
      <c r="AI367" s="270">
        <v>7.7779659668944783</v>
      </c>
      <c r="AJ367" s="270">
        <v>21.794651098167389</v>
      </c>
      <c r="AK367" s="270">
        <v>1176.2526247221083</v>
      </c>
      <c r="AL367" s="270">
        <v>35.160066053589709</v>
      </c>
      <c r="AM367" s="270">
        <v>3.032203424941831</v>
      </c>
      <c r="AN367" s="270">
        <v>142.52510316379082</v>
      </c>
      <c r="AO367" s="270">
        <v>4.2241910338103619</v>
      </c>
      <c r="AP367" s="270">
        <v>1165.5346119898431</v>
      </c>
      <c r="AQ367" s="270">
        <v>1.0587418844258483</v>
      </c>
      <c r="AR367" s="270">
        <v>1.4725407327213715</v>
      </c>
      <c r="AS367" s="270">
        <v>0.16391883297712376</v>
      </c>
      <c r="AT367" s="270">
        <v>0.76751850962770352</v>
      </c>
      <c r="AU367" s="270">
        <v>3.3009840163823809</v>
      </c>
      <c r="AV367" s="270">
        <v>0.12676370711908383</v>
      </c>
      <c r="AW367" s="270">
        <v>0.30433503040073751</v>
      </c>
      <c r="AX367" s="270">
        <v>4.0180946948063685E-2</v>
      </c>
      <c r="AY367" s="270">
        <v>0.24824508151195293</v>
      </c>
      <c r="AZ367" s="270">
        <v>3.6600302577947795E-2</v>
      </c>
      <c r="BA367" s="270">
        <v>15.290085723092647</v>
      </c>
      <c r="BB367" s="270">
        <v>19.578836386700885</v>
      </c>
      <c r="BC367" s="270">
        <v>32.197005982623921</v>
      </c>
      <c r="BD367" s="270">
        <v>56.449419969821172</v>
      </c>
      <c r="BE367" s="270">
        <v>32.996316993836921</v>
      </c>
      <c r="BF367" s="270">
        <v>165.44196357568475</v>
      </c>
      <c r="BG367" s="26"/>
    </row>
    <row r="368" spans="1:59" s="96" customFormat="1" ht="12.75" x14ac:dyDescent="0.2">
      <c r="A368" s="13">
        <v>1.8499999999999901</v>
      </c>
      <c r="B368" s="279">
        <v>760</v>
      </c>
      <c r="C368" s="408">
        <v>8.8047753632663301</v>
      </c>
      <c r="D368" s="408">
        <v>33.341529997609399</v>
      </c>
      <c r="E368" s="408"/>
      <c r="F368" s="408"/>
      <c r="G368" s="408"/>
      <c r="H368" s="408"/>
      <c r="I368" s="408">
        <v>46.286186614621201</v>
      </c>
      <c r="J368" s="408">
        <v>6.7739364922902103</v>
      </c>
      <c r="K368" s="408">
        <v>3.7395613106152599</v>
      </c>
      <c r="L368" s="408"/>
      <c r="M368" s="408"/>
      <c r="N368" s="408"/>
      <c r="O368" s="411">
        <v>1.0540102215976499</v>
      </c>
      <c r="P368" s="417">
        <v>15.100148849202</v>
      </c>
      <c r="Q368" s="237">
        <v>71.687159835657596</v>
      </c>
      <c r="R368" s="237">
        <v>0</v>
      </c>
      <c r="S368" s="237">
        <v>17.055503778359345</v>
      </c>
      <c r="T368" s="237">
        <v>0.20280318880302983</v>
      </c>
      <c r="U368" s="237">
        <v>6.1440398400066633E-2</v>
      </c>
      <c r="V368" s="237">
        <v>1.0908461617438241</v>
      </c>
      <c r="W368" s="237">
        <v>6.9465763515157954</v>
      </c>
      <c r="X368" s="412">
        <v>2.9556702855203372</v>
      </c>
      <c r="Y368" s="270">
        <v>1.3466650547991657</v>
      </c>
      <c r="Z368" s="270">
        <v>82.682296297175242</v>
      </c>
      <c r="AA368" s="270">
        <v>28502.302424043715</v>
      </c>
      <c r="AB368" s="270">
        <v>217.35853779528</v>
      </c>
      <c r="AC368" s="270">
        <v>4.6530685615168075</v>
      </c>
      <c r="AD368" s="270">
        <v>1.4713934155553039</v>
      </c>
      <c r="AE368" s="270">
        <v>1.7111810547232675</v>
      </c>
      <c r="AF368" s="270">
        <v>8.2592024638924261E-2</v>
      </c>
      <c r="AG368" s="270">
        <v>35.108108636798029</v>
      </c>
      <c r="AH368" s="270">
        <v>70.941196348461887</v>
      </c>
      <c r="AI368" s="270">
        <v>7.9407689986966989</v>
      </c>
      <c r="AJ368" s="270">
        <v>22.653794624823348</v>
      </c>
      <c r="AK368" s="270">
        <v>1223.4585682447773</v>
      </c>
      <c r="AL368" s="270">
        <v>35.78892799934269</v>
      </c>
      <c r="AM368" s="270">
        <v>3.0451214693243216</v>
      </c>
      <c r="AN368" s="270">
        <v>143.8575163147741</v>
      </c>
      <c r="AO368" s="270">
        <v>4.2619592294704312</v>
      </c>
      <c r="AP368" s="270">
        <v>1162.7159433131521</v>
      </c>
      <c r="AQ368" s="270">
        <v>1.0626036105853407</v>
      </c>
      <c r="AR368" s="270">
        <v>1.4740913203370556</v>
      </c>
      <c r="AS368" s="270">
        <v>0.16399965524155516</v>
      </c>
      <c r="AT368" s="270">
        <v>0.76766916371294902</v>
      </c>
      <c r="AU368" s="270">
        <v>3.3012627321479053</v>
      </c>
      <c r="AV368" s="270">
        <v>0.12676938456911149</v>
      </c>
      <c r="AW368" s="270">
        <v>0.30432369913798624</v>
      </c>
      <c r="AX368" s="270">
        <v>4.017776505390698E-2</v>
      </c>
      <c r="AY368" s="270">
        <v>0.24822044430918669</v>
      </c>
      <c r="AZ368" s="270">
        <v>3.659642300200678E-2</v>
      </c>
      <c r="BA368" s="270">
        <v>15.28897620329009</v>
      </c>
      <c r="BB368" s="270">
        <v>19.406808687146331</v>
      </c>
      <c r="BC368" s="270">
        <v>32.083481756396111</v>
      </c>
      <c r="BD368" s="270">
        <v>56.57654021868268</v>
      </c>
      <c r="BE368" s="270">
        <v>32.891663063790318</v>
      </c>
      <c r="BF368" s="270">
        <v>165.56619153262287</v>
      </c>
      <c r="BG368" s="26"/>
    </row>
    <row r="369" spans="1:59" s="96" customFormat="1" ht="12.75" x14ac:dyDescent="0.2">
      <c r="A369" s="13">
        <v>1.9</v>
      </c>
      <c r="B369" s="279">
        <v>760</v>
      </c>
      <c r="C369" s="408">
        <v>8.42854798647328</v>
      </c>
      <c r="D369" s="408">
        <v>33.541822761777397</v>
      </c>
      <c r="E369" s="408"/>
      <c r="F369" s="408"/>
      <c r="G369" s="408"/>
      <c r="H369" s="408"/>
      <c r="I369" s="408">
        <v>46.380349642261599</v>
      </c>
      <c r="J369" s="408">
        <v>6.87430471858882</v>
      </c>
      <c r="K369" s="408">
        <v>3.7209646831899201</v>
      </c>
      <c r="L369" s="408"/>
      <c r="M369" s="408"/>
      <c r="N369" s="408"/>
      <c r="O369" s="411">
        <v>1.0540102077090301</v>
      </c>
      <c r="P369" s="417">
        <v>15.784736823126799</v>
      </c>
      <c r="Q369" s="237">
        <v>71.845692312464948</v>
      </c>
      <c r="R369" s="237">
        <v>0</v>
      </c>
      <c r="S369" s="237">
        <v>16.915437953926123</v>
      </c>
      <c r="T369" s="237">
        <v>0.21152743463863005</v>
      </c>
      <c r="U369" s="237">
        <v>6.2925671633114258E-2</v>
      </c>
      <c r="V369" s="237">
        <v>1.103127747166891</v>
      </c>
      <c r="W369" s="237">
        <v>6.7297956256493165</v>
      </c>
      <c r="X369" s="412">
        <v>3.131493254520981</v>
      </c>
      <c r="Y369" s="270">
        <v>1.4025415700350194</v>
      </c>
      <c r="Z369" s="270">
        <v>84.877831666234215</v>
      </c>
      <c r="AA369" s="270">
        <v>29172.937982160231</v>
      </c>
      <c r="AB369" s="270">
        <v>221.28402362627887</v>
      </c>
      <c r="AC369" s="270">
        <v>4.7853593138734123</v>
      </c>
      <c r="AD369" s="270">
        <v>1.5204893228084009</v>
      </c>
      <c r="AE369" s="270">
        <v>1.7151075474587463</v>
      </c>
      <c r="AF369" s="270">
        <v>8.2747535735609445E-2</v>
      </c>
      <c r="AG369" s="270">
        <v>36.317551650585415</v>
      </c>
      <c r="AH369" s="270">
        <v>72.72981877686199</v>
      </c>
      <c r="AI369" s="270">
        <v>8.0801919956580317</v>
      </c>
      <c r="AJ369" s="270">
        <v>23.437050961520455</v>
      </c>
      <c r="AK369" s="270">
        <v>1266.6660961226257</v>
      </c>
      <c r="AL369" s="270">
        <v>36.315088989602906</v>
      </c>
      <c r="AM369" s="270">
        <v>3.0520371857175985</v>
      </c>
      <c r="AN369" s="270">
        <v>144.86802240246871</v>
      </c>
      <c r="AO369" s="270">
        <v>4.2911798470623941</v>
      </c>
      <c r="AP369" s="270">
        <v>1163.540284922118</v>
      </c>
      <c r="AQ369" s="270">
        <v>1.0645040562961237</v>
      </c>
      <c r="AR369" s="270">
        <v>1.4731132910109204</v>
      </c>
      <c r="AS369" s="270">
        <v>0.16380525509289573</v>
      </c>
      <c r="AT369" s="270">
        <v>0.76654604710355134</v>
      </c>
      <c r="AU369" s="270">
        <v>3.2960772381595431</v>
      </c>
      <c r="AV369" s="270">
        <v>0.12656557117181755</v>
      </c>
      <c r="AW369" s="270">
        <v>0.30381008491648187</v>
      </c>
      <c r="AX369" s="270">
        <v>4.0108250654517383E-2</v>
      </c>
      <c r="AY369" s="270">
        <v>0.24778599933563997</v>
      </c>
      <c r="AZ369" s="270">
        <v>3.6532080129870526E-2</v>
      </c>
      <c r="BA369" s="270">
        <v>15.262550481403993</v>
      </c>
      <c r="BB369" s="270">
        <v>19.437005463032204</v>
      </c>
      <c r="BC369" s="270">
        <v>31.970395569175377</v>
      </c>
      <c r="BD369" s="270">
        <v>56.629943463641048</v>
      </c>
      <c r="BE369" s="270">
        <v>32.835826580534935</v>
      </c>
      <c r="BF369" s="270">
        <v>165.4416847962205</v>
      </c>
      <c r="BG369" s="26"/>
    </row>
    <row r="370" spans="1:59" s="96" customFormat="1" ht="12.75" x14ac:dyDescent="0.2">
      <c r="A370" s="13">
        <v>1.9500000000000097</v>
      </c>
      <c r="B370" s="279">
        <v>760</v>
      </c>
      <c r="C370" s="408">
        <v>8.1134359669323999</v>
      </c>
      <c r="D370" s="408">
        <v>33.6954054100053</v>
      </c>
      <c r="E370" s="408"/>
      <c r="F370" s="408"/>
      <c r="G370" s="408"/>
      <c r="H370" s="408"/>
      <c r="I370" s="408">
        <v>46.4287779583168</v>
      </c>
      <c r="J370" s="408">
        <v>6.9566126991832702</v>
      </c>
      <c r="K370" s="408">
        <v>3.75175773461106</v>
      </c>
      <c r="L370" s="408"/>
      <c r="M370" s="408"/>
      <c r="N370" s="408"/>
      <c r="O370" s="411">
        <v>1.05401023095122</v>
      </c>
      <c r="P370" s="417">
        <v>16.381416604812099</v>
      </c>
      <c r="Q370" s="237">
        <v>71.957884317571768</v>
      </c>
      <c r="R370" s="237">
        <v>0</v>
      </c>
      <c r="S370" s="237">
        <v>16.838713652424168</v>
      </c>
      <c r="T370" s="237">
        <v>0.20998867089606763</v>
      </c>
      <c r="U370" s="237">
        <v>6.1991142939515832E-2</v>
      </c>
      <c r="V370" s="237">
        <v>1.1239322440487858</v>
      </c>
      <c r="W370" s="237">
        <v>6.5986465241457699</v>
      </c>
      <c r="X370" s="412">
        <v>3.2088434479739245</v>
      </c>
      <c r="Y370" s="270">
        <v>1.4518219292190282</v>
      </c>
      <c r="Z370" s="270">
        <v>86.341580950303054</v>
      </c>
      <c r="AA370" s="270">
        <v>29564.55327349971</v>
      </c>
      <c r="AB370" s="270">
        <v>222.82468624904425</v>
      </c>
      <c r="AC370" s="270">
        <v>4.9027755744840169</v>
      </c>
      <c r="AD370" s="270">
        <v>1.5639710053047922</v>
      </c>
      <c r="AE370" s="270">
        <v>1.7169531749844043</v>
      </c>
      <c r="AF370" s="270">
        <v>8.2871221305116621E-2</v>
      </c>
      <c r="AG370" s="270">
        <v>37.400559937910586</v>
      </c>
      <c r="AH370" s="270">
        <v>74.313846367901789</v>
      </c>
      <c r="AI370" s="270">
        <v>8.2033485976140899</v>
      </c>
      <c r="AJ370" s="270">
        <v>24.13899222878808</v>
      </c>
      <c r="AK370" s="270">
        <v>1305.4081361608228</v>
      </c>
      <c r="AL370" s="270">
        <v>36.781305021629777</v>
      </c>
      <c r="AM370" s="270">
        <v>3.0595806191404016</v>
      </c>
      <c r="AN370" s="270">
        <v>145.78744853132281</v>
      </c>
      <c r="AO370" s="270">
        <v>4.3175910910428739</v>
      </c>
      <c r="AP370" s="270">
        <v>1162.5433498801474</v>
      </c>
      <c r="AQ370" s="270">
        <v>1.0666891188581402</v>
      </c>
      <c r="AR370" s="270">
        <v>1.4732071207850266</v>
      </c>
      <c r="AS370" s="270">
        <v>0.16374614100087476</v>
      </c>
      <c r="AT370" s="270">
        <v>0.76609597505945393</v>
      </c>
      <c r="AU370" s="270">
        <v>3.2938559960658407</v>
      </c>
      <c r="AV370" s="270">
        <v>0.12647643258889843</v>
      </c>
      <c r="AW370" s="270">
        <v>0.30357654788724181</v>
      </c>
      <c r="AX370" s="270">
        <v>4.0076063868011914E-2</v>
      </c>
      <c r="AY370" s="270">
        <v>0.24758310865958388</v>
      </c>
      <c r="AZ370" s="270">
        <v>3.6501939777353845E-2</v>
      </c>
      <c r="BA370" s="270">
        <v>15.250335055363193</v>
      </c>
      <c r="BB370" s="270">
        <v>19.372498196707461</v>
      </c>
      <c r="BC370" s="270">
        <v>31.890865436835195</v>
      </c>
      <c r="BD370" s="270">
        <v>56.70341686492808</v>
      </c>
      <c r="BE370" s="270">
        <v>32.772521212229485</v>
      </c>
      <c r="BF370" s="270">
        <v>165.43523122479363</v>
      </c>
      <c r="BG370" s="26"/>
    </row>
    <row r="371" spans="1:59" s="96" customFormat="1" ht="12.75" x14ac:dyDescent="0.2">
      <c r="A371" s="13">
        <v>2</v>
      </c>
      <c r="B371" s="279">
        <v>760</v>
      </c>
      <c r="C371" s="408">
        <v>7.7704260973963102</v>
      </c>
      <c r="D371" s="408">
        <v>33.869113277886797</v>
      </c>
      <c r="E371" s="408"/>
      <c r="F371" s="408"/>
      <c r="G371" s="408"/>
      <c r="H371" s="408"/>
      <c r="I371" s="408">
        <v>46.469225542948003</v>
      </c>
      <c r="J371" s="408">
        <v>7.0466540931418598</v>
      </c>
      <c r="K371" s="408">
        <v>3.79057078218684</v>
      </c>
      <c r="L371" s="408"/>
      <c r="M371" s="408"/>
      <c r="N371" s="408"/>
      <c r="O371" s="411">
        <v>1.0540102064402199</v>
      </c>
      <c r="P371" s="417">
        <v>17.082644533773301</v>
      </c>
      <c r="Q371" s="237">
        <v>72.100521936204885</v>
      </c>
      <c r="R371" s="237">
        <v>0</v>
      </c>
      <c r="S371" s="237">
        <v>16.738549940831206</v>
      </c>
      <c r="T371" s="237">
        <v>0.20940935633209065</v>
      </c>
      <c r="U371" s="237">
        <v>6.1111730118697187E-2</v>
      </c>
      <c r="V371" s="237">
        <v>1.1383134554236964</v>
      </c>
      <c r="W371" s="237">
        <v>6.4536022626354645</v>
      </c>
      <c r="X371" s="412">
        <v>3.2984913184539604</v>
      </c>
      <c r="Y371" s="270">
        <v>1.5094047457261859</v>
      </c>
      <c r="Z371" s="270">
        <v>87.937926441983237</v>
      </c>
      <c r="AA371" s="270">
        <v>29980.189902697301</v>
      </c>
      <c r="AB371" s="270">
        <v>224.3125309076018</v>
      </c>
      <c r="AC371" s="270">
        <v>5.037067114076601</v>
      </c>
      <c r="AD371" s="270">
        <v>1.6141840002969539</v>
      </c>
      <c r="AE371" s="270">
        <v>1.7188029036560974</v>
      </c>
      <c r="AF371" s="270">
        <v>8.3005679550628444E-2</v>
      </c>
      <c r="AG371" s="270">
        <v>38.655894093617185</v>
      </c>
      <c r="AH371" s="270">
        <v>76.121506665625134</v>
      </c>
      <c r="AI371" s="270">
        <v>8.3422170956685253</v>
      </c>
      <c r="AJ371" s="270">
        <v>24.953104223719244</v>
      </c>
      <c r="AK371" s="270">
        <v>1350.3701798111906</v>
      </c>
      <c r="AL371" s="270">
        <v>37.305900296790348</v>
      </c>
      <c r="AM371" s="270">
        <v>3.0684190618949891</v>
      </c>
      <c r="AN371" s="270">
        <v>146.82169949921035</v>
      </c>
      <c r="AO371" s="270">
        <v>4.3471162564986399</v>
      </c>
      <c r="AP371" s="270">
        <v>1161.3093543299253</v>
      </c>
      <c r="AQ371" s="270">
        <v>1.0692717990869218</v>
      </c>
      <c r="AR371" s="270">
        <v>1.4736468373150409</v>
      </c>
      <c r="AS371" s="270">
        <v>0.16372090421889568</v>
      </c>
      <c r="AT371" s="270">
        <v>0.76579390312843387</v>
      </c>
      <c r="AU371" s="270">
        <v>3.2922556456220735</v>
      </c>
      <c r="AV371" s="270">
        <v>0.12641092347505864</v>
      </c>
      <c r="AW371" s="270">
        <v>0.30339879537402642</v>
      </c>
      <c r="AX371" s="270">
        <v>4.0051189544020607E-2</v>
      </c>
      <c r="AY371" s="270">
        <v>0.24742527465927128</v>
      </c>
      <c r="AZ371" s="270">
        <v>3.64784455430388E-2</v>
      </c>
      <c r="BA371" s="270">
        <v>15.240922618373792</v>
      </c>
      <c r="BB371" s="270">
        <v>19.293053262087152</v>
      </c>
      <c r="BC371" s="270">
        <v>31.80184443935174</v>
      </c>
      <c r="BD371" s="270">
        <v>56.787351011133445</v>
      </c>
      <c r="BE371" s="270">
        <v>32.702345506256322</v>
      </c>
      <c r="BF371" s="270">
        <v>165.45769245647648</v>
      </c>
      <c r="BG371" s="26"/>
    </row>
    <row r="372" spans="1:59" s="96" customFormat="1" ht="12.75" x14ac:dyDescent="0.2">
      <c r="A372" s="13">
        <v>2.0499999999999998</v>
      </c>
      <c r="B372" s="279">
        <v>760</v>
      </c>
      <c r="C372" s="408">
        <v>7.4415059932379402</v>
      </c>
      <c r="D372" s="408">
        <v>34.034915734519601</v>
      </c>
      <c r="E372" s="408"/>
      <c r="F372" s="408"/>
      <c r="G372" s="408"/>
      <c r="H372" s="408"/>
      <c r="I372" s="408">
        <v>46.515808841822597</v>
      </c>
      <c r="J372" s="408">
        <v>7.1337267762897101</v>
      </c>
      <c r="K372" s="408">
        <v>3.82003244272757</v>
      </c>
      <c r="L372" s="408"/>
      <c r="M372" s="408"/>
      <c r="N372" s="408"/>
      <c r="O372" s="411">
        <v>1.05401021140254</v>
      </c>
      <c r="P372" s="417">
        <v>17.820430408451301</v>
      </c>
      <c r="Q372" s="237">
        <v>72.257188602875416</v>
      </c>
      <c r="R372" s="237">
        <v>0</v>
      </c>
      <c r="S372" s="237">
        <v>16.622966006950659</v>
      </c>
      <c r="T372" s="237">
        <v>0.21060718286793392</v>
      </c>
      <c r="U372" s="237">
        <v>6.0667726121783686E-2</v>
      </c>
      <c r="V372" s="237">
        <v>1.1508545583324741</v>
      </c>
      <c r="W372" s="237">
        <v>6.2884903460489996</v>
      </c>
      <c r="X372" s="412">
        <v>3.4092255768027093</v>
      </c>
      <c r="Y372" s="270">
        <v>1.5693210201013781</v>
      </c>
      <c r="Z372" s="270">
        <v>89.608925129174025</v>
      </c>
      <c r="AA372" s="270">
        <v>30424.15102869536</v>
      </c>
      <c r="AB372" s="270">
        <v>226.07506292658522</v>
      </c>
      <c r="AC372" s="270">
        <v>5.1729481018026116</v>
      </c>
      <c r="AD372" s="270">
        <v>1.6655089565549699</v>
      </c>
      <c r="AE372" s="270">
        <v>1.7208241549559706</v>
      </c>
      <c r="AF372" s="270">
        <v>8.3136149119324418E-2</v>
      </c>
      <c r="AG372" s="270">
        <v>39.940730274857444</v>
      </c>
      <c r="AH372" s="270">
        <v>77.936530506953574</v>
      </c>
      <c r="AI372" s="270">
        <v>8.4793935995366922</v>
      </c>
      <c r="AJ372" s="270">
        <v>25.786456549363688</v>
      </c>
      <c r="AK372" s="270">
        <v>1396.4754604166117</v>
      </c>
      <c r="AL372" s="270">
        <v>37.820395593003141</v>
      </c>
      <c r="AM372" s="270">
        <v>3.0765368355035432</v>
      </c>
      <c r="AN372" s="270">
        <v>147.81292586212351</v>
      </c>
      <c r="AO372" s="270">
        <v>4.3754773484588414</v>
      </c>
      <c r="AP372" s="270">
        <v>1160.3973591977483</v>
      </c>
      <c r="AQ372" s="270">
        <v>1.0716242734620851</v>
      </c>
      <c r="AR372" s="270">
        <v>1.4738456896289787</v>
      </c>
      <c r="AS372" s="270">
        <v>0.16367117347012941</v>
      </c>
      <c r="AT372" s="270">
        <v>0.76538295175104798</v>
      </c>
      <c r="AU372" s="270">
        <v>3.2901956889309267</v>
      </c>
      <c r="AV372" s="270">
        <v>0.12632789391605395</v>
      </c>
      <c r="AW372" s="270">
        <v>0.30317953650389207</v>
      </c>
      <c r="AX372" s="270">
        <v>4.0020867130657382E-2</v>
      </c>
      <c r="AY372" s="270">
        <v>0.24723387401724839</v>
      </c>
      <c r="AZ372" s="270">
        <v>3.6450002598531067E-2</v>
      </c>
      <c r="BA372" s="270">
        <v>15.229427206964518</v>
      </c>
      <c r="BB372" s="270">
        <v>19.232161411037055</v>
      </c>
      <c r="BC372" s="270">
        <v>31.716377496017564</v>
      </c>
      <c r="BD372" s="270">
        <v>56.863513766015899</v>
      </c>
      <c r="BE372" s="270">
        <v>32.638217682685813</v>
      </c>
      <c r="BF372" s="270">
        <v>165.45775409474101</v>
      </c>
      <c r="BG372" s="26"/>
    </row>
    <row r="373" spans="1:59" s="96" customFormat="1" ht="12.75" x14ac:dyDescent="0.2">
      <c r="A373" s="13">
        <v>2.1000000000000099</v>
      </c>
      <c r="B373" s="279">
        <v>760</v>
      </c>
      <c r="C373" s="408">
        <v>7.1686618474020598</v>
      </c>
      <c r="D373" s="408">
        <v>34.164779497344398</v>
      </c>
      <c r="E373" s="408"/>
      <c r="F373" s="408"/>
      <c r="G373" s="408"/>
      <c r="H373" s="408"/>
      <c r="I373" s="408">
        <v>46.582649608615199</v>
      </c>
      <c r="J373" s="408">
        <v>7.2071279243952304</v>
      </c>
      <c r="K373" s="408">
        <v>3.8227709051100498</v>
      </c>
      <c r="L373" s="408"/>
      <c r="M373" s="408"/>
      <c r="N373" s="408"/>
      <c r="O373" s="411">
        <v>1.0540102171330501</v>
      </c>
      <c r="P373" s="417">
        <v>18.497558964566501</v>
      </c>
      <c r="Q373" s="237">
        <v>72.403511864365782</v>
      </c>
      <c r="R373" s="237">
        <v>0</v>
      </c>
      <c r="S373" s="237">
        <v>16.504970864720867</v>
      </c>
      <c r="T373" s="237">
        <v>0.21454189720878838</v>
      </c>
      <c r="U373" s="237">
        <v>6.113372865322942E-2</v>
      </c>
      <c r="V373" s="237">
        <v>1.1667700866504231</v>
      </c>
      <c r="W373" s="237">
        <v>6.100467567684019</v>
      </c>
      <c r="X373" s="412">
        <v>3.5486039907168871</v>
      </c>
      <c r="Y373" s="270">
        <v>1.6234729870147069</v>
      </c>
      <c r="Z373" s="270">
        <v>91.287153407567686</v>
      </c>
      <c r="AA373" s="270">
        <v>30901.248403252252</v>
      </c>
      <c r="AB373" s="270">
        <v>228.46192572595206</v>
      </c>
      <c r="AC373" s="270">
        <v>5.2916286432850601</v>
      </c>
      <c r="AD373" s="270">
        <v>1.710779196562723</v>
      </c>
      <c r="AE373" s="270">
        <v>1.7231861708461818</v>
      </c>
      <c r="AF373" s="270">
        <v>8.3247694189025528E-2</v>
      </c>
      <c r="AG373" s="270">
        <v>41.070952466240541</v>
      </c>
      <c r="AH373" s="270">
        <v>79.499387988949437</v>
      </c>
      <c r="AI373" s="270">
        <v>8.5951338512257731</v>
      </c>
      <c r="AJ373" s="270">
        <v>26.519111385772533</v>
      </c>
      <c r="AK373" s="270">
        <v>1437.1336497343159</v>
      </c>
      <c r="AL373" s="270">
        <v>38.248658577368879</v>
      </c>
      <c r="AM373" s="270">
        <v>3.0818769496786751</v>
      </c>
      <c r="AN373" s="270">
        <v>148.59484445357424</v>
      </c>
      <c r="AO373" s="270">
        <v>4.3981753733099582</v>
      </c>
      <c r="AP373" s="270">
        <v>1160.3634305831702</v>
      </c>
      <c r="AQ373" s="270">
        <v>1.0731080481813193</v>
      </c>
      <c r="AR373" s="270">
        <v>1.4732164753340311</v>
      </c>
      <c r="AS373" s="270">
        <v>0.16353873150417339</v>
      </c>
      <c r="AT373" s="270">
        <v>0.76460738236004655</v>
      </c>
      <c r="AU373" s="270">
        <v>3.2866011722682424</v>
      </c>
      <c r="AV373" s="270">
        <v>0.12618641503335368</v>
      </c>
      <c r="AW373" s="270">
        <v>0.3028220525752523</v>
      </c>
      <c r="AX373" s="270">
        <v>3.9972414526190297E-2</v>
      </c>
      <c r="AY373" s="270">
        <v>0.24693077682516951</v>
      </c>
      <c r="AZ373" s="270">
        <v>3.6405089439085506E-2</v>
      </c>
      <c r="BA373" s="270">
        <v>15.210992799543165</v>
      </c>
      <c r="BB373" s="270">
        <v>19.222564118469474</v>
      </c>
      <c r="BC373" s="270">
        <v>31.64723950838593</v>
      </c>
      <c r="BD373" s="270">
        <v>56.913484234979762</v>
      </c>
      <c r="BE373" s="270">
        <v>32.592860716449998</v>
      </c>
      <c r="BF373" s="270">
        <v>165.38411208243332</v>
      </c>
      <c r="BG373" s="26"/>
    </row>
    <row r="374" spans="1:59" s="96" customFormat="1" ht="12.75" x14ac:dyDescent="0.2">
      <c r="A374" s="13">
        <v>2.15</v>
      </c>
      <c r="B374" s="279">
        <v>760</v>
      </c>
      <c r="C374" s="408">
        <v>6.8851413034453204</v>
      </c>
      <c r="D374" s="408">
        <v>34.311230677014201</v>
      </c>
      <c r="E374" s="408"/>
      <c r="F374" s="408"/>
      <c r="G374" s="408"/>
      <c r="H374" s="408"/>
      <c r="I374" s="408">
        <v>46.637853071019897</v>
      </c>
      <c r="J374" s="408">
        <v>7.2817836836675101</v>
      </c>
      <c r="K374" s="408">
        <v>3.8299810285458502</v>
      </c>
      <c r="L374" s="408"/>
      <c r="M374" s="408"/>
      <c r="N374" s="408"/>
      <c r="O374" s="411">
        <v>1.0540102363071899</v>
      </c>
      <c r="P374" s="417">
        <v>19.255159163167502</v>
      </c>
      <c r="Q374" s="237">
        <v>72.5730687886889</v>
      </c>
      <c r="R374" s="237">
        <v>0</v>
      </c>
      <c r="S374" s="237">
        <v>16.3754156334785</v>
      </c>
      <c r="T374" s="237">
        <v>0.2145827660611721</v>
      </c>
      <c r="U374" s="237">
        <v>6.069453217181079E-2</v>
      </c>
      <c r="V374" s="237">
        <v>1.1880461639782058</v>
      </c>
      <c r="W374" s="237">
        <v>5.886683793935239</v>
      </c>
      <c r="X374" s="412">
        <v>3.7015083216861733</v>
      </c>
      <c r="Y374" s="270">
        <v>1.6836896114825797</v>
      </c>
      <c r="Z374" s="270">
        <v>93.047375657097703</v>
      </c>
      <c r="AA374" s="270">
        <v>31392.506620693872</v>
      </c>
      <c r="AB374" s="270">
        <v>230.80925085781973</v>
      </c>
      <c r="AC374" s="270">
        <v>5.420327199260111</v>
      </c>
      <c r="AD374" s="270">
        <v>1.7604508305725115</v>
      </c>
      <c r="AE374" s="270">
        <v>1.7255124185095549</v>
      </c>
      <c r="AF374" s="270">
        <v>8.3363487849813442E-2</v>
      </c>
      <c r="AG374" s="270">
        <v>42.315516169764336</v>
      </c>
      <c r="AH374" s="270">
        <v>81.193893705665829</v>
      </c>
      <c r="AI374" s="270">
        <v>8.7191773388905318</v>
      </c>
      <c r="AJ374" s="270">
        <v>27.326491595675108</v>
      </c>
      <c r="AK374" s="270">
        <v>1481.9531347776185</v>
      </c>
      <c r="AL374" s="270">
        <v>38.707400975278333</v>
      </c>
      <c r="AM374" s="270">
        <v>3.0880958743550071</v>
      </c>
      <c r="AN374" s="270">
        <v>149.43855662366144</v>
      </c>
      <c r="AO374" s="270">
        <v>4.422410942469452</v>
      </c>
      <c r="AP374" s="270">
        <v>1160.2211857626762</v>
      </c>
      <c r="AQ374" s="270">
        <v>1.0748666837610832</v>
      </c>
      <c r="AR374" s="270">
        <v>1.4729451920784282</v>
      </c>
      <c r="AS374" s="270">
        <v>0.16344573195575188</v>
      </c>
      <c r="AT374" s="270">
        <v>0.76401662976516049</v>
      </c>
      <c r="AU374" s="270">
        <v>3.2838039421430993</v>
      </c>
      <c r="AV374" s="270">
        <v>0.12607558690502871</v>
      </c>
      <c r="AW374" s="270">
        <v>0.30253848877654027</v>
      </c>
      <c r="AX374" s="270">
        <v>3.9933760955200792E-2</v>
      </c>
      <c r="AY374" s="270">
        <v>0.24668839524188324</v>
      </c>
      <c r="AZ374" s="270">
        <v>3.6369150984242815E-2</v>
      </c>
      <c r="BA374" s="270">
        <v>15.196311963528698</v>
      </c>
      <c r="BB374" s="270">
        <v>19.204608948725497</v>
      </c>
      <c r="BC374" s="270">
        <v>31.569635567333478</v>
      </c>
      <c r="BD374" s="270">
        <v>56.967341993998829</v>
      </c>
      <c r="BE374" s="270">
        <v>32.543960394415386</v>
      </c>
      <c r="BF374" s="270">
        <v>165.33869227407203</v>
      </c>
      <c r="BG374" s="26"/>
    </row>
    <row r="375" spans="1:59" s="96" customFormat="1" ht="12.75" x14ac:dyDescent="0.2">
      <c r="A375" s="13">
        <v>2.2000000000000099</v>
      </c>
      <c r="B375" s="279">
        <v>760</v>
      </c>
      <c r="C375" s="408">
        <v>6.6562519759387202</v>
      </c>
      <c r="D375" s="408">
        <v>34.413358259524102</v>
      </c>
      <c r="E375" s="408"/>
      <c r="F375" s="408"/>
      <c r="G375" s="408"/>
      <c r="H375" s="408"/>
      <c r="I375" s="408">
        <v>46.7042300090257</v>
      </c>
      <c r="J375" s="408">
        <v>7.3466379639428698</v>
      </c>
      <c r="K375" s="408">
        <v>3.8255115794727899</v>
      </c>
      <c r="L375" s="408"/>
      <c r="M375" s="408"/>
      <c r="N375" s="408"/>
      <c r="O375" s="411">
        <v>1.0540102120958501</v>
      </c>
      <c r="P375" s="417">
        <v>19.9209946824394</v>
      </c>
      <c r="Q375" s="237">
        <v>72.716871690624075</v>
      </c>
      <c r="R375" s="237">
        <v>0</v>
      </c>
      <c r="S375" s="237">
        <v>16.250211839908129</v>
      </c>
      <c r="T375" s="237">
        <v>0.22071088857355067</v>
      </c>
      <c r="U375" s="237">
        <v>6.1535010571874396E-2</v>
      </c>
      <c r="V375" s="237">
        <v>1.1968309464141744</v>
      </c>
      <c r="W375" s="237">
        <v>5.698572344858027</v>
      </c>
      <c r="X375" s="412">
        <v>3.8552672790501687</v>
      </c>
      <c r="Y375" s="270">
        <v>1.7360595235139371</v>
      </c>
      <c r="Z375" s="270">
        <v>94.64364811347383</v>
      </c>
      <c r="AA375" s="270">
        <v>31850.537110641071</v>
      </c>
      <c r="AB375" s="270">
        <v>233.18778158180655</v>
      </c>
      <c r="AC375" s="270">
        <v>5.5296593967521206</v>
      </c>
      <c r="AD375" s="270">
        <v>1.8028239245337994</v>
      </c>
      <c r="AE375" s="270">
        <v>1.7277178310632098</v>
      </c>
      <c r="AF375" s="270">
        <v>8.3458501473697141E-2</v>
      </c>
      <c r="AG375" s="270">
        <v>43.376047961675646</v>
      </c>
      <c r="AH375" s="270">
        <v>82.610924219850574</v>
      </c>
      <c r="AI375" s="270">
        <v>8.8212924659998873</v>
      </c>
      <c r="AJ375" s="270">
        <v>28.013988694972049</v>
      </c>
      <c r="AK375" s="270">
        <v>1520.2461934323878</v>
      </c>
      <c r="AL375" s="270">
        <v>39.080378388712312</v>
      </c>
      <c r="AM375" s="270">
        <v>3.0921225265658907</v>
      </c>
      <c r="AN375" s="270">
        <v>150.09146743348438</v>
      </c>
      <c r="AO375" s="270">
        <v>4.4415235383178011</v>
      </c>
      <c r="AP375" s="270">
        <v>1160.4138242065201</v>
      </c>
      <c r="AQ375" s="270">
        <v>1.0759599327587954</v>
      </c>
      <c r="AR375" s="270">
        <v>1.4721383149403753</v>
      </c>
      <c r="AS375" s="270">
        <v>0.1633025435154293</v>
      </c>
      <c r="AT375" s="270">
        <v>0.76321298688281103</v>
      </c>
      <c r="AU375" s="270">
        <v>3.2801244306459187</v>
      </c>
      <c r="AV375" s="270">
        <v>0.12593132681063779</v>
      </c>
      <c r="AW375" s="270">
        <v>0.30217670074790198</v>
      </c>
      <c r="AX375" s="270">
        <v>3.9884896463238347E-2</v>
      </c>
      <c r="AY375" s="270">
        <v>0.24638319306647691</v>
      </c>
      <c r="AZ375" s="270">
        <v>3.6323945528867571E-2</v>
      </c>
      <c r="BA375" s="270">
        <v>15.177704068870669</v>
      </c>
      <c r="BB375" s="270">
        <v>19.209515230542344</v>
      </c>
      <c r="BC375" s="270">
        <v>31.515475027174535</v>
      </c>
      <c r="BD375" s="270">
        <v>57.007106307200822</v>
      </c>
      <c r="BE375" s="270">
        <v>32.509497040710329</v>
      </c>
      <c r="BF375" s="270">
        <v>165.25336313631439</v>
      </c>
      <c r="BG375" s="26"/>
    </row>
    <row r="376" spans="1:59" s="96" customFormat="1" ht="12.75" x14ac:dyDescent="0.2">
      <c r="A376" s="13">
        <v>2.2499999999999902</v>
      </c>
      <c r="B376" s="279">
        <v>760</v>
      </c>
      <c r="C376" s="408">
        <v>6.4337348168125397</v>
      </c>
      <c r="D376" s="408">
        <v>34.519232075840598</v>
      </c>
      <c r="E376" s="408"/>
      <c r="F376" s="408"/>
      <c r="G376" s="408"/>
      <c r="H376" s="408"/>
      <c r="I376" s="408">
        <v>46.785902563878501</v>
      </c>
      <c r="J376" s="408">
        <v>7.4092794018478196</v>
      </c>
      <c r="K376" s="408">
        <v>3.7978409118371799</v>
      </c>
      <c r="L376" s="408"/>
      <c r="M376" s="408"/>
      <c r="N376" s="408"/>
      <c r="O376" s="411">
        <v>1.05401022978338</v>
      </c>
      <c r="P376" s="417">
        <v>20.6300379064262</v>
      </c>
      <c r="Q376" s="237">
        <v>72.873225815071535</v>
      </c>
      <c r="R376" s="237">
        <v>0</v>
      </c>
      <c r="S376" s="237">
        <v>16.107089895101605</v>
      </c>
      <c r="T376" s="237">
        <v>0.22522782614185424</v>
      </c>
      <c r="U376" s="237">
        <v>6.2097293308937464E-2</v>
      </c>
      <c r="V376" s="237">
        <v>1.2195421386780874</v>
      </c>
      <c r="W376" s="237">
        <v>5.4403552227848406</v>
      </c>
      <c r="X376" s="412">
        <v>4.0724618089131415</v>
      </c>
      <c r="Y376" s="270">
        <v>1.7911221205174086</v>
      </c>
      <c r="Z376" s="270">
        <v>96.54008258212987</v>
      </c>
      <c r="AA376" s="270">
        <v>32425.528808897077</v>
      </c>
      <c r="AB376" s="270">
        <v>236.58793801055177</v>
      </c>
      <c r="AC376" s="270">
        <v>5.6398268987980629</v>
      </c>
      <c r="AD376" s="270">
        <v>1.8461772975882915</v>
      </c>
      <c r="AE376" s="270">
        <v>1.7306101912760481</v>
      </c>
      <c r="AF376" s="270">
        <v>8.3554604184396711E-2</v>
      </c>
      <c r="AG376" s="270">
        <v>44.456258872097443</v>
      </c>
      <c r="AH376" s="270">
        <v>84.026270041527795</v>
      </c>
      <c r="AI376" s="270">
        <v>8.921253242462198</v>
      </c>
      <c r="AJ376" s="270">
        <v>28.714051883868269</v>
      </c>
      <c r="AK376" s="270">
        <v>1559.3203081128845</v>
      </c>
      <c r="AL376" s="270">
        <v>39.441477845550892</v>
      </c>
      <c r="AM376" s="270">
        <v>3.0950642382360889</v>
      </c>
      <c r="AN376" s="270">
        <v>150.69494803552104</v>
      </c>
      <c r="AO376" s="270">
        <v>4.4593161858235506</v>
      </c>
      <c r="AP376" s="270">
        <v>1161.4371759176647</v>
      </c>
      <c r="AQ376" s="270">
        <v>1.0766917923934565</v>
      </c>
      <c r="AR376" s="270">
        <v>1.4708456582692</v>
      </c>
      <c r="AS376" s="270">
        <v>0.16310606267734271</v>
      </c>
      <c r="AT376" s="270">
        <v>0.76216203800532034</v>
      </c>
      <c r="AU376" s="270">
        <v>3.2753833335741582</v>
      </c>
      <c r="AV376" s="270">
        <v>0.12574636535896044</v>
      </c>
      <c r="AW376" s="270">
        <v>0.30171733589801764</v>
      </c>
      <c r="AX376" s="270">
        <v>3.9823150602921548E-2</v>
      </c>
      <c r="AY376" s="270">
        <v>0.24599845115545038</v>
      </c>
      <c r="AZ376" s="270">
        <v>3.6267010808193174E-2</v>
      </c>
      <c r="BA376" s="270">
        <v>15.154187450541052</v>
      </c>
      <c r="BB376" s="270">
        <v>19.25844013124674</v>
      </c>
      <c r="BC376" s="270">
        <v>31.455982519732977</v>
      </c>
      <c r="BD376" s="270">
        <v>57.030373697878105</v>
      </c>
      <c r="BE376" s="270">
        <v>32.4838245537752</v>
      </c>
      <c r="BF376" s="270">
        <v>165.11676262191867</v>
      </c>
      <c r="BG376" s="26"/>
    </row>
    <row r="377" spans="1:59" s="96" customFormat="1" ht="12.75" x14ac:dyDescent="0.2">
      <c r="A377" s="13">
        <v>2.3000000000000198</v>
      </c>
      <c r="B377" s="279">
        <v>759.99999999999</v>
      </c>
      <c r="C377" s="408">
        <v>6.2217414614148003</v>
      </c>
      <c r="D377" s="408">
        <v>34.621289849269999</v>
      </c>
      <c r="E377" s="408"/>
      <c r="F377" s="408"/>
      <c r="G377" s="408"/>
      <c r="H377" s="408"/>
      <c r="I377" s="408">
        <v>46.838827422017303</v>
      </c>
      <c r="J377" s="408">
        <v>7.4678571354367396</v>
      </c>
      <c r="K377" s="408">
        <v>3.79627393436779</v>
      </c>
      <c r="L377" s="408"/>
      <c r="M377" s="408"/>
      <c r="N377" s="408"/>
      <c r="O377" s="411">
        <v>1.0540101974934</v>
      </c>
      <c r="P377" s="417">
        <v>21.334739225455401</v>
      </c>
      <c r="Q377" s="237">
        <v>73.028218051998806</v>
      </c>
      <c r="R377" s="237">
        <v>0</v>
      </c>
      <c r="S377" s="237">
        <v>15.98003305441655</v>
      </c>
      <c r="T377" s="237">
        <v>0.2291765951647565</v>
      </c>
      <c r="U377" s="237">
        <v>6.3109827367084093E-2</v>
      </c>
      <c r="V377" s="237">
        <v>1.2336413649853681</v>
      </c>
      <c r="W377" s="237">
        <v>5.2285252681676138</v>
      </c>
      <c r="X377" s="412">
        <v>4.2372958378998362</v>
      </c>
      <c r="Y377" s="270">
        <v>1.8458739577306837</v>
      </c>
      <c r="Z377" s="270">
        <v>98.096687311736545</v>
      </c>
      <c r="AA377" s="270">
        <v>32864.516868285638</v>
      </c>
      <c r="AB377" s="270">
        <v>238.7834483309862</v>
      </c>
      <c r="AC377" s="270">
        <v>5.7489810828824544</v>
      </c>
      <c r="AD377" s="270">
        <v>1.8892679645736512</v>
      </c>
      <c r="AE377" s="270">
        <v>1.73258447680506</v>
      </c>
      <c r="AF377" s="270">
        <v>8.3642741780018376E-2</v>
      </c>
      <c r="AG377" s="270">
        <v>45.53979158599919</v>
      </c>
      <c r="AH377" s="270">
        <v>85.432388016559642</v>
      </c>
      <c r="AI377" s="270">
        <v>9.0204136565201711</v>
      </c>
      <c r="AJ377" s="270">
        <v>29.417011064915847</v>
      </c>
      <c r="AK377" s="270">
        <v>1598.5458416548174</v>
      </c>
      <c r="AL377" s="270">
        <v>39.801939348084311</v>
      </c>
      <c r="AM377" s="270">
        <v>3.0991976269016459</v>
      </c>
      <c r="AN377" s="270">
        <v>151.32320917140999</v>
      </c>
      <c r="AO377" s="270">
        <v>4.4775418311218838</v>
      </c>
      <c r="AP377" s="270">
        <v>1161.552929247868</v>
      </c>
      <c r="AQ377" s="270">
        <v>1.0778336139188713</v>
      </c>
      <c r="AR377" s="270">
        <v>1.4703274439527538</v>
      </c>
      <c r="AS377" s="270">
        <v>0.16300036578305307</v>
      </c>
      <c r="AT377" s="270">
        <v>0.7615481322675105</v>
      </c>
      <c r="AU377" s="270">
        <v>3.2725450421333329</v>
      </c>
      <c r="AV377" s="270">
        <v>0.12563474554191967</v>
      </c>
      <c r="AW377" s="270">
        <v>0.30143576022163548</v>
      </c>
      <c r="AX377" s="270">
        <v>3.9785017546920848E-2</v>
      </c>
      <c r="AY377" s="270">
        <v>0.24576000989230029</v>
      </c>
      <c r="AZ377" s="270">
        <v>3.6231684465892859E-2</v>
      </c>
      <c r="BA377" s="270">
        <v>15.139679600349316</v>
      </c>
      <c r="BB377" s="270">
        <v>19.258218753593798</v>
      </c>
      <c r="BC377" s="270">
        <v>31.40217148731222</v>
      </c>
      <c r="BD377" s="270">
        <v>57.068023561728445</v>
      </c>
      <c r="BE377" s="270">
        <v>32.450720272779989</v>
      </c>
      <c r="BF377" s="270">
        <v>165.0560457937446</v>
      </c>
      <c r="BG377" s="26"/>
    </row>
    <row r="378" spans="1:59" s="96" customFormat="1" ht="12.75" x14ac:dyDescent="0.2">
      <c r="A378" s="13">
        <v>2.3500000000000401</v>
      </c>
      <c r="B378" s="279">
        <v>760.00000000001</v>
      </c>
      <c r="C378" s="408">
        <v>2.5583537153993499</v>
      </c>
      <c r="D378" s="408">
        <v>35.7832357623682</v>
      </c>
      <c r="E378" s="408"/>
      <c r="F378" s="408"/>
      <c r="G378" s="408"/>
      <c r="H378" s="408"/>
      <c r="I378" s="408">
        <v>46.5694880634383</v>
      </c>
      <c r="J378" s="408">
        <v>8.4798699015326999</v>
      </c>
      <c r="K378" s="408">
        <v>4.8327351063401904</v>
      </c>
      <c r="L378" s="408"/>
      <c r="M378" s="408"/>
      <c r="N378" s="408"/>
      <c r="O378" s="411">
        <v>1.05401020463049</v>
      </c>
      <c r="P378" s="417">
        <v>21.836621880273</v>
      </c>
      <c r="Q378" s="237">
        <v>73.113110099791172</v>
      </c>
      <c r="R378" s="237">
        <v>0</v>
      </c>
      <c r="S378" s="237">
        <v>15.889862497859628</v>
      </c>
      <c r="T378" s="237">
        <v>0.23446617938266684</v>
      </c>
      <c r="U378" s="237">
        <v>6.2956290162697798E-2</v>
      </c>
      <c r="V378" s="237">
        <v>1.2450397213318132</v>
      </c>
      <c r="W378" s="237">
        <v>5.0716299537830052</v>
      </c>
      <c r="X378" s="412">
        <v>4.3829352576890264</v>
      </c>
      <c r="Y378" s="270">
        <v>3.7211197541105756</v>
      </c>
      <c r="Z378" s="270">
        <v>113.89440187415012</v>
      </c>
      <c r="AA378" s="270">
        <v>35228.931968957819</v>
      </c>
      <c r="AB378" s="270">
        <v>228.9809993521379</v>
      </c>
      <c r="AC378" s="270">
        <v>8.7282189174482347</v>
      </c>
      <c r="AD378" s="270">
        <v>3.1567963137664119</v>
      </c>
      <c r="AE378" s="270">
        <v>1.7329382558746611</v>
      </c>
      <c r="AF378" s="270">
        <v>8.5046721495751584E-2</v>
      </c>
      <c r="AG378" s="270">
        <v>79.431108732505805</v>
      </c>
      <c r="AH378" s="270">
        <v>121.88913358272018</v>
      </c>
      <c r="AI378" s="270">
        <v>11.360886381573374</v>
      </c>
      <c r="AJ378" s="270">
        <v>51.524716554166154</v>
      </c>
      <c r="AK378" s="270">
        <v>2853.3248982173359</v>
      </c>
      <c r="AL378" s="270">
        <v>48.174411687414647</v>
      </c>
      <c r="AM378" s="270">
        <v>3.2469738483067223</v>
      </c>
      <c r="AN378" s="270">
        <v>166.17918850967078</v>
      </c>
      <c r="AO378" s="270">
        <v>4.8993257048784216</v>
      </c>
      <c r="AP378" s="270">
        <v>1128.9155480824375</v>
      </c>
      <c r="AQ378" s="270">
        <v>1.1232605812264529</v>
      </c>
      <c r="AR378" s="270">
        <v>1.4973696029949128</v>
      </c>
      <c r="AS378" s="270">
        <v>0.16520085886866542</v>
      </c>
      <c r="AT378" s="270">
        <v>0.76985388245451314</v>
      </c>
      <c r="AU378" s="270">
        <v>3.3050428331010231</v>
      </c>
      <c r="AV378" s="270">
        <v>0.12683823884792994</v>
      </c>
      <c r="AW378" s="270">
        <v>0.3041047124580874</v>
      </c>
      <c r="AX378" s="270">
        <v>4.012232163728939E-2</v>
      </c>
      <c r="AY378" s="270">
        <v>0.24779732650383446</v>
      </c>
      <c r="AZ378" s="270">
        <v>3.6529500329524074E-2</v>
      </c>
      <c r="BA378" s="270">
        <v>15.268444043311829</v>
      </c>
      <c r="BB378" s="270">
        <v>17.507039327582863</v>
      </c>
      <c r="BC378" s="270">
        <v>31.062549962765011</v>
      </c>
      <c r="BD378" s="270">
        <v>58.941234779088184</v>
      </c>
      <c r="BE378" s="270">
        <v>31.791665532055234</v>
      </c>
      <c r="BF378" s="270">
        <v>167.87957365620017</v>
      </c>
      <c r="BG378" s="26"/>
    </row>
    <row r="379" spans="1:59" s="96" customFormat="1" ht="12.75" x14ac:dyDescent="0.2">
      <c r="A379" s="13">
        <v>0.5</v>
      </c>
      <c r="B379" s="279">
        <v>770</v>
      </c>
      <c r="C379" s="408">
        <v>7.0324816219952799</v>
      </c>
      <c r="D379" s="408">
        <v>9.9541091767045593</v>
      </c>
      <c r="E379" s="408"/>
      <c r="F379" s="408">
        <v>18.980528607183501</v>
      </c>
      <c r="G379" s="408">
        <v>57.924671193239298</v>
      </c>
      <c r="H379" s="408">
        <v>0.65019166803968198</v>
      </c>
      <c r="I379" s="408"/>
      <c r="J379" s="408">
        <v>5.05646255169603</v>
      </c>
      <c r="K379" s="408"/>
      <c r="L379" s="408">
        <v>0.40155518114163402</v>
      </c>
      <c r="M379" s="408"/>
      <c r="N379" s="408"/>
      <c r="O379" s="411"/>
      <c r="P379" s="417">
        <v>5.83449827291519</v>
      </c>
      <c r="Q379" s="237">
        <v>74.21711330983122</v>
      </c>
      <c r="R379" s="237">
        <v>0</v>
      </c>
      <c r="S379" s="237">
        <v>13.781167048194675</v>
      </c>
      <c r="T379" s="237">
        <v>1.6975032141527946</v>
      </c>
      <c r="U379" s="237">
        <v>0.26102794317626205</v>
      </c>
      <c r="V379" s="237">
        <v>2.5508110195126243</v>
      </c>
      <c r="W379" s="237">
        <v>2.8757218269361657</v>
      </c>
      <c r="X379" s="412">
        <v>4.616655638196284</v>
      </c>
      <c r="Y379" s="270">
        <v>0.68285519504119063</v>
      </c>
      <c r="Z379" s="270">
        <v>99.376787470200696</v>
      </c>
      <c r="AA379" s="270">
        <v>15796.797691111931</v>
      </c>
      <c r="AB379" s="270">
        <v>170.56489280265282</v>
      </c>
      <c r="AC379" s="270">
        <v>4.5574752620260615</v>
      </c>
      <c r="AD379" s="270">
        <v>1.3912313111580223</v>
      </c>
      <c r="AE379" s="270">
        <v>11.331327203799328</v>
      </c>
      <c r="AF379" s="270">
        <v>0.43934122979785617</v>
      </c>
      <c r="AG379" s="270">
        <v>11.900663861196934</v>
      </c>
      <c r="AH379" s="270">
        <v>22.142769312038876</v>
      </c>
      <c r="AI379" s="270">
        <v>2.3561047286584396</v>
      </c>
      <c r="AJ379" s="270">
        <v>7.7950955473217993</v>
      </c>
      <c r="AK379" s="270">
        <v>84.523206621017096</v>
      </c>
      <c r="AL379" s="270">
        <v>9.1073808120143429</v>
      </c>
      <c r="AM379" s="270">
        <v>1.8860784136044142</v>
      </c>
      <c r="AN379" s="270">
        <v>177.90354365651427</v>
      </c>
      <c r="AO379" s="270">
        <v>3.2491355266771302</v>
      </c>
      <c r="AP379" s="270">
        <v>2478.0841516390983</v>
      </c>
      <c r="AQ379" s="270">
        <v>0.62643284095470464</v>
      </c>
      <c r="AR379" s="270">
        <v>2.2544671574315389</v>
      </c>
      <c r="AS379" s="270">
        <v>0.38215788736826928</v>
      </c>
      <c r="AT379" s="270">
        <v>2.6330556937495224</v>
      </c>
      <c r="AU379" s="270">
        <v>14.169798031677866</v>
      </c>
      <c r="AV379" s="270">
        <v>0.60192808836025213</v>
      </c>
      <c r="AW379" s="270">
        <v>1.8987952546534752</v>
      </c>
      <c r="AX379" s="270">
        <v>0.31361271836119292</v>
      </c>
      <c r="AY379" s="270">
        <v>2.303558668062538</v>
      </c>
      <c r="AZ379" s="270">
        <v>0.39143492698511417</v>
      </c>
      <c r="BA379" s="270">
        <v>54.513622226977525</v>
      </c>
      <c r="BB379" s="270">
        <v>9.9255468316173481</v>
      </c>
      <c r="BC379" s="270">
        <v>18.44556008116448</v>
      </c>
      <c r="BD379" s="270">
        <v>113.44287823942371</v>
      </c>
      <c r="BE379" s="270">
        <v>76.285494961416177</v>
      </c>
      <c r="BF379" s="270">
        <v>135.2461139062699</v>
      </c>
      <c r="BG379" s="26"/>
    </row>
    <row r="380" spans="1:59" s="96" customFormat="1" ht="12.75" x14ac:dyDescent="0.2">
      <c r="A380" s="13">
        <v>0.55000000000000004</v>
      </c>
      <c r="B380" s="279">
        <v>770</v>
      </c>
      <c r="C380" s="408">
        <v>6.3872310968716404</v>
      </c>
      <c r="D380" s="408">
        <v>10.104287258339999</v>
      </c>
      <c r="E380" s="408"/>
      <c r="F380" s="408">
        <v>17.5777729825348</v>
      </c>
      <c r="G380" s="408">
        <v>58.838985993898604</v>
      </c>
      <c r="H380" s="408">
        <v>0.76688472206222402</v>
      </c>
      <c r="I380" s="408"/>
      <c r="J380" s="408">
        <v>5.9926530819302304</v>
      </c>
      <c r="K380" s="408"/>
      <c r="L380" s="408">
        <v>0.33218486436246197</v>
      </c>
      <c r="M380" s="408"/>
      <c r="N380" s="408"/>
      <c r="O380" s="411"/>
      <c r="P380" s="417">
        <v>6.1333367953673399</v>
      </c>
      <c r="Q380" s="237">
        <v>73.901651662800276</v>
      </c>
      <c r="R380" s="237">
        <v>0</v>
      </c>
      <c r="S380" s="237">
        <v>14.02347630461988</v>
      </c>
      <c r="T380" s="237">
        <v>1.6398421910827683</v>
      </c>
      <c r="U380" s="237">
        <v>0.24850043152524781</v>
      </c>
      <c r="V380" s="237">
        <v>2.5411472018040677</v>
      </c>
      <c r="W380" s="237">
        <v>2.9913931339162176</v>
      </c>
      <c r="X380" s="412">
        <v>4.6539890742515269</v>
      </c>
      <c r="Y380" s="270">
        <v>0.70323943314961412</v>
      </c>
      <c r="Z380" s="270">
        <v>102.73835647708502</v>
      </c>
      <c r="AA380" s="270">
        <v>15963.61655008601</v>
      </c>
      <c r="AB380" s="270">
        <v>177.73136558199283</v>
      </c>
      <c r="AC380" s="270">
        <v>4.8216416133174533</v>
      </c>
      <c r="AD380" s="270">
        <v>1.4790450950708047</v>
      </c>
      <c r="AE380" s="270">
        <v>11.708646855622957</v>
      </c>
      <c r="AF380" s="270">
        <v>0.44478492804898129</v>
      </c>
      <c r="AG380" s="270">
        <v>12.219336767198351</v>
      </c>
      <c r="AH380" s="270">
        <v>22.430765915204645</v>
      </c>
      <c r="AI380" s="270">
        <v>2.3650301828825042</v>
      </c>
      <c r="AJ380" s="270">
        <v>8.1912123381549193</v>
      </c>
      <c r="AK380" s="270">
        <v>90.060252281794433</v>
      </c>
      <c r="AL380" s="270">
        <v>9.0896016189209927</v>
      </c>
      <c r="AM380" s="270">
        <v>1.8725585213881737</v>
      </c>
      <c r="AN380" s="270">
        <v>180.55349200885303</v>
      </c>
      <c r="AO380" s="270">
        <v>3.2583719330454239</v>
      </c>
      <c r="AP380" s="270">
        <v>2453.5216302481031</v>
      </c>
      <c r="AQ380" s="270">
        <v>0.63459788278685691</v>
      </c>
      <c r="AR380" s="270">
        <v>2.2341823716953511</v>
      </c>
      <c r="AS380" s="270">
        <v>0.37856737384293432</v>
      </c>
      <c r="AT380" s="270">
        <v>2.6080298765238634</v>
      </c>
      <c r="AU380" s="270">
        <v>14.03582166105255</v>
      </c>
      <c r="AV380" s="270">
        <v>0.59627564988693238</v>
      </c>
      <c r="AW380" s="270">
        <v>1.8815528257618523</v>
      </c>
      <c r="AX380" s="270">
        <v>0.31091752836300901</v>
      </c>
      <c r="AY380" s="270">
        <v>2.2851406806683796</v>
      </c>
      <c r="AZ380" s="270">
        <v>0.38859328984805053</v>
      </c>
      <c r="BA380" s="270">
        <v>53.758748058115316</v>
      </c>
      <c r="BB380" s="270">
        <v>9.793648551410179</v>
      </c>
      <c r="BC380" s="270">
        <v>18.319397963941729</v>
      </c>
      <c r="BD380" s="270">
        <v>118.20925794540177</v>
      </c>
      <c r="BE380" s="270">
        <v>75.330050682168817</v>
      </c>
      <c r="BF380" s="270">
        <v>133.82962518247439</v>
      </c>
      <c r="BG380" s="26"/>
    </row>
    <row r="381" spans="1:59" s="96" customFormat="1" ht="12.75" x14ac:dyDescent="0.2">
      <c r="A381" s="13">
        <v>0.6</v>
      </c>
      <c r="B381" s="279">
        <v>770</v>
      </c>
      <c r="C381" s="408">
        <v>5.8130484416697898</v>
      </c>
      <c r="D381" s="408">
        <v>10.258102823834999</v>
      </c>
      <c r="E381" s="408"/>
      <c r="F381" s="408">
        <v>16.2244537518987</v>
      </c>
      <c r="G381" s="408">
        <v>59.691441623695503</v>
      </c>
      <c r="H381" s="408">
        <v>0.88492863148648704</v>
      </c>
      <c r="I381" s="408"/>
      <c r="J381" s="408">
        <v>6.8636462990420597</v>
      </c>
      <c r="K381" s="408"/>
      <c r="L381" s="408">
        <v>0.264378428372466</v>
      </c>
      <c r="M381" s="408"/>
      <c r="N381" s="408"/>
      <c r="O381" s="411"/>
      <c r="P381" s="417">
        <v>6.4432847915014602</v>
      </c>
      <c r="Q381" s="237">
        <v>73.649088824116248</v>
      </c>
      <c r="R381" s="237">
        <v>0</v>
      </c>
      <c r="S381" s="237">
        <v>14.259476556986627</v>
      </c>
      <c r="T381" s="237">
        <v>1.5383622742186025</v>
      </c>
      <c r="U381" s="237">
        <v>0.23139252553241299</v>
      </c>
      <c r="V381" s="237">
        <v>2.5490499551039996</v>
      </c>
      <c r="W381" s="237">
        <v>3.0802365223877524</v>
      </c>
      <c r="X381" s="412">
        <v>4.6923933416543493</v>
      </c>
      <c r="Y381" s="270">
        <v>0.72217887169400541</v>
      </c>
      <c r="Z381" s="270">
        <v>105.69431800224547</v>
      </c>
      <c r="AA381" s="270">
        <v>16100.694522185797</v>
      </c>
      <c r="AB381" s="270">
        <v>184.75429282063388</v>
      </c>
      <c r="AC381" s="270">
        <v>5.0865276824238377</v>
      </c>
      <c r="AD381" s="270">
        <v>1.5679551735331176</v>
      </c>
      <c r="AE381" s="270">
        <v>12.080199705397524</v>
      </c>
      <c r="AF381" s="270">
        <v>0.44976065655771624</v>
      </c>
      <c r="AG381" s="270">
        <v>12.527499196249883</v>
      </c>
      <c r="AH381" s="270">
        <v>22.699577419879994</v>
      </c>
      <c r="AI381" s="270">
        <v>2.3728827714493801</v>
      </c>
      <c r="AJ381" s="270">
        <v>8.6004893620163774</v>
      </c>
      <c r="AK381" s="270">
        <v>96.109760513258109</v>
      </c>
      <c r="AL381" s="270">
        <v>9.0714731771451476</v>
      </c>
      <c r="AM381" s="270">
        <v>1.8598479533323184</v>
      </c>
      <c r="AN381" s="270">
        <v>182.99572124619596</v>
      </c>
      <c r="AO381" s="270">
        <v>3.2658799765292792</v>
      </c>
      <c r="AP381" s="270">
        <v>2430.8335854115785</v>
      </c>
      <c r="AQ381" s="270">
        <v>0.64268590352435051</v>
      </c>
      <c r="AR381" s="270">
        <v>2.215261114856065</v>
      </c>
      <c r="AS381" s="270">
        <v>0.37522002749583189</v>
      </c>
      <c r="AT381" s="270">
        <v>2.5846721380162592</v>
      </c>
      <c r="AU381" s="270">
        <v>13.910592256857132</v>
      </c>
      <c r="AV381" s="270">
        <v>0.59098632887893665</v>
      </c>
      <c r="AW381" s="270">
        <v>1.8653559818323353</v>
      </c>
      <c r="AX381" s="270">
        <v>0.3083718021702605</v>
      </c>
      <c r="AY381" s="270">
        <v>2.2676218462980762</v>
      </c>
      <c r="AZ381" s="270">
        <v>0.3858650291915412</v>
      </c>
      <c r="BA381" s="270">
        <v>53.059032265137617</v>
      </c>
      <c r="BB381" s="270">
        <v>9.6729568643796302</v>
      </c>
      <c r="BC381" s="270">
        <v>18.202299987847837</v>
      </c>
      <c r="BD381" s="270">
        <v>123.04309396314204</v>
      </c>
      <c r="BE381" s="270">
        <v>74.399848153187534</v>
      </c>
      <c r="BF381" s="270">
        <v>132.52096794987455</v>
      </c>
      <c r="BG381" s="26"/>
    </row>
    <row r="382" spans="1:59" s="96" customFormat="1" ht="12.75" x14ac:dyDescent="0.2">
      <c r="A382" s="13">
        <v>0.65000000000000102</v>
      </c>
      <c r="B382" s="279">
        <v>770</v>
      </c>
      <c r="C382" s="408">
        <v>5.3676000430444901</v>
      </c>
      <c r="D382" s="408">
        <v>10.4282516913973</v>
      </c>
      <c r="E382" s="408"/>
      <c r="F382" s="408">
        <v>14.875000412254501</v>
      </c>
      <c r="G382" s="408">
        <v>60.557641732428401</v>
      </c>
      <c r="H382" s="408">
        <v>0.91940500667912295</v>
      </c>
      <c r="I382" s="408"/>
      <c r="J382" s="408">
        <v>7.6478173645178398</v>
      </c>
      <c r="K382" s="408"/>
      <c r="L382" s="408">
        <v>0.20428374967841301</v>
      </c>
      <c r="M382" s="408"/>
      <c r="N382" s="408"/>
      <c r="O382" s="411"/>
      <c r="P382" s="417">
        <v>6.69735481759417</v>
      </c>
      <c r="Q382" s="237">
        <v>73.397440263089891</v>
      </c>
      <c r="R382" s="237">
        <v>0</v>
      </c>
      <c r="S382" s="237">
        <v>14.490305116431315</v>
      </c>
      <c r="T382" s="237">
        <v>1.4229087930722564</v>
      </c>
      <c r="U382" s="237">
        <v>0.21150661306163368</v>
      </c>
      <c r="V382" s="237">
        <v>2.5533238574781771</v>
      </c>
      <c r="W382" s="237">
        <v>3.1394945771793608</v>
      </c>
      <c r="X382" s="412">
        <v>4.7850207796873656</v>
      </c>
      <c r="Y382" s="270">
        <v>0.73878521267304664</v>
      </c>
      <c r="Z382" s="270">
        <v>109.35561475319871</v>
      </c>
      <c r="AA382" s="270">
        <v>16298.903025707827</v>
      </c>
      <c r="AB382" s="270">
        <v>194.80792754096416</v>
      </c>
      <c r="AC382" s="270">
        <v>5.3191901012043044</v>
      </c>
      <c r="AD382" s="270">
        <v>1.6481677399598897</v>
      </c>
      <c r="AE382" s="270">
        <v>12.405098422486148</v>
      </c>
      <c r="AF382" s="270">
        <v>0.4529803143552113</v>
      </c>
      <c r="AG382" s="270">
        <v>12.795069257492322</v>
      </c>
      <c r="AH382" s="270">
        <v>22.905276363016192</v>
      </c>
      <c r="AI382" s="270">
        <v>2.3755811453362674</v>
      </c>
      <c r="AJ382" s="270">
        <v>9.0116416700774398</v>
      </c>
      <c r="AK382" s="270">
        <v>102.90843450780963</v>
      </c>
      <c r="AL382" s="270">
        <v>9.038720893526218</v>
      </c>
      <c r="AM382" s="270">
        <v>1.8451789463937351</v>
      </c>
      <c r="AN382" s="270">
        <v>184.66166232104604</v>
      </c>
      <c r="AO382" s="270">
        <v>3.2641477739687623</v>
      </c>
      <c r="AP382" s="270">
        <v>2408.59759397375</v>
      </c>
      <c r="AQ382" s="270">
        <v>0.6502658530887685</v>
      </c>
      <c r="AR382" s="270">
        <v>2.194434369873715</v>
      </c>
      <c r="AS382" s="270">
        <v>0.37156235594330106</v>
      </c>
      <c r="AT382" s="270">
        <v>2.5591553222014007</v>
      </c>
      <c r="AU382" s="270">
        <v>13.773440438422819</v>
      </c>
      <c r="AV382" s="270">
        <v>0.58518137244717083</v>
      </c>
      <c r="AW382" s="270">
        <v>1.8474012295344149</v>
      </c>
      <c r="AX382" s="270">
        <v>0.30550550185815845</v>
      </c>
      <c r="AY382" s="270">
        <v>2.2474921997969535</v>
      </c>
      <c r="AZ382" s="270">
        <v>0.3826414155997746</v>
      </c>
      <c r="BA382" s="270">
        <v>52.436084520397337</v>
      </c>
      <c r="BB382" s="270">
        <v>9.5518669702436867</v>
      </c>
      <c r="BC382" s="270">
        <v>18.078047134164525</v>
      </c>
      <c r="BD382" s="270">
        <v>127.81217178406175</v>
      </c>
      <c r="BE382" s="270">
        <v>73.595925191790201</v>
      </c>
      <c r="BF382" s="270">
        <v>131.16934722227899</v>
      </c>
      <c r="BG382" s="26"/>
    </row>
    <row r="383" spans="1:59" s="96" customFormat="1" ht="12.75" x14ac:dyDescent="0.2">
      <c r="A383" s="13">
        <v>0.7</v>
      </c>
      <c r="B383" s="279">
        <v>770</v>
      </c>
      <c r="C383" s="408">
        <v>4.9652380948531798</v>
      </c>
      <c r="D383" s="408">
        <v>10.6402393503644</v>
      </c>
      <c r="E383" s="408"/>
      <c r="F383" s="408">
        <v>13.5534594424071</v>
      </c>
      <c r="G383" s="408">
        <v>61.348835294404203</v>
      </c>
      <c r="H383" s="408">
        <v>0.95515204862547198</v>
      </c>
      <c r="I383" s="408"/>
      <c r="J383" s="408">
        <v>8.3903931015319895</v>
      </c>
      <c r="K383" s="408"/>
      <c r="L383" s="408">
        <v>0.14668266781358599</v>
      </c>
      <c r="M383" s="408"/>
      <c r="N383" s="408"/>
      <c r="O383" s="411"/>
      <c r="P383" s="417">
        <v>6.9604507626511101</v>
      </c>
      <c r="Q383" s="237">
        <v>73.163783295494454</v>
      </c>
      <c r="R383" s="237">
        <v>0</v>
      </c>
      <c r="S383" s="237">
        <v>14.710799342179834</v>
      </c>
      <c r="T383" s="237">
        <v>1.3183981414860328</v>
      </c>
      <c r="U383" s="237">
        <v>0.19530029511319852</v>
      </c>
      <c r="V383" s="237">
        <v>2.5681954631227595</v>
      </c>
      <c r="W383" s="237">
        <v>3.1954209257258164</v>
      </c>
      <c r="X383" s="412">
        <v>4.8481025368778852</v>
      </c>
      <c r="Y383" s="270">
        <v>0.75465587870779693</v>
      </c>
      <c r="Z383" s="270">
        <v>112.84505889099773</v>
      </c>
      <c r="AA383" s="270">
        <v>16486.860657938811</v>
      </c>
      <c r="AB383" s="270">
        <v>205.44695195730131</v>
      </c>
      <c r="AC383" s="270">
        <v>5.5502147593439553</v>
      </c>
      <c r="AD383" s="270">
        <v>1.729240294991145</v>
      </c>
      <c r="AE383" s="270">
        <v>12.729495339261293</v>
      </c>
      <c r="AF383" s="270">
        <v>0.45603160055567044</v>
      </c>
      <c r="AG383" s="270">
        <v>13.060945291928785</v>
      </c>
      <c r="AH383" s="270">
        <v>23.10795357987281</v>
      </c>
      <c r="AI383" s="270">
        <v>2.3786685446292166</v>
      </c>
      <c r="AJ383" s="270">
        <v>9.4452992474703645</v>
      </c>
      <c r="AK383" s="270">
        <v>110.5557583779901</v>
      </c>
      <c r="AL383" s="270">
        <v>9.0104526257047546</v>
      </c>
      <c r="AM383" s="270">
        <v>1.8320041824211679</v>
      </c>
      <c r="AN383" s="270">
        <v>186.21839245577337</v>
      </c>
      <c r="AO383" s="270">
        <v>3.2623509682235712</v>
      </c>
      <c r="AP383" s="270">
        <v>2388.5910765625749</v>
      </c>
      <c r="AQ383" s="270">
        <v>0.65809916505583099</v>
      </c>
      <c r="AR383" s="270">
        <v>2.1756014448130507</v>
      </c>
      <c r="AS383" s="270">
        <v>0.36824476467680434</v>
      </c>
      <c r="AT383" s="270">
        <v>2.5359311033009031</v>
      </c>
      <c r="AU383" s="270">
        <v>13.648308726697802</v>
      </c>
      <c r="AV383" s="270">
        <v>0.57987760952619283</v>
      </c>
      <c r="AW383" s="270">
        <v>1.8309272121895888</v>
      </c>
      <c r="AX383" s="270">
        <v>0.30286265611066554</v>
      </c>
      <c r="AY383" s="270">
        <v>2.2288316041779703</v>
      </c>
      <c r="AZ383" s="270">
        <v>0.37963405233482456</v>
      </c>
      <c r="BA383" s="270">
        <v>51.872127344436699</v>
      </c>
      <c r="BB383" s="270">
        <v>9.4426056308302044</v>
      </c>
      <c r="BC383" s="270">
        <v>17.959266438085844</v>
      </c>
      <c r="BD383" s="270">
        <v>132.59763112493539</v>
      </c>
      <c r="BE383" s="270">
        <v>72.768572628818916</v>
      </c>
      <c r="BF383" s="270">
        <v>129.93824558961219</v>
      </c>
      <c r="BG383" s="26"/>
    </row>
    <row r="384" spans="1:59" s="96" customFormat="1" ht="12.75" x14ac:dyDescent="0.2">
      <c r="A384" s="13">
        <v>0.749999999999999</v>
      </c>
      <c r="B384" s="279">
        <v>770</v>
      </c>
      <c r="C384" s="408">
        <v>4.59574649453634</v>
      </c>
      <c r="D384" s="408">
        <v>10.858492099629901</v>
      </c>
      <c r="E384" s="408"/>
      <c r="F384" s="408">
        <v>12.168172627730501</v>
      </c>
      <c r="G384" s="408">
        <v>62.251192677839803</v>
      </c>
      <c r="H384" s="408">
        <v>0.918820109121808</v>
      </c>
      <c r="I384" s="408"/>
      <c r="J384" s="408">
        <v>9.1164566056640997</v>
      </c>
      <c r="K384" s="408"/>
      <c r="L384" s="408">
        <v>9.1119385477644296E-2</v>
      </c>
      <c r="M384" s="408"/>
      <c r="N384" s="408"/>
      <c r="O384" s="411"/>
      <c r="P384" s="417">
        <v>7.2230080930346903</v>
      </c>
      <c r="Q384" s="237">
        <v>72.943132036655214</v>
      </c>
      <c r="R384" s="237">
        <v>0</v>
      </c>
      <c r="S384" s="237">
        <v>14.915902717302011</v>
      </c>
      <c r="T384" s="237">
        <v>1.2204020203599484</v>
      </c>
      <c r="U384" s="237">
        <v>0.17943178628232404</v>
      </c>
      <c r="V384" s="237">
        <v>2.546088765759162</v>
      </c>
      <c r="W384" s="237">
        <v>3.2992343166261993</v>
      </c>
      <c r="X384" s="412">
        <v>4.8958083570151656</v>
      </c>
      <c r="Y384" s="270">
        <v>0.77120316626065799</v>
      </c>
      <c r="Z384" s="270">
        <v>117.91162923962047</v>
      </c>
      <c r="AA384" s="270">
        <v>16765.995712153228</v>
      </c>
      <c r="AB384" s="270">
        <v>221.24349747029444</v>
      </c>
      <c r="AC384" s="270">
        <v>5.783644824083396</v>
      </c>
      <c r="AD384" s="270">
        <v>1.8136351016497305</v>
      </c>
      <c r="AE384" s="270">
        <v>13.046140110163106</v>
      </c>
      <c r="AF384" s="270">
        <v>0.45808581635077189</v>
      </c>
      <c r="AG384" s="270">
        <v>13.317835340316741</v>
      </c>
      <c r="AH384" s="270">
        <v>23.276450066478382</v>
      </c>
      <c r="AI384" s="270">
        <v>2.3776719040046332</v>
      </c>
      <c r="AJ384" s="270">
        <v>9.9243062425489796</v>
      </c>
      <c r="AK384" s="270">
        <v>119.81552478404701</v>
      </c>
      <c r="AL384" s="270">
        <v>8.9666875438458202</v>
      </c>
      <c r="AM384" s="270">
        <v>1.8157928893747244</v>
      </c>
      <c r="AN384" s="270">
        <v>187.35855410689189</v>
      </c>
      <c r="AO384" s="270">
        <v>3.2536474041176251</v>
      </c>
      <c r="AP384" s="270">
        <v>2366.6687450821546</v>
      </c>
      <c r="AQ384" s="270">
        <v>0.66569762432629342</v>
      </c>
      <c r="AR384" s="270">
        <v>2.1532397824418372</v>
      </c>
      <c r="AS384" s="270">
        <v>0.36433435388269908</v>
      </c>
      <c r="AT384" s="270">
        <v>2.5086372115460898</v>
      </c>
      <c r="AU384" s="270">
        <v>13.501288579798816</v>
      </c>
      <c r="AV384" s="270">
        <v>0.57364481049025207</v>
      </c>
      <c r="AW384" s="270">
        <v>1.8115067201694275</v>
      </c>
      <c r="AX384" s="270">
        <v>0.29972864321061243</v>
      </c>
      <c r="AY384" s="270">
        <v>2.206523375155991</v>
      </c>
      <c r="AZ384" s="270">
        <v>0.37599821835131297</v>
      </c>
      <c r="BA384" s="270">
        <v>51.309442081673694</v>
      </c>
      <c r="BB384" s="270">
        <v>9.3208855053257462</v>
      </c>
      <c r="BC384" s="270">
        <v>17.822144716425907</v>
      </c>
      <c r="BD384" s="270">
        <v>137.81943400448642</v>
      </c>
      <c r="BE384" s="270">
        <v>72.023547620401288</v>
      </c>
      <c r="BF384" s="270">
        <v>128.54408307120798</v>
      </c>
      <c r="BG384" s="26"/>
    </row>
    <row r="385" spans="1:59" s="96" customFormat="1" ht="12.75" x14ac:dyDescent="0.2">
      <c r="A385" s="13">
        <v>0.79999999999999505</v>
      </c>
      <c r="B385" s="279">
        <v>770</v>
      </c>
      <c r="C385" s="408">
        <v>4.2791997285539001</v>
      </c>
      <c r="D385" s="408">
        <v>10.9670481250389</v>
      </c>
      <c r="E385" s="408"/>
      <c r="F385" s="408">
        <v>10.924657372122599</v>
      </c>
      <c r="G385" s="408">
        <v>63.079209762775903</v>
      </c>
      <c r="H385" s="408">
        <v>0.91902195486028604</v>
      </c>
      <c r="I385" s="408"/>
      <c r="J385" s="408">
        <v>9.7617411717211002</v>
      </c>
      <c r="K385" s="408"/>
      <c r="L385" s="408"/>
      <c r="M385" s="408">
        <v>6.9121884927248897E-2</v>
      </c>
      <c r="N385" s="408"/>
      <c r="O385" s="411"/>
      <c r="P385" s="417">
        <v>7.4178760108401498</v>
      </c>
      <c r="Q385" s="237">
        <v>72.714941012413576</v>
      </c>
      <c r="R385" s="237">
        <v>0</v>
      </c>
      <c r="S385" s="237">
        <v>15.122822454114504</v>
      </c>
      <c r="T385" s="237">
        <v>1.1100224904132443</v>
      </c>
      <c r="U385" s="237">
        <v>0.16292918917963878</v>
      </c>
      <c r="V385" s="237">
        <v>2.5730019861899334</v>
      </c>
      <c r="W385" s="237">
        <v>3.2917758850226559</v>
      </c>
      <c r="X385" s="412">
        <v>5.0245069826664306</v>
      </c>
      <c r="Y385" s="270">
        <v>0.78388007156869521</v>
      </c>
      <c r="Z385" s="270">
        <v>121.45600953411038</v>
      </c>
      <c r="AA385" s="270">
        <v>16933.117513685815</v>
      </c>
      <c r="AB385" s="270">
        <v>234.51930442301739</v>
      </c>
      <c r="AC385" s="270">
        <v>6.0016759803832489</v>
      </c>
      <c r="AD385" s="270">
        <v>1.8919283590383549</v>
      </c>
      <c r="AE385" s="270">
        <v>13.316530722567965</v>
      </c>
      <c r="AF385" s="270">
        <v>0.45524176537212147</v>
      </c>
      <c r="AG385" s="270">
        <v>13.395523878411119</v>
      </c>
      <c r="AH385" s="270">
        <v>23.143521518220794</v>
      </c>
      <c r="AI385" s="270">
        <v>2.3537169250880456</v>
      </c>
      <c r="AJ385" s="270">
        <v>10.388103820685595</v>
      </c>
      <c r="AK385" s="270">
        <v>129.29251360917132</v>
      </c>
      <c r="AL385" s="270">
        <v>8.8425162243399527</v>
      </c>
      <c r="AM385" s="270">
        <v>1.7888607682701851</v>
      </c>
      <c r="AN385" s="270">
        <v>188.10630522348728</v>
      </c>
      <c r="AO385" s="270">
        <v>3.241256196618346</v>
      </c>
      <c r="AP385" s="270">
        <v>2310.4718964416047</v>
      </c>
      <c r="AQ385" s="270">
        <v>0.6681791605641153</v>
      </c>
      <c r="AR385" s="270">
        <v>2.1230117292024069</v>
      </c>
      <c r="AS385" s="270">
        <v>0.3594410669327146</v>
      </c>
      <c r="AT385" s="270">
        <v>2.4762755530519263</v>
      </c>
      <c r="AU385" s="270">
        <v>13.341670178750418</v>
      </c>
      <c r="AV385" s="270">
        <v>0.56683313079039799</v>
      </c>
      <c r="AW385" s="270">
        <v>1.7899396312422799</v>
      </c>
      <c r="AX385" s="270">
        <v>0.29639231771181368</v>
      </c>
      <c r="AY385" s="270">
        <v>2.1834092616082139</v>
      </c>
      <c r="AZ385" s="270">
        <v>0.37238177101816794</v>
      </c>
      <c r="BA385" s="270">
        <v>50.790046228706899</v>
      </c>
      <c r="BB385" s="270">
        <v>9.2144228800628341</v>
      </c>
      <c r="BC385" s="270">
        <v>17.723812419124176</v>
      </c>
      <c r="BD385" s="270">
        <v>143.3735463791939</v>
      </c>
      <c r="BE385" s="270">
        <v>71.426136695056528</v>
      </c>
      <c r="BF385" s="270">
        <v>127.25233436055963</v>
      </c>
      <c r="BG385" s="26"/>
    </row>
    <row r="386" spans="1:59" s="96" customFormat="1" ht="12.75" x14ac:dyDescent="0.2">
      <c r="A386" s="13">
        <v>0.85000000000000686</v>
      </c>
      <c r="B386" s="279">
        <v>770</v>
      </c>
      <c r="C386" s="408">
        <v>4.0387230532742402</v>
      </c>
      <c r="D386" s="408">
        <v>11.2276235174375</v>
      </c>
      <c r="E386" s="408"/>
      <c r="F386" s="408">
        <v>9.7261141447795296</v>
      </c>
      <c r="G386" s="408">
        <v>63.7489282329067</v>
      </c>
      <c r="H386" s="408">
        <v>0.80760882818482704</v>
      </c>
      <c r="I386" s="408"/>
      <c r="J386" s="408">
        <v>10.3606000359701</v>
      </c>
      <c r="K386" s="408"/>
      <c r="L386" s="408"/>
      <c r="M386" s="408">
        <v>9.0402187447162705E-2</v>
      </c>
      <c r="N386" s="408"/>
      <c r="O386" s="411"/>
      <c r="P386" s="417">
        <v>7.5907024904889298</v>
      </c>
      <c r="Q386" s="237">
        <v>72.471353837927964</v>
      </c>
      <c r="R386" s="237">
        <v>0</v>
      </c>
      <c r="S386" s="237">
        <v>15.318548370509525</v>
      </c>
      <c r="T386" s="237">
        <v>1.02394436255968</v>
      </c>
      <c r="U386" s="237">
        <v>0.15002105006393804</v>
      </c>
      <c r="V386" s="237">
        <v>2.5688840435822948</v>
      </c>
      <c r="W386" s="237">
        <v>3.3116156605978428</v>
      </c>
      <c r="X386" s="412">
        <v>5.1556326747587553</v>
      </c>
      <c r="Y386" s="270">
        <v>0.79838710288222636</v>
      </c>
      <c r="Z386" s="270">
        <v>127.69024863035654</v>
      </c>
      <c r="AA386" s="270">
        <v>17290.175426042999</v>
      </c>
      <c r="AB386" s="270">
        <v>256.60310427967977</v>
      </c>
      <c r="AC386" s="270">
        <v>6.1806947964740226</v>
      </c>
      <c r="AD386" s="270">
        <v>1.961712282004094</v>
      </c>
      <c r="AE386" s="270">
        <v>13.484115192760138</v>
      </c>
      <c r="AF386" s="270">
        <v>0.45333982092041786</v>
      </c>
      <c r="AG386" s="270">
        <v>13.559460398167394</v>
      </c>
      <c r="AH386" s="270">
        <v>23.194918431439145</v>
      </c>
      <c r="AI386" s="270">
        <v>2.346528127067403</v>
      </c>
      <c r="AJ386" s="270">
        <v>10.862349748924746</v>
      </c>
      <c r="AK386" s="270">
        <v>140.13030732676597</v>
      </c>
      <c r="AL386" s="270">
        <v>8.7868997370478681</v>
      </c>
      <c r="AM386" s="270">
        <v>1.7734817132232779</v>
      </c>
      <c r="AN386" s="270">
        <v>188.0140259556471</v>
      </c>
      <c r="AO386" s="270">
        <v>3.2240352732724644</v>
      </c>
      <c r="AP386" s="270">
        <v>2280.9600636241403</v>
      </c>
      <c r="AQ386" s="270">
        <v>0.67402726625322185</v>
      </c>
      <c r="AR386" s="270">
        <v>2.1035954543499868</v>
      </c>
      <c r="AS386" s="270">
        <v>0.35613966918212014</v>
      </c>
      <c r="AT386" s="270">
        <v>2.4535923660677978</v>
      </c>
      <c r="AU386" s="270">
        <v>13.223039549421962</v>
      </c>
      <c r="AV386" s="270">
        <v>0.56177910677328591</v>
      </c>
      <c r="AW386" s="270">
        <v>1.7739393809844453</v>
      </c>
      <c r="AX386" s="270">
        <v>0.29382178109369106</v>
      </c>
      <c r="AY386" s="270">
        <v>2.1650673959156532</v>
      </c>
      <c r="AZ386" s="270">
        <v>0.36938625528213059</v>
      </c>
      <c r="BA386" s="270">
        <v>50.450297315181317</v>
      </c>
      <c r="BB386" s="270">
        <v>9.1260163313045854</v>
      </c>
      <c r="BC386" s="270">
        <v>17.607606412047396</v>
      </c>
      <c r="BD386" s="270">
        <v>147.81154655264703</v>
      </c>
      <c r="BE386" s="270">
        <v>70.90727978880777</v>
      </c>
      <c r="BF386" s="270">
        <v>126.04835693926366</v>
      </c>
      <c r="BG386" s="26"/>
    </row>
    <row r="387" spans="1:59" s="96" customFormat="1" ht="12.75" x14ac:dyDescent="0.2">
      <c r="A387" s="13">
        <v>0.89999999999999114</v>
      </c>
      <c r="B387" s="279">
        <v>770.00000000001</v>
      </c>
      <c r="C387" s="408">
        <v>4.2469134565690103</v>
      </c>
      <c r="D387" s="408">
        <v>11.6035902125166</v>
      </c>
      <c r="E387" s="408"/>
      <c r="F387" s="408">
        <v>8.6044281758349701</v>
      </c>
      <c r="G387" s="408">
        <v>62.367611642717897</v>
      </c>
      <c r="H387" s="408">
        <v>0.72459539370725601</v>
      </c>
      <c r="I387" s="408">
        <v>1.61632812679726</v>
      </c>
      <c r="J387" s="408">
        <v>10.6418600688633</v>
      </c>
      <c r="K387" s="408"/>
      <c r="L387" s="408"/>
      <c r="M387" s="408">
        <v>0.19467292299364899</v>
      </c>
      <c r="N387" s="408"/>
      <c r="O387" s="411"/>
      <c r="P387" s="417">
        <v>7.79346924074766</v>
      </c>
      <c r="Q387" s="237">
        <v>72.241192236190187</v>
      </c>
      <c r="R387" s="237">
        <v>0</v>
      </c>
      <c r="S387" s="237">
        <v>15.50324491419746</v>
      </c>
      <c r="T387" s="237">
        <v>0.95259985792990642</v>
      </c>
      <c r="U387" s="237">
        <v>0.1403946828077145</v>
      </c>
      <c r="V387" s="237">
        <v>2.5380682190174908</v>
      </c>
      <c r="W387" s="237">
        <v>3.3918165030612091</v>
      </c>
      <c r="X387" s="412">
        <v>5.2326835867960311</v>
      </c>
      <c r="Y387" s="270">
        <v>0.80534800489102387</v>
      </c>
      <c r="Z387" s="270">
        <v>128.62275077586003</v>
      </c>
      <c r="AA387" s="270">
        <v>17703.940266330301</v>
      </c>
      <c r="AB387" s="270">
        <v>273.24300757068067</v>
      </c>
      <c r="AC387" s="270">
        <v>6.1219202014550644</v>
      </c>
      <c r="AD387" s="270">
        <v>1.9403756041084737</v>
      </c>
      <c r="AE387" s="270">
        <v>13.567591153369177</v>
      </c>
      <c r="AF387" s="270">
        <v>0.44954176347739272</v>
      </c>
      <c r="AG387" s="270">
        <v>13.600663771854808</v>
      </c>
      <c r="AH387" s="270">
        <v>23.198716987524762</v>
      </c>
      <c r="AI387" s="270">
        <v>2.3522902424459358</v>
      </c>
      <c r="AJ387" s="270">
        <v>11.27451484427962</v>
      </c>
      <c r="AK387" s="270">
        <v>152.20775647231005</v>
      </c>
      <c r="AL387" s="270">
        <v>8.8101698821284558</v>
      </c>
      <c r="AM387" s="270">
        <v>1.7621991072746448</v>
      </c>
      <c r="AN387" s="270">
        <v>184.3361399930445</v>
      </c>
      <c r="AO387" s="270">
        <v>3.2196184636042893</v>
      </c>
      <c r="AP387" s="270">
        <v>2234.9617721349291</v>
      </c>
      <c r="AQ387" s="270">
        <v>0.67705105818115296</v>
      </c>
      <c r="AR387" s="270">
        <v>2.036314013810101</v>
      </c>
      <c r="AS387" s="270">
        <v>0.33673113604720761</v>
      </c>
      <c r="AT387" s="270">
        <v>2.2462492177164148</v>
      </c>
      <c r="AU387" s="270">
        <v>11.818756022483047</v>
      </c>
      <c r="AV387" s="270">
        <v>0.49550877562015311</v>
      </c>
      <c r="AW387" s="270">
        <v>1.4999997468181658</v>
      </c>
      <c r="AX387" s="270">
        <v>0.23821650036190267</v>
      </c>
      <c r="AY387" s="270">
        <v>1.6889761034691924</v>
      </c>
      <c r="AZ387" s="270">
        <v>0.27797678314513152</v>
      </c>
      <c r="BA387" s="270">
        <v>46.255460143242402</v>
      </c>
      <c r="BB387" s="270">
        <v>9.254103805358298</v>
      </c>
      <c r="BC387" s="270">
        <v>17.836485426033516</v>
      </c>
      <c r="BD387" s="270">
        <v>143.89914835881154</v>
      </c>
      <c r="BE387" s="270">
        <v>68.719935287416419</v>
      </c>
      <c r="BF387" s="270">
        <v>125.46907492091084</v>
      </c>
      <c r="BG387" s="26"/>
    </row>
    <row r="388" spans="1:59" s="96" customFormat="1" ht="12.75" x14ac:dyDescent="0.2">
      <c r="A388" s="13">
        <v>0.95000000000000095</v>
      </c>
      <c r="B388" s="279">
        <v>770</v>
      </c>
      <c r="C388" s="408">
        <v>5.1480719581047696</v>
      </c>
      <c r="D388" s="408">
        <v>12.1466510883316</v>
      </c>
      <c r="E388" s="408"/>
      <c r="F388" s="408">
        <v>7.64368787971069</v>
      </c>
      <c r="G388" s="408">
        <v>57.634213837833698</v>
      </c>
      <c r="H388" s="408">
        <v>0.67106284730668797</v>
      </c>
      <c r="I388" s="408">
        <v>5.9364303593713297</v>
      </c>
      <c r="J388" s="408">
        <v>10.391436839281599</v>
      </c>
      <c r="K388" s="408"/>
      <c r="L388" s="408"/>
      <c r="M388" s="408">
        <v>0.42844519005953702</v>
      </c>
      <c r="N388" s="408"/>
      <c r="O388" s="411"/>
      <c r="P388" s="417">
        <v>8.0426792213190001</v>
      </c>
      <c r="Q388" s="237">
        <v>72.101523175228337</v>
      </c>
      <c r="R388" s="237">
        <v>0</v>
      </c>
      <c r="S388" s="237">
        <v>15.651540182657605</v>
      </c>
      <c r="T388" s="237">
        <v>0.86901415243121527</v>
      </c>
      <c r="U388" s="237">
        <v>0.1346176836776069</v>
      </c>
      <c r="V388" s="237">
        <v>2.396324804257481</v>
      </c>
      <c r="W388" s="237">
        <v>3.6666972540833913</v>
      </c>
      <c r="X388" s="412">
        <v>5.1802827476643687</v>
      </c>
      <c r="Y388" s="270">
        <v>0.80181257814524842</v>
      </c>
      <c r="Z388" s="270">
        <v>121.63787636479404</v>
      </c>
      <c r="AA388" s="270">
        <v>18264.335134512596</v>
      </c>
      <c r="AB388" s="270">
        <v>276.7173557836</v>
      </c>
      <c r="AC388" s="270">
        <v>5.7254429338293544</v>
      </c>
      <c r="AD388" s="270">
        <v>1.790354969939884</v>
      </c>
      <c r="AE388" s="270">
        <v>13.533265054084941</v>
      </c>
      <c r="AF388" s="270">
        <v>0.44368412899112381</v>
      </c>
      <c r="AG388" s="270">
        <v>13.464685869338441</v>
      </c>
      <c r="AH388" s="270">
        <v>23.161957707709735</v>
      </c>
      <c r="AI388" s="270">
        <v>2.3824122030140353</v>
      </c>
      <c r="AJ388" s="270">
        <v>11.541408023594522</v>
      </c>
      <c r="AK388" s="270">
        <v>164.76288572156454</v>
      </c>
      <c r="AL388" s="270">
        <v>8.9744563349947626</v>
      </c>
      <c r="AM388" s="270">
        <v>1.7577080618436036</v>
      </c>
      <c r="AN388" s="270">
        <v>175.52804684286804</v>
      </c>
      <c r="AO388" s="270">
        <v>3.2377568282820879</v>
      </c>
      <c r="AP388" s="270">
        <v>2166.89667909525</v>
      </c>
      <c r="AQ388" s="270">
        <v>0.67514319578049631</v>
      </c>
      <c r="AR388" s="270">
        <v>1.9016395637048857</v>
      </c>
      <c r="AS388" s="270">
        <v>0.29762989581906935</v>
      </c>
      <c r="AT388" s="270">
        <v>1.8531454130139935</v>
      </c>
      <c r="AU388" s="270">
        <v>9.2991862504035172</v>
      </c>
      <c r="AV388" s="270">
        <v>0.38042871380544674</v>
      </c>
      <c r="AW388" s="270">
        <v>1.0711364900634135</v>
      </c>
      <c r="AX388" s="270">
        <v>0.15941309592686981</v>
      </c>
      <c r="AY388" s="270">
        <v>1.0709908616197619</v>
      </c>
      <c r="AZ388" s="270">
        <v>0.16831631469164385</v>
      </c>
      <c r="BA388" s="270">
        <v>38.14887574341811</v>
      </c>
      <c r="BB388" s="270">
        <v>9.7699576311279301</v>
      </c>
      <c r="BC388" s="270">
        <v>18.681445944895149</v>
      </c>
      <c r="BD388" s="270">
        <v>128.49721652763364</v>
      </c>
      <c r="BE388" s="270">
        <v>64.226598904099575</v>
      </c>
      <c r="BF388" s="270">
        <v>125.83760327268942</v>
      </c>
      <c r="BG388" s="26"/>
    </row>
    <row r="389" spans="1:59" s="96" customFormat="1" ht="12.75" x14ac:dyDescent="0.2">
      <c r="A389" s="13">
        <v>1</v>
      </c>
      <c r="B389" s="279">
        <v>770</v>
      </c>
      <c r="C389" s="408">
        <v>5.9537657812499001</v>
      </c>
      <c r="D389" s="408">
        <v>12.7376993605076</v>
      </c>
      <c r="E389" s="408"/>
      <c r="F389" s="408">
        <v>6.86731461267581</v>
      </c>
      <c r="G389" s="408">
        <v>52.912735206453398</v>
      </c>
      <c r="H389" s="408">
        <v>0.68890011743183699</v>
      </c>
      <c r="I389" s="408">
        <v>10.065154960843801</v>
      </c>
      <c r="J389" s="408">
        <v>10.1246104805769</v>
      </c>
      <c r="K389" s="408"/>
      <c r="L389" s="408"/>
      <c r="M389" s="408">
        <v>0.64981948026084502</v>
      </c>
      <c r="N389" s="408"/>
      <c r="O389" s="411"/>
      <c r="P389" s="417">
        <v>8.3194028132333901</v>
      </c>
      <c r="Q389" s="237">
        <v>71.978235037905122</v>
      </c>
      <c r="R389" s="237">
        <v>0</v>
      </c>
      <c r="S389" s="237">
        <v>15.793981435881049</v>
      </c>
      <c r="T389" s="237">
        <v>0.80509595595475414</v>
      </c>
      <c r="U389" s="237">
        <v>0.13181621973714608</v>
      </c>
      <c r="V389" s="237">
        <v>2.2649797049486322</v>
      </c>
      <c r="W389" s="237">
        <v>3.9583318434143147</v>
      </c>
      <c r="X389" s="412">
        <v>5.0675598021589909</v>
      </c>
      <c r="Y389" s="270">
        <v>0.80010933250407013</v>
      </c>
      <c r="Z389" s="270">
        <v>114.63540297953929</v>
      </c>
      <c r="AA389" s="270">
        <v>18752.931104026309</v>
      </c>
      <c r="AB389" s="270">
        <v>273.43241036887736</v>
      </c>
      <c r="AC389" s="270">
        <v>5.4137724425398206</v>
      </c>
      <c r="AD389" s="270">
        <v>1.6744136522414195</v>
      </c>
      <c r="AE389" s="270">
        <v>13.542101650867471</v>
      </c>
      <c r="AF389" s="270">
        <v>0.4399578219175419</v>
      </c>
      <c r="AG389" s="270">
        <v>13.371319363842364</v>
      </c>
      <c r="AH389" s="270">
        <v>23.193259559863403</v>
      </c>
      <c r="AI389" s="270">
        <v>2.4193283376285826</v>
      </c>
      <c r="AJ389" s="270">
        <v>11.793274003772737</v>
      </c>
      <c r="AK389" s="270">
        <v>176.91118105337384</v>
      </c>
      <c r="AL389" s="270">
        <v>9.1669407425918745</v>
      </c>
      <c r="AM389" s="270">
        <v>1.7587880731198315</v>
      </c>
      <c r="AN389" s="270">
        <v>168.41087070605636</v>
      </c>
      <c r="AO389" s="270">
        <v>3.266182167535328</v>
      </c>
      <c r="AP389" s="270">
        <v>2110.5741014676819</v>
      </c>
      <c r="AQ389" s="270">
        <v>0.67381154656685438</v>
      </c>
      <c r="AR389" s="270">
        <v>1.7931690162550415</v>
      </c>
      <c r="AS389" s="270">
        <v>0.26849674228683246</v>
      </c>
      <c r="AT389" s="270">
        <v>1.5906105178415599</v>
      </c>
      <c r="AU389" s="270">
        <v>7.7381899094313562</v>
      </c>
      <c r="AV389" s="270">
        <v>0.31182012788710789</v>
      </c>
      <c r="AW389" s="270">
        <v>0.84239638205284928</v>
      </c>
      <c r="AX389" s="270">
        <v>0.12126009908032734</v>
      </c>
      <c r="AY389" s="270">
        <v>0.79431489141738565</v>
      </c>
      <c r="AZ389" s="270">
        <v>0.12234275387776514</v>
      </c>
      <c r="BA389" s="270">
        <v>32.706125952126975</v>
      </c>
      <c r="BB389" s="270">
        <v>10.350848404461219</v>
      </c>
      <c r="BC389" s="270">
        <v>19.588701835843459</v>
      </c>
      <c r="BD389" s="270">
        <v>116.20392290030271</v>
      </c>
      <c r="BE389" s="270">
        <v>60.366628720727142</v>
      </c>
      <c r="BF389" s="270">
        <v>126.50381964805568</v>
      </c>
      <c r="BG389" s="26"/>
    </row>
    <row r="390" spans="1:59" s="96" customFormat="1" ht="12.75" x14ac:dyDescent="0.2">
      <c r="A390" s="13">
        <v>1.05</v>
      </c>
      <c r="B390" s="279">
        <v>770</v>
      </c>
      <c r="C390" s="408">
        <v>6.4863818290376196</v>
      </c>
      <c r="D390" s="408">
        <v>13.157585848271401</v>
      </c>
      <c r="E390" s="408"/>
      <c r="F390" s="408">
        <v>6.2249038236822702</v>
      </c>
      <c r="G390" s="408">
        <v>49.011933625610801</v>
      </c>
      <c r="H390" s="408">
        <v>0.79491164528545599</v>
      </c>
      <c r="I390" s="408">
        <v>13.542933369335801</v>
      </c>
      <c r="J390" s="408">
        <v>9.9727607797205895</v>
      </c>
      <c r="K390" s="408"/>
      <c r="L390" s="408"/>
      <c r="M390" s="408">
        <v>0.80858907905603095</v>
      </c>
      <c r="N390" s="408"/>
      <c r="O390" s="411"/>
      <c r="P390" s="417">
        <v>8.6436084638089508</v>
      </c>
      <c r="Q390" s="237">
        <v>71.898726551712599</v>
      </c>
      <c r="R390" s="237">
        <v>0</v>
      </c>
      <c r="S390" s="237">
        <v>15.932566685394683</v>
      </c>
      <c r="T390" s="237">
        <v>0.71383063965518434</v>
      </c>
      <c r="U390" s="237">
        <v>0.12245794000566913</v>
      </c>
      <c r="V390" s="237">
        <v>2.139831766673745</v>
      </c>
      <c r="W390" s="237">
        <v>4.2407365379216007</v>
      </c>
      <c r="X390" s="412">
        <v>4.9518498786365317</v>
      </c>
      <c r="Y390" s="270">
        <v>0.80286701198965371</v>
      </c>
      <c r="Z390" s="270">
        <v>108.88471380333668</v>
      </c>
      <c r="AA390" s="270">
        <v>19090.335898033893</v>
      </c>
      <c r="AB390" s="270">
        <v>265.9455002105895</v>
      </c>
      <c r="AC390" s="270">
        <v>5.2457283971045348</v>
      </c>
      <c r="AD390" s="270">
        <v>1.608854592978104</v>
      </c>
      <c r="AE390" s="270">
        <v>13.649483532991869</v>
      </c>
      <c r="AF390" s="270">
        <v>0.44020556601668659</v>
      </c>
      <c r="AG390" s="270">
        <v>13.408048258781678</v>
      </c>
      <c r="AH390" s="270">
        <v>23.383631465884275</v>
      </c>
      <c r="AI390" s="270">
        <v>2.4641611143234079</v>
      </c>
      <c r="AJ390" s="270">
        <v>12.08236014723345</v>
      </c>
      <c r="AK390" s="270">
        <v>188.91551709624076</v>
      </c>
      <c r="AL390" s="270">
        <v>9.3773767970097044</v>
      </c>
      <c r="AM390" s="270">
        <v>1.7644265249355635</v>
      </c>
      <c r="AN390" s="270">
        <v>163.59733396974991</v>
      </c>
      <c r="AO390" s="270">
        <v>3.3003799410652346</v>
      </c>
      <c r="AP390" s="270">
        <v>2074.9717990306303</v>
      </c>
      <c r="AQ390" s="270">
        <v>0.67451493314986455</v>
      </c>
      <c r="AR390" s="270">
        <v>1.7134567400566607</v>
      </c>
      <c r="AS390" s="270">
        <v>0.24829515644776268</v>
      </c>
      <c r="AT390" s="270">
        <v>1.4220572149691397</v>
      </c>
      <c r="AU390" s="270">
        <v>6.7825737988155206</v>
      </c>
      <c r="AV390" s="270">
        <v>0.27081854927590876</v>
      </c>
      <c r="AW390" s="270">
        <v>0.71428512576817949</v>
      </c>
      <c r="AX390" s="270">
        <v>0.10095118576995842</v>
      </c>
      <c r="AY390" s="270">
        <v>0.65256214020519165</v>
      </c>
      <c r="AZ390" s="270">
        <v>9.9487138968222755E-2</v>
      </c>
      <c r="BA390" s="270">
        <v>29.155376732647074</v>
      </c>
      <c r="BB390" s="270">
        <v>10.885366574361933</v>
      </c>
      <c r="BC390" s="270">
        <v>20.422467965074119</v>
      </c>
      <c r="BD390" s="270">
        <v>107.96441492631199</v>
      </c>
      <c r="BE390" s="270">
        <v>57.410306549803394</v>
      </c>
      <c r="BF390" s="270">
        <v>127.04738732170419</v>
      </c>
      <c r="BG390" s="26"/>
    </row>
    <row r="391" spans="1:59" s="96" customFormat="1" ht="12.75" x14ac:dyDescent="0.2">
      <c r="A391" s="13">
        <v>1.1000000000000001</v>
      </c>
      <c r="B391" s="279">
        <v>770</v>
      </c>
      <c r="C391" s="408">
        <v>7.0039922075769798</v>
      </c>
      <c r="D391" s="408">
        <v>13.693759830973001</v>
      </c>
      <c r="E391" s="408"/>
      <c r="F391" s="408">
        <v>5.6961874551895901</v>
      </c>
      <c r="G391" s="408">
        <v>45.060878398959296</v>
      </c>
      <c r="H391" s="408">
        <v>0.92591332488214095</v>
      </c>
      <c r="I391" s="408">
        <v>16.870320777657199</v>
      </c>
      <c r="J391" s="408">
        <v>9.7847712409515299</v>
      </c>
      <c r="K391" s="408"/>
      <c r="L391" s="408"/>
      <c r="M391" s="408">
        <v>0.96417676381017803</v>
      </c>
      <c r="N391" s="408"/>
      <c r="O391" s="411"/>
      <c r="P391" s="417">
        <v>8.9454367633260699</v>
      </c>
      <c r="Q391" s="237">
        <v>71.817503281569799</v>
      </c>
      <c r="R391" s="237">
        <v>0</v>
      </c>
      <c r="S391" s="237">
        <v>16.058995437067288</v>
      </c>
      <c r="T391" s="237">
        <v>0.65320167229986981</v>
      </c>
      <c r="U391" s="237">
        <v>0.11742180861510619</v>
      </c>
      <c r="V391" s="237">
        <v>2.0155806593664152</v>
      </c>
      <c r="W391" s="237">
        <v>4.534402932308625</v>
      </c>
      <c r="X391" s="412">
        <v>4.8028942087728819</v>
      </c>
      <c r="Y391" s="270">
        <v>0.80556161948004645</v>
      </c>
      <c r="Z391" s="270">
        <v>103.30725089642827</v>
      </c>
      <c r="AA391" s="270">
        <v>19389.716547956094</v>
      </c>
      <c r="AB391" s="270">
        <v>255.98076219028442</v>
      </c>
      <c r="AC391" s="270">
        <v>5.0861821742558257</v>
      </c>
      <c r="AD391" s="270">
        <v>1.5489505323665302</v>
      </c>
      <c r="AE391" s="270">
        <v>13.76536749742195</v>
      </c>
      <c r="AF391" s="270">
        <v>0.44116758747104057</v>
      </c>
      <c r="AG391" s="270">
        <v>13.447700647257834</v>
      </c>
      <c r="AH391" s="270">
        <v>23.595038769814646</v>
      </c>
      <c r="AI391" s="270">
        <v>2.5131829865943889</v>
      </c>
      <c r="AJ391" s="270">
        <v>12.346909647367122</v>
      </c>
      <c r="AK391" s="270">
        <v>200.462759317836</v>
      </c>
      <c r="AL391" s="270">
        <v>9.6097445591353683</v>
      </c>
      <c r="AM391" s="270">
        <v>1.7740614077970189</v>
      </c>
      <c r="AN391" s="270">
        <v>159.45567490318524</v>
      </c>
      <c r="AO391" s="270">
        <v>3.3410060861117561</v>
      </c>
      <c r="AP391" s="270">
        <v>2045.0259768555793</v>
      </c>
      <c r="AQ391" s="270">
        <v>0.67565737678712168</v>
      </c>
      <c r="AR391" s="270">
        <v>1.6467343812152559</v>
      </c>
      <c r="AS391" s="270">
        <v>0.23199524707438801</v>
      </c>
      <c r="AT391" s="270">
        <v>1.292816702699674</v>
      </c>
      <c r="AU391" s="270">
        <v>6.0727114427319293</v>
      </c>
      <c r="AV391" s="270">
        <v>0.24080503666402386</v>
      </c>
      <c r="AW391" s="270">
        <v>0.62406546116328532</v>
      </c>
      <c r="AX391" s="270">
        <v>8.706712364300459E-2</v>
      </c>
      <c r="AY391" s="270">
        <v>0.55770512889448787</v>
      </c>
      <c r="AZ391" s="270">
        <v>8.4442062232342227E-2</v>
      </c>
      <c r="BA391" s="270">
        <v>26.443764037548323</v>
      </c>
      <c r="BB391" s="270">
        <v>11.491423251014597</v>
      </c>
      <c r="BC391" s="270">
        <v>21.307184986213837</v>
      </c>
      <c r="BD391" s="270">
        <v>100.70260236589438</v>
      </c>
      <c r="BE391" s="270">
        <v>54.758851051043436</v>
      </c>
      <c r="BF391" s="270">
        <v>127.88383222531684</v>
      </c>
      <c r="BG391" s="26"/>
    </row>
    <row r="392" spans="1:59" s="96" customFormat="1" ht="12.75" x14ac:dyDescent="0.2">
      <c r="A392" s="13">
        <v>1.1499999999999999</v>
      </c>
      <c r="B392" s="279">
        <v>770</v>
      </c>
      <c r="C392" s="408">
        <v>7.4400520235549203</v>
      </c>
      <c r="D392" s="408">
        <v>14.2902376283685</v>
      </c>
      <c r="E392" s="408"/>
      <c r="F392" s="408">
        <v>5.25865316075505</v>
      </c>
      <c r="G392" s="408">
        <v>41.205523665156399</v>
      </c>
      <c r="H392" s="408">
        <v>1.1037001294680899</v>
      </c>
      <c r="I392" s="408">
        <v>19.984953798542598</v>
      </c>
      <c r="J392" s="408">
        <v>9.6100478192189005</v>
      </c>
      <c r="K392" s="408"/>
      <c r="L392" s="408"/>
      <c r="M392" s="408">
        <v>1.1068317749355101</v>
      </c>
      <c r="N392" s="408"/>
      <c r="O392" s="411"/>
      <c r="P392" s="417">
        <v>9.2706054264719508</v>
      </c>
      <c r="Q392" s="237">
        <v>71.752047829783677</v>
      </c>
      <c r="R392" s="237">
        <v>0</v>
      </c>
      <c r="S392" s="237">
        <v>16.181113396392877</v>
      </c>
      <c r="T392" s="237">
        <v>0.60628646792114804</v>
      </c>
      <c r="U392" s="237">
        <v>0.1143265842965015</v>
      </c>
      <c r="V392" s="237">
        <v>1.8898274826224006</v>
      </c>
      <c r="W392" s="237">
        <v>4.8660681502729357</v>
      </c>
      <c r="X392" s="412">
        <v>4.5903300887104557</v>
      </c>
      <c r="Y392" s="270">
        <v>0.80991100733191745</v>
      </c>
      <c r="Z392" s="270">
        <v>98.057131724160826</v>
      </c>
      <c r="AA392" s="270">
        <v>19621.364921862318</v>
      </c>
      <c r="AB392" s="270">
        <v>243.7703915805169</v>
      </c>
      <c r="AC392" s="270">
        <v>4.9625399605714469</v>
      </c>
      <c r="AD392" s="270">
        <v>1.5025330290539101</v>
      </c>
      <c r="AE392" s="270">
        <v>13.922426892777073</v>
      </c>
      <c r="AF392" s="270">
        <v>0.44365134672618667</v>
      </c>
      <c r="AG392" s="270">
        <v>13.526560688652317</v>
      </c>
      <c r="AH392" s="270">
        <v>23.869348053336083</v>
      </c>
      <c r="AI392" s="270">
        <v>2.5687438297416509</v>
      </c>
      <c r="AJ392" s="270">
        <v>12.620698917313431</v>
      </c>
      <c r="AK392" s="270">
        <v>211.69884667327341</v>
      </c>
      <c r="AL392" s="270">
        <v>9.8690984765789551</v>
      </c>
      <c r="AM392" s="270">
        <v>1.7879010136722346</v>
      </c>
      <c r="AN392" s="270">
        <v>156.16486361279061</v>
      </c>
      <c r="AO392" s="270">
        <v>3.3895005564515164</v>
      </c>
      <c r="AP392" s="270">
        <v>2021.9073365953984</v>
      </c>
      <c r="AQ392" s="270">
        <v>0.6777299412695571</v>
      </c>
      <c r="AR392" s="270">
        <v>1.5917941013362733</v>
      </c>
      <c r="AS392" s="270">
        <v>0.2188862014372292</v>
      </c>
      <c r="AT392" s="270">
        <v>1.1928041390853712</v>
      </c>
      <c r="AU392" s="270">
        <v>5.5360830506085419</v>
      </c>
      <c r="AV392" s="270">
        <v>0.2183620500559145</v>
      </c>
      <c r="AW392" s="270">
        <v>0.5584706073481388</v>
      </c>
      <c r="AX392" s="270">
        <v>7.7180279759150885E-2</v>
      </c>
      <c r="AY392" s="270">
        <v>0.4911437102610075</v>
      </c>
      <c r="AZ392" s="270">
        <v>7.4001545508389721E-2</v>
      </c>
      <c r="BA392" s="270">
        <v>24.338825389307186</v>
      </c>
      <c r="BB392" s="270">
        <v>12.156099069769525</v>
      </c>
      <c r="BC392" s="270">
        <v>22.222306309351307</v>
      </c>
      <c r="BD392" s="270">
        <v>94.579210427183028</v>
      </c>
      <c r="BE392" s="270">
        <v>52.407891080138661</v>
      </c>
      <c r="BF392" s="270">
        <v>128.92324132753347</v>
      </c>
      <c r="BG392" s="26"/>
    </row>
    <row r="393" spans="1:59" s="96" customFormat="1" ht="12.75" x14ac:dyDescent="0.2">
      <c r="A393" s="13">
        <v>1.19999999999999</v>
      </c>
      <c r="B393" s="279">
        <v>770</v>
      </c>
      <c r="C393" s="408">
        <v>7.8295393822638797</v>
      </c>
      <c r="D393" s="408">
        <v>14.9502692460066</v>
      </c>
      <c r="E393" s="408"/>
      <c r="F393" s="408">
        <v>4.9019988061454098</v>
      </c>
      <c r="G393" s="408">
        <v>37.559387272206202</v>
      </c>
      <c r="H393" s="408">
        <v>1.28025109188732</v>
      </c>
      <c r="I393" s="408">
        <v>22.8655551023223</v>
      </c>
      <c r="J393" s="408">
        <v>9.4255832618060609</v>
      </c>
      <c r="K393" s="408"/>
      <c r="L393" s="408"/>
      <c r="M393" s="408">
        <v>1.156202300386</v>
      </c>
      <c r="N393" s="408"/>
      <c r="O393" s="411">
        <v>3.1213536976267098E-2</v>
      </c>
      <c r="P393" s="417">
        <v>9.5771853123974502</v>
      </c>
      <c r="Q393" s="237">
        <v>71.686475035624511</v>
      </c>
      <c r="R393" s="237">
        <v>0</v>
      </c>
      <c r="S393" s="237">
        <v>16.301923114039965</v>
      </c>
      <c r="T393" s="237">
        <v>0.55144876575826252</v>
      </c>
      <c r="U393" s="237">
        <v>0.10868705274822059</v>
      </c>
      <c r="V393" s="237">
        <v>1.782341756748516</v>
      </c>
      <c r="W393" s="237">
        <v>5.1445940292645185</v>
      </c>
      <c r="X393" s="412">
        <v>4.4245302458160261</v>
      </c>
      <c r="Y393" s="270">
        <v>0.81602677428731141</v>
      </c>
      <c r="Z393" s="270">
        <v>93.842126494550996</v>
      </c>
      <c r="AA393" s="270">
        <v>19877.807797765214</v>
      </c>
      <c r="AB393" s="270">
        <v>233.65560304528546</v>
      </c>
      <c r="AC393" s="270">
        <v>4.8570731695725256</v>
      </c>
      <c r="AD393" s="270">
        <v>1.4638088023837641</v>
      </c>
      <c r="AE393" s="270">
        <v>11.686318333590336</v>
      </c>
      <c r="AF393" s="270">
        <v>0.39407124572387858</v>
      </c>
      <c r="AG393" s="270">
        <v>13.798321403311611</v>
      </c>
      <c r="AH393" s="270">
        <v>24.508085848792245</v>
      </c>
      <c r="AI393" s="270">
        <v>2.6581580235019455</v>
      </c>
      <c r="AJ393" s="270">
        <v>12.878413631936942</v>
      </c>
      <c r="AK393" s="270">
        <v>223.05187675907001</v>
      </c>
      <c r="AL393" s="270">
        <v>10.263062615819358</v>
      </c>
      <c r="AM393" s="270">
        <v>1.8175168072517101</v>
      </c>
      <c r="AN393" s="270">
        <v>153.36221270874896</v>
      </c>
      <c r="AO393" s="270">
        <v>3.4375173546597191</v>
      </c>
      <c r="AP393" s="270">
        <v>1976.8419233018919</v>
      </c>
      <c r="AQ393" s="270">
        <v>0.68518970942632929</v>
      </c>
      <c r="AR393" s="270">
        <v>1.5516788679243263</v>
      </c>
      <c r="AS393" s="270">
        <v>0.20868990486341157</v>
      </c>
      <c r="AT393" s="270">
        <v>1.1155624530256818</v>
      </c>
      <c r="AU393" s="270">
        <v>5.1246585322919946</v>
      </c>
      <c r="AV393" s="270">
        <v>0.20128781591499936</v>
      </c>
      <c r="AW393" s="270">
        <v>0.50953378116204295</v>
      </c>
      <c r="AX393" s="270">
        <v>6.9895813524497766E-2</v>
      </c>
      <c r="AY393" s="270">
        <v>0.44255728993288151</v>
      </c>
      <c r="AZ393" s="270">
        <v>6.6432408103015164E-2</v>
      </c>
      <c r="BA393" s="270">
        <v>22.677570972733033</v>
      </c>
      <c r="BB393" s="270">
        <v>12.859170110420795</v>
      </c>
      <c r="BC393" s="270">
        <v>23.126065481550391</v>
      </c>
      <c r="BD393" s="270">
        <v>89.33476992718839</v>
      </c>
      <c r="BE393" s="270">
        <v>50.333351964907806</v>
      </c>
      <c r="BF393" s="270">
        <v>130.24557016057764</v>
      </c>
      <c r="BG393" s="26"/>
    </row>
    <row r="394" spans="1:59" s="96" customFormat="1" ht="12.75" x14ac:dyDescent="0.2">
      <c r="A394" s="13">
        <v>1.25000000000001</v>
      </c>
      <c r="B394" s="279">
        <v>770</v>
      </c>
      <c r="C394" s="408">
        <v>8.7313953509375608</v>
      </c>
      <c r="D394" s="408">
        <v>17.425298407308901</v>
      </c>
      <c r="E394" s="408"/>
      <c r="F394" s="408">
        <v>4.8904862269402303</v>
      </c>
      <c r="G394" s="408">
        <v>31.861938361457099</v>
      </c>
      <c r="H394" s="408">
        <v>1.1670368463322001</v>
      </c>
      <c r="I394" s="408">
        <v>26.584195197152301</v>
      </c>
      <c r="J394" s="408">
        <v>8.7464313312856294</v>
      </c>
      <c r="K394" s="408"/>
      <c r="L394" s="408"/>
      <c r="M394" s="408"/>
      <c r="N394" s="408"/>
      <c r="O394" s="411">
        <v>0.59321827858611897</v>
      </c>
      <c r="P394" s="417">
        <v>9.8222228063446302</v>
      </c>
      <c r="Q394" s="237">
        <v>71.589522886262529</v>
      </c>
      <c r="R394" s="237">
        <v>0</v>
      </c>
      <c r="S394" s="237">
        <v>16.429805114567959</v>
      </c>
      <c r="T394" s="237">
        <v>0.4861545853254246</v>
      </c>
      <c r="U394" s="237">
        <v>0.1006050965510704</v>
      </c>
      <c r="V394" s="237">
        <v>1.7270036238392232</v>
      </c>
      <c r="W394" s="237">
        <v>5.283161417460402</v>
      </c>
      <c r="X394" s="412">
        <v>4.383747275993402</v>
      </c>
      <c r="Y394" s="270">
        <v>0.84016630237932011</v>
      </c>
      <c r="Z394" s="270">
        <v>95.311004259247625</v>
      </c>
      <c r="AA394" s="270">
        <v>21628.786453539378</v>
      </c>
      <c r="AB394" s="270">
        <v>252.17924251591697</v>
      </c>
      <c r="AC394" s="270">
        <v>4.5606202659349062</v>
      </c>
      <c r="AD394" s="270">
        <v>1.3769922846118849</v>
      </c>
      <c r="AE394" s="270">
        <v>2.8686217762686304</v>
      </c>
      <c r="AF394" s="270">
        <v>0.12581527640265899</v>
      </c>
      <c r="AG394" s="270">
        <v>17.712741250760526</v>
      </c>
      <c r="AH394" s="270">
        <v>32.775772980496072</v>
      </c>
      <c r="AI394" s="270">
        <v>3.4735024940822785</v>
      </c>
      <c r="AJ394" s="270">
        <v>12.864847713904807</v>
      </c>
      <c r="AK394" s="270">
        <v>240.66427021557155</v>
      </c>
      <c r="AL394" s="270">
        <v>13.649668552119966</v>
      </c>
      <c r="AM394" s="270">
        <v>2.1408113605078785</v>
      </c>
      <c r="AN394" s="270">
        <v>148.16199099006533</v>
      </c>
      <c r="AO394" s="270">
        <v>3.4538453440015116</v>
      </c>
      <c r="AP394" s="270">
        <v>1563.6319369330377</v>
      </c>
      <c r="AQ394" s="270">
        <v>0.7891660870774021</v>
      </c>
      <c r="AR394" s="270">
        <v>1.6080933178612282</v>
      </c>
      <c r="AS394" s="270">
        <v>0.20546193217477429</v>
      </c>
      <c r="AT394" s="270">
        <v>1.0579654873932394</v>
      </c>
      <c r="AU394" s="270">
        <v>4.7514609002328889</v>
      </c>
      <c r="AV394" s="270">
        <v>0.18561280283348791</v>
      </c>
      <c r="AW394" s="270">
        <v>0.46355476861402645</v>
      </c>
      <c r="AX394" s="270">
        <v>6.2817323621301144E-2</v>
      </c>
      <c r="AY394" s="270">
        <v>0.39471132212135024</v>
      </c>
      <c r="AZ394" s="270">
        <v>5.8899134936360689E-2</v>
      </c>
      <c r="BA394" s="270">
        <v>20.993359944401675</v>
      </c>
      <c r="BB394" s="270">
        <v>14.115843846928446</v>
      </c>
      <c r="BC394" s="270">
        <v>24.115310510191954</v>
      </c>
      <c r="BD394" s="270">
        <v>80.378199836655085</v>
      </c>
      <c r="BE394" s="270">
        <v>47.267407492530353</v>
      </c>
      <c r="BF394" s="270">
        <v>137.13494103742789</v>
      </c>
      <c r="BG394" s="26"/>
    </row>
    <row r="395" spans="1:59" s="96" customFormat="1" ht="12.75" x14ac:dyDescent="0.2">
      <c r="A395" s="13">
        <v>1.2999999999999801</v>
      </c>
      <c r="B395" s="279">
        <v>770</v>
      </c>
      <c r="C395" s="408">
        <v>9.1080163246899595</v>
      </c>
      <c r="D395" s="408">
        <v>18.3058619185291</v>
      </c>
      <c r="E395" s="408"/>
      <c r="F395" s="408">
        <v>4.5971938143982101</v>
      </c>
      <c r="G395" s="408">
        <v>28.341136525498101</v>
      </c>
      <c r="H395" s="408">
        <v>1.27225116502262</v>
      </c>
      <c r="I395" s="408">
        <v>29.212756006816502</v>
      </c>
      <c r="J395" s="408">
        <v>8.5167829621637505</v>
      </c>
      <c r="K395" s="408"/>
      <c r="L395" s="408"/>
      <c r="M395" s="408"/>
      <c r="N395" s="408"/>
      <c r="O395" s="411">
        <v>0.64600128288173697</v>
      </c>
      <c r="P395" s="417">
        <v>10.080750869373899</v>
      </c>
      <c r="Q395" s="237">
        <v>71.514861123286906</v>
      </c>
      <c r="R395" s="237">
        <v>0</v>
      </c>
      <c r="S395" s="237">
        <v>16.540852920084564</v>
      </c>
      <c r="T395" s="237">
        <v>0.44146956798568016</v>
      </c>
      <c r="U395" s="237">
        <v>9.5342117906295792E-2</v>
      </c>
      <c r="V395" s="237">
        <v>1.6442032780387095</v>
      </c>
      <c r="W395" s="237">
        <v>5.4848821917859611</v>
      </c>
      <c r="X395" s="412">
        <v>4.2783888009118742</v>
      </c>
      <c r="Y395" s="270">
        <v>0.84930786245065515</v>
      </c>
      <c r="Z395" s="270">
        <v>92.524251884097808</v>
      </c>
      <c r="AA395" s="270">
        <v>22129.349099849096</v>
      </c>
      <c r="AB395" s="270">
        <v>246.05671576191247</v>
      </c>
      <c r="AC395" s="270">
        <v>4.4657749992997458</v>
      </c>
      <c r="AD395" s="270">
        <v>1.3454275646570575</v>
      </c>
      <c r="AE395" s="270">
        <v>2.6843380124401799</v>
      </c>
      <c r="AF395" s="270">
        <v>0.11844696942485454</v>
      </c>
      <c r="AG395" s="270">
        <v>18.341439592681169</v>
      </c>
      <c r="AH395" s="270">
        <v>34.336842147614185</v>
      </c>
      <c r="AI395" s="270">
        <v>3.6678819966838994</v>
      </c>
      <c r="AJ395" s="270">
        <v>13.101170018752368</v>
      </c>
      <c r="AK395" s="270">
        <v>253.86876570733844</v>
      </c>
      <c r="AL395" s="270">
        <v>14.535919201275243</v>
      </c>
      <c r="AM395" s="270">
        <v>2.1971677225618391</v>
      </c>
      <c r="AN395" s="270">
        <v>145.81509862599148</v>
      </c>
      <c r="AO395" s="270">
        <v>3.4998395752207427</v>
      </c>
      <c r="AP395" s="270">
        <v>1525.2794731376673</v>
      </c>
      <c r="AQ395" s="270">
        <v>0.80357316195450013</v>
      </c>
      <c r="AR395" s="270">
        <v>1.5766701100357221</v>
      </c>
      <c r="AS395" s="270">
        <v>0.19769481796151017</v>
      </c>
      <c r="AT395" s="270">
        <v>1.003424811173274</v>
      </c>
      <c r="AU395" s="270">
        <v>4.4751182430533376</v>
      </c>
      <c r="AV395" s="270">
        <v>0.17432385593179775</v>
      </c>
      <c r="AW395" s="270">
        <v>0.43244870358468512</v>
      </c>
      <c r="AX395" s="270">
        <v>5.8334890393406023E-2</v>
      </c>
      <c r="AY395" s="270">
        <v>0.36544099914896222</v>
      </c>
      <c r="AZ395" s="270">
        <v>5.4412461295871871E-2</v>
      </c>
      <c r="BA395" s="270">
        <v>19.876100124239837</v>
      </c>
      <c r="BB395" s="270">
        <v>15.038373456465544</v>
      </c>
      <c r="BC395" s="270">
        <v>25.05242004129618</v>
      </c>
      <c r="BD395" s="270">
        <v>76.537494031208382</v>
      </c>
      <c r="BE395" s="270">
        <v>45.633724840314414</v>
      </c>
      <c r="BF395" s="270">
        <v>138.9616395690642</v>
      </c>
      <c r="BG395" s="26"/>
    </row>
    <row r="396" spans="1:59" s="96" customFormat="1" ht="12.75" x14ac:dyDescent="0.2">
      <c r="A396" s="13">
        <v>1.35</v>
      </c>
      <c r="B396" s="279">
        <v>770</v>
      </c>
      <c r="C396" s="408">
        <v>9.4783923552179505</v>
      </c>
      <c r="D396" s="408">
        <v>19.228670526382199</v>
      </c>
      <c r="E396" s="408"/>
      <c r="F396" s="408">
        <v>4.3402885644956104</v>
      </c>
      <c r="G396" s="408">
        <v>24.907276164532899</v>
      </c>
      <c r="H396" s="408">
        <v>1.37019260308813</v>
      </c>
      <c r="I396" s="408">
        <v>31.708923648207701</v>
      </c>
      <c r="J396" s="408">
        <v>8.2712790956535702</v>
      </c>
      <c r="K396" s="408"/>
      <c r="L396" s="408"/>
      <c r="M396" s="408"/>
      <c r="N396" s="408"/>
      <c r="O396" s="411">
        <v>0.69497704242193603</v>
      </c>
      <c r="P396" s="417">
        <v>10.319220880154999</v>
      </c>
      <c r="Q396" s="237">
        <v>71.432293064465</v>
      </c>
      <c r="R396" s="237">
        <v>0</v>
      </c>
      <c r="S396" s="237">
        <v>16.652257642454135</v>
      </c>
      <c r="T396" s="237">
        <v>0.4008345122782731</v>
      </c>
      <c r="U396" s="237">
        <v>9.0542637169259407E-2</v>
      </c>
      <c r="V396" s="237">
        <v>1.579687145172149</v>
      </c>
      <c r="W396" s="237">
        <v>5.6512030112161789</v>
      </c>
      <c r="X396" s="412">
        <v>4.1931819872450049</v>
      </c>
      <c r="Y396" s="270">
        <v>0.85825733591814468</v>
      </c>
      <c r="Z396" s="270">
        <v>89.989497043045446</v>
      </c>
      <c r="AA396" s="270">
        <v>22643.791322828896</v>
      </c>
      <c r="AB396" s="270">
        <v>240.31410316179759</v>
      </c>
      <c r="AC396" s="270">
        <v>4.3733329103278793</v>
      </c>
      <c r="AD396" s="270">
        <v>1.3154733071745013</v>
      </c>
      <c r="AE396" s="270">
        <v>2.5336896847248886</v>
      </c>
      <c r="AF396" s="270">
        <v>0.11238127694214332</v>
      </c>
      <c r="AG396" s="270">
        <v>18.986795481294667</v>
      </c>
      <c r="AH396" s="270">
        <v>35.995543442437295</v>
      </c>
      <c r="AI396" s="270">
        <v>3.878710076613431</v>
      </c>
      <c r="AJ396" s="270">
        <v>13.322940662439414</v>
      </c>
      <c r="AK396" s="270">
        <v>267.15203508394023</v>
      </c>
      <c r="AL396" s="270">
        <v>15.517553980876702</v>
      </c>
      <c r="AM396" s="270">
        <v>2.2564705702012917</v>
      </c>
      <c r="AN396" s="270">
        <v>143.7149806205594</v>
      </c>
      <c r="AO396" s="270">
        <v>3.5478486038926187</v>
      </c>
      <c r="AP396" s="270">
        <v>1492.9285286290817</v>
      </c>
      <c r="AQ396" s="270">
        <v>0.81825012254034069</v>
      </c>
      <c r="AR396" s="270">
        <v>1.5491009659723181</v>
      </c>
      <c r="AS396" s="270">
        <v>0.19094442718593399</v>
      </c>
      <c r="AT396" s="270">
        <v>0.95694583346156148</v>
      </c>
      <c r="AU396" s="270">
        <v>4.2421362319702878</v>
      </c>
      <c r="AV396" s="270">
        <v>0.16484859398486279</v>
      </c>
      <c r="AW396" s="270">
        <v>0.40662093509071323</v>
      </c>
      <c r="AX396" s="270">
        <v>5.4640815988809557E-2</v>
      </c>
      <c r="AY396" s="270">
        <v>0.34143850348628263</v>
      </c>
      <c r="AZ396" s="270">
        <v>5.0746525908803068E-2</v>
      </c>
      <c r="BA396" s="270">
        <v>18.928228126064457</v>
      </c>
      <c r="BB396" s="270">
        <v>16.06413025142335</v>
      </c>
      <c r="BC396" s="270">
        <v>26.01156611622395</v>
      </c>
      <c r="BD396" s="270">
        <v>73.10176474745515</v>
      </c>
      <c r="BE396" s="270">
        <v>44.152838157333818</v>
      </c>
      <c r="BF396" s="270">
        <v>140.89304981189974</v>
      </c>
      <c r="BG396" s="26"/>
    </row>
    <row r="397" spans="1:59" s="96" customFormat="1" ht="12.75" x14ac:dyDescent="0.2">
      <c r="A397" s="13">
        <v>1.4</v>
      </c>
      <c r="B397" s="279">
        <v>770</v>
      </c>
      <c r="C397" s="408">
        <v>9.7675625059514406</v>
      </c>
      <c r="D397" s="408">
        <v>20.136889125753299</v>
      </c>
      <c r="E397" s="408"/>
      <c r="F397" s="408">
        <v>4.0362881975817499</v>
      </c>
      <c r="G397" s="408">
        <v>21.718322769334399</v>
      </c>
      <c r="H397" s="408">
        <v>1.50523524087536</v>
      </c>
      <c r="I397" s="408">
        <v>34.012196329085</v>
      </c>
      <c r="J397" s="408">
        <v>8.0867169738369604</v>
      </c>
      <c r="K397" s="408"/>
      <c r="L397" s="408"/>
      <c r="M397" s="408"/>
      <c r="N397" s="408"/>
      <c r="O397" s="411">
        <v>0.736788857581825</v>
      </c>
      <c r="P397" s="417">
        <v>10.5735110794196</v>
      </c>
      <c r="Q397" s="237">
        <v>71.361031268164083</v>
      </c>
      <c r="R397" s="237">
        <v>0</v>
      </c>
      <c r="S397" s="237">
        <v>16.758413408460974</v>
      </c>
      <c r="T397" s="237">
        <v>0.3654003626761852</v>
      </c>
      <c r="U397" s="237">
        <v>8.5999199614219118E-2</v>
      </c>
      <c r="V397" s="237">
        <v>1.5072687178277884</v>
      </c>
      <c r="W397" s="237">
        <v>5.839345770931117</v>
      </c>
      <c r="X397" s="412">
        <v>4.0825412723256438</v>
      </c>
      <c r="Y397" s="270">
        <v>0.86865735358122376</v>
      </c>
      <c r="Z397" s="270">
        <v>87.517958683667516</v>
      </c>
      <c r="AA397" s="270">
        <v>23080.982899640512</v>
      </c>
      <c r="AB397" s="270">
        <v>233.81127340726707</v>
      </c>
      <c r="AC397" s="270">
        <v>4.3082123388399776</v>
      </c>
      <c r="AD397" s="270">
        <v>1.2943652022971643</v>
      </c>
      <c r="AE397" s="270">
        <v>2.4197423711097961</v>
      </c>
      <c r="AF397" s="270">
        <v>0.10776754987373716</v>
      </c>
      <c r="AG397" s="270">
        <v>19.70425593994138</v>
      </c>
      <c r="AH397" s="270">
        <v>37.788287064009666</v>
      </c>
      <c r="AI397" s="270">
        <v>4.1051321769777882</v>
      </c>
      <c r="AJ397" s="270">
        <v>13.609528502785416</v>
      </c>
      <c r="AK397" s="270">
        <v>283.71863412853526</v>
      </c>
      <c r="AL397" s="270">
        <v>16.579198634366012</v>
      </c>
      <c r="AM397" s="270">
        <v>2.3161004545610253</v>
      </c>
      <c r="AN397" s="270">
        <v>142.07423249349117</v>
      </c>
      <c r="AO397" s="270">
        <v>3.599259444793705</v>
      </c>
      <c r="AP397" s="270">
        <v>1467.679164658286</v>
      </c>
      <c r="AQ397" s="270">
        <v>0.8338010639175697</v>
      </c>
      <c r="AR397" s="270">
        <v>1.5250883106825672</v>
      </c>
      <c r="AS397" s="270">
        <v>0.18515886806886278</v>
      </c>
      <c r="AT397" s="270">
        <v>0.91787794238353582</v>
      </c>
      <c r="AU397" s="270">
        <v>4.0482377176897932</v>
      </c>
      <c r="AV397" s="270">
        <v>0.1569946688023269</v>
      </c>
      <c r="AW397" s="270">
        <v>0.38541833327490488</v>
      </c>
      <c r="AX397" s="270">
        <v>5.1628165669588409E-2</v>
      </c>
      <c r="AY397" s="270">
        <v>0.32194860773831729</v>
      </c>
      <c r="AZ397" s="270">
        <v>4.7779171768599256E-2</v>
      </c>
      <c r="BA397" s="270">
        <v>18.126764086828985</v>
      </c>
      <c r="BB397" s="270">
        <v>17.14867450491996</v>
      </c>
      <c r="BC397" s="270">
        <v>26.953563901646607</v>
      </c>
      <c r="BD397" s="270">
        <v>70.247444251190444</v>
      </c>
      <c r="BE397" s="270">
        <v>42.811867414036811</v>
      </c>
      <c r="BF397" s="270">
        <v>142.73151379013396</v>
      </c>
      <c r="BG397" s="26"/>
    </row>
    <row r="398" spans="1:59" s="96" customFormat="1" ht="12.75" x14ac:dyDescent="0.2">
      <c r="A398" s="13">
        <v>1.4500000000000099</v>
      </c>
      <c r="B398" s="279">
        <v>770</v>
      </c>
      <c r="C398" s="408">
        <v>10.0565493168651</v>
      </c>
      <c r="D398" s="408">
        <v>21.1318725061141</v>
      </c>
      <c r="E398" s="408"/>
      <c r="F398" s="408">
        <v>3.6807748029868699</v>
      </c>
      <c r="G398" s="408">
        <v>18.533932311286801</v>
      </c>
      <c r="H398" s="408">
        <v>1.64490386887604</v>
      </c>
      <c r="I398" s="408">
        <v>36.268705427849397</v>
      </c>
      <c r="J398" s="408">
        <v>7.90756111721337</v>
      </c>
      <c r="K398" s="408"/>
      <c r="L398" s="408"/>
      <c r="M398" s="408"/>
      <c r="N398" s="408"/>
      <c r="O398" s="411">
        <v>0.77570064880832501</v>
      </c>
      <c r="P398" s="417">
        <v>10.8172738933412</v>
      </c>
      <c r="Q398" s="237">
        <v>71.294869381482755</v>
      </c>
      <c r="R398" s="237">
        <v>0</v>
      </c>
      <c r="S398" s="237">
        <v>16.856395110565217</v>
      </c>
      <c r="T398" s="237">
        <v>0.33431561802681281</v>
      </c>
      <c r="U398" s="237">
        <v>8.1608691148246093E-2</v>
      </c>
      <c r="V398" s="237">
        <v>1.4360548677537974</v>
      </c>
      <c r="W398" s="237">
        <v>6.0158607224547689</v>
      </c>
      <c r="X398" s="412">
        <v>3.9808956085684075</v>
      </c>
      <c r="Y398" s="270">
        <v>0.8793609113512979</v>
      </c>
      <c r="Z398" s="270">
        <v>85.13511919228722</v>
      </c>
      <c r="AA398" s="270">
        <v>23532.745694915251</v>
      </c>
      <c r="AB398" s="270">
        <v>227.87323659385851</v>
      </c>
      <c r="AC398" s="270">
        <v>4.2440028968785368</v>
      </c>
      <c r="AD398" s="270">
        <v>1.2742239253147307</v>
      </c>
      <c r="AE398" s="270">
        <v>2.3233647248541396</v>
      </c>
      <c r="AF398" s="270">
        <v>0.10384962142041848</v>
      </c>
      <c r="AG398" s="270">
        <v>20.495346258765849</v>
      </c>
      <c r="AH398" s="270">
        <v>39.789847560885264</v>
      </c>
      <c r="AI398" s="270">
        <v>4.3607612813114347</v>
      </c>
      <c r="AJ398" s="270">
        <v>13.938354548593244</v>
      </c>
      <c r="AK398" s="270">
        <v>304.84184205681106</v>
      </c>
      <c r="AL398" s="270">
        <v>17.800380453556599</v>
      </c>
      <c r="AM398" s="270">
        <v>2.3800187466357365</v>
      </c>
      <c r="AN398" s="270">
        <v>140.56912309086579</v>
      </c>
      <c r="AO398" s="270">
        <v>3.6538332319163738</v>
      </c>
      <c r="AP398" s="270">
        <v>1446.4036527684852</v>
      </c>
      <c r="AQ398" s="270">
        <v>0.85104057964222357</v>
      </c>
      <c r="AR398" s="270">
        <v>1.5029751276423116</v>
      </c>
      <c r="AS398" s="270">
        <v>0.17987577984973424</v>
      </c>
      <c r="AT398" s="270">
        <v>0.88275175228558156</v>
      </c>
      <c r="AU398" s="270">
        <v>3.8753089464179351</v>
      </c>
      <c r="AV398" s="270">
        <v>0.15001321124199618</v>
      </c>
      <c r="AW398" s="270">
        <v>0.36671899570611505</v>
      </c>
      <c r="AX398" s="270">
        <v>4.8985371692083515E-2</v>
      </c>
      <c r="AY398" s="270">
        <v>0.30491139958211461</v>
      </c>
      <c r="AZ398" s="270">
        <v>4.5191779448235422E-2</v>
      </c>
      <c r="BA398" s="270">
        <v>17.408073565528021</v>
      </c>
      <c r="BB398" s="270">
        <v>18.385678823811919</v>
      </c>
      <c r="BC398" s="270">
        <v>27.928621759281388</v>
      </c>
      <c r="BD398" s="270">
        <v>67.615060291870705</v>
      </c>
      <c r="BE398" s="270">
        <v>41.523896781429784</v>
      </c>
      <c r="BF398" s="270">
        <v>144.65288762048999</v>
      </c>
      <c r="BG398" s="26"/>
    </row>
    <row r="399" spans="1:59" s="96" customFormat="1" ht="12.75" x14ac:dyDescent="0.2">
      <c r="A399" s="13">
        <v>1.5</v>
      </c>
      <c r="B399" s="279">
        <v>770</v>
      </c>
      <c r="C399" s="408">
        <v>10.323693194665699</v>
      </c>
      <c r="D399" s="408">
        <v>22.1927289199743</v>
      </c>
      <c r="E399" s="408"/>
      <c r="F399" s="408">
        <v>3.2777458682109399</v>
      </c>
      <c r="G399" s="408">
        <v>15.539781054995901</v>
      </c>
      <c r="H399" s="408">
        <v>1.76015598882197</v>
      </c>
      <c r="I399" s="408">
        <v>38.349539036385899</v>
      </c>
      <c r="J399" s="408">
        <v>7.7450289823004104</v>
      </c>
      <c r="K399" s="408"/>
      <c r="L399" s="408"/>
      <c r="M399" s="408"/>
      <c r="N399" s="408"/>
      <c r="O399" s="411">
        <v>0.81132695464500204</v>
      </c>
      <c r="P399" s="417">
        <v>11.048021302082899</v>
      </c>
      <c r="Q399" s="237">
        <v>71.215833811319754</v>
      </c>
      <c r="R399" s="237">
        <v>0</v>
      </c>
      <c r="S399" s="237">
        <v>16.958910672055609</v>
      </c>
      <c r="T399" s="237">
        <v>0.30198752294690218</v>
      </c>
      <c r="U399" s="237">
        <v>7.6663280561653446E-2</v>
      </c>
      <c r="V399" s="237">
        <v>1.3852509854793069</v>
      </c>
      <c r="W399" s="237">
        <v>6.1492113293677422</v>
      </c>
      <c r="X399" s="412">
        <v>3.9121423982690287</v>
      </c>
      <c r="Y399" s="270">
        <v>0.89093008817662367</v>
      </c>
      <c r="Z399" s="270">
        <v>83.244982136230192</v>
      </c>
      <c r="AA399" s="270">
        <v>24050.787386315547</v>
      </c>
      <c r="AB399" s="270">
        <v>224.06833842183488</v>
      </c>
      <c r="AC399" s="270">
        <v>4.1849805389034058</v>
      </c>
      <c r="AD399" s="270">
        <v>1.2567518268567703</v>
      </c>
      <c r="AE399" s="270">
        <v>2.2421898286454867</v>
      </c>
      <c r="AF399" s="270">
        <v>0.10052597368565729</v>
      </c>
      <c r="AG399" s="270">
        <v>21.331189883627825</v>
      </c>
      <c r="AH399" s="270">
        <v>41.916710580764132</v>
      </c>
      <c r="AI399" s="270">
        <v>4.6344467776348921</v>
      </c>
      <c r="AJ399" s="270">
        <v>14.309464302816334</v>
      </c>
      <c r="AK399" s="270">
        <v>331.57739669441969</v>
      </c>
      <c r="AL399" s="270">
        <v>19.133652545461565</v>
      </c>
      <c r="AM399" s="270">
        <v>2.4445371473628796</v>
      </c>
      <c r="AN399" s="270">
        <v>139.24962148792463</v>
      </c>
      <c r="AO399" s="270">
        <v>3.7072803509808612</v>
      </c>
      <c r="AP399" s="270">
        <v>1428.2831950743137</v>
      </c>
      <c r="AQ399" s="270">
        <v>0.86926623920160351</v>
      </c>
      <c r="AR399" s="270">
        <v>1.4837474221609543</v>
      </c>
      <c r="AS399" s="270">
        <v>0.17530834078078872</v>
      </c>
      <c r="AT399" s="270">
        <v>0.85279157129896144</v>
      </c>
      <c r="AU399" s="270">
        <v>3.7288525469945983</v>
      </c>
      <c r="AV399" s="270">
        <v>0.14411745750233701</v>
      </c>
      <c r="AW399" s="270">
        <v>0.35103520331627086</v>
      </c>
      <c r="AX399" s="270">
        <v>4.6778981901287077E-2</v>
      </c>
      <c r="AY399" s="270">
        <v>0.29073051245051146</v>
      </c>
      <c r="AZ399" s="270">
        <v>4.3042835465373484E-2</v>
      </c>
      <c r="BA399" s="270">
        <v>16.799180460737858</v>
      </c>
      <c r="BB399" s="270">
        <v>19.718178493749573</v>
      </c>
      <c r="BC399" s="270">
        <v>28.858051566482477</v>
      </c>
      <c r="BD399" s="270">
        <v>65.30477416725671</v>
      </c>
      <c r="BE399" s="270">
        <v>40.350563607000268</v>
      </c>
      <c r="BF399" s="270">
        <v>146.53945610200677</v>
      </c>
      <c r="BG399" s="26"/>
    </row>
    <row r="400" spans="1:59" s="96" customFormat="1" ht="12.75" x14ac:dyDescent="0.2">
      <c r="A400" s="13">
        <v>1.55</v>
      </c>
      <c r="B400" s="279">
        <v>770</v>
      </c>
      <c r="C400" s="408">
        <v>10.637639117302101</v>
      </c>
      <c r="D400" s="408">
        <v>23.434807216336001</v>
      </c>
      <c r="E400" s="408"/>
      <c r="F400" s="408">
        <v>2.76600915879891</v>
      </c>
      <c r="G400" s="408">
        <v>12.6535181578004</v>
      </c>
      <c r="H400" s="408">
        <v>1.7531122654798801</v>
      </c>
      <c r="I400" s="408">
        <v>40.351663578861697</v>
      </c>
      <c r="J400" s="408">
        <v>7.5550307818333504</v>
      </c>
      <c r="K400" s="408"/>
      <c r="L400" s="408"/>
      <c r="M400" s="408"/>
      <c r="N400" s="408"/>
      <c r="O400" s="411">
        <v>0.84821972358780795</v>
      </c>
      <c r="P400" s="417">
        <v>11.2383538458192</v>
      </c>
      <c r="Q400" s="237">
        <v>71.114851178213968</v>
      </c>
      <c r="R400" s="237">
        <v>0</v>
      </c>
      <c r="S400" s="237">
        <v>17.057179160656048</v>
      </c>
      <c r="T400" s="237">
        <v>0.2643876310472677</v>
      </c>
      <c r="U400" s="237">
        <v>6.9323655166773038E-2</v>
      </c>
      <c r="V400" s="237">
        <v>1.3515878589704726</v>
      </c>
      <c r="W400" s="237">
        <v>6.1625598359075626</v>
      </c>
      <c r="X400" s="412">
        <v>3.9801106800378969</v>
      </c>
      <c r="Y400" s="270">
        <v>0.90416714630236006</v>
      </c>
      <c r="Z400" s="270">
        <v>82.617240233626518</v>
      </c>
      <c r="AA400" s="270">
        <v>24957.05016576876</v>
      </c>
      <c r="AB400" s="270">
        <v>227.44715090480352</v>
      </c>
      <c r="AC400" s="270">
        <v>4.1106116768504837</v>
      </c>
      <c r="AD400" s="270">
        <v>1.2366279676029468</v>
      </c>
      <c r="AE400" s="270">
        <v>2.1630714290948783</v>
      </c>
      <c r="AF400" s="270">
        <v>9.7235720512271084E-2</v>
      </c>
      <c r="AG400" s="270">
        <v>22.183774198624608</v>
      </c>
      <c r="AH400" s="270">
        <v>44.148823732622283</v>
      </c>
      <c r="AI400" s="270">
        <v>4.9264255098035052</v>
      </c>
      <c r="AJ400" s="270">
        <v>14.725784119581411</v>
      </c>
      <c r="AK400" s="270">
        <v>369.99392789453236</v>
      </c>
      <c r="AL400" s="270">
        <v>20.601079453417764</v>
      </c>
      <c r="AM400" s="270">
        <v>2.5082976730526427</v>
      </c>
      <c r="AN400" s="270">
        <v>137.74863828565697</v>
      </c>
      <c r="AO400" s="270">
        <v>3.7520712896443214</v>
      </c>
      <c r="AP400" s="270">
        <v>1409.619449496957</v>
      </c>
      <c r="AQ400" s="270">
        <v>0.88876979363014863</v>
      </c>
      <c r="AR400" s="270">
        <v>1.4650671847632153</v>
      </c>
      <c r="AS400" s="270">
        <v>0.17106870522173562</v>
      </c>
      <c r="AT400" s="270">
        <v>0.82559575844809729</v>
      </c>
      <c r="AU400" s="270">
        <v>3.5971458213632492</v>
      </c>
      <c r="AV400" s="270">
        <v>0.1388343681696535</v>
      </c>
      <c r="AW400" s="270">
        <v>0.33709395978834367</v>
      </c>
      <c r="AX400" s="270">
        <v>4.4827877429461351E-2</v>
      </c>
      <c r="AY400" s="270">
        <v>0.27823171829536592</v>
      </c>
      <c r="AZ400" s="270">
        <v>4.1153178539009148E-2</v>
      </c>
      <c r="BA400" s="270">
        <v>16.26312275816224</v>
      </c>
      <c r="BB400" s="270">
        <v>21.180203486448342</v>
      </c>
      <c r="BC400" s="270">
        <v>29.715823789772749</v>
      </c>
      <c r="BD400" s="270">
        <v>63.118426163959398</v>
      </c>
      <c r="BE400" s="270">
        <v>39.248582983180484</v>
      </c>
      <c r="BF400" s="270">
        <v>148.35443579686418</v>
      </c>
      <c r="BG400" s="26"/>
    </row>
    <row r="401" spans="1:59" s="96" customFormat="1" ht="12.75" x14ac:dyDescent="0.2">
      <c r="A401" s="13">
        <v>1.5999999999999699</v>
      </c>
      <c r="B401" s="279">
        <v>770.00000000001</v>
      </c>
      <c r="C401" s="408">
        <v>10.8801019450796</v>
      </c>
      <c r="D401" s="408">
        <v>24.763164377343799</v>
      </c>
      <c r="E401" s="408"/>
      <c r="F401" s="408">
        <v>1.8691356890159201</v>
      </c>
      <c r="G401" s="408">
        <v>9.60300641860211</v>
      </c>
      <c r="H401" s="408">
        <v>1.9181326825416001</v>
      </c>
      <c r="I401" s="408">
        <v>42.382960094783201</v>
      </c>
      <c r="J401" s="408">
        <v>7.4534312771905</v>
      </c>
      <c r="K401" s="408"/>
      <c r="L401" s="408"/>
      <c r="M401" s="408"/>
      <c r="N401" s="408"/>
      <c r="O401" s="411">
        <v>0.87868236881800799</v>
      </c>
      <c r="P401" s="417">
        <v>11.477419147920299</v>
      </c>
      <c r="Q401" s="237">
        <v>71.037673710635772</v>
      </c>
      <c r="R401" s="237">
        <v>0</v>
      </c>
      <c r="S401" s="237">
        <v>17.158058396282591</v>
      </c>
      <c r="T401" s="237">
        <v>0.23911094802902744</v>
      </c>
      <c r="U401" s="237">
        <v>6.5171100305313742E-2</v>
      </c>
      <c r="V401" s="237">
        <v>1.3056938998077414</v>
      </c>
      <c r="W401" s="237">
        <v>6.3013157670566979</v>
      </c>
      <c r="X401" s="412">
        <v>3.8929761778828653</v>
      </c>
      <c r="Y401" s="270">
        <v>0.91936528942577123</v>
      </c>
      <c r="Z401" s="270">
        <v>80.569466164317845</v>
      </c>
      <c r="AA401" s="270">
        <v>25562.496039972099</v>
      </c>
      <c r="AB401" s="270">
        <v>225.71197841358526</v>
      </c>
      <c r="AC401" s="270">
        <v>4.068421919763713</v>
      </c>
      <c r="AD401" s="270">
        <v>1.2256059139468536</v>
      </c>
      <c r="AE401" s="270">
        <v>2.1056498136835358</v>
      </c>
      <c r="AF401" s="270">
        <v>9.4844036354205088E-2</v>
      </c>
      <c r="AG401" s="270">
        <v>23.463852143034391</v>
      </c>
      <c r="AH401" s="270">
        <v>47.233966408310678</v>
      </c>
      <c r="AI401" s="270">
        <v>5.3158901056773535</v>
      </c>
      <c r="AJ401" s="270">
        <v>15.521922921378648</v>
      </c>
      <c r="AK401" s="270">
        <v>457.27640387681743</v>
      </c>
      <c r="AL401" s="270">
        <v>22.54393268316695</v>
      </c>
      <c r="AM401" s="270">
        <v>2.586857162318728</v>
      </c>
      <c r="AN401" s="270">
        <v>136.79612205959504</v>
      </c>
      <c r="AO401" s="270">
        <v>3.8166691054204818</v>
      </c>
      <c r="AP401" s="270">
        <v>1397.692546945852</v>
      </c>
      <c r="AQ401" s="270">
        <v>0.91879744912113526</v>
      </c>
      <c r="AR401" s="270">
        <v>1.4490203368001606</v>
      </c>
      <c r="AS401" s="270">
        <v>0.16715462768740888</v>
      </c>
      <c r="AT401" s="270">
        <v>0.80030900991391518</v>
      </c>
      <c r="AU401" s="270">
        <v>3.4747208482990417</v>
      </c>
      <c r="AV401" s="270">
        <v>0.13392587699525835</v>
      </c>
      <c r="AW401" s="270">
        <v>0.32416487335190297</v>
      </c>
      <c r="AX401" s="270">
        <v>4.3021336964636323E-2</v>
      </c>
      <c r="AY401" s="270">
        <v>0.26667275750861313</v>
      </c>
      <c r="AZ401" s="270">
        <v>3.9407206345652222E-2</v>
      </c>
      <c r="BA401" s="270">
        <v>15.745316537641465</v>
      </c>
      <c r="BB401" s="270">
        <v>22.992293980654946</v>
      </c>
      <c r="BC401" s="270">
        <v>30.72567379797999</v>
      </c>
      <c r="BD401" s="270">
        <v>61.30736782708918</v>
      </c>
      <c r="BE401" s="270">
        <v>38.081832056248572</v>
      </c>
      <c r="BF401" s="270">
        <v>150.41172273234551</v>
      </c>
      <c r="BG401" s="26"/>
    </row>
    <row r="402" spans="1:59" s="96" customFormat="1" ht="12.75" x14ac:dyDescent="0.2">
      <c r="A402" s="13">
        <v>1.65</v>
      </c>
      <c r="B402" s="279">
        <v>770</v>
      </c>
      <c r="C402" s="408">
        <v>10.7557725882911</v>
      </c>
      <c r="D402" s="408">
        <v>28.481240633017599</v>
      </c>
      <c r="E402" s="408"/>
      <c r="F402" s="408">
        <v>0.130473756281097</v>
      </c>
      <c r="G402" s="408">
        <v>6.5498099044675504</v>
      </c>
      <c r="H402" s="408">
        <v>0.62685162020169205</v>
      </c>
      <c r="I402" s="408">
        <v>43.484988782753497</v>
      </c>
      <c r="J402" s="408">
        <v>7.1382934659287702</v>
      </c>
      <c r="K402" s="408">
        <v>1.8721241095102501</v>
      </c>
      <c r="L402" s="408"/>
      <c r="M402" s="408"/>
      <c r="N402" s="408"/>
      <c r="O402" s="411">
        <v>0.96044513954842503</v>
      </c>
      <c r="P402" s="417">
        <v>11.759745932730301</v>
      </c>
      <c r="Q402" s="237">
        <v>71.036383978086988</v>
      </c>
      <c r="R402" s="237">
        <v>0</v>
      </c>
      <c r="S402" s="237">
        <v>17.234425526568135</v>
      </c>
      <c r="T402" s="237">
        <v>0.23768513497215571</v>
      </c>
      <c r="U402" s="237">
        <v>6.639565780282701E-2</v>
      </c>
      <c r="V402" s="237">
        <v>1.1858088602568624</v>
      </c>
      <c r="W402" s="237">
        <v>6.6509751328098066</v>
      </c>
      <c r="X402" s="412">
        <v>3.5883257095032226</v>
      </c>
      <c r="Y402" s="270">
        <v>1.0129104294511255</v>
      </c>
      <c r="Z402" s="270">
        <v>80.574838414969264</v>
      </c>
      <c r="AA402" s="270">
        <v>26543.812868510428</v>
      </c>
      <c r="AB402" s="270">
        <v>238.46191473310432</v>
      </c>
      <c r="AC402" s="270">
        <v>4.0848579982604498</v>
      </c>
      <c r="AD402" s="270">
        <v>1.2521169288555747</v>
      </c>
      <c r="AE402" s="270">
        <v>1.8857401056731753</v>
      </c>
      <c r="AF402" s="270">
        <v>8.802550913209746E-2</v>
      </c>
      <c r="AG402" s="270">
        <v>25.98697959398153</v>
      </c>
      <c r="AH402" s="270">
        <v>52.361720176830843</v>
      </c>
      <c r="AI402" s="270">
        <v>5.880454293383929</v>
      </c>
      <c r="AJ402" s="270">
        <v>17.73296515172169</v>
      </c>
      <c r="AK402" s="270">
        <v>824.68173498124884</v>
      </c>
      <c r="AL402" s="270">
        <v>25.336890750735897</v>
      </c>
      <c r="AM402" s="270">
        <v>2.7082162886058652</v>
      </c>
      <c r="AN402" s="270">
        <v>137.09092903387989</v>
      </c>
      <c r="AO402" s="270">
        <v>3.8835047266948779</v>
      </c>
      <c r="AP402" s="270">
        <v>1263.1654005204352</v>
      </c>
      <c r="AQ402" s="270">
        <v>0.97771259781572217</v>
      </c>
      <c r="AR402" s="270">
        <v>1.4566769275026004</v>
      </c>
      <c r="AS402" s="270">
        <v>0.16626021302330687</v>
      </c>
      <c r="AT402" s="270">
        <v>0.79065924997417703</v>
      </c>
      <c r="AU402" s="270">
        <v>3.4229926612887445</v>
      </c>
      <c r="AV402" s="270">
        <v>0.13178348114129507</v>
      </c>
      <c r="AW402" s="270">
        <v>0.31818441468910197</v>
      </c>
      <c r="AX402" s="270">
        <v>4.2160727710926167E-2</v>
      </c>
      <c r="AY402" s="270">
        <v>0.26107057863541916</v>
      </c>
      <c r="AZ402" s="270">
        <v>3.8551902766066883E-2</v>
      </c>
      <c r="BA402" s="270">
        <v>15.700622469941244</v>
      </c>
      <c r="BB402" s="270">
        <v>20.022303930006476</v>
      </c>
      <c r="BC402" s="270">
        <v>30.792412095274351</v>
      </c>
      <c r="BD402" s="270">
        <v>59.607002884755182</v>
      </c>
      <c r="BE402" s="270">
        <v>35.671308151380131</v>
      </c>
      <c r="BF402" s="270">
        <v>154.95801911387517</v>
      </c>
      <c r="BG402" s="26"/>
    </row>
    <row r="403" spans="1:59" s="96" customFormat="1" ht="12.75" x14ac:dyDescent="0.2">
      <c r="A403" s="13">
        <v>1.7</v>
      </c>
      <c r="B403" s="279">
        <v>770</v>
      </c>
      <c r="C403" s="408">
        <v>10.7220640740621</v>
      </c>
      <c r="D403" s="408">
        <v>31.443583099168301</v>
      </c>
      <c r="E403" s="408"/>
      <c r="F403" s="408"/>
      <c r="G403" s="408">
        <v>1.8210542735421</v>
      </c>
      <c r="H403" s="408"/>
      <c r="I403" s="408">
        <v>45.623368677543901</v>
      </c>
      <c r="J403" s="408">
        <v>6.4689308299971104</v>
      </c>
      <c r="K403" s="408">
        <v>2.8858170012593298</v>
      </c>
      <c r="L403" s="408"/>
      <c r="M403" s="408"/>
      <c r="N403" s="408"/>
      <c r="O403" s="411">
        <v>1.03518204442712</v>
      </c>
      <c r="P403" s="417">
        <v>12.422078912798799</v>
      </c>
      <c r="Q403" s="237">
        <v>71.1723267972</v>
      </c>
      <c r="R403" s="237">
        <v>0</v>
      </c>
      <c r="S403" s="237">
        <v>17.23270557894925</v>
      </c>
      <c r="T403" s="237">
        <v>0.23407500969311279</v>
      </c>
      <c r="U403" s="237">
        <v>6.8957352254367207E-2</v>
      </c>
      <c r="V403" s="237">
        <v>1.1420888811966252</v>
      </c>
      <c r="W403" s="237">
        <v>6.8313853561632474</v>
      </c>
      <c r="X403" s="412">
        <v>3.3184610245434012</v>
      </c>
      <c r="Y403" s="270">
        <v>1.105090929028729</v>
      </c>
      <c r="Z403" s="270">
        <v>80.115161803520493</v>
      </c>
      <c r="AA403" s="270">
        <v>27922.549934725055</v>
      </c>
      <c r="AB403" s="270">
        <v>234.13377862480175</v>
      </c>
      <c r="AC403" s="270">
        <v>4.0774325963071911</v>
      </c>
      <c r="AD403" s="270">
        <v>1.2636844878224289</v>
      </c>
      <c r="AE403" s="270">
        <v>1.744013157139171</v>
      </c>
      <c r="AF403" s="270">
        <v>8.2985636410119787E-2</v>
      </c>
      <c r="AG403" s="270">
        <v>28.793180532517873</v>
      </c>
      <c r="AH403" s="270">
        <v>59.597920427829983</v>
      </c>
      <c r="AI403" s="270">
        <v>6.820207764543901</v>
      </c>
      <c r="AJ403" s="270">
        <v>18.927353559692907</v>
      </c>
      <c r="AK403" s="270">
        <v>989.44892117066104</v>
      </c>
      <c r="AL403" s="270">
        <v>30.52983170777841</v>
      </c>
      <c r="AM403" s="270">
        <v>2.8970619561288653</v>
      </c>
      <c r="AN403" s="270">
        <v>137.51024153253715</v>
      </c>
      <c r="AO403" s="270">
        <v>4.0264311429527302</v>
      </c>
      <c r="AP403" s="270">
        <v>1196.3902943659509</v>
      </c>
      <c r="AQ403" s="270">
        <v>1.0236614305387257</v>
      </c>
      <c r="AR403" s="270">
        <v>1.4592542959842987</v>
      </c>
      <c r="AS403" s="270">
        <v>0.16377551641931759</v>
      </c>
      <c r="AT403" s="270">
        <v>0.77062575272579903</v>
      </c>
      <c r="AU403" s="270">
        <v>3.3211201612285484</v>
      </c>
      <c r="AV403" s="270">
        <v>0.1276364198272586</v>
      </c>
      <c r="AW403" s="270">
        <v>0.3069558445812256</v>
      </c>
      <c r="AX403" s="270">
        <v>4.0569984533037742E-2</v>
      </c>
      <c r="AY403" s="270">
        <v>0.25081348086176258</v>
      </c>
      <c r="AZ403" s="270">
        <v>3.6995161658776358E-2</v>
      </c>
      <c r="BA403" s="270">
        <v>15.365478044729077</v>
      </c>
      <c r="BB403" s="270">
        <v>20.256754636381288</v>
      </c>
      <c r="BC403" s="270">
        <v>31.967430925391167</v>
      </c>
      <c r="BD403" s="270">
        <v>56.81356126274855</v>
      </c>
      <c r="BE403" s="270">
        <v>33.982205922725704</v>
      </c>
      <c r="BF403" s="270">
        <v>161.71925300351265</v>
      </c>
      <c r="BG403" s="26"/>
    </row>
    <row r="404" spans="1:59" s="96" customFormat="1" ht="12.75" x14ac:dyDescent="0.2">
      <c r="A404" s="13">
        <v>1.7499999999999902</v>
      </c>
      <c r="B404" s="279">
        <v>770</v>
      </c>
      <c r="C404" s="408">
        <v>10.3841161402992</v>
      </c>
      <c r="D404" s="408">
        <v>32.547778302873901</v>
      </c>
      <c r="E404" s="408"/>
      <c r="F404" s="408"/>
      <c r="G404" s="408"/>
      <c r="H404" s="408"/>
      <c r="I404" s="408">
        <v>46.481467361499497</v>
      </c>
      <c r="J404" s="408">
        <v>6.37786661847323</v>
      </c>
      <c r="K404" s="408">
        <v>3.1547613831759498</v>
      </c>
      <c r="L404" s="408"/>
      <c r="M404" s="408"/>
      <c r="N404" s="408"/>
      <c r="O404" s="411">
        <v>1.05401019367829</v>
      </c>
      <c r="P404" s="417">
        <v>13.056410735131299</v>
      </c>
      <c r="Q404" s="237">
        <v>71.283563047122783</v>
      </c>
      <c r="R404" s="237">
        <v>0</v>
      </c>
      <c r="S404" s="237">
        <v>17.220879674782338</v>
      </c>
      <c r="T404" s="237">
        <v>0.2228998264073126</v>
      </c>
      <c r="U404" s="237">
        <v>6.6850596473818275E-2</v>
      </c>
      <c r="V404" s="237">
        <v>1.137695007191019</v>
      </c>
      <c r="W404" s="237">
        <v>6.8929449414543171</v>
      </c>
      <c r="X404" s="412">
        <v>3.1751669065684065</v>
      </c>
      <c r="Y404" s="270">
        <v>1.1648339788105857</v>
      </c>
      <c r="Z404" s="270">
        <v>79.896877230798196</v>
      </c>
      <c r="AA404" s="270">
        <v>28325.550251344488</v>
      </c>
      <c r="AB404" s="270">
        <v>226.6224628083896</v>
      </c>
      <c r="AC404" s="270">
        <v>4.1665218132247857</v>
      </c>
      <c r="AD404" s="270">
        <v>1.2981706318768327</v>
      </c>
      <c r="AE404" s="270">
        <v>1.715369797402166</v>
      </c>
      <c r="AF404" s="270">
        <v>8.2040344532601714E-2</v>
      </c>
      <c r="AG404" s="270">
        <v>30.763358258445546</v>
      </c>
      <c r="AH404" s="270">
        <v>64.129100454615681</v>
      </c>
      <c r="AI404" s="270">
        <v>7.3729229338736033</v>
      </c>
      <c r="AJ404" s="270">
        <v>19.835278366368488</v>
      </c>
      <c r="AK404" s="270">
        <v>1069.1083552626724</v>
      </c>
      <c r="AL404" s="270">
        <v>33.552883748019113</v>
      </c>
      <c r="AM404" s="270">
        <v>2.9862325911361798</v>
      </c>
      <c r="AN404" s="270">
        <v>138.7546494547459</v>
      </c>
      <c r="AO404" s="270">
        <v>4.1189997993718581</v>
      </c>
      <c r="AP404" s="270">
        <v>1182.9919687145409</v>
      </c>
      <c r="AQ404" s="270">
        <v>1.0444463880982013</v>
      </c>
      <c r="AR404" s="270">
        <v>1.4611543428729492</v>
      </c>
      <c r="AS404" s="270">
        <v>0.16286048953724841</v>
      </c>
      <c r="AT404" s="270">
        <v>0.76307977712874042</v>
      </c>
      <c r="AU404" s="270">
        <v>3.2826992604172625</v>
      </c>
      <c r="AV404" s="270">
        <v>0.12607296974534443</v>
      </c>
      <c r="AW404" s="270">
        <v>0.30273015396317476</v>
      </c>
      <c r="AX404" s="270">
        <v>3.9972465438082264E-2</v>
      </c>
      <c r="AY404" s="270">
        <v>0.24696722904507665</v>
      </c>
      <c r="AZ404" s="270">
        <v>3.6412262810008984E-2</v>
      </c>
      <c r="BA404" s="270">
        <v>15.210293645131046</v>
      </c>
      <c r="BB404" s="270">
        <v>20.629879109161063</v>
      </c>
      <c r="BC404" s="270">
        <v>32.443241015254877</v>
      </c>
      <c r="BD404" s="270">
        <v>55.950782014783741</v>
      </c>
      <c r="BE404" s="270">
        <v>33.371336949033669</v>
      </c>
      <c r="BF404" s="270">
        <v>164.38327100502821</v>
      </c>
      <c r="BG404" s="26"/>
    </row>
    <row r="405" spans="1:59" s="96" customFormat="1" ht="12.75" x14ac:dyDescent="0.2">
      <c r="A405" s="13">
        <v>1.8</v>
      </c>
      <c r="B405" s="279">
        <v>770</v>
      </c>
      <c r="C405" s="408">
        <v>9.8670437739869499</v>
      </c>
      <c r="D405" s="408">
        <v>32.840572076697697</v>
      </c>
      <c r="E405" s="408"/>
      <c r="F405" s="408"/>
      <c r="G405" s="408"/>
      <c r="H405" s="408"/>
      <c r="I405" s="408">
        <v>46.4611015007821</v>
      </c>
      <c r="J405" s="408">
        <v>6.5077081909943404</v>
      </c>
      <c r="K405" s="408">
        <v>3.2695642337486301</v>
      </c>
      <c r="L405" s="408"/>
      <c r="M405" s="408"/>
      <c r="N405" s="408"/>
      <c r="O405" s="411">
        <v>1.05401022379029</v>
      </c>
      <c r="P405" s="417">
        <v>13.688533755213401</v>
      </c>
      <c r="Q405" s="237">
        <v>71.406877749410924</v>
      </c>
      <c r="R405" s="237">
        <v>0</v>
      </c>
      <c r="S405" s="237">
        <v>17.146539063373087</v>
      </c>
      <c r="T405" s="237">
        <v>0.22025688605853225</v>
      </c>
      <c r="U405" s="237">
        <v>6.5355332630382207E-2</v>
      </c>
      <c r="V405" s="237">
        <v>1.1490850598814257</v>
      </c>
      <c r="W405" s="237">
        <v>6.8002805861026596</v>
      </c>
      <c r="X405" s="412">
        <v>3.2116053225429888</v>
      </c>
      <c r="Y405" s="270">
        <v>1.2201229830174296</v>
      </c>
      <c r="Z405" s="270">
        <v>81.465271202353449</v>
      </c>
      <c r="AA405" s="270">
        <v>28681.197938660687</v>
      </c>
      <c r="AB405" s="270">
        <v>226.61068332855947</v>
      </c>
      <c r="AC405" s="270">
        <v>4.3130466861518935</v>
      </c>
      <c r="AD405" s="270">
        <v>1.35048400699076</v>
      </c>
      <c r="AE405" s="270">
        <v>1.7163995903624165</v>
      </c>
      <c r="AF405" s="270">
        <v>8.2231675407179447E-2</v>
      </c>
      <c r="AG405" s="270">
        <v>32.057353751757134</v>
      </c>
      <c r="AH405" s="270">
        <v>66.190811049391897</v>
      </c>
      <c r="AI405" s="270">
        <v>7.5460647271827579</v>
      </c>
      <c r="AJ405" s="270">
        <v>20.673931523719482</v>
      </c>
      <c r="AK405" s="270">
        <v>1114.9922435928606</v>
      </c>
      <c r="AL405" s="270">
        <v>34.234822500329031</v>
      </c>
      <c r="AM405" s="270">
        <v>3.0027613236573982</v>
      </c>
      <c r="AN405" s="270">
        <v>140.29759139459972</v>
      </c>
      <c r="AO405" s="270">
        <v>4.1623224215654648</v>
      </c>
      <c r="AP405" s="270">
        <v>1179.1657605208229</v>
      </c>
      <c r="AQ405" s="270">
        <v>1.0494610895657375</v>
      </c>
      <c r="AR405" s="270">
        <v>1.4640425622418483</v>
      </c>
      <c r="AS405" s="270">
        <v>0.16308207541522626</v>
      </c>
      <c r="AT405" s="270">
        <v>0.76387094263042954</v>
      </c>
      <c r="AU405" s="270">
        <v>3.2857081991199264</v>
      </c>
      <c r="AV405" s="270">
        <v>0.12618314156847577</v>
      </c>
      <c r="AW405" s="270">
        <v>0.30296846300351882</v>
      </c>
      <c r="AX405" s="270">
        <v>4.0002208891489019E-2</v>
      </c>
      <c r="AY405" s="270">
        <v>0.24714605742271833</v>
      </c>
      <c r="AZ405" s="270">
        <v>3.6438425344702749E-2</v>
      </c>
      <c r="BA405" s="270">
        <v>15.221793570769373</v>
      </c>
      <c r="BB405" s="270">
        <v>20.375067342889739</v>
      </c>
      <c r="BC405" s="270">
        <v>32.293837167279207</v>
      </c>
      <c r="BD405" s="270">
        <v>56.105975446463994</v>
      </c>
      <c r="BE405" s="270">
        <v>33.240192245739451</v>
      </c>
      <c r="BF405" s="270">
        <v>164.61989980080884</v>
      </c>
      <c r="BG405" s="26"/>
    </row>
    <row r="406" spans="1:59" s="96" customFormat="1" ht="12.75" x14ac:dyDescent="0.2">
      <c r="A406" s="13">
        <v>1.85</v>
      </c>
      <c r="B406" s="279">
        <v>770</v>
      </c>
      <c r="C406" s="408">
        <v>9.3956307541309805</v>
      </c>
      <c r="D406" s="408">
        <v>33.0771805804549</v>
      </c>
      <c r="E406" s="408"/>
      <c r="F406" s="408"/>
      <c r="G406" s="408"/>
      <c r="H406" s="408"/>
      <c r="I406" s="408">
        <v>46.473948002946301</v>
      </c>
      <c r="J406" s="408">
        <v>6.6275070389334196</v>
      </c>
      <c r="K406" s="408">
        <v>3.3717234293696898</v>
      </c>
      <c r="L406" s="408"/>
      <c r="M406" s="408"/>
      <c r="N406" s="408"/>
      <c r="O406" s="411">
        <v>1.05401019416471</v>
      </c>
      <c r="P406" s="417">
        <v>14.326962007465401</v>
      </c>
      <c r="Q406" s="237">
        <v>71.542311851112615</v>
      </c>
      <c r="R406" s="237">
        <v>0</v>
      </c>
      <c r="S406" s="237">
        <v>17.062222372412965</v>
      </c>
      <c r="T406" s="237">
        <v>0.22153362411926064</v>
      </c>
      <c r="U406" s="237">
        <v>6.5404714699756894E-2</v>
      </c>
      <c r="V406" s="237">
        <v>1.1475398582418266</v>
      </c>
      <c r="W406" s="237">
        <v>6.7146420815698908</v>
      </c>
      <c r="X406" s="412">
        <v>3.2463454978436883</v>
      </c>
      <c r="Y406" s="270">
        <v>1.2753710828591824</v>
      </c>
      <c r="Z406" s="270">
        <v>82.974517466162411</v>
      </c>
      <c r="AA406" s="270">
        <v>29023.526045542509</v>
      </c>
      <c r="AB406" s="270">
        <v>226.70458061281221</v>
      </c>
      <c r="AC406" s="270">
        <v>4.4568821789074509</v>
      </c>
      <c r="AD406" s="270">
        <v>1.4020352025520098</v>
      </c>
      <c r="AE406" s="270">
        <v>1.7174095185647518</v>
      </c>
      <c r="AF406" s="270">
        <v>8.2406639878549889E-2</v>
      </c>
      <c r="AG406" s="270">
        <v>33.335666306281013</v>
      </c>
      <c r="AH406" s="270">
        <v>68.186323342613207</v>
      </c>
      <c r="AI406" s="270">
        <v>7.7107097814478047</v>
      </c>
      <c r="AJ406" s="270">
        <v>21.502182331339391</v>
      </c>
      <c r="AK406" s="270">
        <v>1160.4344686314928</v>
      </c>
      <c r="AL406" s="270">
        <v>34.876007442854117</v>
      </c>
      <c r="AM406" s="270">
        <v>3.0166676364184135</v>
      </c>
      <c r="AN406" s="270">
        <v>141.69213518490659</v>
      </c>
      <c r="AO406" s="270">
        <v>4.2019274335370307</v>
      </c>
      <c r="AP406" s="270">
        <v>1175.6524959605028</v>
      </c>
      <c r="AQ406" s="270">
        <v>1.0536418378561676</v>
      </c>
      <c r="AR406" s="270">
        <v>1.4658633471975275</v>
      </c>
      <c r="AS406" s="270">
        <v>0.16318803765647336</v>
      </c>
      <c r="AT406" s="270">
        <v>0.76412633907140082</v>
      </c>
      <c r="AU406" s="270">
        <v>3.2864165730009458</v>
      </c>
      <c r="AV406" s="270">
        <v>0.12620501341880236</v>
      </c>
      <c r="AW406" s="270">
        <v>0.3029945642202081</v>
      </c>
      <c r="AX406" s="270">
        <v>4.0003872730732366E-2</v>
      </c>
      <c r="AY406" s="270">
        <v>0.24715104245508401</v>
      </c>
      <c r="AZ406" s="270">
        <v>3.6438897685616693E-2</v>
      </c>
      <c r="BA406" s="270">
        <v>15.222533373912521</v>
      </c>
      <c r="BB406" s="270">
        <v>20.152284905733975</v>
      </c>
      <c r="BC406" s="270">
        <v>32.176361275260625</v>
      </c>
      <c r="BD406" s="270">
        <v>56.247395341125859</v>
      </c>
      <c r="BE406" s="270">
        <v>33.122501124484856</v>
      </c>
      <c r="BF406" s="270">
        <v>164.77224944755054</v>
      </c>
      <c r="BG406" s="26"/>
    </row>
    <row r="407" spans="1:59" s="96" customFormat="1" ht="12.75" x14ac:dyDescent="0.2">
      <c r="A407" s="13">
        <v>1.9000000000000099</v>
      </c>
      <c r="B407" s="279">
        <v>770</v>
      </c>
      <c r="C407" s="408">
        <v>8.9589528239245606</v>
      </c>
      <c r="D407" s="408">
        <v>33.3050664456864</v>
      </c>
      <c r="E407" s="408"/>
      <c r="F407" s="408"/>
      <c r="G407" s="408"/>
      <c r="H407" s="408"/>
      <c r="I407" s="408">
        <v>46.523134576720402</v>
      </c>
      <c r="J407" s="408">
        <v>6.7409317916656404</v>
      </c>
      <c r="K407" s="408">
        <v>3.4179041323950199</v>
      </c>
      <c r="L407" s="408"/>
      <c r="M407" s="408"/>
      <c r="N407" s="408"/>
      <c r="O407" s="411">
        <v>1.0540102296079601</v>
      </c>
      <c r="P407" s="417">
        <v>15.0026392615957</v>
      </c>
      <c r="Q407" s="237">
        <v>71.69349719908864</v>
      </c>
      <c r="R407" s="237">
        <v>0</v>
      </c>
      <c r="S407" s="237">
        <v>16.945803829997597</v>
      </c>
      <c r="T407" s="237">
        <v>0.22710009989042007</v>
      </c>
      <c r="U407" s="237">
        <v>6.6305230592657444E-2</v>
      </c>
      <c r="V407" s="237">
        <v>1.1523809762247152</v>
      </c>
      <c r="W407" s="237">
        <v>6.5594943307759763</v>
      </c>
      <c r="X407" s="412">
        <v>3.3554183334299963</v>
      </c>
      <c r="Y407" s="270">
        <v>1.3322781865484326</v>
      </c>
      <c r="Z407" s="270">
        <v>84.890129100993263</v>
      </c>
      <c r="AA407" s="270">
        <v>29548.712786752556</v>
      </c>
      <c r="AB407" s="270">
        <v>228.80413350767952</v>
      </c>
      <c r="AC407" s="270">
        <v>4.5985315254469121</v>
      </c>
      <c r="AD407" s="270">
        <v>1.453646022220985</v>
      </c>
      <c r="AE407" s="270">
        <v>1.7198692351169722</v>
      </c>
      <c r="AF407" s="270">
        <v>8.2576535885294067E-2</v>
      </c>
      <c r="AG407" s="270">
        <v>34.610706197120784</v>
      </c>
      <c r="AH407" s="270">
        <v>70.130846233342069</v>
      </c>
      <c r="AI407" s="270">
        <v>7.867260189998901</v>
      </c>
      <c r="AJ407" s="270">
        <v>22.328134288851558</v>
      </c>
      <c r="AK407" s="270">
        <v>1205.85399631769</v>
      </c>
      <c r="AL407" s="270">
        <v>35.477857012979356</v>
      </c>
      <c r="AM407" s="270">
        <v>3.0276704075403185</v>
      </c>
      <c r="AN407" s="270">
        <v>142.93928174496196</v>
      </c>
      <c r="AO407" s="270">
        <v>4.2375467097282957</v>
      </c>
      <c r="AP407" s="270">
        <v>1174.1857137210902</v>
      </c>
      <c r="AQ407" s="270">
        <v>1.0568673395397421</v>
      </c>
      <c r="AR407" s="270">
        <v>1.4664668591274814</v>
      </c>
      <c r="AS407" s="270">
        <v>0.16316226152648733</v>
      </c>
      <c r="AT407" s="270">
        <v>0.76377458870389203</v>
      </c>
      <c r="AU407" s="270">
        <v>3.2845250826190702</v>
      </c>
      <c r="AV407" s="270">
        <v>0.12612728499417278</v>
      </c>
      <c r="AW407" s="270">
        <v>0.30278224300548062</v>
      </c>
      <c r="AX407" s="270">
        <v>3.9974079768854427E-2</v>
      </c>
      <c r="AY407" s="270">
        <v>0.24696180489566999</v>
      </c>
      <c r="AZ407" s="270">
        <v>3.6410724011085437E-2</v>
      </c>
      <c r="BA407" s="270">
        <v>15.211273240797055</v>
      </c>
      <c r="BB407" s="270">
        <v>20.049687731850117</v>
      </c>
      <c r="BC407" s="270">
        <v>32.056527620015359</v>
      </c>
      <c r="BD407" s="270">
        <v>56.34978616688867</v>
      </c>
      <c r="BE407" s="270">
        <v>33.032061724022071</v>
      </c>
      <c r="BF407" s="270">
        <v>164.80168507536578</v>
      </c>
      <c r="BG407" s="26"/>
    </row>
    <row r="408" spans="1:59" s="96" customFormat="1" ht="12.75" x14ac:dyDescent="0.2">
      <c r="A408" s="13">
        <v>1.95</v>
      </c>
      <c r="B408" s="279">
        <v>770</v>
      </c>
      <c r="C408" s="408">
        <v>8.6205929486207697</v>
      </c>
      <c r="D408" s="408">
        <v>33.475421525343101</v>
      </c>
      <c r="E408" s="408"/>
      <c r="F408" s="408"/>
      <c r="G408" s="408"/>
      <c r="H408" s="408"/>
      <c r="I408" s="408">
        <v>46.564910456857199</v>
      </c>
      <c r="J408" s="408">
        <v>6.8296843208908804</v>
      </c>
      <c r="K408" s="408">
        <v>3.45538053005194</v>
      </c>
      <c r="L408" s="408"/>
      <c r="M408" s="408"/>
      <c r="N408" s="408"/>
      <c r="O408" s="411">
        <v>1.05401021823605</v>
      </c>
      <c r="P408" s="417">
        <v>15.572478059701799</v>
      </c>
      <c r="Q408" s="237">
        <v>71.804729010696306</v>
      </c>
      <c r="R408" s="237">
        <v>0</v>
      </c>
      <c r="S408" s="237">
        <v>16.86439395987631</v>
      </c>
      <c r="T408" s="237">
        <v>0.22721427012184128</v>
      </c>
      <c r="U408" s="237">
        <v>6.5704156104872236E-2</v>
      </c>
      <c r="V408" s="237">
        <v>1.1676879285385415</v>
      </c>
      <c r="W408" s="237">
        <v>6.4293644490974104</v>
      </c>
      <c r="X408" s="412">
        <v>3.4409062255647065</v>
      </c>
      <c r="Y408" s="270">
        <v>1.3799517662419192</v>
      </c>
      <c r="Z408" s="270">
        <v>86.419684931322308</v>
      </c>
      <c r="AA408" s="270">
        <v>29961.67455529252</v>
      </c>
      <c r="AB408" s="270">
        <v>230.38625787835539</v>
      </c>
      <c r="AC408" s="270">
        <v>4.7148667885276661</v>
      </c>
      <c r="AD408" s="270">
        <v>1.4963274294752607</v>
      </c>
      <c r="AE408" s="270">
        <v>1.7217252242083956</v>
      </c>
      <c r="AF408" s="270">
        <v>8.2708316746595914E-2</v>
      </c>
      <c r="AG408" s="270">
        <v>35.668005807133788</v>
      </c>
      <c r="AH408" s="270">
        <v>71.715829996859981</v>
      </c>
      <c r="AI408" s="270">
        <v>7.9930706341453392</v>
      </c>
      <c r="AJ408" s="270">
        <v>23.013135379819659</v>
      </c>
      <c r="AK408" s="270">
        <v>1243.5837550564322</v>
      </c>
      <c r="AL408" s="270">
        <v>35.958511013109316</v>
      </c>
      <c r="AM408" s="270">
        <v>3.0361199432434693</v>
      </c>
      <c r="AN408" s="270">
        <v>143.91685957851479</v>
      </c>
      <c r="AO408" s="270">
        <v>4.2655361554451146</v>
      </c>
      <c r="AP408" s="270">
        <v>1172.9674838651943</v>
      </c>
      <c r="AQ408" s="270">
        <v>1.0593390431664487</v>
      </c>
      <c r="AR408" s="270">
        <v>1.4668454767464649</v>
      </c>
      <c r="AS408" s="270">
        <v>0.16313160998258652</v>
      </c>
      <c r="AT408" s="270">
        <v>0.76344993728091826</v>
      </c>
      <c r="AU408" s="270">
        <v>3.2828314847574487</v>
      </c>
      <c r="AV408" s="270">
        <v>0.12605824516455127</v>
      </c>
      <c r="AW408" s="270">
        <v>0.30259623945678399</v>
      </c>
      <c r="AX408" s="270">
        <v>3.9948129139951348E-2</v>
      </c>
      <c r="AY408" s="270">
        <v>0.24679735306088282</v>
      </c>
      <c r="AZ408" s="270">
        <v>3.6386254280518032E-2</v>
      </c>
      <c r="BA408" s="270">
        <v>15.20144790126392</v>
      </c>
      <c r="BB408" s="270">
        <v>19.967344091381047</v>
      </c>
      <c r="BC408" s="270">
        <v>31.968244135558752</v>
      </c>
      <c r="BD408" s="270">
        <v>56.43098536428483</v>
      </c>
      <c r="BE408" s="270">
        <v>32.961975702273719</v>
      </c>
      <c r="BF408" s="270">
        <v>164.81919540512814</v>
      </c>
      <c r="BG408" s="26"/>
    </row>
    <row r="409" spans="1:59" s="96" customFormat="1" ht="12.75" x14ac:dyDescent="0.2">
      <c r="A409" s="13">
        <v>2</v>
      </c>
      <c r="B409" s="279">
        <v>770</v>
      </c>
      <c r="C409" s="408">
        <v>8.2636347679931603</v>
      </c>
      <c r="D409" s="408">
        <v>33.659193891769</v>
      </c>
      <c r="E409" s="408"/>
      <c r="F409" s="408"/>
      <c r="G409" s="408"/>
      <c r="H409" s="408"/>
      <c r="I409" s="408">
        <v>46.601364457613101</v>
      </c>
      <c r="J409" s="408">
        <v>6.9235927815548397</v>
      </c>
      <c r="K409" s="408">
        <v>3.4982038768116701</v>
      </c>
      <c r="L409" s="408"/>
      <c r="M409" s="408"/>
      <c r="N409" s="408"/>
      <c r="O409" s="411">
        <v>1.0540102242581499</v>
      </c>
      <c r="P409" s="417">
        <v>16.222303892793999</v>
      </c>
      <c r="Q409" s="237">
        <v>71.938481500302643</v>
      </c>
      <c r="R409" s="237">
        <v>0</v>
      </c>
      <c r="S409" s="237">
        <v>16.765214836874449</v>
      </c>
      <c r="T409" s="237">
        <v>0.22807784592420488</v>
      </c>
      <c r="U409" s="237">
        <v>6.5146007654856286E-2</v>
      </c>
      <c r="V409" s="237">
        <v>1.1793427864763026</v>
      </c>
      <c r="W409" s="237">
        <v>6.2854346408975772</v>
      </c>
      <c r="X409" s="412">
        <v>3.5383023818699613</v>
      </c>
      <c r="Y409" s="270">
        <v>1.4340031104890869</v>
      </c>
      <c r="Z409" s="270">
        <v>88.059683241111259</v>
      </c>
      <c r="AA409" s="270">
        <v>30395.500383980241</v>
      </c>
      <c r="AB409" s="270">
        <v>231.93736045896853</v>
      </c>
      <c r="AC409" s="270">
        <v>4.8440086369254081</v>
      </c>
      <c r="AD409" s="270">
        <v>1.5441380846101636</v>
      </c>
      <c r="AE409" s="270">
        <v>1.7235852251174766</v>
      </c>
      <c r="AF409" s="270">
        <v>8.2847423967367953E-2</v>
      </c>
      <c r="AG409" s="270">
        <v>36.856088728297294</v>
      </c>
      <c r="AH409" s="270">
        <v>73.469256610961352</v>
      </c>
      <c r="AI409" s="270">
        <v>8.1305095101987863</v>
      </c>
      <c r="AJ409" s="270">
        <v>23.783220804699809</v>
      </c>
      <c r="AK409" s="270">
        <v>1286.035886717151</v>
      </c>
      <c r="AL409" s="270">
        <v>36.481868518483772</v>
      </c>
      <c r="AM409" s="270">
        <v>3.0454428547854739</v>
      </c>
      <c r="AN409" s="270">
        <v>144.97491964927502</v>
      </c>
      <c r="AO409" s="270">
        <v>4.2957123790839482</v>
      </c>
      <c r="AP409" s="270">
        <v>1171.5897433280222</v>
      </c>
      <c r="AQ409" s="270">
        <v>1.0620779977922634</v>
      </c>
      <c r="AR409" s="270">
        <v>1.4674529940197234</v>
      </c>
      <c r="AS409" s="270">
        <v>0.1631233679424012</v>
      </c>
      <c r="AT409" s="270">
        <v>0.76322324465814273</v>
      </c>
      <c r="AU409" s="270">
        <v>3.2815490079062739</v>
      </c>
      <c r="AV409" s="270">
        <v>0.12600485419312085</v>
      </c>
      <c r="AW409" s="270">
        <v>0.30244719416961041</v>
      </c>
      <c r="AX409" s="270">
        <v>3.9927024207190159E-2</v>
      </c>
      <c r="AY409" s="270">
        <v>0.24666276190236033</v>
      </c>
      <c r="AZ409" s="270">
        <v>3.6366189316128755E-2</v>
      </c>
      <c r="BA409" s="270">
        <v>15.193479892882674</v>
      </c>
      <c r="BB409" s="270">
        <v>19.874806306283396</v>
      </c>
      <c r="BC409" s="270">
        <v>31.8738258486114</v>
      </c>
      <c r="BD409" s="270">
        <v>56.519201804766823</v>
      </c>
      <c r="BE409" s="270">
        <v>32.88739045734841</v>
      </c>
      <c r="BF409" s="270">
        <v>164.85585012691931</v>
      </c>
      <c r="BG409" s="26"/>
    </row>
    <row r="410" spans="1:59" s="96" customFormat="1" ht="12.75" x14ac:dyDescent="0.2">
      <c r="A410" s="13">
        <v>2.0499999999999998</v>
      </c>
      <c r="B410" s="279">
        <v>770</v>
      </c>
      <c r="C410" s="408">
        <v>7.9066767210490303</v>
      </c>
      <c r="D410" s="408">
        <v>33.8429651811933</v>
      </c>
      <c r="E410" s="408"/>
      <c r="F410" s="408"/>
      <c r="G410" s="408"/>
      <c r="H410" s="408"/>
      <c r="I410" s="408">
        <v>46.637819497860001</v>
      </c>
      <c r="J410" s="408">
        <v>7.0175011525563802</v>
      </c>
      <c r="K410" s="408">
        <v>3.5410272306892199</v>
      </c>
      <c r="L410" s="408"/>
      <c r="M410" s="408"/>
      <c r="N410" s="408"/>
      <c r="O410" s="411">
        <v>1.054010216652</v>
      </c>
      <c r="P410" s="417">
        <v>16.930802871112999</v>
      </c>
      <c r="Q410" s="237">
        <v>72.086696955818752</v>
      </c>
      <c r="R410" s="237">
        <v>0</v>
      </c>
      <c r="S410" s="237">
        <v>16.655311561524012</v>
      </c>
      <c r="T410" s="237">
        <v>0.2290347751616027</v>
      </c>
      <c r="U410" s="237">
        <v>6.45275116120754E-2</v>
      </c>
      <c r="V410" s="237">
        <v>1.1922577568934212</v>
      </c>
      <c r="W410" s="237">
        <v>6.1259429954084936</v>
      </c>
      <c r="X410" s="412">
        <v>3.646228443581661</v>
      </c>
      <c r="Y410" s="270">
        <v>1.4924613204998562</v>
      </c>
      <c r="Z410" s="270">
        <v>89.763129738391044</v>
      </c>
      <c r="AA410" s="270">
        <v>30842.073559220091</v>
      </c>
      <c r="AB410" s="270">
        <v>233.50948902249303</v>
      </c>
      <c r="AC410" s="270">
        <v>4.9804241843546979</v>
      </c>
      <c r="AD410" s="270">
        <v>1.5951048583586485</v>
      </c>
      <c r="AE410" s="270">
        <v>1.7254492670417392</v>
      </c>
      <c r="AF410" s="270">
        <v>8.2987000821688708E-2</v>
      </c>
      <c r="AG410" s="270">
        <v>38.126047265565155</v>
      </c>
      <c r="AH410" s="270">
        <v>75.310572583249709</v>
      </c>
      <c r="AI410" s="270">
        <v>8.2727574612109631</v>
      </c>
      <c r="AJ410" s="270">
        <v>24.606628746936224</v>
      </c>
      <c r="AK410" s="270">
        <v>1331.4888117810765</v>
      </c>
      <c r="AL410" s="270">
        <v>37.020685020795206</v>
      </c>
      <c r="AM410" s="270">
        <v>3.0548231487470812</v>
      </c>
      <c r="AN410" s="270">
        <v>146.04865073111301</v>
      </c>
      <c r="AO410" s="270">
        <v>4.3263185771663579</v>
      </c>
      <c r="AP410" s="270">
        <v>1170.2152392295782</v>
      </c>
      <c r="AQ410" s="270">
        <v>1.0648311365051384</v>
      </c>
      <c r="AR410" s="270">
        <v>1.4680609868385941</v>
      </c>
      <c r="AS410" s="270">
        <v>0.16311512350323851</v>
      </c>
      <c r="AT410" s="270">
        <v>0.76299667108587088</v>
      </c>
      <c r="AU410" s="270">
        <v>3.2802674650672583</v>
      </c>
      <c r="AV410" s="270">
        <v>0.12595150582068329</v>
      </c>
      <c r="AW410" s="270">
        <v>0.3022982893037211</v>
      </c>
      <c r="AX410" s="270">
        <v>3.9905940720281911E-2</v>
      </c>
      <c r="AY410" s="270">
        <v>0.24652831223547658</v>
      </c>
      <c r="AZ410" s="270">
        <v>3.6346145695829654E-2</v>
      </c>
      <c r="BA410" s="270">
        <v>15.185519910676847</v>
      </c>
      <c r="BB410" s="270">
        <v>19.783122224040238</v>
      </c>
      <c r="BC410" s="270">
        <v>31.779964251392474</v>
      </c>
      <c r="BD410" s="270">
        <v>56.607694421385901</v>
      </c>
      <c r="BE410" s="270">
        <v>32.81314196857835</v>
      </c>
      <c r="BF410" s="270">
        <v>164.89251898803911</v>
      </c>
      <c r="BG410" s="26"/>
    </row>
    <row r="411" spans="1:59" s="96" customFormat="1" ht="12.75" x14ac:dyDescent="0.2">
      <c r="A411" s="13">
        <v>2.1</v>
      </c>
      <c r="B411" s="279">
        <v>770</v>
      </c>
      <c r="C411" s="408">
        <v>7.5871024414417798</v>
      </c>
      <c r="D411" s="408">
        <v>34.002777884129003</v>
      </c>
      <c r="E411" s="408"/>
      <c r="F411" s="408"/>
      <c r="G411" s="408"/>
      <c r="H411" s="408"/>
      <c r="I411" s="408">
        <v>46.687779314552799</v>
      </c>
      <c r="J411" s="408">
        <v>7.1022951768733504</v>
      </c>
      <c r="K411" s="408">
        <v>3.5660349716790698</v>
      </c>
      <c r="L411" s="408"/>
      <c r="M411" s="408"/>
      <c r="N411" s="408"/>
      <c r="O411" s="411">
        <v>1.05401021132397</v>
      </c>
      <c r="P411" s="417">
        <v>17.629640745002099</v>
      </c>
      <c r="Q411" s="237">
        <v>72.235403926628166</v>
      </c>
      <c r="R411" s="237">
        <v>0</v>
      </c>
      <c r="S411" s="237">
        <v>16.539273871703287</v>
      </c>
      <c r="T411" s="237">
        <v>0.23161607424188455</v>
      </c>
      <c r="U411" s="237">
        <v>6.441537153109779E-2</v>
      </c>
      <c r="V411" s="237">
        <v>1.2076221835667178</v>
      </c>
      <c r="W411" s="237">
        <v>5.9465086070851134</v>
      </c>
      <c r="X411" s="412">
        <v>3.775159965243724</v>
      </c>
      <c r="Y411" s="270">
        <v>1.5493959273075173</v>
      </c>
      <c r="Z411" s="270">
        <v>91.495279127790937</v>
      </c>
      <c r="AA411" s="270">
        <v>31315.517798795361</v>
      </c>
      <c r="AB411" s="270">
        <v>235.52600661407337</v>
      </c>
      <c r="AC411" s="270">
        <v>5.1093977130374144</v>
      </c>
      <c r="AD411" s="270">
        <v>1.6437612808167745</v>
      </c>
      <c r="AE411" s="270">
        <v>1.7275425013232031</v>
      </c>
      <c r="AF411" s="270">
        <v>8.3114200866935939E-2</v>
      </c>
      <c r="AG411" s="270">
        <v>39.338369160895752</v>
      </c>
      <c r="AH411" s="270">
        <v>77.033535200698353</v>
      </c>
      <c r="AI411" s="270">
        <v>8.4035052699310668</v>
      </c>
      <c r="AJ411" s="270">
        <v>25.39255815672567</v>
      </c>
      <c r="AK411" s="270">
        <v>1374.9708522910885</v>
      </c>
      <c r="AL411" s="270">
        <v>37.511195766275129</v>
      </c>
      <c r="AM411" s="270">
        <v>3.0624051956956269</v>
      </c>
      <c r="AN411" s="270">
        <v>146.9931430271771</v>
      </c>
      <c r="AO411" s="270">
        <v>4.353423648895288</v>
      </c>
      <c r="AP411" s="270">
        <v>1169.4377093896871</v>
      </c>
      <c r="AQ411" s="270">
        <v>1.0670193320649326</v>
      </c>
      <c r="AR411" s="270">
        <v>1.4681213247234175</v>
      </c>
      <c r="AS411" s="270">
        <v>0.16305205670352579</v>
      </c>
      <c r="AT411" s="270">
        <v>0.76252822295150435</v>
      </c>
      <c r="AU411" s="270">
        <v>3.2779677148405444</v>
      </c>
      <c r="AV411" s="270">
        <v>0.12585937235600012</v>
      </c>
      <c r="AW411" s="270">
        <v>0.30205765083085895</v>
      </c>
      <c r="AX411" s="270">
        <v>3.9872824411451104E-2</v>
      </c>
      <c r="AY411" s="270">
        <v>0.24631972877717082</v>
      </c>
      <c r="AZ411" s="270">
        <v>3.6315170601159033E-2</v>
      </c>
      <c r="BA411" s="270">
        <v>15.172954650086806</v>
      </c>
      <c r="BB411" s="270">
        <v>19.728059868806596</v>
      </c>
      <c r="BC411" s="270">
        <v>31.697269288800197</v>
      </c>
      <c r="BD411" s="270">
        <v>56.679014009499518</v>
      </c>
      <c r="BE411" s="270">
        <v>32.751697521405617</v>
      </c>
      <c r="BF411" s="270">
        <v>164.88037485932625</v>
      </c>
      <c r="BG411" s="26"/>
    </row>
    <row r="412" spans="1:59" s="96" customFormat="1" ht="12.75" x14ac:dyDescent="0.2">
      <c r="A412" s="13">
        <v>2.15</v>
      </c>
      <c r="B412" s="279">
        <v>770</v>
      </c>
      <c r="C412" s="408">
        <v>7.3001013101760499</v>
      </c>
      <c r="D412" s="408">
        <v>34.141267371038097</v>
      </c>
      <c r="E412" s="408"/>
      <c r="F412" s="408"/>
      <c r="G412" s="408"/>
      <c r="H412" s="408"/>
      <c r="I412" s="408">
        <v>46.7359112966789</v>
      </c>
      <c r="J412" s="408">
        <v>7.1786767949102499</v>
      </c>
      <c r="K412" s="408">
        <v>3.5900329963592101</v>
      </c>
      <c r="L412" s="408"/>
      <c r="M412" s="408"/>
      <c r="N412" s="408"/>
      <c r="O412" s="411">
        <v>1.0540102308375401</v>
      </c>
      <c r="P412" s="417">
        <v>18.3085744072173</v>
      </c>
      <c r="Q412" s="237">
        <v>72.381280174124527</v>
      </c>
      <c r="R412" s="237">
        <v>0</v>
      </c>
      <c r="S412" s="237">
        <v>16.427775877973595</v>
      </c>
      <c r="T412" s="237">
        <v>0.23315342478797729</v>
      </c>
      <c r="U412" s="237">
        <v>6.4373844762120505E-2</v>
      </c>
      <c r="V412" s="237">
        <v>1.2201395661818888</v>
      </c>
      <c r="W412" s="237">
        <v>5.7734687616755949</v>
      </c>
      <c r="X412" s="412">
        <v>3.8998083504942915</v>
      </c>
      <c r="Y412" s="270">
        <v>1.6043140851632129</v>
      </c>
      <c r="Z412" s="270">
        <v>93.091218444007936</v>
      </c>
      <c r="AA412" s="270">
        <v>31745.879810901955</v>
      </c>
      <c r="AB412" s="270">
        <v>237.29777114270135</v>
      </c>
      <c r="AC412" s="270">
        <v>5.2312829504347267</v>
      </c>
      <c r="AD412" s="270">
        <v>1.6900579126842916</v>
      </c>
      <c r="AE412" s="270">
        <v>1.7293763775084126</v>
      </c>
      <c r="AF412" s="270">
        <v>8.3228441033887879E-2</v>
      </c>
      <c r="AG412" s="270">
        <v>40.494955774830849</v>
      </c>
      <c r="AH412" s="270">
        <v>78.649606805329896</v>
      </c>
      <c r="AI412" s="270">
        <v>8.5245391599948395</v>
      </c>
      <c r="AJ412" s="270">
        <v>26.142450958126847</v>
      </c>
      <c r="AK412" s="270">
        <v>1416.5296162374711</v>
      </c>
      <c r="AL412" s="270">
        <v>37.962654129079176</v>
      </c>
      <c r="AM412" s="270">
        <v>3.0691221412500682</v>
      </c>
      <c r="AN412" s="270">
        <v>147.84787652254286</v>
      </c>
      <c r="AO412" s="270">
        <v>4.3780195944964939</v>
      </c>
      <c r="AP412" s="270">
        <v>1168.6640224658368</v>
      </c>
      <c r="AQ412" s="270">
        <v>1.0689527492540436</v>
      </c>
      <c r="AR412" s="270">
        <v>1.4680944882725679</v>
      </c>
      <c r="AS412" s="270">
        <v>0.16298584927866297</v>
      </c>
      <c r="AT412" s="270">
        <v>0.76206117046982613</v>
      </c>
      <c r="AU412" s="270">
        <v>3.2757000735138515</v>
      </c>
      <c r="AV412" s="270">
        <v>0.12576881741699741</v>
      </c>
      <c r="AW412" s="270">
        <v>0.30182252926566949</v>
      </c>
      <c r="AX412" s="270">
        <v>3.9840551147911706E-2</v>
      </c>
      <c r="AY412" s="270">
        <v>0.24611666660107484</v>
      </c>
      <c r="AZ412" s="270">
        <v>3.6285022590778829E-2</v>
      </c>
      <c r="BA412" s="270">
        <v>15.160698178106133</v>
      </c>
      <c r="BB412" s="270">
        <v>19.675663938393541</v>
      </c>
      <c r="BC412" s="270">
        <v>31.626460220373254</v>
      </c>
      <c r="BD412" s="270">
        <v>56.744336707297578</v>
      </c>
      <c r="BE412" s="270">
        <v>32.696203577829763</v>
      </c>
      <c r="BF412" s="270">
        <v>164.86433028317765</v>
      </c>
      <c r="BG412" s="26"/>
    </row>
    <row r="413" spans="1:59" s="96" customFormat="1" ht="12.75" x14ac:dyDescent="0.2">
      <c r="A413" s="13">
        <v>2.2000000000000002</v>
      </c>
      <c r="B413" s="279">
        <v>770</v>
      </c>
      <c r="C413" s="408">
        <v>7.0435513646158903</v>
      </c>
      <c r="D413" s="408">
        <v>34.259334560473498</v>
      </c>
      <c r="E413" s="408"/>
      <c r="F413" s="408"/>
      <c r="G413" s="408"/>
      <c r="H413" s="408"/>
      <c r="I413" s="408">
        <v>46.791367966242902</v>
      </c>
      <c r="J413" s="408">
        <v>7.2495942209972499</v>
      </c>
      <c r="K413" s="408">
        <v>3.6021416557085302</v>
      </c>
      <c r="L413" s="408"/>
      <c r="M413" s="408"/>
      <c r="N413" s="408"/>
      <c r="O413" s="411">
        <v>1.05401023196188</v>
      </c>
      <c r="P413" s="417">
        <v>18.968341298115401</v>
      </c>
      <c r="Q413" s="237">
        <v>72.518670458843587</v>
      </c>
      <c r="R413" s="237">
        <v>0</v>
      </c>
      <c r="S413" s="237">
        <v>16.312978306830654</v>
      </c>
      <c r="T413" s="237">
        <v>0.23730997861895115</v>
      </c>
      <c r="U413" s="237">
        <v>6.475242883063731E-2</v>
      </c>
      <c r="V413" s="237">
        <v>1.2312585486796603</v>
      </c>
      <c r="W413" s="237">
        <v>5.5958373098065026</v>
      </c>
      <c r="X413" s="412">
        <v>4.039192968390025</v>
      </c>
      <c r="Y413" s="270">
        <v>1.6571322143844756</v>
      </c>
      <c r="Z413" s="270">
        <v>94.678644723562769</v>
      </c>
      <c r="AA413" s="270">
        <v>32186.932593001409</v>
      </c>
      <c r="AB413" s="270">
        <v>239.33231958145993</v>
      </c>
      <c r="AC413" s="270">
        <v>5.3455061808740867</v>
      </c>
      <c r="AD413" s="270">
        <v>1.733786666021226</v>
      </c>
      <c r="AE413" s="270">
        <v>1.7313154194913982</v>
      </c>
      <c r="AF413" s="270">
        <v>8.3332143935512637E-2</v>
      </c>
      <c r="AG413" s="270">
        <v>41.587237728210368</v>
      </c>
      <c r="AH413" s="270">
        <v>80.14919251420271</v>
      </c>
      <c r="AI413" s="270">
        <v>8.6351739506672995</v>
      </c>
      <c r="AJ413" s="270">
        <v>26.850503810801047</v>
      </c>
      <c r="AK413" s="270">
        <v>1455.8560570345928</v>
      </c>
      <c r="AL413" s="270">
        <v>38.371817779691817</v>
      </c>
      <c r="AM413" s="270">
        <v>3.074548253920252</v>
      </c>
      <c r="AN413" s="270">
        <v>148.5991512152082</v>
      </c>
      <c r="AO413" s="270">
        <v>4.3998039492379917</v>
      </c>
      <c r="AP413" s="270">
        <v>1168.2891447511365</v>
      </c>
      <c r="AQ413" s="270">
        <v>1.0704877647707709</v>
      </c>
      <c r="AR413" s="270">
        <v>1.467728940204043</v>
      </c>
      <c r="AS413" s="270">
        <v>0.16288732658373395</v>
      </c>
      <c r="AT413" s="270">
        <v>0.76145582291178882</v>
      </c>
      <c r="AU413" s="270">
        <v>3.2728574455772437</v>
      </c>
      <c r="AV413" s="270">
        <v>0.12565645947794074</v>
      </c>
      <c r="AW413" s="270">
        <v>0.30153632295902855</v>
      </c>
      <c r="AX413" s="270">
        <v>3.9801608541297703E-2</v>
      </c>
      <c r="AY413" s="270">
        <v>0.2458726016446619</v>
      </c>
      <c r="AZ413" s="270">
        <v>3.6248831337015702E-2</v>
      </c>
      <c r="BA413" s="270">
        <v>15.145884506358911</v>
      </c>
      <c r="BB413" s="270">
        <v>19.647594070187484</v>
      </c>
      <c r="BC413" s="270">
        <v>31.565700611790014</v>
      </c>
      <c r="BD413" s="270">
        <v>56.798496267136741</v>
      </c>
      <c r="BE413" s="270">
        <v>32.650814377110102</v>
      </c>
      <c r="BF413" s="270">
        <v>164.81961917471341</v>
      </c>
      <c r="BG413" s="26"/>
    </row>
    <row r="414" spans="1:59" s="96" customFormat="1" ht="12.75" x14ac:dyDescent="0.2">
      <c r="A414" s="13">
        <v>2.2500000000000098</v>
      </c>
      <c r="B414" s="279">
        <v>770</v>
      </c>
      <c r="C414" s="408">
        <v>6.8050916497912501</v>
      </c>
      <c r="D414" s="408">
        <v>34.384113853479498</v>
      </c>
      <c r="E414" s="408"/>
      <c r="F414" s="408"/>
      <c r="G414" s="408"/>
      <c r="H414" s="408"/>
      <c r="I414" s="408">
        <v>46.872009155453199</v>
      </c>
      <c r="J414" s="408">
        <v>7.3161432317617399</v>
      </c>
      <c r="K414" s="408">
        <v>3.56863188022399</v>
      </c>
      <c r="L414" s="408"/>
      <c r="M414" s="408"/>
      <c r="N414" s="408"/>
      <c r="O414" s="411">
        <v>1.05401022929028</v>
      </c>
      <c r="P414" s="417">
        <v>19.655623113295398</v>
      </c>
      <c r="Q414" s="237">
        <v>72.671869055812252</v>
      </c>
      <c r="R414" s="237">
        <v>0</v>
      </c>
      <c r="S414" s="237">
        <v>16.167969617808545</v>
      </c>
      <c r="T414" s="237">
        <v>0.24196857677963088</v>
      </c>
      <c r="U414" s="237">
        <v>6.5351335319023651E-2</v>
      </c>
      <c r="V414" s="237">
        <v>1.2544433269841222</v>
      </c>
      <c r="W414" s="237">
        <v>5.3210767727560597</v>
      </c>
      <c r="X414" s="412">
        <v>4.2773213145403517</v>
      </c>
      <c r="Y414" s="270">
        <v>1.7110701056166469</v>
      </c>
      <c r="Z414" s="270">
        <v>96.763200507818524</v>
      </c>
      <c r="AA414" s="270">
        <v>32836.942563342061</v>
      </c>
      <c r="AB414" s="270">
        <v>243.35830116835328</v>
      </c>
      <c r="AC414" s="270">
        <v>5.455352116415531</v>
      </c>
      <c r="AD414" s="270">
        <v>1.7767941536523784</v>
      </c>
      <c r="AE414" s="270">
        <v>1.7345547208692036</v>
      </c>
      <c r="AF414" s="270">
        <v>8.3435621896432832E-2</v>
      </c>
      <c r="AG414" s="270">
        <v>42.651532095057767</v>
      </c>
      <c r="AH414" s="270">
        <v>81.577357708105751</v>
      </c>
      <c r="AI414" s="270">
        <v>8.7377549555410834</v>
      </c>
      <c r="AJ414" s="270">
        <v>27.540081764550642</v>
      </c>
      <c r="AK414" s="270">
        <v>1494.2444699469115</v>
      </c>
      <c r="AL414" s="270">
        <v>38.745509132001558</v>
      </c>
      <c r="AM414" s="270">
        <v>3.0779223116245213</v>
      </c>
      <c r="AN414" s="270">
        <v>149.2414228979799</v>
      </c>
      <c r="AO414" s="270">
        <v>4.4185844223993955</v>
      </c>
      <c r="AP414" s="270">
        <v>1169.5861245208521</v>
      </c>
      <c r="AQ414" s="270">
        <v>1.0713449977878102</v>
      </c>
      <c r="AR414" s="270">
        <v>1.4665207495101871</v>
      </c>
      <c r="AS414" s="270">
        <v>0.1626978954136169</v>
      </c>
      <c r="AT414" s="270">
        <v>0.76043265259738524</v>
      </c>
      <c r="AU414" s="270">
        <v>3.2682279154020657</v>
      </c>
      <c r="AV414" s="270">
        <v>0.12547569121496074</v>
      </c>
      <c r="AW414" s="270">
        <v>0.30108659855534164</v>
      </c>
      <c r="AX414" s="270">
        <v>3.9741114514033275E-2</v>
      </c>
      <c r="AY414" s="270">
        <v>0.24549559010356464</v>
      </c>
      <c r="AZ414" s="270">
        <v>3.6193044100648775E-2</v>
      </c>
      <c r="BA414" s="270">
        <v>15.122861234317947</v>
      </c>
      <c r="BB414" s="270">
        <v>19.710459992154263</v>
      </c>
      <c r="BC414" s="270">
        <v>31.494791164940352</v>
      </c>
      <c r="BD414" s="270">
        <v>56.820429518441365</v>
      </c>
      <c r="BE414" s="270">
        <v>32.624312782816126</v>
      </c>
      <c r="BF414" s="270">
        <v>164.68425353458053</v>
      </c>
      <c r="BG414" s="26"/>
    </row>
    <row r="415" spans="1:59" s="96" customFormat="1" ht="12.75" x14ac:dyDescent="0.2">
      <c r="A415" s="13">
        <v>2.2999999999999998</v>
      </c>
      <c r="B415" s="279">
        <v>770</v>
      </c>
      <c r="C415" s="408">
        <v>6.57910789605174</v>
      </c>
      <c r="D415" s="408">
        <v>34.495019296146801</v>
      </c>
      <c r="E415" s="408"/>
      <c r="F415" s="408"/>
      <c r="G415" s="408"/>
      <c r="H415" s="408"/>
      <c r="I415" s="408">
        <v>46.940998198917001</v>
      </c>
      <c r="J415" s="408">
        <v>7.3796581606680602</v>
      </c>
      <c r="K415" s="408">
        <v>3.5512062360724599</v>
      </c>
      <c r="L415" s="408"/>
      <c r="M415" s="408"/>
      <c r="N415" s="408"/>
      <c r="O415" s="411">
        <v>1.0540102121439801</v>
      </c>
      <c r="P415" s="417">
        <v>20.343136643178301</v>
      </c>
      <c r="Q415" s="237">
        <v>72.820672987255847</v>
      </c>
      <c r="R415" s="237">
        <v>0</v>
      </c>
      <c r="S415" s="237">
        <v>16.031429661986024</v>
      </c>
      <c r="T415" s="237">
        <v>0.24649260631384359</v>
      </c>
      <c r="U415" s="237">
        <v>6.5936576409123274E-2</v>
      </c>
      <c r="V415" s="237">
        <v>1.273369231963706</v>
      </c>
      <c r="W415" s="237">
        <v>5.0717536669590029</v>
      </c>
      <c r="X415" s="412">
        <v>4.4903452691124572</v>
      </c>
      <c r="Y415" s="270">
        <v>1.7649762710557964</v>
      </c>
      <c r="Z415" s="270">
        <v>98.637750609618863</v>
      </c>
      <c r="AA415" s="270">
        <v>33401.12760589167</v>
      </c>
      <c r="AB415" s="270">
        <v>246.60139056428289</v>
      </c>
      <c r="AC415" s="270">
        <v>5.5641252032204358</v>
      </c>
      <c r="AD415" s="270">
        <v>1.8194800906957989</v>
      </c>
      <c r="AE415" s="270">
        <v>1.7371745652393094</v>
      </c>
      <c r="AF415" s="270">
        <v>8.3531690516009088E-2</v>
      </c>
      <c r="AG415" s="270">
        <v>43.713493430936587</v>
      </c>
      <c r="AH415" s="270">
        <v>82.98449619254815</v>
      </c>
      <c r="AI415" s="270">
        <v>8.838185715044597</v>
      </c>
      <c r="AJ415" s="270">
        <v>28.228358777224955</v>
      </c>
      <c r="AK415" s="270">
        <v>1532.6076476392498</v>
      </c>
      <c r="AL415" s="270">
        <v>39.11095692465269</v>
      </c>
      <c r="AM415" s="270">
        <v>3.0815918039647441</v>
      </c>
      <c r="AN415" s="270">
        <v>149.87302225164137</v>
      </c>
      <c r="AO415" s="270">
        <v>4.4370370961396848</v>
      </c>
      <c r="AP415" s="270">
        <v>1170.2814446891841</v>
      </c>
      <c r="AQ415" s="270">
        <v>1.0723184232464296</v>
      </c>
      <c r="AR415" s="270">
        <v>1.4656076947217467</v>
      </c>
      <c r="AS415" s="270">
        <v>0.16254447509049591</v>
      </c>
      <c r="AT415" s="270">
        <v>0.75958571889032855</v>
      </c>
      <c r="AU415" s="270">
        <v>3.2643699327419609</v>
      </c>
      <c r="AV415" s="270">
        <v>0.12532470438817078</v>
      </c>
      <c r="AW415" s="270">
        <v>0.30070927541371328</v>
      </c>
      <c r="AX415" s="270">
        <v>3.9690245328745787E-2</v>
      </c>
      <c r="AY415" s="270">
        <v>0.24517819542728758</v>
      </c>
      <c r="AZ415" s="270">
        <v>3.6146056141546937E-2</v>
      </c>
      <c r="BA415" s="270">
        <v>15.103499046985952</v>
      </c>
      <c r="BB415" s="270">
        <v>19.741691121160464</v>
      </c>
      <c r="BC415" s="270">
        <v>31.434053466440506</v>
      </c>
      <c r="BD415" s="270">
        <v>56.850768048680962</v>
      </c>
      <c r="BE415" s="270">
        <v>32.594461150108906</v>
      </c>
      <c r="BF415" s="270">
        <v>164.58290675902666</v>
      </c>
      <c r="BG415" s="26"/>
    </row>
    <row r="416" spans="1:59" s="96" customFormat="1" ht="12.75" x14ac:dyDescent="0.2">
      <c r="A416" s="13">
        <v>2.3500000000000201</v>
      </c>
      <c r="B416" s="279">
        <v>769.99999999999</v>
      </c>
      <c r="C416" s="408">
        <v>6.3751684761686098</v>
      </c>
      <c r="D416" s="408">
        <v>34.573165312018801</v>
      </c>
      <c r="E416" s="408"/>
      <c r="F416" s="408"/>
      <c r="G416" s="408"/>
      <c r="H416" s="408"/>
      <c r="I416" s="408">
        <v>47.029758706636201</v>
      </c>
      <c r="J416" s="408">
        <v>7.4399503739966297</v>
      </c>
      <c r="K416" s="408">
        <v>3.5279469243997799</v>
      </c>
      <c r="L416" s="408"/>
      <c r="M416" s="408"/>
      <c r="N416" s="408"/>
      <c r="O416" s="411">
        <v>1.0540102067799999</v>
      </c>
      <c r="P416" s="417">
        <v>21.0110484335077</v>
      </c>
      <c r="Q416" s="237">
        <v>72.972102490798306</v>
      </c>
      <c r="R416" s="237">
        <v>0</v>
      </c>
      <c r="S416" s="237">
        <v>15.881574344634103</v>
      </c>
      <c r="T416" s="237">
        <v>0.2560437101125056</v>
      </c>
      <c r="U416" s="237">
        <v>6.7763428587467242E-2</v>
      </c>
      <c r="V416" s="237">
        <v>1.2799722106846765</v>
      </c>
      <c r="W416" s="237">
        <v>4.830796394323138</v>
      </c>
      <c r="X416" s="412">
        <v>4.7117474208597905</v>
      </c>
      <c r="Y416" s="270">
        <v>1.8169498818164234</v>
      </c>
      <c r="Z416" s="270">
        <v>100.49677445218096</v>
      </c>
      <c r="AA416" s="270">
        <v>33968.796614280654</v>
      </c>
      <c r="AB416" s="270">
        <v>249.98095368412689</v>
      </c>
      <c r="AC416" s="270">
        <v>5.6671998674392849</v>
      </c>
      <c r="AD416" s="270">
        <v>1.8599084141912139</v>
      </c>
      <c r="AE416" s="270">
        <v>1.7397820025102586</v>
      </c>
      <c r="AF416" s="270">
        <v>8.3619288521677146E-2</v>
      </c>
      <c r="AG416" s="270">
        <v>44.717760381207491</v>
      </c>
      <c r="AH416" s="270">
        <v>84.291525696549371</v>
      </c>
      <c r="AI416" s="270">
        <v>8.9301142579086097</v>
      </c>
      <c r="AJ416" s="270">
        <v>28.878490595432929</v>
      </c>
      <c r="AK416" s="270">
        <v>1568.9967107627031</v>
      </c>
      <c r="AL416" s="270">
        <v>39.440421481438108</v>
      </c>
      <c r="AM416" s="270">
        <v>3.0837098779908203</v>
      </c>
      <c r="AN416" s="270">
        <v>150.40568683489514</v>
      </c>
      <c r="AO416" s="270">
        <v>4.4530832827649869</v>
      </c>
      <c r="AP416" s="270">
        <v>1171.0889884098119</v>
      </c>
      <c r="AQ416" s="270">
        <v>1.0728066974713679</v>
      </c>
      <c r="AR416" s="270">
        <v>1.4640837769734674</v>
      </c>
      <c r="AS416" s="270">
        <v>0.16232489606554068</v>
      </c>
      <c r="AT416" s="270">
        <v>0.75843192512789892</v>
      </c>
      <c r="AU416" s="270">
        <v>3.2591935733693655</v>
      </c>
      <c r="AV416" s="270">
        <v>0.12512310251823155</v>
      </c>
      <c r="AW416" s="270">
        <v>0.3002102390075686</v>
      </c>
      <c r="AX416" s="270">
        <v>3.9623264735731148E-2</v>
      </c>
      <c r="AY416" s="270">
        <v>0.24476102632975336</v>
      </c>
      <c r="AZ416" s="270">
        <v>3.608432120864518E-2</v>
      </c>
      <c r="BA416" s="270">
        <v>15.077960942426328</v>
      </c>
      <c r="BB416" s="270">
        <v>19.784527553379778</v>
      </c>
      <c r="BC416" s="270">
        <v>31.39099165061906</v>
      </c>
      <c r="BD416" s="270">
        <v>56.875118888337781</v>
      </c>
      <c r="BE416" s="270">
        <v>32.570893626392177</v>
      </c>
      <c r="BF416" s="270">
        <v>164.43488532515119</v>
      </c>
      <c r="BG416" s="26"/>
    </row>
    <row r="417" spans="1:59" s="96" customFormat="1" ht="12.75" x14ac:dyDescent="0.2">
      <c r="A417" s="13">
        <v>2.3999999999999901</v>
      </c>
      <c r="B417" s="279">
        <v>770.00000000001</v>
      </c>
      <c r="C417" s="408">
        <v>6.1946242085188601</v>
      </c>
      <c r="D417" s="408">
        <v>34.646491730459502</v>
      </c>
      <c r="E417" s="408"/>
      <c r="F417" s="408"/>
      <c r="G417" s="408"/>
      <c r="H417" s="408"/>
      <c r="I417" s="408">
        <v>47.076620608942697</v>
      </c>
      <c r="J417" s="408">
        <v>7.4935679265219504</v>
      </c>
      <c r="K417" s="408">
        <v>3.5346853041945501</v>
      </c>
      <c r="L417" s="408"/>
      <c r="M417" s="408"/>
      <c r="N417" s="408"/>
      <c r="O417" s="411">
        <v>1.0540102213624301</v>
      </c>
      <c r="P417" s="417">
        <v>21.6188753684361</v>
      </c>
      <c r="Q417" s="237">
        <v>73.084258868253457</v>
      </c>
      <c r="R417" s="237">
        <v>0</v>
      </c>
      <c r="S417" s="237">
        <v>15.776230688539282</v>
      </c>
      <c r="T417" s="237">
        <v>0.26077513103646682</v>
      </c>
      <c r="U417" s="237">
        <v>6.8085237238517851E-2</v>
      </c>
      <c r="V417" s="237">
        <v>1.2896074290195247</v>
      </c>
      <c r="W417" s="237">
        <v>4.6574535521871914</v>
      </c>
      <c r="X417" s="412">
        <v>4.8635890937255626</v>
      </c>
      <c r="Y417" s="270">
        <v>1.8643937570582307</v>
      </c>
      <c r="Z417" s="270">
        <v>101.81901614523548</v>
      </c>
      <c r="AA417" s="270">
        <v>34333.06349431898</v>
      </c>
      <c r="AB417" s="270">
        <v>251.65737967976395</v>
      </c>
      <c r="AC417" s="270">
        <v>5.7615827818163048</v>
      </c>
      <c r="AD417" s="270">
        <v>1.8970116869517015</v>
      </c>
      <c r="AE417" s="270">
        <v>1.7412183360994249</v>
      </c>
      <c r="AF417" s="270">
        <v>8.369309737634606E-2</v>
      </c>
      <c r="AG417" s="270">
        <v>45.649833967180783</v>
      </c>
      <c r="AH417" s="270">
        <v>85.497791629939968</v>
      </c>
      <c r="AI417" s="270">
        <v>9.0152499573856417</v>
      </c>
      <c r="AJ417" s="270">
        <v>29.482763906526625</v>
      </c>
      <c r="AK417" s="270">
        <v>1602.7757933037067</v>
      </c>
      <c r="AL417" s="270">
        <v>39.749150421676617</v>
      </c>
      <c r="AM417" s="270">
        <v>3.0872387296086474</v>
      </c>
      <c r="AN417" s="270">
        <v>150.94107359463447</v>
      </c>
      <c r="AO417" s="270">
        <v>4.4687754650458675</v>
      </c>
      <c r="AP417" s="270">
        <v>1170.8622315687571</v>
      </c>
      <c r="AQ417" s="270">
        <v>1.0737913834368791</v>
      </c>
      <c r="AR417" s="270">
        <v>1.4636290155272631</v>
      </c>
      <c r="AS417" s="270">
        <v>0.16223277194478228</v>
      </c>
      <c r="AT417" s="270">
        <v>0.75789693780644196</v>
      </c>
      <c r="AU417" s="270">
        <v>3.2567196235513101</v>
      </c>
      <c r="AV417" s="270">
        <v>0.12502578456013005</v>
      </c>
      <c r="AW417" s="270">
        <v>0.2999645912409985</v>
      </c>
      <c r="AX417" s="270">
        <v>3.9589979356304837E-2</v>
      </c>
      <c r="AY417" s="270">
        <v>0.24455277978305545</v>
      </c>
      <c r="AZ417" s="270">
        <v>3.6053454178298333E-2</v>
      </c>
      <c r="BA417" s="270">
        <v>15.065281596748189</v>
      </c>
      <c r="BB417" s="270">
        <v>19.76828169488407</v>
      </c>
      <c r="BC417" s="270">
        <v>31.354523632605247</v>
      </c>
      <c r="BD417" s="270">
        <v>56.914604904435166</v>
      </c>
      <c r="BE417" s="270">
        <v>32.541005796790202</v>
      </c>
      <c r="BF417" s="270">
        <v>164.38946079345922</v>
      </c>
      <c r="BG417" s="26"/>
    </row>
    <row r="418" spans="1:59" s="96" customFormat="1" ht="12.75" x14ac:dyDescent="0.2">
      <c r="A418" s="13">
        <v>2.4499999999999802</v>
      </c>
      <c r="B418" s="279">
        <v>770</v>
      </c>
      <c r="C418" s="408">
        <v>0.21970928500950601</v>
      </c>
      <c r="D418" s="408">
        <v>36.4088434268279</v>
      </c>
      <c r="E418" s="408"/>
      <c r="F418" s="408"/>
      <c r="G418" s="408"/>
      <c r="H418" s="408"/>
      <c r="I418" s="408">
        <v>46.489981981866897</v>
      </c>
      <c r="J418" s="408">
        <v>9.1271518594600707</v>
      </c>
      <c r="K418" s="408">
        <v>5.4964229575127703</v>
      </c>
      <c r="L418" s="408"/>
      <c r="M418" s="408"/>
      <c r="N418" s="408"/>
      <c r="O418" s="411">
        <v>1.0540102133735301</v>
      </c>
      <c r="P418" s="417">
        <v>21.656839669683901</v>
      </c>
      <c r="Q418" s="237">
        <v>73.053387794782125</v>
      </c>
      <c r="R418" s="237">
        <v>0</v>
      </c>
      <c r="S418" s="237">
        <v>15.740208010873626</v>
      </c>
      <c r="T418" s="237">
        <v>0.27099888750069412</v>
      </c>
      <c r="U418" s="237">
        <v>6.8254847543466696E-2</v>
      </c>
      <c r="V418" s="237">
        <v>1.3135476700114592</v>
      </c>
      <c r="W418" s="237">
        <v>4.4840348810947592</v>
      </c>
      <c r="X418" s="412">
        <v>5.0695679081938945</v>
      </c>
      <c r="Y418" s="270">
        <v>10.587358077903353</v>
      </c>
      <c r="Z418" s="270">
        <v>126.91481060932041</v>
      </c>
      <c r="AA418" s="270">
        <v>36912.465925549172</v>
      </c>
      <c r="AB418" s="270">
        <v>223.05841440608458</v>
      </c>
      <c r="AC418" s="270">
        <v>13.075743639800557</v>
      </c>
      <c r="AD418" s="270">
        <v>5.524245537829235</v>
      </c>
      <c r="AE418" s="270">
        <v>1.7330721753591793</v>
      </c>
      <c r="AF418" s="270">
        <v>8.5965648963575572E-2</v>
      </c>
      <c r="AG418" s="270">
        <v>151.36303641925477</v>
      </c>
      <c r="AH418" s="270">
        <v>167.51113688273409</v>
      </c>
      <c r="AI418" s="270">
        <v>13.615767131949632</v>
      </c>
      <c r="AJ418" s="270">
        <v>99.024999023627956</v>
      </c>
      <c r="AK418" s="270">
        <v>5724.0828165383564</v>
      </c>
      <c r="AL418" s="270">
        <v>55.619993654983652</v>
      </c>
      <c r="AM418" s="270">
        <v>3.3444282434067367</v>
      </c>
      <c r="AN418" s="270">
        <v>177.11256530505801</v>
      </c>
      <c r="AO418" s="270">
        <v>5.2104861592377949</v>
      </c>
      <c r="AP418" s="270">
        <v>1108.5805435977236</v>
      </c>
      <c r="AQ418" s="270">
        <v>1.1529121780664189</v>
      </c>
      <c r="AR418" s="270">
        <v>1.5126508506963818</v>
      </c>
      <c r="AS418" s="270">
        <v>0.16634721893483953</v>
      </c>
      <c r="AT418" s="270">
        <v>0.77386078788028756</v>
      </c>
      <c r="AU418" s="270">
        <v>3.3200755332643914</v>
      </c>
      <c r="AV418" s="270">
        <v>0.12738520284838764</v>
      </c>
      <c r="AW418" s="270">
        <v>0.30526658856045014</v>
      </c>
      <c r="AX418" s="270">
        <v>4.0265254723136336E-2</v>
      </c>
      <c r="AY418" s="270">
        <v>0.24864754553013363</v>
      </c>
      <c r="AZ418" s="270">
        <v>3.665293497563394E-2</v>
      </c>
      <c r="BA418" s="270">
        <v>15.32289271359668</v>
      </c>
      <c r="BB418" s="270">
        <v>16.542743470416205</v>
      </c>
      <c r="BC418" s="270">
        <v>30.915253272223229</v>
      </c>
      <c r="BD418" s="270">
        <v>60.219392068984732</v>
      </c>
      <c r="BE418" s="270">
        <v>31.390014848084689</v>
      </c>
      <c r="BF418" s="270">
        <v>169.55657824401951</v>
      </c>
      <c r="BG418" s="26"/>
    </row>
    <row r="419" spans="1:59" s="96" customFormat="1" ht="12.75" x14ac:dyDescent="0.2">
      <c r="A419" s="13">
        <v>0.5</v>
      </c>
      <c r="B419" s="279">
        <v>780</v>
      </c>
      <c r="C419" s="408">
        <v>8.8055514960378094</v>
      </c>
      <c r="D419" s="408">
        <v>11.3893494841325</v>
      </c>
      <c r="E419" s="408">
        <v>0.65783866571831096</v>
      </c>
      <c r="F419" s="408">
        <v>19.3775036552831</v>
      </c>
      <c r="G419" s="408">
        <v>55.313239728844401</v>
      </c>
      <c r="H419" s="408"/>
      <c r="I419" s="408"/>
      <c r="J419" s="408">
        <v>3.9932118619742298</v>
      </c>
      <c r="K419" s="408"/>
      <c r="L419" s="408">
        <v>0.463305108009678</v>
      </c>
      <c r="M419" s="408"/>
      <c r="N419" s="408"/>
      <c r="O419" s="411"/>
      <c r="P419" s="417">
        <v>5.4675965664630297</v>
      </c>
      <c r="Q419" s="237">
        <v>73.854071737648113</v>
      </c>
      <c r="R419" s="237">
        <v>0</v>
      </c>
      <c r="S419" s="237">
        <v>13.735021006313582</v>
      </c>
      <c r="T419" s="237">
        <v>2.1073307873760414</v>
      </c>
      <c r="U419" s="237">
        <v>0.31850033158354857</v>
      </c>
      <c r="V419" s="237">
        <v>2.6297311238597461</v>
      </c>
      <c r="W419" s="237">
        <v>2.7807117398289325</v>
      </c>
      <c r="X419" s="412">
        <v>4.5746332733900195</v>
      </c>
      <c r="Y419" s="270">
        <v>0.6482487887783106</v>
      </c>
      <c r="Z419" s="270">
        <v>97.584084769565138</v>
      </c>
      <c r="AA419" s="270">
        <v>16242.485541824537</v>
      </c>
      <c r="AB419" s="270">
        <v>180.44573037037406</v>
      </c>
      <c r="AC419" s="270">
        <v>3.9799067744009955</v>
      </c>
      <c r="AD419" s="270">
        <v>1.2174556530922771</v>
      </c>
      <c r="AE419" s="270">
        <v>10.841794970145022</v>
      </c>
      <c r="AF419" s="270">
        <v>0.43042340593376122</v>
      </c>
      <c r="AG419" s="270">
        <v>11.508684758827805</v>
      </c>
      <c r="AH419" s="270">
        <v>21.901877726600116</v>
      </c>
      <c r="AI419" s="270">
        <v>2.3662423207135408</v>
      </c>
      <c r="AJ419" s="270">
        <v>7.4203475813954309</v>
      </c>
      <c r="AK419" s="270">
        <v>82.717548221873486</v>
      </c>
      <c r="AL419" s="270">
        <v>9.2522287127827134</v>
      </c>
      <c r="AM419" s="270">
        <v>1.9323701694082362</v>
      </c>
      <c r="AN419" s="270">
        <v>172.73909030172743</v>
      </c>
      <c r="AO419" s="270">
        <v>3.2289207558617892</v>
      </c>
      <c r="AP419" s="270">
        <v>2571.401284460871</v>
      </c>
      <c r="AQ419" s="270">
        <v>0.63099393549867366</v>
      </c>
      <c r="AR419" s="270">
        <v>2.3141512840361504</v>
      </c>
      <c r="AS419" s="270">
        <v>0.39218190080644899</v>
      </c>
      <c r="AT419" s="270">
        <v>2.6994718078249429</v>
      </c>
      <c r="AU419" s="270">
        <v>14.513901153432258</v>
      </c>
      <c r="AV419" s="270">
        <v>0.61618633182268834</v>
      </c>
      <c r="AW419" s="270">
        <v>1.9399561483708263</v>
      </c>
      <c r="AX419" s="270">
        <v>0.31963820374431673</v>
      </c>
      <c r="AY419" s="270">
        <v>2.341631521036637</v>
      </c>
      <c r="AZ419" s="270">
        <v>0.39672783788127308</v>
      </c>
      <c r="BA419" s="270">
        <v>56.16014207607153</v>
      </c>
      <c r="BB419" s="270">
        <v>10.062011975678457</v>
      </c>
      <c r="BC419" s="270">
        <v>18.479926555195814</v>
      </c>
      <c r="BD419" s="270">
        <v>105.77805627764349</v>
      </c>
      <c r="BE419" s="270">
        <v>73.690944114584909</v>
      </c>
      <c r="BF419" s="270">
        <v>139.16569613757574</v>
      </c>
      <c r="BG419" s="26"/>
    </row>
    <row r="420" spans="1:59" s="96" customFormat="1" ht="12.75" x14ac:dyDescent="0.2">
      <c r="A420" s="13">
        <v>0.55000000000000004</v>
      </c>
      <c r="B420" s="279">
        <v>780</v>
      </c>
      <c r="C420" s="408">
        <v>7.6863473557778903</v>
      </c>
      <c r="D420" s="408">
        <v>11.1759458519556</v>
      </c>
      <c r="E420" s="408"/>
      <c r="F420" s="408">
        <v>17.7624520706627</v>
      </c>
      <c r="G420" s="408">
        <v>57.7310751661174</v>
      </c>
      <c r="H420" s="408">
        <v>7.9577444235002598E-2</v>
      </c>
      <c r="I420" s="408"/>
      <c r="J420" s="408">
        <v>5.2127746596062696</v>
      </c>
      <c r="K420" s="408"/>
      <c r="L420" s="408">
        <v>0.351827451645149</v>
      </c>
      <c r="M420" s="408"/>
      <c r="N420" s="408"/>
      <c r="O420" s="411"/>
      <c r="P420" s="417">
        <v>5.6842261440301902</v>
      </c>
      <c r="Q420" s="237">
        <v>73.511667703570566</v>
      </c>
      <c r="R420" s="237">
        <v>0</v>
      </c>
      <c r="S420" s="237">
        <v>13.990050915976788</v>
      </c>
      <c r="T420" s="237">
        <v>2.0168514597024192</v>
      </c>
      <c r="U420" s="237">
        <v>0.30130548265540913</v>
      </c>
      <c r="V420" s="237">
        <v>2.6207008816150736</v>
      </c>
      <c r="W420" s="237">
        <v>2.820439414381898</v>
      </c>
      <c r="X420" s="412">
        <v>4.7389841420978405</v>
      </c>
      <c r="Y420" s="270">
        <v>0.67714025960962843</v>
      </c>
      <c r="Z420" s="270">
        <v>105.10139854439736</v>
      </c>
      <c r="AA420" s="270">
        <v>16507.987986476979</v>
      </c>
      <c r="AB420" s="270">
        <v>194.19836629649976</v>
      </c>
      <c r="AC420" s="270">
        <v>4.3437932492225224</v>
      </c>
      <c r="AD420" s="270">
        <v>1.3347595413983915</v>
      </c>
      <c r="AE420" s="270">
        <v>11.284038401630696</v>
      </c>
      <c r="AF420" s="270">
        <v>0.43539981540528078</v>
      </c>
      <c r="AG420" s="270">
        <v>11.836011347886997</v>
      </c>
      <c r="AH420" s="270">
        <v>22.05415823164952</v>
      </c>
      <c r="AI420" s="270">
        <v>2.3478875821894096</v>
      </c>
      <c r="AJ420" s="270">
        <v>7.880730773135018</v>
      </c>
      <c r="AK420" s="270">
        <v>88.810900420572082</v>
      </c>
      <c r="AL420" s="270">
        <v>9.0903197859114382</v>
      </c>
      <c r="AM420" s="270">
        <v>1.8825451980462382</v>
      </c>
      <c r="AN420" s="270">
        <v>175.37059392301745</v>
      </c>
      <c r="AO420" s="270">
        <v>3.2184296148189557</v>
      </c>
      <c r="AP420" s="270">
        <v>2500.3567626521485</v>
      </c>
      <c r="AQ420" s="270">
        <v>0.63434536594429636</v>
      </c>
      <c r="AR420" s="270">
        <v>2.2485839078668799</v>
      </c>
      <c r="AS420" s="270">
        <v>0.38094689599526621</v>
      </c>
      <c r="AT420" s="270">
        <v>2.6227979167126585</v>
      </c>
      <c r="AU420" s="270">
        <v>14.107378676305721</v>
      </c>
      <c r="AV420" s="270">
        <v>0.59910571785294386</v>
      </c>
      <c r="AW420" s="270">
        <v>1.8882112654458827</v>
      </c>
      <c r="AX420" s="270">
        <v>0.31156194432468115</v>
      </c>
      <c r="AY420" s="270">
        <v>2.2862700643524545</v>
      </c>
      <c r="AZ420" s="270">
        <v>0.38810483541975771</v>
      </c>
      <c r="BA420" s="270">
        <v>55.219522679234707</v>
      </c>
      <c r="BB420" s="270">
        <v>9.9279580138886327</v>
      </c>
      <c r="BC420" s="270">
        <v>18.313194485351087</v>
      </c>
      <c r="BD420" s="270">
        <v>112.17645776450088</v>
      </c>
      <c r="BE420" s="270">
        <v>75.366817148260978</v>
      </c>
      <c r="BF420" s="270">
        <v>135.35684559588191</v>
      </c>
      <c r="BG420" s="26"/>
    </row>
    <row r="421" spans="1:59" s="96" customFormat="1" ht="12.75" x14ac:dyDescent="0.2">
      <c r="A421" s="13">
        <v>0.59999999999999898</v>
      </c>
      <c r="B421" s="279">
        <v>780</v>
      </c>
      <c r="C421" s="408">
        <v>6.94996830955911</v>
      </c>
      <c r="D421" s="408">
        <v>11.1966004431555</v>
      </c>
      <c r="E421" s="408"/>
      <c r="F421" s="408">
        <v>16.446688876841801</v>
      </c>
      <c r="G421" s="408">
        <v>58.697538280495898</v>
      </c>
      <c r="H421" s="408">
        <v>0.265869422245119</v>
      </c>
      <c r="I421" s="408"/>
      <c r="J421" s="408">
        <v>6.1660657725588397</v>
      </c>
      <c r="K421" s="408"/>
      <c r="L421" s="408">
        <v>0.27726889514374697</v>
      </c>
      <c r="M421" s="408"/>
      <c r="N421" s="408"/>
      <c r="O421" s="411"/>
      <c r="P421" s="417">
        <v>5.9781408080349596</v>
      </c>
      <c r="Q421" s="237">
        <v>73.274578390295659</v>
      </c>
      <c r="R421" s="237">
        <v>0</v>
      </c>
      <c r="S421" s="237">
        <v>14.227221543981289</v>
      </c>
      <c r="T421" s="237">
        <v>1.8922631558392782</v>
      </c>
      <c r="U421" s="237">
        <v>0.2794988211055825</v>
      </c>
      <c r="V421" s="237">
        <v>2.6217495498867214</v>
      </c>
      <c r="W421" s="237">
        <v>2.9102049145574482</v>
      </c>
      <c r="X421" s="412">
        <v>4.7944836243340374</v>
      </c>
      <c r="Y421" s="270">
        <v>0.69837880356927118</v>
      </c>
      <c r="Z421" s="270">
        <v>108.20878785472536</v>
      </c>
      <c r="AA421" s="270">
        <v>16607.428312828109</v>
      </c>
      <c r="AB421" s="270">
        <v>200.51893769038713</v>
      </c>
      <c r="AC421" s="270">
        <v>4.6161598521781873</v>
      </c>
      <c r="AD421" s="270">
        <v>1.4247761123446634</v>
      </c>
      <c r="AE421" s="270">
        <v>11.685997576595852</v>
      </c>
      <c r="AF421" s="270">
        <v>0.44160340310110818</v>
      </c>
      <c r="AG421" s="270">
        <v>12.168586785267543</v>
      </c>
      <c r="AH421" s="270">
        <v>22.358291838315882</v>
      </c>
      <c r="AI421" s="270">
        <v>2.3578669513250583</v>
      </c>
      <c r="AJ421" s="270">
        <v>8.2888325824052735</v>
      </c>
      <c r="AK421" s="270">
        <v>94.597019644828634</v>
      </c>
      <c r="AL421" s="270">
        <v>9.0736108814404055</v>
      </c>
      <c r="AM421" s="270">
        <v>1.868970669132926</v>
      </c>
      <c r="AN421" s="270">
        <v>178.40139223212782</v>
      </c>
      <c r="AO421" s="270">
        <v>3.2321517323161326</v>
      </c>
      <c r="AP421" s="270">
        <v>2472.9863842627083</v>
      </c>
      <c r="AQ421" s="270">
        <v>0.64208769875601646</v>
      </c>
      <c r="AR421" s="270">
        <v>2.2283282968717706</v>
      </c>
      <c r="AS421" s="270">
        <v>0.37738436078710907</v>
      </c>
      <c r="AT421" s="270">
        <v>2.5981990218784317</v>
      </c>
      <c r="AU421" s="270">
        <v>13.976635344132598</v>
      </c>
      <c r="AV421" s="270">
        <v>0.59361280870489908</v>
      </c>
      <c r="AW421" s="270">
        <v>1.8716985427246102</v>
      </c>
      <c r="AX421" s="270">
        <v>0.30902863250251567</v>
      </c>
      <c r="AY421" s="270">
        <v>2.2693450439553482</v>
      </c>
      <c r="AZ421" s="270">
        <v>0.38557131186826243</v>
      </c>
      <c r="BA421" s="270">
        <v>54.343430086577001</v>
      </c>
      <c r="BB421" s="270">
        <v>9.7915425093327073</v>
      </c>
      <c r="BC421" s="270">
        <v>18.200869380750554</v>
      </c>
      <c r="BD421" s="270">
        <v>117.17319380423167</v>
      </c>
      <c r="BE421" s="270">
        <v>74.494029621105824</v>
      </c>
      <c r="BF421" s="270">
        <v>133.90959867426022</v>
      </c>
      <c r="BG421" s="26"/>
    </row>
    <row r="422" spans="1:59" s="96" customFormat="1" ht="12.75" x14ac:dyDescent="0.2">
      <c r="A422" s="13">
        <v>0.65000000000000102</v>
      </c>
      <c r="B422" s="279">
        <v>780</v>
      </c>
      <c r="C422" s="408">
        <v>6.32227193924835</v>
      </c>
      <c r="D422" s="408">
        <v>11.253713656520301</v>
      </c>
      <c r="E422" s="408"/>
      <c r="F422" s="408">
        <v>15.1125997440612</v>
      </c>
      <c r="G422" s="408">
        <v>59.711009591041901</v>
      </c>
      <c r="H422" s="408">
        <v>0.35795608702116399</v>
      </c>
      <c r="I422" s="408"/>
      <c r="J422" s="408">
        <v>7.0338546970021198</v>
      </c>
      <c r="K422" s="408"/>
      <c r="L422" s="408">
        <v>0.208594285105005</v>
      </c>
      <c r="M422" s="408"/>
      <c r="N422" s="408"/>
      <c r="O422" s="411"/>
      <c r="P422" s="417">
        <v>6.2630403708203399</v>
      </c>
      <c r="Q422" s="237">
        <v>73.105254380246649</v>
      </c>
      <c r="R422" s="237">
        <v>0</v>
      </c>
      <c r="S422" s="237">
        <v>14.471730901600733</v>
      </c>
      <c r="T422" s="237">
        <v>1.6853030648520457</v>
      </c>
      <c r="U422" s="237">
        <v>0.25339978940878061</v>
      </c>
      <c r="V422" s="237">
        <v>2.6253784853467481</v>
      </c>
      <c r="W422" s="237">
        <v>2.9878270953230825</v>
      </c>
      <c r="X422" s="412">
        <v>4.8711062832219776</v>
      </c>
      <c r="Y422" s="270">
        <v>0.71873438507310772</v>
      </c>
      <c r="Z422" s="270">
        <v>112.48411491803469</v>
      </c>
      <c r="AA422" s="270">
        <v>16795.29460358297</v>
      </c>
      <c r="AB422" s="270">
        <v>210.94201084921897</v>
      </c>
      <c r="AC422" s="270">
        <v>4.8795185132134993</v>
      </c>
      <c r="AD422" s="270">
        <v>1.5138194241133707</v>
      </c>
      <c r="AE422" s="270">
        <v>12.060680008018522</v>
      </c>
      <c r="AF422" s="270">
        <v>0.44630632180393365</v>
      </c>
      <c r="AG422" s="270">
        <v>12.473563309077901</v>
      </c>
      <c r="AH422" s="270">
        <v>22.607143820636868</v>
      </c>
      <c r="AI422" s="270">
        <v>2.3626007912813383</v>
      </c>
      <c r="AJ422" s="270">
        <v>8.7128035883494839</v>
      </c>
      <c r="AK422" s="270">
        <v>101.19206062641838</v>
      </c>
      <c r="AL422" s="270">
        <v>9.0403221647347038</v>
      </c>
      <c r="AM422" s="270">
        <v>1.8527819355613113</v>
      </c>
      <c r="AN422" s="270">
        <v>180.78300153719485</v>
      </c>
      <c r="AO422" s="270">
        <v>3.2366460651377662</v>
      </c>
      <c r="AP422" s="270">
        <v>2445.6595332396382</v>
      </c>
      <c r="AQ422" s="270">
        <v>0.64931589819600877</v>
      </c>
      <c r="AR422" s="270">
        <v>2.2052797325575648</v>
      </c>
      <c r="AS422" s="270">
        <v>0.37335613856179811</v>
      </c>
      <c r="AT422" s="270">
        <v>2.5703483052065086</v>
      </c>
      <c r="AU422" s="270">
        <v>13.828048153566405</v>
      </c>
      <c r="AV422" s="270">
        <v>0.58735253551872257</v>
      </c>
      <c r="AW422" s="270">
        <v>1.8526349769526422</v>
      </c>
      <c r="AX422" s="270">
        <v>0.30604559197968095</v>
      </c>
      <c r="AY422" s="270">
        <v>2.2488848388778067</v>
      </c>
      <c r="AZ422" s="270">
        <v>0.38239180771140924</v>
      </c>
      <c r="BA422" s="270">
        <v>53.544012397523154</v>
      </c>
      <c r="BB422" s="270">
        <v>9.6505367818874017</v>
      </c>
      <c r="BC422" s="270">
        <v>18.072207406633861</v>
      </c>
      <c r="BD422" s="270">
        <v>122.26319410429139</v>
      </c>
      <c r="BE422" s="270">
        <v>73.720439310215482</v>
      </c>
      <c r="BF422" s="270">
        <v>132.37189872583153</v>
      </c>
      <c r="BG422" s="26"/>
    </row>
    <row r="423" spans="1:59" s="96" customFormat="1" ht="12.75" x14ac:dyDescent="0.2">
      <c r="A423" s="13">
        <v>0.69999999999999896</v>
      </c>
      <c r="B423" s="279">
        <v>780</v>
      </c>
      <c r="C423" s="408">
        <v>5.8263277912909102</v>
      </c>
      <c r="D423" s="408">
        <v>11.3512760805075</v>
      </c>
      <c r="E423" s="408"/>
      <c r="F423" s="408">
        <v>13.7929555560364</v>
      </c>
      <c r="G423" s="408">
        <v>60.642678314903499</v>
      </c>
      <c r="H423" s="408">
        <v>0.41403481704005302</v>
      </c>
      <c r="I423" s="408"/>
      <c r="J423" s="408">
        <v>7.8266600745849297</v>
      </c>
      <c r="K423" s="408"/>
      <c r="L423" s="408">
        <v>0.14606736563667799</v>
      </c>
      <c r="M423" s="408"/>
      <c r="N423" s="408"/>
      <c r="O423" s="411"/>
      <c r="P423" s="417">
        <v>6.50257201666503</v>
      </c>
      <c r="Q423" s="237">
        <v>72.869260510873289</v>
      </c>
      <c r="R423" s="237">
        <v>0</v>
      </c>
      <c r="S423" s="237">
        <v>14.690003115958755</v>
      </c>
      <c r="T423" s="237">
        <v>1.5771317676174037</v>
      </c>
      <c r="U423" s="237">
        <v>0.23345089564983504</v>
      </c>
      <c r="V423" s="237">
        <v>2.6333138508183485</v>
      </c>
      <c r="W423" s="237">
        <v>3.0383501814470253</v>
      </c>
      <c r="X423" s="412">
        <v>4.9584896776353506</v>
      </c>
      <c r="Y423" s="270">
        <v>0.73618193150445954</v>
      </c>
      <c r="Z423" s="270">
        <v>116.60930084378009</v>
      </c>
      <c r="AA423" s="270">
        <v>16987.186726949589</v>
      </c>
      <c r="AB423" s="270">
        <v>223.15331057169359</v>
      </c>
      <c r="AC423" s="270">
        <v>5.1157579484345863</v>
      </c>
      <c r="AD423" s="270">
        <v>1.5952278316061235</v>
      </c>
      <c r="AE423" s="270">
        <v>12.399306969900939</v>
      </c>
      <c r="AF423" s="270">
        <v>0.44977389615995084</v>
      </c>
      <c r="AG423" s="270">
        <v>12.747421663995949</v>
      </c>
      <c r="AH423" s="270">
        <v>22.814898286304349</v>
      </c>
      <c r="AI423" s="270">
        <v>2.3649372970579723</v>
      </c>
      <c r="AJ423" s="270">
        <v>9.140218691028247</v>
      </c>
      <c r="AK423" s="270">
        <v>108.60224407782457</v>
      </c>
      <c r="AL423" s="270">
        <v>9.0041571336856858</v>
      </c>
      <c r="AM423" s="270">
        <v>1.8372246028521348</v>
      </c>
      <c r="AN423" s="270">
        <v>182.59696357709242</v>
      </c>
      <c r="AO423" s="270">
        <v>3.2359543572960709</v>
      </c>
      <c r="AP423" s="270">
        <v>2421.04090376973</v>
      </c>
      <c r="AQ423" s="270">
        <v>0.65657836404492442</v>
      </c>
      <c r="AR423" s="270">
        <v>2.1834459545048341</v>
      </c>
      <c r="AS423" s="270">
        <v>0.36954190094878187</v>
      </c>
      <c r="AT423" s="270">
        <v>2.5438956345723569</v>
      </c>
      <c r="AU423" s="270">
        <v>13.68643296274103</v>
      </c>
      <c r="AV423" s="270">
        <v>0.58137194548086246</v>
      </c>
      <c r="AW423" s="270">
        <v>1.8342639950597104</v>
      </c>
      <c r="AX423" s="270">
        <v>0.3031358165284917</v>
      </c>
      <c r="AY423" s="270">
        <v>2.2286233654259586</v>
      </c>
      <c r="AZ423" s="270">
        <v>0.3791794745822491</v>
      </c>
      <c r="BA423" s="270">
        <v>52.846906798242841</v>
      </c>
      <c r="BB423" s="270">
        <v>9.5226745230493091</v>
      </c>
      <c r="BC423" s="270">
        <v>17.950085110194152</v>
      </c>
      <c r="BD423" s="270">
        <v>127.24310353179855</v>
      </c>
      <c r="BE423" s="270">
        <v>72.978152667179614</v>
      </c>
      <c r="BF423" s="270">
        <v>130.9474194009164</v>
      </c>
      <c r="BG423" s="26"/>
    </row>
    <row r="424" spans="1:59" s="96" customFormat="1" ht="12.75" x14ac:dyDescent="0.2">
      <c r="A424" s="13">
        <v>0.750000000000001</v>
      </c>
      <c r="B424" s="279">
        <v>780</v>
      </c>
      <c r="C424" s="408">
        <v>5.4406181954304698</v>
      </c>
      <c r="D424" s="408">
        <v>11.5048990264668</v>
      </c>
      <c r="E424" s="408"/>
      <c r="F424" s="408">
        <v>12.495518997600801</v>
      </c>
      <c r="G424" s="408">
        <v>61.508244037702397</v>
      </c>
      <c r="H424" s="408">
        <v>0.41489917260090498</v>
      </c>
      <c r="I424" s="408"/>
      <c r="J424" s="408">
        <v>8.5457774297695899</v>
      </c>
      <c r="K424" s="408"/>
      <c r="L424" s="408">
        <v>9.0043140428976903E-2</v>
      </c>
      <c r="M424" s="408"/>
      <c r="N424" s="408"/>
      <c r="O424" s="411"/>
      <c r="P424" s="417">
        <v>6.7027963666718904</v>
      </c>
      <c r="Q424" s="237">
        <v>72.603142115880033</v>
      </c>
      <c r="R424" s="237">
        <v>0</v>
      </c>
      <c r="S424" s="237">
        <v>14.89346803421425</v>
      </c>
      <c r="T424" s="237">
        <v>1.516872962128647</v>
      </c>
      <c r="U424" s="237">
        <v>0.21957197557905345</v>
      </c>
      <c r="V424" s="237">
        <v>2.648207097589828</v>
      </c>
      <c r="W424" s="237">
        <v>3.0677607405142986</v>
      </c>
      <c r="X424" s="412">
        <v>5.0509770740938844</v>
      </c>
      <c r="Y424" s="270">
        <v>0.75154210775181729</v>
      </c>
      <c r="Z424" s="270">
        <v>121.2224054331344</v>
      </c>
      <c r="AA424" s="270">
        <v>17223.911823677063</v>
      </c>
      <c r="AB424" s="270">
        <v>238.88981768101766</v>
      </c>
      <c r="AC424" s="270">
        <v>5.3211362335848547</v>
      </c>
      <c r="AD424" s="270">
        <v>1.6681770959645248</v>
      </c>
      <c r="AE424" s="270">
        <v>12.701511700867496</v>
      </c>
      <c r="AF424" s="270">
        <v>0.45212519820532115</v>
      </c>
      <c r="AG424" s="270">
        <v>12.990957040919174</v>
      </c>
      <c r="AH424" s="270">
        <v>22.984128819966749</v>
      </c>
      <c r="AI424" s="270">
        <v>2.3649807010998933</v>
      </c>
      <c r="AJ424" s="270">
        <v>9.5706929532634781</v>
      </c>
      <c r="AK424" s="270">
        <v>116.94624516922282</v>
      </c>
      <c r="AL424" s="270">
        <v>8.9649260101253905</v>
      </c>
      <c r="AM424" s="270">
        <v>1.8220602870224532</v>
      </c>
      <c r="AN424" s="270">
        <v>183.87280826625909</v>
      </c>
      <c r="AO424" s="270">
        <v>3.2303703796407475</v>
      </c>
      <c r="AP424" s="270">
        <v>2399.1048836044361</v>
      </c>
      <c r="AQ424" s="270">
        <v>0.66374435366635354</v>
      </c>
      <c r="AR424" s="270">
        <v>2.1624412938482585</v>
      </c>
      <c r="AS424" s="270">
        <v>0.36587311909858899</v>
      </c>
      <c r="AT424" s="270">
        <v>2.5183686352900736</v>
      </c>
      <c r="AU424" s="270">
        <v>13.549303919133523</v>
      </c>
      <c r="AV424" s="270">
        <v>0.57556789009236187</v>
      </c>
      <c r="AW424" s="270">
        <v>1.8162847241573907</v>
      </c>
      <c r="AX424" s="270">
        <v>0.30025550241129195</v>
      </c>
      <c r="AY424" s="270">
        <v>2.2082899506410021</v>
      </c>
      <c r="AZ424" s="270">
        <v>0.37589848666946996</v>
      </c>
      <c r="BA424" s="270">
        <v>52.256503811027834</v>
      </c>
      <c r="BB424" s="270">
        <v>9.4051421410960838</v>
      </c>
      <c r="BC424" s="270">
        <v>17.828629849123999</v>
      </c>
      <c r="BD424" s="270">
        <v>132.02853363546888</v>
      </c>
      <c r="BE424" s="270">
        <v>72.283342982220077</v>
      </c>
      <c r="BF424" s="270">
        <v>129.61498182610592</v>
      </c>
      <c r="BG424" s="26"/>
    </row>
    <row r="425" spans="1:59" s="96" customFormat="1" ht="12.75" x14ac:dyDescent="0.2">
      <c r="A425" s="13">
        <v>0.80000000000000704</v>
      </c>
      <c r="B425" s="279">
        <v>780</v>
      </c>
      <c r="C425" s="408">
        <v>5.0437298661344601</v>
      </c>
      <c r="D425" s="408">
        <v>11.635496941512701</v>
      </c>
      <c r="E425" s="408"/>
      <c r="F425" s="408">
        <v>11.2311467259449</v>
      </c>
      <c r="G425" s="408">
        <v>62.377531252024902</v>
      </c>
      <c r="H425" s="408">
        <v>0.428833415799523</v>
      </c>
      <c r="I425" s="408"/>
      <c r="J425" s="408">
        <v>9.2498221551351492</v>
      </c>
      <c r="K425" s="408"/>
      <c r="L425" s="408">
        <v>3.3439643448382697E-2</v>
      </c>
      <c r="M425" s="408"/>
      <c r="N425" s="408"/>
      <c r="O425" s="411"/>
      <c r="P425" s="417">
        <v>6.9406977195011699</v>
      </c>
      <c r="Q425" s="237">
        <v>72.420340921652667</v>
      </c>
      <c r="R425" s="237">
        <v>0</v>
      </c>
      <c r="S425" s="237">
        <v>15.101299226478663</v>
      </c>
      <c r="T425" s="237">
        <v>1.3742738589551413</v>
      </c>
      <c r="U425" s="237">
        <v>0.19842745901469949</v>
      </c>
      <c r="V425" s="237">
        <v>2.6590848380794649</v>
      </c>
      <c r="W425" s="237">
        <v>3.1066068338647823</v>
      </c>
      <c r="X425" s="412">
        <v>5.1399668619545595</v>
      </c>
      <c r="Y425" s="270">
        <v>0.76753503552422564</v>
      </c>
      <c r="Z425" s="270">
        <v>125.96559644492778</v>
      </c>
      <c r="AA425" s="270">
        <v>17445.48240904848</v>
      </c>
      <c r="AB425" s="270">
        <v>255.83414789173483</v>
      </c>
      <c r="AC425" s="270">
        <v>5.5489240037684695</v>
      </c>
      <c r="AD425" s="270">
        <v>1.7494770535329434</v>
      </c>
      <c r="AE425" s="270">
        <v>13.02039870327963</v>
      </c>
      <c r="AF425" s="270">
        <v>0.45460847122838255</v>
      </c>
      <c r="AG425" s="270">
        <v>13.243321959675491</v>
      </c>
      <c r="AH425" s="270">
        <v>23.155294824076826</v>
      </c>
      <c r="AI425" s="270">
        <v>2.3650227168592131</v>
      </c>
      <c r="AJ425" s="270">
        <v>10.037376815321414</v>
      </c>
      <c r="AK425" s="270">
        <v>126.42345136835156</v>
      </c>
      <c r="AL425" s="270">
        <v>8.9259355372748743</v>
      </c>
      <c r="AM425" s="270">
        <v>1.807157193446304</v>
      </c>
      <c r="AN425" s="270">
        <v>185.22722474429196</v>
      </c>
      <c r="AO425" s="270">
        <v>3.2254766333537046</v>
      </c>
      <c r="AP425" s="270">
        <v>2377.2573391957521</v>
      </c>
      <c r="AQ425" s="270">
        <v>0.67079192489848127</v>
      </c>
      <c r="AR425" s="270">
        <v>2.1418950765481037</v>
      </c>
      <c r="AS425" s="270">
        <v>0.36229053976006753</v>
      </c>
      <c r="AT425" s="270">
        <v>2.4934801492631684</v>
      </c>
      <c r="AU425" s="270">
        <v>13.415728518921258</v>
      </c>
      <c r="AV425" s="270">
        <v>0.56991679949210261</v>
      </c>
      <c r="AW425" s="270">
        <v>1.7988038318638044</v>
      </c>
      <c r="AX425" s="270">
        <v>0.2974592091807105</v>
      </c>
      <c r="AY425" s="270">
        <v>2.1885805969247372</v>
      </c>
      <c r="AZ425" s="270">
        <v>0.37272417913044864</v>
      </c>
      <c r="BA425" s="270">
        <v>51.664951469060703</v>
      </c>
      <c r="BB425" s="270">
        <v>9.2903697163436796</v>
      </c>
      <c r="BC425" s="270">
        <v>17.710646508030269</v>
      </c>
      <c r="BD425" s="270">
        <v>137.18933558003206</v>
      </c>
      <c r="BE425" s="270">
        <v>71.610845409905906</v>
      </c>
      <c r="BF425" s="270">
        <v>128.31057655280256</v>
      </c>
      <c r="BG425" s="26"/>
    </row>
    <row r="426" spans="1:59" s="96" customFormat="1" ht="12.75" x14ac:dyDescent="0.2">
      <c r="A426" s="13">
        <v>0.84999999999994702</v>
      </c>
      <c r="B426" s="279">
        <v>779.99999999997999</v>
      </c>
      <c r="C426" s="408">
        <v>4.7397057159285501</v>
      </c>
      <c r="D426" s="408">
        <v>11.8161126541846</v>
      </c>
      <c r="E426" s="408"/>
      <c r="F426" s="408">
        <v>10.0277367696876</v>
      </c>
      <c r="G426" s="408">
        <v>63.158194556236197</v>
      </c>
      <c r="H426" s="408">
        <v>0.37903490520555999</v>
      </c>
      <c r="I426" s="408"/>
      <c r="J426" s="408">
        <v>9.8788141533269993</v>
      </c>
      <c r="K426" s="408"/>
      <c r="L426" s="408"/>
      <c r="M426" s="408">
        <v>4.0124543044016398E-4</v>
      </c>
      <c r="N426" s="408"/>
      <c r="O426" s="411"/>
      <c r="P426" s="417">
        <v>7.1290113104113502</v>
      </c>
      <c r="Q426" s="237">
        <v>72.185452080278139</v>
      </c>
      <c r="R426" s="237">
        <v>0</v>
      </c>
      <c r="S426" s="237">
        <v>15.311566550636332</v>
      </c>
      <c r="T426" s="237">
        <v>1.2587344157829472</v>
      </c>
      <c r="U426" s="237">
        <v>0.1808048443560312</v>
      </c>
      <c r="V426" s="237">
        <v>2.6635480338189641</v>
      </c>
      <c r="W426" s="237">
        <v>3.1178056308883653</v>
      </c>
      <c r="X426" s="412">
        <v>5.2820884442392382</v>
      </c>
      <c r="Y426" s="270">
        <v>0.7821086120459394</v>
      </c>
      <c r="Z426" s="270">
        <v>131.75921206968891</v>
      </c>
      <c r="AA426" s="270">
        <v>17739.498397825882</v>
      </c>
      <c r="AB426" s="270">
        <v>278.5091368405208</v>
      </c>
      <c r="AC426" s="270">
        <v>5.7410626823626849</v>
      </c>
      <c r="AD426" s="270">
        <v>1.8208984331873985</v>
      </c>
      <c r="AE426" s="270">
        <v>13.274970369816913</v>
      </c>
      <c r="AF426" s="270">
        <v>0.45566784329218835</v>
      </c>
      <c r="AG426" s="270">
        <v>13.464073986137626</v>
      </c>
      <c r="AH426" s="270">
        <v>23.293019382676139</v>
      </c>
      <c r="AI426" s="270">
        <v>2.3635704056024429</v>
      </c>
      <c r="AJ426" s="270">
        <v>10.499075178719091</v>
      </c>
      <c r="AK426" s="270">
        <v>136.91555974590477</v>
      </c>
      <c r="AL426" s="270">
        <v>8.8870378349890125</v>
      </c>
      <c r="AM426" s="270">
        <v>1.7932734360350027</v>
      </c>
      <c r="AN426" s="270">
        <v>185.93303478732111</v>
      </c>
      <c r="AO426" s="270">
        <v>3.2153434083356616</v>
      </c>
      <c r="AP426" s="270">
        <v>2357.0615500090094</v>
      </c>
      <c r="AQ426" s="270">
        <v>0.67757827935752668</v>
      </c>
      <c r="AR426" s="270">
        <v>2.1229243269834526</v>
      </c>
      <c r="AS426" s="270">
        <v>0.35898229852726377</v>
      </c>
      <c r="AT426" s="270">
        <v>2.4704336922009293</v>
      </c>
      <c r="AU426" s="270">
        <v>13.291737318470521</v>
      </c>
      <c r="AV426" s="270">
        <v>0.56466170391812687</v>
      </c>
      <c r="AW426" s="270">
        <v>1.7824292563666493</v>
      </c>
      <c r="AX426" s="270">
        <v>0.29481624776040782</v>
      </c>
      <c r="AY426" s="270">
        <v>2.1697536312050221</v>
      </c>
      <c r="AZ426" s="270">
        <v>0.36965014930988288</v>
      </c>
      <c r="BA426" s="270">
        <v>51.193153130235373</v>
      </c>
      <c r="BB426" s="270">
        <v>9.188094673937897</v>
      </c>
      <c r="BC426" s="270">
        <v>17.594213025983187</v>
      </c>
      <c r="BD426" s="270">
        <v>141.92257973158743</v>
      </c>
      <c r="BE426" s="270">
        <v>71.0322544019171</v>
      </c>
      <c r="BF426" s="270">
        <v>127.08669471451066</v>
      </c>
      <c r="BG426" s="26"/>
    </row>
    <row r="427" spans="1:59" s="96" customFormat="1" ht="12.75" x14ac:dyDescent="0.2">
      <c r="A427" s="13">
        <v>0.90000000000000202</v>
      </c>
      <c r="B427" s="279">
        <v>780</v>
      </c>
      <c r="C427" s="408">
        <v>5.3666508570575999</v>
      </c>
      <c r="D427" s="408">
        <v>12.343850681543699</v>
      </c>
      <c r="E427" s="408"/>
      <c r="F427" s="408">
        <v>8.8604904859765998</v>
      </c>
      <c r="G427" s="408">
        <v>59.857644332519897</v>
      </c>
      <c r="H427" s="408">
        <v>0.285023921875173</v>
      </c>
      <c r="I427" s="408">
        <v>3.2064304650007198</v>
      </c>
      <c r="J427" s="408">
        <v>9.8900232952035001</v>
      </c>
      <c r="K427" s="408"/>
      <c r="L427" s="408"/>
      <c r="M427" s="408">
        <v>0.18988596082284001</v>
      </c>
      <c r="N427" s="408"/>
      <c r="O427" s="411"/>
      <c r="P427" s="417">
        <v>7.3825490778855603</v>
      </c>
      <c r="Q427" s="237">
        <v>72.063044326159925</v>
      </c>
      <c r="R427" s="237">
        <v>0</v>
      </c>
      <c r="S427" s="237">
        <v>15.452844140503652</v>
      </c>
      <c r="T427" s="237">
        <v>1.1730035723892043</v>
      </c>
      <c r="U427" s="237">
        <v>0.17315871943751368</v>
      </c>
      <c r="V427" s="237">
        <v>2.5543256385256399</v>
      </c>
      <c r="W427" s="237">
        <v>3.3522783572387049</v>
      </c>
      <c r="X427" s="412">
        <v>5.2313452457453771</v>
      </c>
      <c r="Y427" s="270">
        <v>0.78321817975040253</v>
      </c>
      <c r="Z427" s="270">
        <v>128.41707385865425</v>
      </c>
      <c r="AA427" s="270">
        <v>18304.141690944016</v>
      </c>
      <c r="AB427" s="270">
        <v>292.8199865265484</v>
      </c>
      <c r="AC427" s="270">
        <v>5.50656293652104</v>
      </c>
      <c r="AD427" s="270">
        <v>1.7332306884058459</v>
      </c>
      <c r="AE427" s="270">
        <v>13.283381868044682</v>
      </c>
      <c r="AF427" s="270">
        <v>0.44947233254020463</v>
      </c>
      <c r="AG427" s="270">
        <v>13.391980110068889</v>
      </c>
      <c r="AH427" s="270">
        <v>23.239323936566851</v>
      </c>
      <c r="AI427" s="270">
        <v>2.3801228417071645</v>
      </c>
      <c r="AJ427" s="270">
        <v>10.83443122491799</v>
      </c>
      <c r="AK427" s="270">
        <v>149.03994833019283</v>
      </c>
      <c r="AL427" s="270">
        <v>8.979161222251296</v>
      </c>
      <c r="AM427" s="270">
        <v>1.7829534415287762</v>
      </c>
      <c r="AN427" s="270">
        <v>178.90957440963541</v>
      </c>
      <c r="AO427" s="270">
        <v>3.2199178049950277</v>
      </c>
      <c r="AP427" s="270">
        <v>2286.1323426178192</v>
      </c>
      <c r="AQ427" s="270">
        <v>0.67797547141925207</v>
      </c>
      <c r="AR427" s="270">
        <v>2.0054325457479685</v>
      </c>
      <c r="AS427" s="270">
        <v>0.32409328224214617</v>
      </c>
      <c r="AT427" s="270">
        <v>2.0993006194881967</v>
      </c>
      <c r="AU427" s="270">
        <v>10.809983660980034</v>
      </c>
      <c r="AV427" s="270">
        <v>0.44839279203168525</v>
      </c>
      <c r="AW427" s="270">
        <v>1.3138595927732046</v>
      </c>
      <c r="AX427" s="270">
        <v>0.20227890596487552</v>
      </c>
      <c r="AY427" s="270">
        <v>1.3966974490857895</v>
      </c>
      <c r="AZ427" s="270">
        <v>0.22454622274359146</v>
      </c>
      <c r="BA427" s="270">
        <v>43.514869315629021</v>
      </c>
      <c r="BB427" s="270">
        <v>9.5285691277890248</v>
      </c>
      <c r="BC427" s="270">
        <v>18.152882237407496</v>
      </c>
      <c r="BD427" s="270">
        <v>131.60797272084605</v>
      </c>
      <c r="BE427" s="270">
        <v>67.231484142233086</v>
      </c>
      <c r="BF427" s="270">
        <v>126.93483649863778</v>
      </c>
      <c r="BG427" s="26"/>
    </row>
    <row r="428" spans="1:59" s="96" customFormat="1" ht="12.75" x14ac:dyDescent="0.2">
      <c r="A428" s="13">
        <v>0.94999999999999507</v>
      </c>
      <c r="B428" s="279">
        <v>780</v>
      </c>
      <c r="C428" s="408">
        <v>6.2356334512337499</v>
      </c>
      <c r="D428" s="408">
        <v>12.893043528767301</v>
      </c>
      <c r="E428" s="408"/>
      <c r="F428" s="408">
        <v>7.9275906828926601</v>
      </c>
      <c r="G428" s="408">
        <v>55.287368200664403</v>
      </c>
      <c r="H428" s="408">
        <v>0.216882218435897</v>
      </c>
      <c r="I428" s="408">
        <v>7.3620351806309401</v>
      </c>
      <c r="J428" s="408">
        <v>9.6466078673389095</v>
      </c>
      <c r="K428" s="408"/>
      <c r="L428" s="408"/>
      <c r="M428" s="408">
        <v>0.43083887003606902</v>
      </c>
      <c r="N428" s="408"/>
      <c r="O428" s="411"/>
      <c r="P428" s="417">
        <v>7.6398569079265402</v>
      </c>
      <c r="Q428" s="237">
        <v>71.956382392542835</v>
      </c>
      <c r="R428" s="237">
        <v>0</v>
      </c>
      <c r="S428" s="237">
        <v>15.612561103508341</v>
      </c>
      <c r="T428" s="237">
        <v>1.0378505632226147</v>
      </c>
      <c r="U428" s="237">
        <v>0.16142289947716559</v>
      </c>
      <c r="V428" s="237">
        <v>2.4383425306227755</v>
      </c>
      <c r="W428" s="237">
        <v>3.5765419502348057</v>
      </c>
      <c r="X428" s="412">
        <v>5.2168985603914582</v>
      </c>
      <c r="Y428" s="270">
        <v>0.78033637502440423</v>
      </c>
      <c r="Z428" s="270">
        <v>122.03131652835478</v>
      </c>
      <c r="AA428" s="270">
        <v>18910.541505461155</v>
      </c>
      <c r="AB428" s="270">
        <v>297.96715545514616</v>
      </c>
      <c r="AC428" s="270">
        <v>5.1927697703116937</v>
      </c>
      <c r="AD428" s="270">
        <v>1.616521696281672</v>
      </c>
      <c r="AE428" s="270">
        <v>13.235848345868968</v>
      </c>
      <c r="AF428" s="270">
        <v>0.44265764742404518</v>
      </c>
      <c r="AG428" s="270">
        <v>13.233410138427042</v>
      </c>
      <c r="AH428" s="270">
        <v>23.145223795478465</v>
      </c>
      <c r="AI428" s="270">
        <v>2.4048840618100167</v>
      </c>
      <c r="AJ428" s="270">
        <v>11.075020536963983</v>
      </c>
      <c r="AK428" s="270">
        <v>160.60408515356892</v>
      </c>
      <c r="AL428" s="270">
        <v>9.1250597655717414</v>
      </c>
      <c r="AM428" s="270">
        <v>1.7761061480414257</v>
      </c>
      <c r="AN428" s="270">
        <v>170.77038779654063</v>
      </c>
      <c r="AO428" s="270">
        <v>3.2355181830410675</v>
      </c>
      <c r="AP428" s="270">
        <v>2210.082374608226</v>
      </c>
      <c r="AQ428" s="270">
        <v>0.67527588552380491</v>
      </c>
      <c r="AR428" s="270">
        <v>1.8778030508885963</v>
      </c>
      <c r="AS428" s="270">
        <v>0.28877788690122536</v>
      </c>
      <c r="AT428" s="270">
        <v>1.76232360602474</v>
      </c>
      <c r="AU428" s="270">
        <v>8.7270537102811563</v>
      </c>
      <c r="AV428" s="270">
        <v>0.3548483380864057</v>
      </c>
      <c r="AW428" s="270">
        <v>0.98220102984049917</v>
      </c>
      <c r="AX428" s="270">
        <v>0.1440726890293266</v>
      </c>
      <c r="AY428" s="270">
        <v>0.95718348722255175</v>
      </c>
      <c r="AZ428" s="270">
        <v>0.14906567834198206</v>
      </c>
      <c r="BA428" s="270">
        <v>36.511447399584156</v>
      </c>
      <c r="BB428" s="270">
        <v>10.056798165898108</v>
      </c>
      <c r="BC428" s="270">
        <v>18.99337009688243</v>
      </c>
      <c r="BD428" s="270">
        <v>119.01212245671493</v>
      </c>
      <c r="BE428" s="270">
        <v>63.083587009477661</v>
      </c>
      <c r="BF428" s="270">
        <v>127.28243484510006</v>
      </c>
      <c r="BG428" s="26"/>
    </row>
    <row r="429" spans="1:59" s="96" customFormat="1" ht="12.75" x14ac:dyDescent="0.2">
      <c r="A429" s="13">
        <v>1</v>
      </c>
      <c r="B429" s="279">
        <v>780</v>
      </c>
      <c r="C429" s="408">
        <v>6.9782284900173597</v>
      </c>
      <c r="D429" s="408">
        <v>13.442868926776899</v>
      </c>
      <c r="E429" s="408"/>
      <c r="F429" s="408">
        <v>7.1331852695886901</v>
      </c>
      <c r="G429" s="408">
        <v>50.7786556819593</v>
      </c>
      <c r="H429" s="408">
        <v>0.22762167033969899</v>
      </c>
      <c r="I429" s="408">
        <v>11.365394151660301</v>
      </c>
      <c r="J429" s="408">
        <v>9.4201344115175107</v>
      </c>
      <c r="K429" s="408"/>
      <c r="L429" s="408"/>
      <c r="M429" s="408">
        <v>0.65391139814021804</v>
      </c>
      <c r="N429" s="408"/>
      <c r="O429" s="411"/>
      <c r="P429" s="417">
        <v>7.9361098651338402</v>
      </c>
      <c r="Q429" s="237">
        <v>71.870022969760583</v>
      </c>
      <c r="R429" s="237">
        <v>0</v>
      </c>
      <c r="S429" s="237">
        <v>15.751504527225753</v>
      </c>
      <c r="T429" s="237">
        <v>0.9414226339214179</v>
      </c>
      <c r="U429" s="237">
        <v>0.15375267450971555</v>
      </c>
      <c r="V429" s="237">
        <v>2.2995728639159858</v>
      </c>
      <c r="W429" s="237">
        <v>3.8700333668356963</v>
      </c>
      <c r="X429" s="412">
        <v>5.1136909638308552</v>
      </c>
      <c r="Y429" s="270">
        <v>0.78031006917833856</v>
      </c>
      <c r="Z429" s="270">
        <v>115.68306324418492</v>
      </c>
      <c r="AA429" s="270">
        <v>19447.263740069589</v>
      </c>
      <c r="AB429" s="270">
        <v>295.89594365163424</v>
      </c>
      <c r="AC429" s="270">
        <v>4.9589215160063853</v>
      </c>
      <c r="AD429" s="270">
        <v>1.5295625990475454</v>
      </c>
      <c r="AE429" s="270">
        <v>13.250373426661572</v>
      </c>
      <c r="AF429" s="270">
        <v>0.4385161000524927</v>
      </c>
      <c r="AG429" s="270">
        <v>13.142525232867644</v>
      </c>
      <c r="AH429" s="270">
        <v>23.150372754982744</v>
      </c>
      <c r="AI429" s="270">
        <v>2.4381570333197198</v>
      </c>
      <c r="AJ429" s="270">
        <v>11.329955370573128</v>
      </c>
      <c r="AK429" s="270">
        <v>172.35038499688011</v>
      </c>
      <c r="AL429" s="270">
        <v>9.3029135442503179</v>
      </c>
      <c r="AM429" s="270">
        <v>1.7746010960879706</v>
      </c>
      <c r="AN429" s="270">
        <v>164.22258946328455</v>
      </c>
      <c r="AO429" s="270">
        <v>3.2614057489579094</v>
      </c>
      <c r="AP429" s="270">
        <v>2147.6117316051104</v>
      </c>
      <c r="AQ429" s="270">
        <v>0.67350185420300568</v>
      </c>
      <c r="AR429" s="270">
        <v>1.7731027805813468</v>
      </c>
      <c r="AS429" s="270">
        <v>0.26180576293936308</v>
      </c>
      <c r="AT429" s="270">
        <v>1.5285098137559727</v>
      </c>
      <c r="AU429" s="270">
        <v>7.3697005405125768</v>
      </c>
      <c r="AV429" s="270">
        <v>0.29580891349985938</v>
      </c>
      <c r="AW429" s="270">
        <v>0.79086195827691685</v>
      </c>
      <c r="AX429" s="270">
        <v>0.11289867940183534</v>
      </c>
      <c r="AY429" s="270">
        <v>0.73506577369919668</v>
      </c>
      <c r="AZ429" s="270">
        <v>0.11267742037475201</v>
      </c>
      <c r="BA429" s="270">
        <v>31.61317259629838</v>
      </c>
      <c r="BB429" s="270">
        <v>10.642702144127892</v>
      </c>
      <c r="BC429" s="270">
        <v>19.894384320622212</v>
      </c>
      <c r="BD429" s="270">
        <v>108.90575131636146</v>
      </c>
      <c r="BE429" s="270">
        <v>59.477990699651222</v>
      </c>
      <c r="BF429" s="270">
        <v>127.82306626494531</v>
      </c>
      <c r="BG429" s="26"/>
    </row>
    <row r="430" spans="1:59" s="96" customFormat="1" ht="12.75" x14ac:dyDescent="0.2">
      <c r="A430" s="13">
        <v>1.05</v>
      </c>
      <c r="B430" s="279">
        <v>780</v>
      </c>
      <c r="C430" s="408">
        <v>7.5531339679901102</v>
      </c>
      <c r="D430" s="408">
        <v>13.9409320043408</v>
      </c>
      <c r="E430" s="408"/>
      <c r="F430" s="408">
        <v>6.4844513891600402</v>
      </c>
      <c r="G430" s="408">
        <v>46.671475974370502</v>
      </c>
      <c r="H430" s="408">
        <v>0.33911626521048099</v>
      </c>
      <c r="I430" s="408">
        <v>14.9316905312442</v>
      </c>
      <c r="J430" s="408">
        <v>9.2455507263324392</v>
      </c>
      <c r="K430" s="408"/>
      <c r="L430" s="408"/>
      <c r="M430" s="408">
        <v>0.83364914135145796</v>
      </c>
      <c r="N430" s="408"/>
      <c r="O430" s="411"/>
      <c r="P430" s="417">
        <v>8.2395140088979808</v>
      </c>
      <c r="Q430" s="237">
        <v>71.793389211573981</v>
      </c>
      <c r="R430" s="237">
        <v>0</v>
      </c>
      <c r="S430" s="237">
        <v>15.887026551348496</v>
      </c>
      <c r="T430" s="237">
        <v>0.85585556137117846</v>
      </c>
      <c r="U430" s="237">
        <v>0.14695530280644112</v>
      </c>
      <c r="V430" s="237">
        <v>2.1747816140247571</v>
      </c>
      <c r="W430" s="237">
        <v>4.1589672585319164</v>
      </c>
      <c r="X430" s="412">
        <v>4.9830245003432054</v>
      </c>
      <c r="Y430" s="270">
        <v>0.78209855438387887</v>
      </c>
      <c r="Z430" s="270">
        <v>109.32908890087135</v>
      </c>
      <c r="AA430" s="270">
        <v>19807.717720825291</v>
      </c>
      <c r="AB430" s="270">
        <v>285.81579542844662</v>
      </c>
      <c r="AC430" s="270">
        <v>4.8010778883060272</v>
      </c>
      <c r="AD430" s="270">
        <v>1.4695738194729813</v>
      </c>
      <c r="AE430" s="270">
        <v>13.334091710059408</v>
      </c>
      <c r="AF430" s="270">
        <v>0.43769349122932433</v>
      </c>
      <c r="AG430" s="270">
        <v>13.143121830453117</v>
      </c>
      <c r="AH430" s="270">
        <v>23.289816742392826</v>
      </c>
      <c r="AI430" s="270">
        <v>2.4810871605846536</v>
      </c>
      <c r="AJ430" s="270">
        <v>11.592621180387736</v>
      </c>
      <c r="AK430" s="270">
        <v>183.77274640141414</v>
      </c>
      <c r="AL430" s="270">
        <v>9.5134409133660292</v>
      </c>
      <c r="AM430" s="270">
        <v>1.7797195072907352</v>
      </c>
      <c r="AN430" s="270">
        <v>159.42292193992424</v>
      </c>
      <c r="AO430" s="270">
        <v>3.2963199943808799</v>
      </c>
      <c r="AP430" s="270">
        <v>2104.3797251035012</v>
      </c>
      <c r="AQ430" s="270">
        <v>0.67368337109972665</v>
      </c>
      <c r="AR430" s="270">
        <v>1.6933112938962527</v>
      </c>
      <c r="AS430" s="270">
        <v>0.24215080994797641</v>
      </c>
      <c r="AT430" s="270">
        <v>1.3689320913046144</v>
      </c>
      <c r="AU430" s="270">
        <v>6.4801932237842603</v>
      </c>
      <c r="AV430" s="270">
        <v>0.2579011410932292</v>
      </c>
      <c r="AW430" s="270">
        <v>0.67452893885299781</v>
      </c>
      <c r="AX430" s="270">
        <v>9.472390522127902E-2</v>
      </c>
      <c r="AY430" s="270">
        <v>0.60952923356857613</v>
      </c>
      <c r="AZ430" s="270">
        <v>9.2601750404859781E-2</v>
      </c>
      <c r="BA430" s="270">
        <v>28.228724622252894</v>
      </c>
      <c r="BB430" s="270">
        <v>11.242527677088985</v>
      </c>
      <c r="BC430" s="270">
        <v>20.788171979939275</v>
      </c>
      <c r="BD430" s="270">
        <v>101.27778437693074</v>
      </c>
      <c r="BE430" s="270">
        <v>56.502938662851889</v>
      </c>
      <c r="BF430" s="270">
        <v>128.49929152125674</v>
      </c>
      <c r="BG430" s="26"/>
    </row>
    <row r="431" spans="1:59" s="96" customFormat="1" ht="12.75" x14ac:dyDescent="0.2">
      <c r="A431" s="13">
        <v>1.1000000000000001</v>
      </c>
      <c r="B431" s="279">
        <v>780</v>
      </c>
      <c r="C431" s="408">
        <v>8.0430796623391405</v>
      </c>
      <c r="D431" s="408">
        <v>14.440926548656201</v>
      </c>
      <c r="E431" s="408"/>
      <c r="F431" s="408">
        <v>5.9669347038523002</v>
      </c>
      <c r="G431" s="408">
        <v>42.9952710519457</v>
      </c>
      <c r="H431" s="408">
        <v>0.427184734577712</v>
      </c>
      <c r="I431" s="408">
        <v>18.0696788325114</v>
      </c>
      <c r="J431" s="408">
        <v>9.0672263720088306</v>
      </c>
      <c r="K431" s="408"/>
      <c r="L431" s="408"/>
      <c r="M431" s="408">
        <v>0.98969809410881904</v>
      </c>
      <c r="N431" s="408"/>
      <c r="O431" s="411"/>
      <c r="P431" s="417">
        <v>8.5087193822461096</v>
      </c>
      <c r="Q431" s="237">
        <v>71.711812828908677</v>
      </c>
      <c r="R431" s="237">
        <v>0</v>
      </c>
      <c r="S431" s="237">
        <v>16.021884157878631</v>
      </c>
      <c r="T431" s="237">
        <v>0.76329285483975251</v>
      </c>
      <c r="U431" s="237">
        <v>0.1374456468832955</v>
      </c>
      <c r="V431" s="237">
        <v>2.0763574313199036</v>
      </c>
      <c r="W431" s="237">
        <v>4.3755100411135528</v>
      </c>
      <c r="X431" s="412">
        <v>4.9136970390561636</v>
      </c>
      <c r="Y431" s="270">
        <v>0.78504454981623706</v>
      </c>
      <c r="Z431" s="270">
        <v>104.61392581448034</v>
      </c>
      <c r="AA431" s="270">
        <v>20178.506470870678</v>
      </c>
      <c r="AB431" s="270">
        <v>277.87671065904817</v>
      </c>
      <c r="AC431" s="270">
        <v>4.6733065699248391</v>
      </c>
      <c r="AD431" s="270">
        <v>1.4221749763767146</v>
      </c>
      <c r="AE431" s="270">
        <v>13.42259691127818</v>
      </c>
      <c r="AF431" s="270">
        <v>0.43762826605123983</v>
      </c>
      <c r="AG431" s="270">
        <v>13.154840509075658</v>
      </c>
      <c r="AH431" s="270">
        <v>23.438046802957803</v>
      </c>
      <c r="AI431" s="270">
        <v>2.5228559402294963</v>
      </c>
      <c r="AJ431" s="270">
        <v>11.825906578182835</v>
      </c>
      <c r="AK431" s="270">
        <v>194.26363390794091</v>
      </c>
      <c r="AL431" s="270">
        <v>9.7184457662076262</v>
      </c>
      <c r="AM431" s="270">
        <v>1.7860887502372569</v>
      </c>
      <c r="AN431" s="270">
        <v>155.5595963282064</v>
      </c>
      <c r="AO431" s="270">
        <v>3.3308809863882605</v>
      </c>
      <c r="AP431" s="270">
        <v>2070.5407879818945</v>
      </c>
      <c r="AQ431" s="270">
        <v>0.67393658880728669</v>
      </c>
      <c r="AR431" s="270">
        <v>1.630002228342998</v>
      </c>
      <c r="AS431" s="270">
        <v>0.22727570631830932</v>
      </c>
      <c r="AT431" s="270">
        <v>1.2543057322981741</v>
      </c>
      <c r="AU431" s="270">
        <v>5.8601494401362686</v>
      </c>
      <c r="AV431" s="270">
        <v>0.2318439359625693</v>
      </c>
      <c r="AW431" s="270">
        <v>0.59738687909085275</v>
      </c>
      <c r="AX431" s="270">
        <v>8.2988597386867397E-2</v>
      </c>
      <c r="AY431" s="270">
        <v>0.5299930386208721</v>
      </c>
      <c r="AZ431" s="270">
        <v>8.0063788102504113E-2</v>
      </c>
      <c r="BA431" s="270">
        <v>25.812350835268127</v>
      </c>
      <c r="BB431" s="270">
        <v>11.841342895242999</v>
      </c>
      <c r="BC431" s="270">
        <v>21.641245069243379</v>
      </c>
      <c r="BD431" s="270">
        <v>95.24359304472614</v>
      </c>
      <c r="BE431" s="270">
        <v>54.104882450385006</v>
      </c>
      <c r="BF431" s="270">
        <v>129.21040955370347</v>
      </c>
      <c r="BG431" s="26"/>
    </row>
    <row r="432" spans="1:59" s="96" customFormat="1" ht="12.75" x14ac:dyDescent="0.2">
      <c r="A432" s="13">
        <v>1.1499999999999999</v>
      </c>
      <c r="B432" s="279">
        <v>780</v>
      </c>
      <c r="C432" s="408">
        <v>8.4886666041911401</v>
      </c>
      <c r="D432" s="408">
        <v>15.1748395705983</v>
      </c>
      <c r="E432" s="408"/>
      <c r="F432" s="408">
        <v>5.5741681943921204</v>
      </c>
      <c r="G432" s="408">
        <v>38.889236774485497</v>
      </c>
      <c r="H432" s="408">
        <v>0.63487038518470595</v>
      </c>
      <c r="I432" s="408">
        <v>21.2703844697552</v>
      </c>
      <c r="J432" s="408">
        <v>8.8696441618348096</v>
      </c>
      <c r="K432" s="408"/>
      <c r="L432" s="408"/>
      <c r="M432" s="408">
        <v>1.0637656423922099</v>
      </c>
      <c r="N432" s="408"/>
      <c r="O432" s="411">
        <v>3.4424197166035099E-2</v>
      </c>
      <c r="P432" s="417">
        <v>8.8473898838348699</v>
      </c>
      <c r="Q432" s="237">
        <v>71.657359789127838</v>
      </c>
      <c r="R432" s="237">
        <v>0</v>
      </c>
      <c r="S432" s="237">
        <v>16.148476346906357</v>
      </c>
      <c r="T432" s="237">
        <v>0.70934669330587941</v>
      </c>
      <c r="U432" s="237">
        <v>0.13455894837219626</v>
      </c>
      <c r="V432" s="237">
        <v>1.9536300496504955</v>
      </c>
      <c r="W432" s="237">
        <v>4.7205515012565016</v>
      </c>
      <c r="X432" s="412">
        <v>4.6760766713807289</v>
      </c>
      <c r="Y432" s="270">
        <v>0.79059896593707535</v>
      </c>
      <c r="Z432" s="270">
        <v>98.980813291176631</v>
      </c>
      <c r="AA432" s="270">
        <v>20445.610364927496</v>
      </c>
      <c r="AB432" s="270">
        <v>262.05961057491822</v>
      </c>
      <c r="AC432" s="270">
        <v>4.5648246911490267</v>
      </c>
      <c r="AD432" s="270">
        <v>1.3820607466987034</v>
      </c>
      <c r="AE432" s="270">
        <v>11.138880681238982</v>
      </c>
      <c r="AF432" s="270">
        <v>0.38396512704222041</v>
      </c>
      <c r="AG432" s="270">
        <v>13.40016991056379</v>
      </c>
      <c r="AH432" s="270">
        <v>24.051257129565442</v>
      </c>
      <c r="AI432" s="270">
        <v>2.6129472197114301</v>
      </c>
      <c r="AJ432" s="270">
        <v>12.072944273516685</v>
      </c>
      <c r="AK432" s="270">
        <v>204.68242492251593</v>
      </c>
      <c r="AL432" s="270">
        <v>10.121988078123589</v>
      </c>
      <c r="AM432" s="270">
        <v>1.8168011730946809</v>
      </c>
      <c r="AN432" s="270">
        <v>152.37732752148969</v>
      </c>
      <c r="AO432" s="270">
        <v>3.3815047803757499</v>
      </c>
      <c r="AP432" s="270">
        <v>2011.4766650151612</v>
      </c>
      <c r="AQ432" s="270">
        <v>0.68124365956423261</v>
      </c>
      <c r="AR432" s="270">
        <v>1.5827071680744127</v>
      </c>
      <c r="AS432" s="270">
        <v>0.21510130506023831</v>
      </c>
      <c r="AT432" s="270">
        <v>1.1603205172047699</v>
      </c>
      <c r="AU432" s="270">
        <v>5.3547507771783396</v>
      </c>
      <c r="AV432" s="270">
        <v>0.21075931424764496</v>
      </c>
      <c r="AW432" s="270">
        <v>0.53618159755921979</v>
      </c>
      <c r="AX432" s="270">
        <v>7.3801836204413898E-2</v>
      </c>
      <c r="AY432" s="270">
        <v>0.46836313291192178</v>
      </c>
      <c r="AZ432" s="270">
        <v>7.0422576397832157E-2</v>
      </c>
      <c r="BA432" s="270">
        <v>23.767028283115113</v>
      </c>
      <c r="BB432" s="270">
        <v>12.599497098293714</v>
      </c>
      <c r="BC432" s="270">
        <v>22.614514682997225</v>
      </c>
      <c r="BD432" s="270">
        <v>89.355140779754421</v>
      </c>
      <c r="BE432" s="270">
        <v>51.666067573870677</v>
      </c>
      <c r="BF432" s="270">
        <v>130.7233909344807</v>
      </c>
      <c r="BG432" s="26"/>
    </row>
    <row r="433" spans="1:59" s="96" customFormat="1" ht="12.75" x14ac:dyDescent="0.2">
      <c r="A433" s="13">
        <v>1.2</v>
      </c>
      <c r="B433" s="279">
        <v>780</v>
      </c>
      <c r="C433" s="408">
        <v>9.4404364053438297</v>
      </c>
      <c r="D433" s="408">
        <v>17.512025717060599</v>
      </c>
      <c r="E433" s="408"/>
      <c r="F433" s="408">
        <v>5.5017212896449399</v>
      </c>
      <c r="G433" s="408">
        <v>33.178631687901799</v>
      </c>
      <c r="H433" s="408">
        <v>0.49410612152894601</v>
      </c>
      <c r="I433" s="408">
        <v>25.0707141219007</v>
      </c>
      <c r="J433" s="408">
        <v>8.1914486902923702</v>
      </c>
      <c r="K433" s="408"/>
      <c r="L433" s="408"/>
      <c r="M433" s="408">
        <v>6.84376436880961E-2</v>
      </c>
      <c r="N433" s="408"/>
      <c r="O433" s="411">
        <v>0.54247832263871298</v>
      </c>
      <c r="P433" s="417">
        <v>9.09309628808181</v>
      </c>
      <c r="Q433" s="237">
        <v>71.570939748065683</v>
      </c>
      <c r="R433" s="237">
        <v>0</v>
      </c>
      <c r="S433" s="237">
        <v>16.280372709081568</v>
      </c>
      <c r="T433" s="237">
        <v>0.62533854560600155</v>
      </c>
      <c r="U433" s="237">
        <v>0.12458000022602267</v>
      </c>
      <c r="V433" s="237">
        <v>1.8877966521455478</v>
      </c>
      <c r="W433" s="237">
        <v>4.8717631368137875</v>
      </c>
      <c r="X433" s="412">
        <v>4.6392092080613967</v>
      </c>
      <c r="Y433" s="270">
        <v>0.80951072450746264</v>
      </c>
      <c r="Z433" s="270">
        <v>100.13766322443945</v>
      </c>
      <c r="AA433" s="270">
        <v>22246.334806631126</v>
      </c>
      <c r="AB433" s="270">
        <v>284.68483835076108</v>
      </c>
      <c r="AC433" s="270">
        <v>4.2883025210494914</v>
      </c>
      <c r="AD433" s="270">
        <v>1.2993447298959491</v>
      </c>
      <c r="AE433" s="270">
        <v>3.0502683541453464</v>
      </c>
      <c r="AF433" s="270">
        <v>0.13316545821802839</v>
      </c>
      <c r="AG433" s="270">
        <v>16.494468696873248</v>
      </c>
      <c r="AH433" s="270">
        <v>30.782249366155497</v>
      </c>
      <c r="AI433" s="270">
        <v>3.2918861358577627</v>
      </c>
      <c r="AJ433" s="270">
        <v>12.05920468731277</v>
      </c>
      <c r="AK433" s="270">
        <v>219.18735624196626</v>
      </c>
      <c r="AL433" s="270">
        <v>12.975373703811902</v>
      </c>
      <c r="AM433" s="270">
        <v>2.0986952316550274</v>
      </c>
      <c r="AN433" s="270">
        <v>146.87699319894065</v>
      </c>
      <c r="AO433" s="270">
        <v>3.3942196281557111</v>
      </c>
      <c r="AP433" s="270">
        <v>1608.6957949813489</v>
      </c>
      <c r="AQ433" s="270">
        <v>0.7703307525076083</v>
      </c>
      <c r="AR433" s="270">
        <v>1.6249205040945851</v>
      </c>
      <c r="AS433" s="270">
        <v>0.21014400113529966</v>
      </c>
      <c r="AT433" s="270">
        <v>1.0920130420519905</v>
      </c>
      <c r="AU433" s="270">
        <v>4.9275147735128257</v>
      </c>
      <c r="AV433" s="270">
        <v>0.19281575074153651</v>
      </c>
      <c r="AW433" s="270">
        <v>0.48349409869825893</v>
      </c>
      <c r="AX433" s="270">
        <v>6.5709952627720614E-2</v>
      </c>
      <c r="AY433" s="270">
        <v>0.4136623798034551</v>
      </c>
      <c r="AZ433" s="270">
        <v>6.1810870129430082E-2</v>
      </c>
      <c r="BA433" s="270">
        <v>21.878460114137944</v>
      </c>
      <c r="BB433" s="270">
        <v>13.809099765997937</v>
      </c>
      <c r="BC433" s="270">
        <v>23.619434529863259</v>
      </c>
      <c r="BD433" s="270">
        <v>80.486117107413691</v>
      </c>
      <c r="BE433" s="270">
        <v>48.507293887383156</v>
      </c>
      <c r="BF433" s="270">
        <v>137.07476076272224</v>
      </c>
      <c r="BG433" s="26"/>
    </row>
    <row r="434" spans="1:59" s="96" customFormat="1" ht="12.75" x14ac:dyDescent="0.2">
      <c r="A434" s="13">
        <v>1.25</v>
      </c>
      <c r="B434" s="279">
        <v>780</v>
      </c>
      <c r="C434" s="408">
        <v>9.8955251717263</v>
      </c>
      <c r="D434" s="408">
        <v>18.464743517841601</v>
      </c>
      <c r="E434" s="408"/>
      <c r="F434" s="408">
        <v>5.2184687281140398</v>
      </c>
      <c r="G434" s="408">
        <v>29.318301962236202</v>
      </c>
      <c r="H434" s="408">
        <v>0.59179501405504797</v>
      </c>
      <c r="I434" s="408">
        <v>27.959531206761302</v>
      </c>
      <c r="J434" s="408">
        <v>7.9187419058129196</v>
      </c>
      <c r="K434" s="408"/>
      <c r="L434" s="408"/>
      <c r="M434" s="408"/>
      <c r="N434" s="408"/>
      <c r="O434" s="411">
        <v>0.63289249345259302</v>
      </c>
      <c r="P434" s="417">
        <v>9.34749433665033</v>
      </c>
      <c r="Q434" s="237">
        <v>71.507138717558576</v>
      </c>
      <c r="R434" s="237">
        <v>0</v>
      </c>
      <c r="S434" s="237">
        <v>16.387766705728872</v>
      </c>
      <c r="T434" s="237">
        <v>0.57343973311847418</v>
      </c>
      <c r="U434" s="237">
        <v>0.11906141626802534</v>
      </c>
      <c r="V434" s="237">
        <v>1.7865277725361079</v>
      </c>
      <c r="W434" s="237">
        <v>5.0974235437405921</v>
      </c>
      <c r="X434" s="412">
        <v>4.5286421110493604</v>
      </c>
      <c r="Y434" s="270">
        <v>0.81808300141468127</v>
      </c>
      <c r="Z434" s="270">
        <v>96.989914100785086</v>
      </c>
      <c r="AA434" s="270">
        <v>22877.604730144703</v>
      </c>
      <c r="AB434" s="270">
        <v>277.92070686150055</v>
      </c>
      <c r="AC434" s="270">
        <v>4.1846833032217354</v>
      </c>
      <c r="AD434" s="270">
        <v>1.2646812683914521</v>
      </c>
      <c r="AE434" s="270">
        <v>2.7060475738057148</v>
      </c>
      <c r="AF434" s="270">
        <v>0.11944504268002946</v>
      </c>
      <c r="AG434" s="270">
        <v>17.297028655307393</v>
      </c>
      <c r="AH434" s="270">
        <v>32.770314737659149</v>
      </c>
      <c r="AI434" s="270">
        <v>3.5280076770122011</v>
      </c>
      <c r="AJ434" s="270">
        <v>12.246314930251909</v>
      </c>
      <c r="AK434" s="270">
        <v>230.74007283334922</v>
      </c>
      <c r="AL434" s="270">
        <v>14.044456998887291</v>
      </c>
      <c r="AM434" s="270">
        <v>2.1747269196845376</v>
      </c>
      <c r="AN434" s="270">
        <v>144.08976572642004</v>
      </c>
      <c r="AO434" s="270">
        <v>3.435940607525878</v>
      </c>
      <c r="AP434" s="270">
        <v>1543.48290706581</v>
      </c>
      <c r="AQ434" s="270">
        <v>0.7905934927021705</v>
      </c>
      <c r="AR434" s="270">
        <v>1.5949563735825791</v>
      </c>
      <c r="AS434" s="270">
        <v>0.20165361724824141</v>
      </c>
      <c r="AT434" s="270">
        <v>1.029835711880035</v>
      </c>
      <c r="AU434" s="270">
        <v>4.606460801479769</v>
      </c>
      <c r="AV434" s="270">
        <v>0.17965172170069399</v>
      </c>
      <c r="AW434" s="270">
        <v>0.4469016264791148</v>
      </c>
      <c r="AX434" s="270">
        <v>6.0396114102028088E-2</v>
      </c>
      <c r="AY434" s="270">
        <v>0.3788061394829208</v>
      </c>
      <c r="AZ434" s="270">
        <v>5.6449854090618777E-2</v>
      </c>
      <c r="BA434" s="270">
        <v>20.556181192365337</v>
      </c>
      <c r="BB434" s="270">
        <v>14.780668572423163</v>
      </c>
      <c r="BC434" s="270">
        <v>24.607243741152267</v>
      </c>
      <c r="BD434" s="270">
        <v>76.202904848557409</v>
      </c>
      <c r="BE434" s="270">
        <v>46.641839633105306</v>
      </c>
      <c r="BF434" s="270">
        <v>139.29482649765887</v>
      </c>
      <c r="BG434" s="26"/>
    </row>
    <row r="435" spans="1:59" s="96" customFormat="1" ht="12.75" x14ac:dyDescent="0.2">
      <c r="A435" s="13">
        <v>1.3</v>
      </c>
      <c r="B435" s="279">
        <v>780</v>
      </c>
      <c r="C435" s="408">
        <v>10.228753522338501</v>
      </c>
      <c r="D435" s="408">
        <v>19.272445940913698</v>
      </c>
      <c r="E435" s="408"/>
      <c r="F435" s="408">
        <v>4.9410441440587896</v>
      </c>
      <c r="G435" s="408">
        <v>25.8864151150696</v>
      </c>
      <c r="H435" s="408">
        <v>0.72405959628626204</v>
      </c>
      <c r="I435" s="408">
        <v>30.555018036698499</v>
      </c>
      <c r="J435" s="408">
        <v>7.7082762529681101</v>
      </c>
      <c r="K435" s="408"/>
      <c r="L435" s="408"/>
      <c r="M435" s="408"/>
      <c r="N435" s="408"/>
      <c r="O435" s="411">
        <v>0.68398739166646905</v>
      </c>
      <c r="P435" s="417">
        <v>9.6132349591444104</v>
      </c>
      <c r="Q435" s="237">
        <v>71.435370481229285</v>
      </c>
      <c r="R435" s="237">
        <v>0</v>
      </c>
      <c r="S435" s="237">
        <v>16.508093983039583</v>
      </c>
      <c r="T435" s="237">
        <v>0.51602979423608775</v>
      </c>
      <c r="U435" s="237">
        <v>0.11236793020940562</v>
      </c>
      <c r="V435" s="237">
        <v>1.7150537241598096</v>
      </c>
      <c r="W435" s="237">
        <v>5.2911468507889987</v>
      </c>
      <c r="X435" s="412">
        <v>4.4219372363368281</v>
      </c>
      <c r="Y435" s="270">
        <v>0.82730464413074556</v>
      </c>
      <c r="Z435" s="270">
        <v>93.951389840557496</v>
      </c>
      <c r="AA435" s="270">
        <v>23364.015227388074</v>
      </c>
      <c r="AB435" s="270">
        <v>268.70943372171263</v>
      </c>
      <c r="AC435" s="270">
        <v>4.117400215895195</v>
      </c>
      <c r="AD435" s="270">
        <v>1.2415060813117846</v>
      </c>
      <c r="AE435" s="270">
        <v>2.5470500777285907</v>
      </c>
      <c r="AF435" s="270">
        <v>0.11301411477794758</v>
      </c>
      <c r="AG435" s="270">
        <v>17.905794850680149</v>
      </c>
      <c r="AH435" s="270">
        <v>34.324405085329026</v>
      </c>
      <c r="AI435" s="270">
        <v>3.7261947867894376</v>
      </c>
      <c r="AJ435" s="270">
        <v>12.469963653580256</v>
      </c>
      <c r="AK435" s="270">
        <v>242.42065540604742</v>
      </c>
      <c r="AL435" s="270">
        <v>14.967096359868828</v>
      </c>
      <c r="AM435" s="270">
        <v>2.2313255902539439</v>
      </c>
      <c r="AN435" s="270">
        <v>141.99834463639453</v>
      </c>
      <c r="AO435" s="270">
        <v>3.4823540407343074</v>
      </c>
      <c r="AP435" s="270">
        <v>1506.9320972741618</v>
      </c>
      <c r="AQ435" s="270">
        <v>0.80455224001520065</v>
      </c>
      <c r="AR435" s="270">
        <v>1.5640741693898839</v>
      </c>
      <c r="AS435" s="270">
        <v>0.19422763191038264</v>
      </c>
      <c r="AT435" s="270">
        <v>0.97860797530140586</v>
      </c>
      <c r="AU435" s="270">
        <v>4.3490374523749926</v>
      </c>
      <c r="AV435" s="270">
        <v>0.16917048065126167</v>
      </c>
      <c r="AW435" s="270">
        <v>0.41824595745868404</v>
      </c>
      <c r="AX435" s="270">
        <v>5.6288714335154005E-2</v>
      </c>
      <c r="AY435" s="270">
        <v>0.35207983659030073</v>
      </c>
      <c r="AZ435" s="270">
        <v>5.2363823601050685E-2</v>
      </c>
      <c r="BA435" s="270">
        <v>19.488746196349226</v>
      </c>
      <c r="BB435" s="270">
        <v>15.768175355690131</v>
      </c>
      <c r="BC435" s="270">
        <v>25.575871958716487</v>
      </c>
      <c r="BD435" s="270">
        <v>72.864993307906502</v>
      </c>
      <c r="BE435" s="270">
        <v>45.078140708868574</v>
      </c>
      <c r="BF435" s="270">
        <v>141.08622561622832</v>
      </c>
      <c r="BG435" s="26"/>
    </row>
    <row r="436" spans="1:59" s="96" customFormat="1" ht="12.75" x14ac:dyDescent="0.2">
      <c r="A436" s="13">
        <v>1.35</v>
      </c>
      <c r="B436" s="279">
        <v>780</v>
      </c>
      <c r="C436" s="408">
        <v>10.5844183202494</v>
      </c>
      <c r="D436" s="408">
        <v>20.2352293656425</v>
      </c>
      <c r="E436" s="408"/>
      <c r="F436" s="408">
        <v>4.6691088309697104</v>
      </c>
      <c r="G436" s="408">
        <v>22.5157758821302</v>
      </c>
      <c r="H436" s="408">
        <v>0.79499283115032005</v>
      </c>
      <c r="I436" s="408">
        <v>32.997003339399797</v>
      </c>
      <c r="J436" s="408">
        <v>7.4696564116172999</v>
      </c>
      <c r="K436" s="408"/>
      <c r="L436" s="408"/>
      <c r="M436" s="408"/>
      <c r="N436" s="408"/>
      <c r="O436" s="411">
        <v>0.73381501884073996</v>
      </c>
      <c r="P436" s="417">
        <v>9.8545832326707803</v>
      </c>
      <c r="Q436" s="237">
        <v>71.358843168605929</v>
      </c>
      <c r="R436" s="237">
        <v>0</v>
      </c>
      <c r="S436" s="237">
        <v>16.621740899648231</v>
      </c>
      <c r="T436" s="237">
        <v>0.45955052713779582</v>
      </c>
      <c r="U436" s="237">
        <v>0.10448098693199878</v>
      </c>
      <c r="V436" s="237">
        <v>1.6536460652301965</v>
      </c>
      <c r="W436" s="237">
        <v>5.4358245643783203</v>
      </c>
      <c r="X436" s="412">
        <v>4.3659137880675392</v>
      </c>
      <c r="Y436" s="270">
        <v>0.83702011729117354</v>
      </c>
      <c r="Z436" s="270">
        <v>91.807608412686889</v>
      </c>
      <c r="AA436" s="270">
        <v>24024.398781559306</v>
      </c>
      <c r="AB436" s="270">
        <v>264.20102669900228</v>
      </c>
      <c r="AC436" s="270">
        <v>4.0411546193925707</v>
      </c>
      <c r="AD436" s="270">
        <v>1.2173195244225317</v>
      </c>
      <c r="AE436" s="270">
        <v>2.4087210711470699</v>
      </c>
      <c r="AF436" s="270">
        <v>0.10736871110890669</v>
      </c>
      <c r="AG436" s="270">
        <v>18.521102468571257</v>
      </c>
      <c r="AH436" s="270">
        <v>35.965772901670846</v>
      </c>
      <c r="AI436" s="270">
        <v>3.9406301277426974</v>
      </c>
      <c r="AJ436" s="270">
        <v>12.682776510371657</v>
      </c>
      <c r="AK436" s="270">
        <v>254.95907033341143</v>
      </c>
      <c r="AL436" s="270">
        <v>15.99240526376089</v>
      </c>
      <c r="AM436" s="270">
        <v>2.2915701565656938</v>
      </c>
      <c r="AN436" s="270">
        <v>140.03754261222818</v>
      </c>
      <c r="AO436" s="270">
        <v>3.5282556918155858</v>
      </c>
      <c r="AP436" s="270">
        <v>1474.3679990834178</v>
      </c>
      <c r="AQ436" s="270">
        <v>0.81929847567445857</v>
      </c>
      <c r="AR436" s="270">
        <v>1.537615776315471</v>
      </c>
      <c r="AS436" s="270">
        <v>0.18785085538394269</v>
      </c>
      <c r="AT436" s="270">
        <v>0.93527903018278169</v>
      </c>
      <c r="AU436" s="270">
        <v>4.1332438737795316</v>
      </c>
      <c r="AV436" s="270">
        <v>0.16041721659166944</v>
      </c>
      <c r="AW436" s="270">
        <v>0.39453386974651272</v>
      </c>
      <c r="AX436" s="270">
        <v>5.291160112540573E-2</v>
      </c>
      <c r="AY436" s="270">
        <v>0.33019881591526035</v>
      </c>
      <c r="AZ436" s="270">
        <v>4.9028842089526507E-2</v>
      </c>
      <c r="BA436" s="270">
        <v>18.599766355889109</v>
      </c>
      <c r="BB436" s="270">
        <v>16.875856974102565</v>
      </c>
      <c r="BC436" s="270">
        <v>26.536863800200397</v>
      </c>
      <c r="BD436" s="270">
        <v>69.783125101299973</v>
      </c>
      <c r="BE436" s="270">
        <v>43.651762103730057</v>
      </c>
      <c r="BF436" s="270">
        <v>143.05174850604507</v>
      </c>
      <c r="BG436" s="26"/>
    </row>
    <row r="437" spans="1:59" s="96" customFormat="1" ht="12.75" x14ac:dyDescent="0.2">
      <c r="A437" s="13">
        <v>1.3999999999999899</v>
      </c>
      <c r="B437" s="279">
        <v>780</v>
      </c>
      <c r="C437" s="408">
        <v>10.8674323509046</v>
      </c>
      <c r="D437" s="408">
        <v>21.1716725656877</v>
      </c>
      <c r="E437" s="408"/>
      <c r="F437" s="408">
        <v>4.4029873469737</v>
      </c>
      <c r="G437" s="408">
        <v>19.241393689254501</v>
      </c>
      <c r="H437" s="408">
        <v>0.94276739549187705</v>
      </c>
      <c r="I437" s="408">
        <v>35.320756233280001</v>
      </c>
      <c r="J437" s="408">
        <v>7.2759308655412998</v>
      </c>
      <c r="K437" s="408"/>
      <c r="L437" s="408"/>
      <c r="M437" s="408"/>
      <c r="N437" s="408"/>
      <c r="O437" s="411">
        <v>0.77705955286634798</v>
      </c>
      <c r="P437" s="417">
        <v>10.113742201771</v>
      </c>
      <c r="Q437" s="237">
        <v>71.295623053693177</v>
      </c>
      <c r="R437" s="237">
        <v>0</v>
      </c>
      <c r="S437" s="237">
        <v>16.7288443301298</v>
      </c>
      <c r="T437" s="237">
        <v>0.41818376016786818</v>
      </c>
      <c r="U437" s="237">
        <v>9.9120515956742997E-2</v>
      </c>
      <c r="V437" s="237">
        <v>1.578465963082305</v>
      </c>
      <c r="W437" s="237">
        <v>5.6333323822656034</v>
      </c>
      <c r="X437" s="412">
        <v>4.2464299947044859</v>
      </c>
      <c r="Y437" s="270">
        <v>0.84740959668496052</v>
      </c>
      <c r="Z437" s="270">
        <v>89.110152041462271</v>
      </c>
      <c r="AA437" s="270">
        <v>24501.85241320356</v>
      </c>
      <c r="AB437" s="270">
        <v>255.14054083587533</v>
      </c>
      <c r="AC437" s="270">
        <v>3.986486810038921</v>
      </c>
      <c r="AD437" s="270">
        <v>1.1995669387044827</v>
      </c>
      <c r="AE437" s="270">
        <v>2.3021222679495907</v>
      </c>
      <c r="AF437" s="270">
        <v>0.1030148714262335</v>
      </c>
      <c r="AG437" s="270">
        <v>19.220500703298544</v>
      </c>
      <c r="AH437" s="270">
        <v>37.807393448538562</v>
      </c>
      <c r="AI437" s="270">
        <v>4.181768613354345</v>
      </c>
      <c r="AJ437" s="270">
        <v>12.935097247648628</v>
      </c>
      <c r="AK437" s="270">
        <v>268.82246464940124</v>
      </c>
      <c r="AL437" s="270">
        <v>17.158092943130306</v>
      </c>
      <c r="AM437" s="270">
        <v>2.3561056965890694</v>
      </c>
      <c r="AN437" s="270">
        <v>138.53134793698493</v>
      </c>
      <c r="AO437" s="270">
        <v>3.5822387517988465</v>
      </c>
      <c r="AP437" s="270">
        <v>1449.0511390620313</v>
      </c>
      <c r="AQ437" s="270">
        <v>0.83514275320006293</v>
      </c>
      <c r="AR437" s="270">
        <v>1.5146068929624763</v>
      </c>
      <c r="AS437" s="270">
        <v>0.18227326082333614</v>
      </c>
      <c r="AT437" s="270">
        <v>0.8978618195304644</v>
      </c>
      <c r="AU437" s="270">
        <v>3.9482991703512247</v>
      </c>
      <c r="AV437" s="270">
        <v>0.15293911991728301</v>
      </c>
      <c r="AW437" s="270">
        <v>0.37443310997259854</v>
      </c>
      <c r="AX437" s="270">
        <v>5.0064229317340725E-2</v>
      </c>
      <c r="AY437" s="270">
        <v>0.31181631572817742</v>
      </c>
      <c r="AZ437" s="270">
        <v>4.6234398570937717E-2</v>
      </c>
      <c r="BA437" s="270">
        <v>17.822297884880911</v>
      </c>
      <c r="BB437" s="270">
        <v>18.11612317596563</v>
      </c>
      <c r="BC437" s="270">
        <v>27.540312489039231</v>
      </c>
      <c r="BD437" s="270">
        <v>67.115530488499289</v>
      </c>
      <c r="BE437" s="270">
        <v>42.323787218466258</v>
      </c>
      <c r="BF437" s="270">
        <v>145.08457417706933</v>
      </c>
      <c r="BG437" s="26"/>
    </row>
    <row r="438" spans="1:59" s="96" customFormat="1" ht="12.75" x14ac:dyDescent="0.2">
      <c r="A438" s="13">
        <v>1.45</v>
      </c>
      <c r="B438" s="279">
        <v>780</v>
      </c>
      <c r="C438" s="408">
        <v>11.131429616937799</v>
      </c>
      <c r="D438" s="408">
        <v>22.144037831216199</v>
      </c>
      <c r="E438" s="408"/>
      <c r="F438" s="408">
        <v>4.0481932309665396</v>
      </c>
      <c r="G438" s="408">
        <v>16.004092442769402</v>
      </c>
      <c r="H438" s="408">
        <v>1.1270017921865201</v>
      </c>
      <c r="I438" s="408">
        <v>37.618407596758601</v>
      </c>
      <c r="J438" s="408">
        <v>7.1110836300777098</v>
      </c>
      <c r="K438" s="408"/>
      <c r="L438" s="408"/>
      <c r="M438" s="408"/>
      <c r="N438" s="408"/>
      <c r="O438" s="411">
        <v>0.81575385908720099</v>
      </c>
      <c r="P438" s="417">
        <v>10.366159745042401</v>
      </c>
      <c r="Q438" s="237">
        <v>71.238922127423592</v>
      </c>
      <c r="R438" s="237">
        <v>0</v>
      </c>
      <c r="S438" s="237">
        <v>16.830107954701663</v>
      </c>
      <c r="T438" s="237">
        <v>0.38254258121660262</v>
      </c>
      <c r="U438" s="237">
        <v>9.4262262442710368E-2</v>
      </c>
      <c r="V438" s="237">
        <v>1.5026925527553225</v>
      </c>
      <c r="W438" s="237">
        <v>5.8339006112032994</v>
      </c>
      <c r="X438" s="412">
        <v>4.1175719102568156</v>
      </c>
      <c r="Y438" s="270">
        <v>0.85791995757499728</v>
      </c>
      <c r="Z438" s="270">
        <v>86.226000834932691</v>
      </c>
      <c r="AA438" s="270">
        <v>24902.907214224186</v>
      </c>
      <c r="AB438" s="270">
        <v>245.47903321070953</v>
      </c>
      <c r="AC438" s="270">
        <v>3.9390933456008916</v>
      </c>
      <c r="AD438" s="270">
        <v>1.1841558453277792</v>
      </c>
      <c r="AE438" s="270">
        <v>2.2157468856842191</v>
      </c>
      <c r="AF438" s="270">
        <v>9.9477924937852888E-2</v>
      </c>
      <c r="AG438" s="270">
        <v>20.0138997692526</v>
      </c>
      <c r="AH438" s="270">
        <v>39.889792351845685</v>
      </c>
      <c r="AI438" s="270">
        <v>4.4560257649707591</v>
      </c>
      <c r="AJ438" s="270">
        <v>13.251720231593625</v>
      </c>
      <c r="AK438" s="270">
        <v>287.93969284575741</v>
      </c>
      <c r="AL438" s="270">
        <v>18.50553302327933</v>
      </c>
      <c r="AM438" s="270">
        <v>2.4241401864354977</v>
      </c>
      <c r="AN438" s="270">
        <v>137.18430268498139</v>
      </c>
      <c r="AO438" s="270">
        <v>3.640160760603532</v>
      </c>
      <c r="AP438" s="270">
        <v>1428.4759455729979</v>
      </c>
      <c r="AQ438" s="270">
        <v>0.85289500261555284</v>
      </c>
      <c r="AR438" s="270">
        <v>1.4925945961070126</v>
      </c>
      <c r="AS438" s="270">
        <v>0.17707738599700781</v>
      </c>
      <c r="AT438" s="270">
        <v>0.86369668033412639</v>
      </c>
      <c r="AU438" s="270">
        <v>3.7809972038797399</v>
      </c>
      <c r="AV438" s="270">
        <v>0.14619931388636986</v>
      </c>
      <c r="AW438" s="270">
        <v>0.35647201749108337</v>
      </c>
      <c r="AX438" s="270">
        <v>4.7534441268161289E-2</v>
      </c>
      <c r="AY438" s="270">
        <v>0.29554459377347819</v>
      </c>
      <c r="AZ438" s="270">
        <v>4.3767373152135275E-2</v>
      </c>
      <c r="BA438" s="270">
        <v>17.110207766754325</v>
      </c>
      <c r="BB438" s="270">
        <v>19.529324301550698</v>
      </c>
      <c r="BC438" s="270">
        <v>28.593434347328579</v>
      </c>
      <c r="BD438" s="270">
        <v>64.712251349711281</v>
      </c>
      <c r="BE438" s="270">
        <v>41.035457237589924</v>
      </c>
      <c r="BF438" s="270">
        <v>147.0988443444422</v>
      </c>
      <c r="BG438" s="26"/>
    </row>
    <row r="439" spans="1:59" s="96" customFormat="1" ht="12.75" x14ac:dyDescent="0.2">
      <c r="A439" s="13">
        <v>1.5</v>
      </c>
      <c r="B439" s="279">
        <v>780.00000000001</v>
      </c>
      <c r="C439" s="408">
        <v>11.392565492100401</v>
      </c>
      <c r="D439" s="408">
        <v>23.200542272249599</v>
      </c>
      <c r="E439" s="408"/>
      <c r="F439" s="408">
        <v>3.6740085299701999</v>
      </c>
      <c r="G439" s="408">
        <v>13.131076609019701</v>
      </c>
      <c r="H439" s="408">
        <v>1.1846735281127601</v>
      </c>
      <c r="I439" s="408">
        <v>39.631526460090001</v>
      </c>
      <c r="J439" s="408">
        <v>6.9336659610488196</v>
      </c>
      <c r="K439" s="408"/>
      <c r="L439" s="408"/>
      <c r="M439" s="408"/>
      <c r="N439" s="408"/>
      <c r="O439" s="411">
        <v>0.85194114740866</v>
      </c>
      <c r="P439" s="417">
        <v>10.5888640001287</v>
      </c>
      <c r="Q439" s="237">
        <v>71.155220538583947</v>
      </c>
      <c r="R439" s="237">
        <v>0</v>
      </c>
      <c r="S439" s="237">
        <v>16.934975633003901</v>
      </c>
      <c r="T439" s="237">
        <v>0.3364121199913741</v>
      </c>
      <c r="U439" s="237">
        <v>8.5994725055301383E-2</v>
      </c>
      <c r="V439" s="237">
        <v>1.4596078531209773</v>
      </c>
      <c r="W439" s="237">
        <v>5.914121406985184</v>
      </c>
      <c r="X439" s="412">
        <v>4.1136677232592938</v>
      </c>
      <c r="Y439" s="270">
        <v>0.87009062634217005</v>
      </c>
      <c r="Z439" s="270">
        <v>84.987623038843225</v>
      </c>
      <c r="AA439" s="270">
        <v>25647.794900401099</v>
      </c>
      <c r="AB439" s="270">
        <v>244.38875522769538</v>
      </c>
      <c r="AC439" s="270">
        <v>3.8876974258211137</v>
      </c>
      <c r="AD439" s="270">
        <v>1.1694372853969464</v>
      </c>
      <c r="AE439" s="270">
        <v>2.1401800620071545</v>
      </c>
      <c r="AF439" s="270">
        <v>9.6345077175685009E-2</v>
      </c>
      <c r="AG439" s="270">
        <v>20.765851625839375</v>
      </c>
      <c r="AH439" s="270">
        <v>41.917818805901284</v>
      </c>
      <c r="AI439" s="270">
        <v>4.7277100528211458</v>
      </c>
      <c r="AJ439" s="270">
        <v>13.56506185580484</v>
      </c>
      <c r="AK439" s="270">
        <v>310.0246134146023</v>
      </c>
      <c r="AL439" s="270">
        <v>19.880781929687998</v>
      </c>
      <c r="AM439" s="270">
        <v>2.4873695024907105</v>
      </c>
      <c r="AN439" s="270">
        <v>135.89354485113108</v>
      </c>
      <c r="AO439" s="270">
        <v>3.6885298546095626</v>
      </c>
      <c r="AP439" s="270">
        <v>1409.9282958839633</v>
      </c>
      <c r="AQ439" s="270">
        <v>0.86990910033598967</v>
      </c>
      <c r="AR439" s="270">
        <v>1.4737842525904041</v>
      </c>
      <c r="AS439" s="270">
        <v>0.17275241312771744</v>
      </c>
      <c r="AT439" s="270">
        <v>0.83576979919009553</v>
      </c>
      <c r="AU439" s="270">
        <v>3.6453731250898023</v>
      </c>
      <c r="AV439" s="270">
        <v>0.1407534264238415</v>
      </c>
      <c r="AW439" s="270">
        <v>0.34206750978077843</v>
      </c>
      <c r="AX439" s="270">
        <v>4.5515566888768365E-2</v>
      </c>
      <c r="AY439" s="270">
        <v>0.28260027346361083</v>
      </c>
      <c r="AZ439" s="270">
        <v>4.1809241720092018E-2</v>
      </c>
      <c r="BA439" s="270">
        <v>16.544105784596148</v>
      </c>
      <c r="BB439" s="270">
        <v>20.970875230947552</v>
      </c>
      <c r="BC439" s="270">
        <v>29.508732248453413</v>
      </c>
      <c r="BD439" s="270">
        <v>62.628116023853508</v>
      </c>
      <c r="BE439" s="270">
        <v>39.943325744165413</v>
      </c>
      <c r="BF439" s="270">
        <v>148.95551756317829</v>
      </c>
      <c r="BG439" s="26"/>
    </row>
    <row r="440" spans="1:59" s="96" customFormat="1" ht="12.75" x14ac:dyDescent="0.2">
      <c r="A440" s="13">
        <v>1.5499999999999901</v>
      </c>
      <c r="B440" s="279">
        <v>780.00000000001</v>
      </c>
      <c r="C440" s="408">
        <v>11.6609146996945</v>
      </c>
      <c r="D440" s="408">
        <v>24.399573098696798</v>
      </c>
      <c r="E440" s="408"/>
      <c r="F440" s="408">
        <v>3.0812643736483598</v>
      </c>
      <c r="G440" s="408">
        <v>10.214204079195801</v>
      </c>
      <c r="H440" s="408">
        <v>1.1908553156699599</v>
      </c>
      <c r="I440" s="408">
        <v>41.676027150294203</v>
      </c>
      <c r="J440" s="408">
        <v>6.7603029457668304</v>
      </c>
      <c r="K440" s="408"/>
      <c r="L440" s="408"/>
      <c r="M440" s="408"/>
      <c r="N440" s="408"/>
      <c r="O440" s="411">
        <v>0.88953300316277595</v>
      </c>
      <c r="P440" s="417">
        <v>10.8190504368905</v>
      </c>
      <c r="Q440" s="237">
        <v>71.089149963255139</v>
      </c>
      <c r="R440" s="237">
        <v>0</v>
      </c>
      <c r="S440" s="237">
        <v>17.031524811386539</v>
      </c>
      <c r="T440" s="237">
        <v>0.30561895865230898</v>
      </c>
      <c r="U440" s="237">
        <v>8.0879792116109975E-2</v>
      </c>
      <c r="V440" s="237">
        <v>1.3975199234728972</v>
      </c>
      <c r="W440" s="237">
        <v>6.0577445249379425</v>
      </c>
      <c r="X440" s="412">
        <v>4.0375620261790637</v>
      </c>
      <c r="Y440" s="270">
        <v>0.88573449010936078</v>
      </c>
      <c r="Z440" s="270">
        <v>84.461787412606327</v>
      </c>
      <c r="AA440" s="270">
        <v>26730.954241239029</v>
      </c>
      <c r="AB440" s="270">
        <v>248.96606622813536</v>
      </c>
      <c r="AC440" s="270">
        <v>3.8379061311780673</v>
      </c>
      <c r="AD440" s="270">
        <v>1.1562266558118122</v>
      </c>
      <c r="AE440" s="270">
        <v>2.0674613382777691</v>
      </c>
      <c r="AF440" s="270">
        <v>9.3286626044077017E-2</v>
      </c>
      <c r="AG440" s="270">
        <v>21.674351837339589</v>
      </c>
      <c r="AH440" s="270">
        <v>44.319027399877996</v>
      </c>
      <c r="AI440" s="270">
        <v>5.0477719045458249</v>
      </c>
      <c r="AJ440" s="270">
        <v>14.025889257212242</v>
      </c>
      <c r="AK440" s="270">
        <v>348.75990196992427</v>
      </c>
      <c r="AL440" s="270">
        <v>21.528667415707545</v>
      </c>
      <c r="AM440" s="270">
        <v>2.5554286299110958</v>
      </c>
      <c r="AN440" s="270">
        <v>134.59065805348237</v>
      </c>
      <c r="AO440" s="270">
        <v>3.7374545258736709</v>
      </c>
      <c r="AP440" s="270">
        <v>1391.19224219528</v>
      </c>
      <c r="AQ440" s="270">
        <v>0.89127649150933963</v>
      </c>
      <c r="AR440" s="270">
        <v>1.4550681260793099</v>
      </c>
      <c r="AS440" s="270">
        <v>0.16855754453703034</v>
      </c>
      <c r="AT440" s="270">
        <v>0.80913279315173758</v>
      </c>
      <c r="AU440" s="270">
        <v>3.5169768653597142</v>
      </c>
      <c r="AV440" s="270">
        <v>0.13561277282230455</v>
      </c>
      <c r="AW440" s="270">
        <v>0.32856079899455171</v>
      </c>
      <c r="AX440" s="270">
        <v>4.3630766010072368E-2</v>
      </c>
      <c r="AY440" s="270">
        <v>0.27054948228432668</v>
      </c>
      <c r="AZ440" s="270">
        <v>3.9989906231245612E-2</v>
      </c>
      <c r="BA440" s="270">
        <v>16.01119457053349</v>
      </c>
      <c r="BB440" s="270">
        <v>22.660870160615687</v>
      </c>
      <c r="BC440" s="270">
        <v>30.467211502862497</v>
      </c>
      <c r="BD440" s="270">
        <v>60.706442246944398</v>
      </c>
      <c r="BE440" s="270">
        <v>38.867700375950335</v>
      </c>
      <c r="BF440" s="270">
        <v>150.86206092929584</v>
      </c>
      <c r="BG440" s="26"/>
    </row>
    <row r="441" spans="1:59" s="96" customFormat="1" ht="12.75" x14ac:dyDescent="0.2">
      <c r="A441" s="13">
        <v>1.6</v>
      </c>
      <c r="B441" s="279">
        <v>780</v>
      </c>
      <c r="C441" s="408">
        <v>11.938726255945801</v>
      </c>
      <c r="D441" s="408">
        <v>25.862696692777899</v>
      </c>
      <c r="E441" s="408"/>
      <c r="F441" s="408">
        <v>1.76147624435755</v>
      </c>
      <c r="G441" s="408">
        <v>8.0154407958048406</v>
      </c>
      <c r="H441" s="408">
        <v>0.68080951680398105</v>
      </c>
      <c r="I441" s="408">
        <v>43.429405742176499</v>
      </c>
      <c r="J441" s="408">
        <v>6.5610102546909399</v>
      </c>
      <c r="K441" s="408"/>
      <c r="L441" s="408"/>
      <c r="M441" s="408"/>
      <c r="N441" s="408"/>
      <c r="O441" s="411">
        <v>0.93665443552620398</v>
      </c>
      <c r="P441" s="417">
        <v>11.0529951322521</v>
      </c>
      <c r="Q441" s="237">
        <v>71.031161764317304</v>
      </c>
      <c r="R441" s="237">
        <v>0</v>
      </c>
      <c r="S441" s="237">
        <v>17.125711946746954</v>
      </c>
      <c r="T441" s="237">
        <v>0.28105245222650921</v>
      </c>
      <c r="U441" s="237">
        <v>7.6927836397945468E-2</v>
      </c>
      <c r="V441" s="237">
        <v>1.3308391701710616</v>
      </c>
      <c r="W441" s="237">
        <v>6.2273709790410123</v>
      </c>
      <c r="X441" s="412">
        <v>3.9269358510992189</v>
      </c>
      <c r="Y441" s="270">
        <v>0.9187218049642436</v>
      </c>
      <c r="Z441" s="270">
        <v>90.735719556813777</v>
      </c>
      <c r="AA441" s="270">
        <v>30307.556849034805</v>
      </c>
      <c r="AB441" s="270">
        <v>306.12474362282171</v>
      </c>
      <c r="AC441" s="270">
        <v>3.7889135404557588</v>
      </c>
      <c r="AD441" s="270">
        <v>1.1487087979474127</v>
      </c>
      <c r="AE441" s="270">
        <v>1.9814806372253826</v>
      </c>
      <c r="AF441" s="270">
        <v>8.9477833974356796E-2</v>
      </c>
      <c r="AG441" s="270">
        <v>22.709455337051399</v>
      </c>
      <c r="AH441" s="270">
        <v>46.709311644162163</v>
      </c>
      <c r="AI441" s="270">
        <v>5.338811535306176</v>
      </c>
      <c r="AJ441" s="270">
        <v>14.935189482133874</v>
      </c>
      <c r="AK441" s="270">
        <v>462.75010205270502</v>
      </c>
      <c r="AL441" s="270">
        <v>23.015367618621219</v>
      </c>
      <c r="AM441" s="270">
        <v>2.6013096556662973</v>
      </c>
      <c r="AN441" s="270">
        <v>132.8421915210931</v>
      </c>
      <c r="AO441" s="270">
        <v>3.7486950408198059</v>
      </c>
      <c r="AP441" s="270">
        <v>1363.0325088769428</v>
      </c>
      <c r="AQ441" s="270">
        <v>0.91939308699627564</v>
      </c>
      <c r="AR441" s="270">
        <v>1.4347341544500349</v>
      </c>
      <c r="AS441" s="270">
        <v>0.16473728337082702</v>
      </c>
      <c r="AT441" s="270">
        <v>0.78628724029865438</v>
      </c>
      <c r="AU441" s="270">
        <v>3.4091503884227845</v>
      </c>
      <c r="AV441" s="270">
        <v>0.13132845240878258</v>
      </c>
      <c r="AW441" s="270">
        <v>0.31748358288233669</v>
      </c>
      <c r="AX441" s="270">
        <v>4.2100087365383981E-2</v>
      </c>
      <c r="AY441" s="270">
        <v>0.2608223025213135</v>
      </c>
      <c r="AZ441" s="270">
        <v>3.852758219603946E-2</v>
      </c>
      <c r="BA441" s="270">
        <v>15.609694573278864</v>
      </c>
      <c r="BB441" s="270">
        <v>24.063498341474819</v>
      </c>
      <c r="BC441" s="270">
        <v>31.087821018593125</v>
      </c>
      <c r="BD441" s="270">
        <v>59.396406705636593</v>
      </c>
      <c r="BE441" s="270">
        <v>38.067116813832826</v>
      </c>
      <c r="BF441" s="270">
        <v>151.95419534642463</v>
      </c>
      <c r="BG441" s="26"/>
    </row>
    <row r="442" spans="1:59" s="96" customFormat="1" ht="12.75" x14ac:dyDescent="0.2">
      <c r="A442" s="13">
        <v>1.65</v>
      </c>
      <c r="B442" s="279">
        <v>780</v>
      </c>
      <c r="C442" s="408">
        <v>12.2318746425843</v>
      </c>
      <c r="D442" s="408">
        <v>27.583648334522401</v>
      </c>
      <c r="E442" s="408"/>
      <c r="F442" s="408">
        <v>0.18948557809668901</v>
      </c>
      <c r="G442" s="408">
        <v>5.9648985444248597</v>
      </c>
      <c r="H442" s="408">
        <v>4.5873108121803299E-2</v>
      </c>
      <c r="I442" s="408">
        <v>45.054504609019801</v>
      </c>
      <c r="J442" s="408">
        <v>6.3669140227592402</v>
      </c>
      <c r="K442" s="408"/>
      <c r="L442" s="408"/>
      <c r="M442" s="408"/>
      <c r="N442" s="408"/>
      <c r="O442" s="411">
        <v>0.98524043766567304</v>
      </c>
      <c r="P442" s="417">
        <v>11.275651211001099</v>
      </c>
      <c r="Q442" s="237">
        <v>70.976596723634174</v>
      </c>
      <c r="R442" s="237">
        <v>0</v>
      </c>
      <c r="S442" s="237">
        <v>17.208454531830057</v>
      </c>
      <c r="T442" s="237">
        <v>0.2575212236795994</v>
      </c>
      <c r="U442" s="237">
        <v>7.2571740938381993E-2</v>
      </c>
      <c r="V442" s="237">
        <v>1.276137917240671</v>
      </c>
      <c r="W442" s="237">
        <v>6.3316819062931557</v>
      </c>
      <c r="X442" s="412">
        <v>3.8770359563839634</v>
      </c>
      <c r="Y442" s="270">
        <v>0.95854958663768763</v>
      </c>
      <c r="Z442" s="270">
        <v>100.07000251531798</v>
      </c>
      <c r="AA442" s="270">
        <v>35883.802286120335</v>
      </c>
      <c r="AB442" s="270">
        <v>426.99404059872461</v>
      </c>
      <c r="AC442" s="270">
        <v>3.7354383082760831</v>
      </c>
      <c r="AD442" s="270">
        <v>1.1418486642080625</v>
      </c>
      <c r="AE442" s="270">
        <v>1.9000027615812611</v>
      </c>
      <c r="AF442" s="270">
        <v>8.5827698339460828E-2</v>
      </c>
      <c r="AG442" s="270">
        <v>23.887338352914849</v>
      </c>
      <c r="AH442" s="270">
        <v>49.338884538771552</v>
      </c>
      <c r="AI442" s="270">
        <v>5.649376015282872</v>
      </c>
      <c r="AJ442" s="270">
        <v>16.13946542557062</v>
      </c>
      <c r="AK442" s="270">
        <v>750.38083654150932</v>
      </c>
      <c r="AL442" s="270">
        <v>24.622138052978833</v>
      </c>
      <c r="AM442" s="270">
        <v>2.6449166957765007</v>
      </c>
      <c r="AN442" s="270">
        <v>131.06852697746052</v>
      </c>
      <c r="AO442" s="270">
        <v>3.75083929312708</v>
      </c>
      <c r="AP442" s="270">
        <v>1334.8805715251847</v>
      </c>
      <c r="AQ442" s="270">
        <v>0.95287551191573883</v>
      </c>
      <c r="AR442" s="270">
        <v>1.4159246344185692</v>
      </c>
      <c r="AS442" s="270">
        <v>0.16129927609183914</v>
      </c>
      <c r="AT442" s="270">
        <v>0.76603172687298282</v>
      </c>
      <c r="AU442" s="270">
        <v>3.3141475371184419</v>
      </c>
      <c r="AV442" s="270">
        <v>0.12756265628357463</v>
      </c>
      <c r="AW442" s="270">
        <v>0.30779928935111905</v>
      </c>
      <c r="AX442" s="270">
        <v>4.0766493141894504E-2</v>
      </c>
      <c r="AY442" s="270">
        <v>0.25236606114366572</v>
      </c>
      <c r="AZ442" s="270">
        <v>3.7258259508054489E-2</v>
      </c>
      <c r="BA442" s="270">
        <v>15.269214733858472</v>
      </c>
      <c r="BB442" s="270">
        <v>25.500275014087247</v>
      </c>
      <c r="BC442" s="270">
        <v>31.538539883325335</v>
      </c>
      <c r="BD442" s="270">
        <v>58.209469345775332</v>
      </c>
      <c r="BE442" s="270">
        <v>37.292468149780326</v>
      </c>
      <c r="BF442" s="270">
        <v>152.92118036122085</v>
      </c>
      <c r="BG442" s="26"/>
    </row>
    <row r="443" spans="1:59" s="96" customFormat="1" ht="12.75" x14ac:dyDescent="0.2">
      <c r="A443" s="13">
        <v>1.7000000000000399</v>
      </c>
      <c r="B443" s="279">
        <v>779.99999999999</v>
      </c>
      <c r="C443" s="408">
        <v>11.8826857497391</v>
      </c>
      <c r="D443" s="408">
        <v>31.776760391583299</v>
      </c>
      <c r="E443" s="408"/>
      <c r="F443" s="408"/>
      <c r="G443" s="408">
        <v>8.6172176603066503E-2</v>
      </c>
      <c r="H443" s="408"/>
      <c r="I443" s="408">
        <v>46.810981305510403</v>
      </c>
      <c r="J443" s="408">
        <v>6.02223205127647</v>
      </c>
      <c r="K443" s="408">
        <v>2.3680957798516298</v>
      </c>
      <c r="L443" s="408"/>
      <c r="M443" s="408"/>
      <c r="N443" s="408"/>
      <c r="O443" s="411">
        <v>1.0530725454359999</v>
      </c>
      <c r="P443" s="417">
        <v>11.692953136269001</v>
      </c>
      <c r="Q443" s="237">
        <v>71.002014513480532</v>
      </c>
      <c r="R443" s="237">
        <v>0</v>
      </c>
      <c r="S443" s="237">
        <v>17.278392247470812</v>
      </c>
      <c r="T443" s="237">
        <v>0.24635740883885965</v>
      </c>
      <c r="U443" s="237">
        <v>7.230480026464102E-2</v>
      </c>
      <c r="V443" s="237">
        <v>1.2095348063288789</v>
      </c>
      <c r="W443" s="237">
        <v>6.6155325824069671</v>
      </c>
      <c r="X443" s="412">
        <v>3.5758636412093092</v>
      </c>
      <c r="Y443" s="270">
        <v>1.0344506781285927</v>
      </c>
      <c r="Z443" s="270">
        <v>79.316020245135064</v>
      </c>
      <c r="AA443" s="270">
        <v>29020.235799362115</v>
      </c>
      <c r="AB443" s="270">
        <v>246.95704705236375</v>
      </c>
      <c r="AC443" s="270">
        <v>3.7895365853328524</v>
      </c>
      <c r="AD443" s="270">
        <v>1.1682881127813787</v>
      </c>
      <c r="AE443" s="270">
        <v>1.7278391427787265</v>
      </c>
      <c r="AF443" s="270">
        <v>8.1608307174307962E-2</v>
      </c>
      <c r="AG443" s="270">
        <v>27.47148052022359</v>
      </c>
      <c r="AH443" s="270">
        <v>58.585388788123772</v>
      </c>
      <c r="AI443" s="270">
        <v>6.8753615771319261</v>
      </c>
      <c r="AJ443" s="270">
        <v>17.716645645377209</v>
      </c>
      <c r="AK443" s="270">
        <v>952.35468254908119</v>
      </c>
      <c r="AL443" s="270">
        <v>31.501694675175081</v>
      </c>
      <c r="AM443" s="270">
        <v>2.9196323587394994</v>
      </c>
      <c r="AN443" s="270">
        <v>133.92787435008151</v>
      </c>
      <c r="AO443" s="270">
        <v>3.9816583698511931</v>
      </c>
      <c r="AP443" s="270">
        <v>1211.9956865560187</v>
      </c>
      <c r="AQ443" s="270">
        <v>1.0238532235254743</v>
      </c>
      <c r="AR443" s="270">
        <v>1.4438724483221868</v>
      </c>
      <c r="AS443" s="270">
        <v>0.16124273471974215</v>
      </c>
      <c r="AT443" s="270">
        <v>0.75628454228966357</v>
      </c>
      <c r="AU443" s="270">
        <v>3.2547177703021544</v>
      </c>
      <c r="AV443" s="270">
        <v>0.12501646378489698</v>
      </c>
      <c r="AW443" s="270">
        <v>0.3002794236408165</v>
      </c>
      <c r="AX443" s="270">
        <v>3.9654718284373648E-2</v>
      </c>
      <c r="AY443" s="270">
        <v>0.24502330559191488</v>
      </c>
      <c r="AZ443" s="270">
        <v>3.6126753436735853E-2</v>
      </c>
      <c r="BA443" s="270">
        <v>15.085468253703281</v>
      </c>
      <c r="BB443" s="270">
        <v>22.474648152947307</v>
      </c>
      <c r="BC443" s="270">
        <v>32.716636497452491</v>
      </c>
      <c r="BD443" s="270">
        <v>55.284488655536776</v>
      </c>
      <c r="BE443" s="270">
        <v>33.951015572507835</v>
      </c>
      <c r="BF443" s="270">
        <v>162.62780562349502</v>
      </c>
      <c r="BG443" s="26"/>
    </row>
    <row r="444" spans="1:59" s="96" customFormat="1" ht="12.75" x14ac:dyDescent="0.2">
      <c r="A444" s="13">
        <v>1.75</v>
      </c>
      <c r="B444" s="279">
        <v>780</v>
      </c>
      <c r="C444" s="408">
        <v>11.223657219967301</v>
      </c>
      <c r="D444" s="408">
        <v>32.187406818466599</v>
      </c>
      <c r="E444" s="408"/>
      <c r="F444" s="408"/>
      <c r="G444" s="408"/>
      <c r="H444" s="408"/>
      <c r="I444" s="408">
        <v>46.776128118862403</v>
      </c>
      <c r="J444" s="408">
        <v>6.1769068738417303</v>
      </c>
      <c r="K444" s="408">
        <v>2.5818907753014901</v>
      </c>
      <c r="L444" s="408"/>
      <c r="M444" s="408"/>
      <c r="N444" s="408"/>
      <c r="O444" s="411">
        <v>1.0540101935605299</v>
      </c>
      <c r="P444" s="417">
        <v>12.309331459186801</v>
      </c>
      <c r="Q444" s="237">
        <v>71.125117540587482</v>
      </c>
      <c r="R444" s="237">
        <v>0</v>
      </c>
      <c r="S444" s="237">
        <v>17.214423209928579</v>
      </c>
      <c r="T444" s="237">
        <v>0.24358986306633645</v>
      </c>
      <c r="U444" s="237">
        <v>7.0902375779840043E-2</v>
      </c>
      <c r="V444" s="237">
        <v>1.2105946908023819</v>
      </c>
      <c r="W444" s="237">
        <v>6.5707493085046478</v>
      </c>
      <c r="X444" s="412">
        <v>3.5646230113307338</v>
      </c>
      <c r="Y444" s="270">
        <v>1.0906923731395755</v>
      </c>
      <c r="Z444" s="270">
        <v>80.722308621800437</v>
      </c>
      <c r="AA444" s="270">
        <v>29266.551386101724</v>
      </c>
      <c r="AB444" s="270">
        <v>243.72756227913305</v>
      </c>
      <c r="AC444" s="270">
        <v>3.9450806372045428</v>
      </c>
      <c r="AD444" s="270">
        <v>1.2225297565307451</v>
      </c>
      <c r="AE444" s="270">
        <v>1.7258699851567327</v>
      </c>
      <c r="AF444" s="270">
        <v>8.1788241198143305E-2</v>
      </c>
      <c r="AG444" s="270">
        <v>28.851037769500152</v>
      </c>
      <c r="AH444" s="270">
        <v>60.955854870809873</v>
      </c>
      <c r="AI444" s="270">
        <v>7.0918757626372679</v>
      </c>
      <c r="AJ444" s="270">
        <v>18.594483143464988</v>
      </c>
      <c r="AK444" s="270">
        <v>1001.4912326313515</v>
      </c>
      <c r="AL444" s="270">
        <v>32.412452731327328</v>
      </c>
      <c r="AM444" s="270">
        <v>2.9460069480487721</v>
      </c>
      <c r="AN444" s="270">
        <v>135.85790975703779</v>
      </c>
      <c r="AO444" s="270">
        <v>4.0383980161402846</v>
      </c>
      <c r="AP444" s="270">
        <v>1204.1009630811395</v>
      </c>
      <c r="AQ444" s="270">
        <v>1.0316749994969143</v>
      </c>
      <c r="AR444" s="270">
        <v>1.448879764955286</v>
      </c>
      <c r="AS444" s="270">
        <v>0.16163275214896658</v>
      </c>
      <c r="AT444" s="270">
        <v>0.75767592500053227</v>
      </c>
      <c r="AU444" s="270">
        <v>3.2599789421465304</v>
      </c>
      <c r="AV444" s="270">
        <v>0.12520824078580584</v>
      </c>
      <c r="AW444" s="270">
        <v>0.30068855521362531</v>
      </c>
      <c r="AX444" s="270">
        <v>3.9705019785888696E-2</v>
      </c>
      <c r="AY444" s="270">
        <v>0.2453215484903023</v>
      </c>
      <c r="AZ444" s="270">
        <v>3.6169812069080556E-2</v>
      </c>
      <c r="BA444" s="270">
        <v>15.108142955059282</v>
      </c>
      <c r="BB444" s="270">
        <v>21.975746072120465</v>
      </c>
      <c r="BC444" s="270">
        <v>32.562738995663516</v>
      </c>
      <c r="BD444" s="270">
        <v>55.467938006953112</v>
      </c>
      <c r="BE444" s="270">
        <v>33.731180093826822</v>
      </c>
      <c r="BF444" s="270">
        <v>163.18450214301046</v>
      </c>
      <c r="BG444" s="26"/>
    </row>
    <row r="445" spans="1:59" s="96" customFormat="1" ht="12.75" x14ac:dyDescent="0.2">
      <c r="A445" s="13">
        <v>1.8000000000000098</v>
      </c>
      <c r="B445" s="279">
        <v>780</v>
      </c>
      <c r="C445" s="408">
        <v>10.594067651082399</v>
      </c>
      <c r="D445" s="408">
        <v>32.527274644557899</v>
      </c>
      <c r="E445" s="408"/>
      <c r="F445" s="408"/>
      <c r="G445" s="408"/>
      <c r="H445" s="408"/>
      <c r="I445" s="408">
        <v>46.7128072810848</v>
      </c>
      <c r="J445" s="408">
        <v>6.33122029674327</v>
      </c>
      <c r="K445" s="408">
        <v>2.7806198921009102</v>
      </c>
      <c r="L445" s="408"/>
      <c r="M445" s="408"/>
      <c r="N445" s="408"/>
      <c r="O445" s="411">
        <v>1.0540102344306801</v>
      </c>
      <c r="P445" s="417">
        <v>12.9567554173855</v>
      </c>
      <c r="Q445" s="237">
        <v>71.260256561652852</v>
      </c>
      <c r="R445" s="237">
        <v>0</v>
      </c>
      <c r="S445" s="237">
        <v>17.144157227606492</v>
      </c>
      <c r="T445" s="237">
        <v>0.24004101864632849</v>
      </c>
      <c r="U445" s="237">
        <v>6.949325899453701E-2</v>
      </c>
      <c r="V445" s="237">
        <v>1.2122494643774866</v>
      </c>
      <c r="W445" s="237">
        <v>6.5164588950208424</v>
      </c>
      <c r="X445" s="412">
        <v>3.5573435737014583</v>
      </c>
      <c r="Y445" s="270">
        <v>1.1491416001474304</v>
      </c>
      <c r="Z445" s="270">
        <v>82.142609589762841</v>
      </c>
      <c r="AA445" s="270">
        <v>29483.551069290992</v>
      </c>
      <c r="AB445" s="270">
        <v>240.94073366164687</v>
      </c>
      <c r="AC445" s="270">
        <v>4.1064647934919885</v>
      </c>
      <c r="AD445" s="270">
        <v>1.2791533656784544</v>
      </c>
      <c r="AE445" s="270">
        <v>1.7252688496266202</v>
      </c>
      <c r="AF445" s="270">
        <v>8.2011139827436991E-2</v>
      </c>
      <c r="AG445" s="270">
        <v>30.248364810340199</v>
      </c>
      <c r="AH445" s="270">
        <v>63.248936867197948</v>
      </c>
      <c r="AI445" s="270">
        <v>7.2902201999138114</v>
      </c>
      <c r="AJ445" s="270">
        <v>19.499701183816455</v>
      </c>
      <c r="AK445" s="270">
        <v>1050.9195901646428</v>
      </c>
      <c r="AL445" s="270">
        <v>33.203776423970304</v>
      </c>
      <c r="AM445" s="270">
        <v>2.9676600292911504</v>
      </c>
      <c r="AN445" s="270">
        <v>137.73246176630872</v>
      </c>
      <c r="AO445" s="270">
        <v>4.0910313729505194</v>
      </c>
      <c r="AP445" s="270">
        <v>1196.9993809659331</v>
      </c>
      <c r="AQ445" s="270">
        <v>1.0383384865862719</v>
      </c>
      <c r="AR445" s="270">
        <v>1.4534591748228116</v>
      </c>
      <c r="AS445" s="270">
        <v>0.16202635958222927</v>
      </c>
      <c r="AT445" s="270">
        <v>0.75923146204815783</v>
      </c>
      <c r="AU445" s="270">
        <v>3.2662136860832551</v>
      </c>
      <c r="AV445" s="270">
        <v>0.12544134707164392</v>
      </c>
      <c r="AW445" s="270">
        <v>0.30121791440134815</v>
      </c>
      <c r="AX445" s="270">
        <v>3.9772944416006512E-2</v>
      </c>
      <c r="AY445" s="270">
        <v>0.24573546919083095</v>
      </c>
      <c r="AZ445" s="270">
        <v>3.6230616372065746E-2</v>
      </c>
      <c r="BA445" s="270">
        <v>15.134221126865308</v>
      </c>
      <c r="BB445" s="270">
        <v>21.48396762840505</v>
      </c>
      <c r="BC445" s="270">
        <v>32.397740672362268</v>
      </c>
      <c r="BD445" s="270">
        <v>55.687950120383157</v>
      </c>
      <c r="BE445" s="270">
        <v>33.545374212261599</v>
      </c>
      <c r="BF445" s="270">
        <v>163.58835982323282</v>
      </c>
      <c r="BG445" s="26"/>
    </row>
    <row r="446" spans="1:59" s="96" customFormat="1" ht="12.75" x14ac:dyDescent="0.2">
      <c r="A446" s="13">
        <v>1.8500000000000099</v>
      </c>
      <c r="B446" s="279">
        <v>780</v>
      </c>
      <c r="C446" s="408">
        <v>10.0763468651349</v>
      </c>
      <c r="D446" s="408">
        <v>32.780322529021198</v>
      </c>
      <c r="E446" s="408"/>
      <c r="F446" s="408"/>
      <c r="G446" s="408"/>
      <c r="H446" s="408"/>
      <c r="I446" s="408">
        <v>46.712259598273199</v>
      </c>
      <c r="J446" s="408">
        <v>6.4640083230106997</v>
      </c>
      <c r="K446" s="408">
        <v>2.9130524739592101</v>
      </c>
      <c r="L446" s="408"/>
      <c r="M446" s="408"/>
      <c r="N446" s="408"/>
      <c r="O446" s="411">
        <v>1.0540102106007301</v>
      </c>
      <c r="P446" s="417">
        <v>13.5637808094855</v>
      </c>
      <c r="Q446" s="237">
        <v>71.392262495217011</v>
      </c>
      <c r="R446" s="237">
        <v>0</v>
      </c>
      <c r="S446" s="237">
        <v>17.055741123784522</v>
      </c>
      <c r="T446" s="237">
        <v>0.24388561262587699</v>
      </c>
      <c r="U446" s="237">
        <v>6.9707549761336918E-2</v>
      </c>
      <c r="V446" s="237">
        <v>1.2040919107328505</v>
      </c>
      <c r="W446" s="237">
        <v>6.4455709922957141</v>
      </c>
      <c r="X446" s="412">
        <v>3.5887403155826973</v>
      </c>
      <c r="Y446" s="270">
        <v>1.2026824975132511</v>
      </c>
      <c r="Z446" s="270">
        <v>83.640546243666051</v>
      </c>
      <c r="AA446" s="270">
        <v>29795.393563467089</v>
      </c>
      <c r="AB446" s="270">
        <v>240.11981639556154</v>
      </c>
      <c r="AC446" s="270">
        <v>4.2501253902066507</v>
      </c>
      <c r="AD446" s="270">
        <v>1.3299560253774236</v>
      </c>
      <c r="AE446" s="270">
        <v>1.7257479801482245</v>
      </c>
      <c r="AF446" s="270">
        <v>8.219934166776792E-2</v>
      </c>
      <c r="AG446" s="270">
        <v>31.501468335390108</v>
      </c>
      <c r="AH446" s="270">
        <v>65.258650032226484</v>
      </c>
      <c r="AI446" s="270">
        <v>7.4602327245962154</v>
      </c>
      <c r="AJ446" s="270">
        <v>20.311104331720387</v>
      </c>
      <c r="AK446" s="270">
        <v>1095.3634646513565</v>
      </c>
      <c r="AL446" s="270">
        <v>33.872491522296734</v>
      </c>
      <c r="AM446" s="270">
        <v>2.9833741560977791</v>
      </c>
      <c r="AN446" s="270">
        <v>139.2369136801822</v>
      </c>
      <c r="AO446" s="270">
        <v>4.1337993732853837</v>
      </c>
      <c r="AP446" s="270">
        <v>1192.2591994410727</v>
      </c>
      <c r="AQ446" s="270">
        <v>1.0431061394384007</v>
      </c>
      <c r="AR446" s="270">
        <v>1.4558592258385399</v>
      </c>
      <c r="AS446" s="270">
        <v>0.16219007015682405</v>
      </c>
      <c r="AT446" s="270">
        <v>0.7597397611111677</v>
      </c>
      <c r="AU446" s="270">
        <v>3.2679824996015037</v>
      </c>
      <c r="AV446" s="270">
        <v>0.12550353277840376</v>
      </c>
      <c r="AW446" s="270">
        <v>0.30133894092924518</v>
      </c>
      <c r="AX446" s="270">
        <v>3.9787022553480288E-2</v>
      </c>
      <c r="AY446" s="270">
        <v>0.24581676326634366</v>
      </c>
      <c r="AZ446" s="270">
        <v>3.6242324344961718E-2</v>
      </c>
      <c r="BA446" s="270">
        <v>15.139698649134576</v>
      </c>
      <c r="BB446" s="270">
        <v>21.166040223765307</v>
      </c>
      <c r="BC446" s="270">
        <v>32.275114834119243</v>
      </c>
      <c r="BD446" s="270">
        <v>55.854374134745001</v>
      </c>
      <c r="BE446" s="270">
        <v>33.406981871521566</v>
      </c>
      <c r="BF446" s="270">
        <v>163.79970499356779</v>
      </c>
      <c r="BG446" s="26"/>
    </row>
    <row r="447" spans="1:59" s="96" customFormat="1" ht="12.75" x14ac:dyDescent="0.2">
      <c r="A447" s="13">
        <v>1.9</v>
      </c>
      <c r="B447" s="279">
        <v>780</v>
      </c>
      <c r="C447" s="408">
        <v>9.5964625630809106</v>
      </c>
      <c r="D447" s="408">
        <v>33.040989092578997</v>
      </c>
      <c r="E447" s="408"/>
      <c r="F447" s="408"/>
      <c r="G447" s="408"/>
      <c r="H447" s="408"/>
      <c r="I447" s="408">
        <v>46.710836008582604</v>
      </c>
      <c r="J447" s="408">
        <v>6.5850785876515303</v>
      </c>
      <c r="K447" s="408">
        <v>3.0126235142831699</v>
      </c>
      <c r="L447" s="408"/>
      <c r="M447" s="408"/>
      <c r="N447" s="408"/>
      <c r="O447" s="411">
        <v>1.0540102338227899</v>
      </c>
      <c r="P447" s="417">
        <v>14.1958741045217</v>
      </c>
      <c r="Q447" s="237">
        <v>71.518474526025074</v>
      </c>
      <c r="R447" s="237">
        <v>0</v>
      </c>
      <c r="S447" s="237">
        <v>16.973999352781497</v>
      </c>
      <c r="T447" s="237">
        <v>0.24316151611159892</v>
      </c>
      <c r="U447" s="237">
        <v>6.9279155882420118E-2</v>
      </c>
      <c r="V447" s="237">
        <v>1.2160967447218509</v>
      </c>
      <c r="W447" s="237">
        <v>6.3256978158083443</v>
      </c>
      <c r="X447" s="412">
        <v>3.6532908886692272</v>
      </c>
      <c r="Y447" s="270">
        <v>1.2574167841273032</v>
      </c>
      <c r="Z447" s="270">
        <v>85.303675066456606</v>
      </c>
      <c r="AA447" s="270">
        <v>30190.894358012411</v>
      </c>
      <c r="AB447" s="270">
        <v>240.43057549498823</v>
      </c>
      <c r="AC447" s="270">
        <v>4.3916890058604938</v>
      </c>
      <c r="AD447" s="270">
        <v>1.3808528940229403</v>
      </c>
      <c r="AE447" s="270">
        <v>1.7269328974825759</v>
      </c>
      <c r="AF447" s="270">
        <v>8.2378338661466405E-2</v>
      </c>
      <c r="AG447" s="270">
        <v>32.757655820502507</v>
      </c>
      <c r="AH447" s="270">
        <v>67.233582401081719</v>
      </c>
      <c r="AI447" s="270">
        <v>7.6240324833438651</v>
      </c>
      <c r="AJ447" s="270">
        <v>21.124958396762075</v>
      </c>
      <c r="AK447" s="270">
        <v>1139.9727190752353</v>
      </c>
      <c r="AL447" s="270">
        <v>34.512936468566608</v>
      </c>
      <c r="AM447" s="270">
        <v>2.997899278424268</v>
      </c>
      <c r="AN447" s="270">
        <v>140.65222061836738</v>
      </c>
      <c r="AO447" s="270">
        <v>4.1737712197568078</v>
      </c>
      <c r="AP447" s="270">
        <v>1188.8545686116665</v>
      </c>
      <c r="AQ447" s="270">
        <v>1.0474879582439902</v>
      </c>
      <c r="AR447" s="270">
        <v>1.4580532411918128</v>
      </c>
      <c r="AS447" s="270">
        <v>0.1623396328613651</v>
      </c>
      <c r="AT447" s="270">
        <v>0.76020587568063747</v>
      </c>
      <c r="AU447" s="270">
        <v>3.2696103043455831</v>
      </c>
      <c r="AV447" s="270">
        <v>0.12556090619429569</v>
      </c>
      <c r="AW447" s="270">
        <v>0.30145142007970238</v>
      </c>
      <c r="AX447" s="270">
        <v>3.9800191313998756E-2</v>
      </c>
      <c r="AY447" s="270">
        <v>0.24589323274072311</v>
      </c>
      <c r="AZ447" s="270">
        <v>3.6253377009349809E-2</v>
      </c>
      <c r="BA447" s="270">
        <v>15.144850407624903</v>
      </c>
      <c r="BB447" s="270">
        <v>20.932091991021458</v>
      </c>
      <c r="BC447" s="270">
        <v>32.143348883778366</v>
      </c>
      <c r="BD447" s="270">
        <v>55.993805430291616</v>
      </c>
      <c r="BE447" s="270">
        <v>33.287487450000839</v>
      </c>
      <c r="BF447" s="270">
        <v>163.97786812809824</v>
      </c>
      <c r="BG447" s="26"/>
    </row>
    <row r="448" spans="1:59" s="96" customFormat="1" ht="12.75" x14ac:dyDescent="0.2">
      <c r="A448" s="13">
        <v>1.95</v>
      </c>
      <c r="B448" s="279">
        <v>780</v>
      </c>
      <c r="C448" s="408">
        <v>9.1700302482912193</v>
      </c>
      <c r="D448" s="408">
        <v>33.259851893587197</v>
      </c>
      <c r="E448" s="408"/>
      <c r="F448" s="408"/>
      <c r="G448" s="408"/>
      <c r="H448" s="408"/>
      <c r="I448" s="408">
        <v>46.724134611094698</v>
      </c>
      <c r="J448" s="408">
        <v>6.6954408912494499</v>
      </c>
      <c r="K448" s="408">
        <v>3.0965321336054599</v>
      </c>
      <c r="L448" s="408"/>
      <c r="M448" s="408"/>
      <c r="N448" s="408"/>
      <c r="O448" s="411">
        <v>1.05401022217199</v>
      </c>
      <c r="P448" s="417">
        <v>14.815291417629799</v>
      </c>
      <c r="Q448" s="237">
        <v>71.648986139273077</v>
      </c>
      <c r="R448" s="237">
        <v>0</v>
      </c>
      <c r="S448" s="237">
        <v>16.882001010343608</v>
      </c>
      <c r="T448" s="237">
        <v>0.24423432475162563</v>
      </c>
      <c r="U448" s="237">
        <v>6.8750300288702784E-2</v>
      </c>
      <c r="V448" s="237">
        <v>1.2200690776217382</v>
      </c>
      <c r="W448" s="237">
        <v>6.2135170223382312</v>
      </c>
      <c r="X448" s="412">
        <v>3.7224421253830151</v>
      </c>
      <c r="Y448" s="270">
        <v>1.3105135358315976</v>
      </c>
      <c r="Z448" s="270">
        <v>86.885169122047557</v>
      </c>
      <c r="AA448" s="270">
        <v>30571.7243074738</v>
      </c>
      <c r="AB448" s="270">
        <v>240.92041001599478</v>
      </c>
      <c r="AC448" s="270">
        <v>4.5260573882872732</v>
      </c>
      <c r="AD448" s="270">
        <v>1.4295051395127365</v>
      </c>
      <c r="AE448" s="270">
        <v>1.7281292976575933</v>
      </c>
      <c r="AF448" s="270">
        <v>8.2538520797684423E-2</v>
      </c>
      <c r="AG448" s="270">
        <v>33.960971399315866</v>
      </c>
      <c r="AH448" s="270">
        <v>69.089917643411994</v>
      </c>
      <c r="AI448" s="270">
        <v>7.7754812921889789</v>
      </c>
      <c r="AJ448" s="270">
        <v>21.904555437569947</v>
      </c>
      <c r="AK448" s="270">
        <v>1182.7905656036078</v>
      </c>
      <c r="AL448" s="270">
        <v>35.100097558916687</v>
      </c>
      <c r="AM448" s="270">
        <v>3.0103034809030782</v>
      </c>
      <c r="AN448" s="270">
        <v>141.91402562794028</v>
      </c>
      <c r="AO448" s="270">
        <v>4.2095963478551459</v>
      </c>
      <c r="AP448" s="270">
        <v>1185.9654342438373</v>
      </c>
      <c r="AQ448" s="270">
        <v>1.051208969803908</v>
      </c>
      <c r="AR448" s="270">
        <v>1.4596274503746831</v>
      </c>
      <c r="AS448" s="270">
        <v>0.1624281521253903</v>
      </c>
      <c r="AT448" s="270">
        <v>0.7604051078498445</v>
      </c>
      <c r="AU448" s="270">
        <v>3.2701185206839338</v>
      </c>
      <c r="AV448" s="270">
        <v>0.12557567419529914</v>
      </c>
      <c r="AW448" s="270">
        <v>0.30146332188835079</v>
      </c>
      <c r="AX448" s="270">
        <v>3.9800174578272937E-2</v>
      </c>
      <c r="AY448" s="270">
        <v>0.24588844376065955</v>
      </c>
      <c r="AZ448" s="270">
        <v>3.6252440470947271E-2</v>
      </c>
      <c r="BA448" s="270">
        <v>15.144943372002899</v>
      </c>
      <c r="BB448" s="270">
        <v>20.738411677209101</v>
      </c>
      <c r="BC448" s="270">
        <v>32.034286212438218</v>
      </c>
      <c r="BD448" s="270">
        <v>56.117102828511335</v>
      </c>
      <c r="BE448" s="270">
        <v>33.184491152354404</v>
      </c>
      <c r="BF448" s="270">
        <v>164.10606719859823</v>
      </c>
      <c r="BG448" s="26"/>
    </row>
    <row r="449" spans="1:59" s="96" customFormat="1" ht="12.75" x14ac:dyDescent="0.2">
      <c r="A449" s="13">
        <v>2</v>
      </c>
      <c r="B449" s="279">
        <v>780</v>
      </c>
      <c r="C449" s="408">
        <v>8.8130718281874802</v>
      </c>
      <c r="D449" s="408">
        <v>33.4436235695959</v>
      </c>
      <c r="E449" s="408"/>
      <c r="F449" s="408"/>
      <c r="G449" s="408"/>
      <c r="H449" s="408"/>
      <c r="I449" s="408">
        <v>46.760589853911398</v>
      </c>
      <c r="J449" s="408">
        <v>6.7893491844088798</v>
      </c>
      <c r="K449" s="408">
        <v>3.1393553616417602</v>
      </c>
      <c r="L449" s="408"/>
      <c r="M449" s="408"/>
      <c r="N449" s="408"/>
      <c r="O449" s="411">
        <v>1.0540102022545299</v>
      </c>
      <c r="P449" s="417">
        <v>15.3939358797138</v>
      </c>
      <c r="Q449" s="237">
        <v>71.765756959152625</v>
      </c>
      <c r="R449" s="237">
        <v>0</v>
      </c>
      <c r="S449" s="237">
        <v>16.790753369939235</v>
      </c>
      <c r="T449" s="237">
        <v>0.24584663939314269</v>
      </c>
      <c r="U449" s="237">
        <v>6.8377126974884309E-2</v>
      </c>
      <c r="V449" s="237">
        <v>1.2333847940967195</v>
      </c>
      <c r="W449" s="237">
        <v>6.0696027602915645</v>
      </c>
      <c r="X449" s="412">
        <v>3.8262783501518238</v>
      </c>
      <c r="Y449" s="270">
        <v>1.3591662316926811</v>
      </c>
      <c r="Z449" s="270">
        <v>88.54305432637851</v>
      </c>
      <c r="AA449" s="270">
        <v>31023.530433465716</v>
      </c>
      <c r="AB449" s="270">
        <v>242.61713074262832</v>
      </c>
      <c r="AC449" s="270">
        <v>4.6449329446850962</v>
      </c>
      <c r="AD449" s="270">
        <v>1.47307878792953</v>
      </c>
      <c r="AE449" s="270">
        <v>1.7300032118566895</v>
      </c>
      <c r="AF449" s="270">
        <v>8.267705893600738E-2</v>
      </c>
      <c r="AG449" s="270">
        <v>35.036341129697433</v>
      </c>
      <c r="AH449" s="270">
        <v>70.715835122913944</v>
      </c>
      <c r="AI449" s="270">
        <v>7.9054784321314395</v>
      </c>
      <c r="AJ449" s="270">
        <v>22.601112946696908</v>
      </c>
      <c r="AK449" s="270">
        <v>1221.1296100678055</v>
      </c>
      <c r="AL449" s="270">
        <v>35.598592658939182</v>
      </c>
      <c r="AM449" s="270">
        <v>3.0194682312879908</v>
      </c>
      <c r="AN449" s="270">
        <v>142.94273546126487</v>
      </c>
      <c r="AO449" s="270">
        <v>4.2389835539159488</v>
      </c>
      <c r="AP449" s="270">
        <v>1184.5570254438082</v>
      </c>
      <c r="AQ449" s="270">
        <v>1.0539059747412274</v>
      </c>
      <c r="AR449" s="270">
        <v>1.4602289701125919</v>
      </c>
      <c r="AS449" s="270">
        <v>0.16241997722583312</v>
      </c>
      <c r="AT449" s="270">
        <v>0.76018020122516106</v>
      </c>
      <c r="AU449" s="270">
        <v>3.2688458755589549</v>
      </c>
      <c r="AV449" s="270">
        <v>0.12552268804362643</v>
      </c>
      <c r="AW449" s="270">
        <v>0.3013153827762628</v>
      </c>
      <c r="AX449" s="270">
        <v>3.9779224646944548E-2</v>
      </c>
      <c r="AY449" s="270">
        <v>0.24575483565540943</v>
      </c>
      <c r="AZ449" s="270">
        <v>3.6232521859334142E-2</v>
      </c>
      <c r="BA449" s="270">
        <v>15.137034090948911</v>
      </c>
      <c r="BB449" s="270">
        <v>20.638606971959099</v>
      </c>
      <c r="BC449" s="270">
        <v>31.939478336292709</v>
      </c>
      <c r="BD449" s="270">
        <v>56.204339677487603</v>
      </c>
      <c r="BE449" s="270">
        <v>33.10889655418228</v>
      </c>
      <c r="BF449" s="270">
        <v>164.14240265740986</v>
      </c>
      <c r="BG449" s="26"/>
    </row>
    <row r="450" spans="1:59" s="96" customFormat="1" ht="12.75" x14ac:dyDescent="0.2">
      <c r="A450" s="13">
        <v>2.0499999999999998</v>
      </c>
      <c r="B450" s="279">
        <v>780</v>
      </c>
      <c r="C450" s="408">
        <v>8.4561138837866991</v>
      </c>
      <c r="D450" s="408">
        <v>33.627395286181297</v>
      </c>
      <c r="E450" s="408"/>
      <c r="F450" s="408"/>
      <c r="G450" s="408"/>
      <c r="H450" s="408"/>
      <c r="I450" s="408">
        <v>46.797044128246498</v>
      </c>
      <c r="J450" s="408">
        <v>6.88325765701937</v>
      </c>
      <c r="K450" s="408">
        <v>3.1821788344067801</v>
      </c>
      <c r="L450" s="408"/>
      <c r="M450" s="408"/>
      <c r="N450" s="408"/>
      <c r="O450" s="411">
        <v>1.0540102103592801</v>
      </c>
      <c r="P450" s="417">
        <v>16.021431783841201</v>
      </c>
      <c r="Q450" s="237">
        <v>71.894206536284315</v>
      </c>
      <c r="R450" s="237">
        <v>0</v>
      </c>
      <c r="S450" s="237">
        <v>16.690379857084825</v>
      </c>
      <c r="T450" s="237">
        <v>0.24762016245473764</v>
      </c>
      <c r="U450" s="237">
        <v>6.7966638632710616E-2</v>
      </c>
      <c r="V450" s="237">
        <v>1.2480319273069644</v>
      </c>
      <c r="W450" s="237">
        <v>5.9112965213037025</v>
      </c>
      <c r="X450" s="412">
        <v>3.9404983569327561</v>
      </c>
      <c r="Y450" s="270">
        <v>1.411570584066747</v>
      </c>
      <c r="Z450" s="270">
        <v>90.265433946156548</v>
      </c>
      <c r="AA450" s="270">
        <v>31488.88890380647</v>
      </c>
      <c r="AB450" s="270">
        <v>244.33790307969724</v>
      </c>
      <c r="AC450" s="270">
        <v>4.7702212141265479</v>
      </c>
      <c r="AD450" s="270">
        <v>1.5193922798500104</v>
      </c>
      <c r="AE450" s="270">
        <v>1.7318811418226627</v>
      </c>
      <c r="AF450" s="270">
        <v>8.2816060668373159E-2</v>
      </c>
      <c r="AG450" s="270">
        <v>36.182039210393178</v>
      </c>
      <c r="AH450" s="270">
        <v>72.420121462301324</v>
      </c>
      <c r="AI450" s="270">
        <v>8.0398961483392046</v>
      </c>
      <c r="AJ450" s="270">
        <v>23.343425086305576</v>
      </c>
      <c r="AK450" s="270">
        <v>1262.0373095936768</v>
      </c>
      <c r="AL450" s="270">
        <v>36.111450679653586</v>
      </c>
      <c r="AM450" s="270">
        <v>3.0286889877344207</v>
      </c>
      <c r="AN450" s="270">
        <v>143.98646772852919</v>
      </c>
      <c r="AO450" s="270">
        <v>4.268783922503057</v>
      </c>
      <c r="AP450" s="270">
        <v>1183.1519329568912</v>
      </c>
      <c r="AQ450" s="270">
        <v>1.0566168656781858</v>
      </c>
      <c r="AR450" s="270">
        <v>1.4608310104156976</v>
      </c>
      <c r="AS450" s="270">
        <v>0.16241180608549816</v>
      </c>
      <c r="AT450" s="270">
        <v>0.75995544188960884</v>
      </c>
      <c r="AU450" s="270">
        <v>3.2675742830349526</v>
      </c>
      <c r="AV450" s="270">
        <v>0.1254697489979209</v>
      </c>
      <c r="AW450" s="270">
        <v>0.30116759465182219</v>
      </c>
      <c r="AX450" s="270">
        <v>3.9758297538798525E-2</v>
      </c>
      <c r="AY450" s="270">
        <v>0.24562137750457702</v>
      </c>
      <c r="AZ450" s="270">
        <v>3.621262583868138E-2</v>
      </c>
      <c r="BA450" s="270">
        <v>15.129133364315962</v>
      </c>
      <c r="BB450" s="270">
        <v>20.539757849841575</v>
      </c>
      <c r="BC450" s="270">
        <v>31.845230039674661</v>
      </c>
      <c r="BD450" s="270">
        <v>56.291848464205941</v>
      </c>
      <c r="BE450" s="270">
        <v>33.033645708699552</v>
      </c>
      <c r="BF450" s="270">
        <v>164.17875650164825</v>
      </c>
      <c r="BG450" s="26"/>
    </row>
    <row r="451" spans="1:59" s="96" customFormat="1" ht="12.75" x14ac:dyDescent="0.2">
      <c r="A451" s="13">
        <v>2.1</v>
      </c>
      <c r="B451" s="279">
        <v>780</v>
      </c>
      <c r="C451" s="408">
        <v>8.0694402440078399</v>
      </c>
      <c r="D451" s="408">
        <v>33.829418528480403</v>
      </c>
      <c r="E451" s="408"/>
      <c r="F451" s="408"/>
      <c r="G451" s="408"/>
      <c r="H451" s="408"/>
      <c r="I451" s="408">
        <v>46.826218119896403</v>
      </c>
      <c r="J451" s="408">
        <v>6.9841503767279498</v>
      </c>
      <c r="K451" s="408">
        <v>3.2367625086723302</v>
      </c>
      <c r="L451" s="408"/>
      <c r="M451" s="408"/>
      <c r="N451" s="408"/>
      <c r="O451" s="411">
        <v>1.05401022221514</v>
      </c>
      <c r="P451" s="417">
        <v>16.759160598569299</v>
      </c>
      <c r="Q451" s="237">
        <v>72.052102550640413</v>
      </c>
      <c r="R451" s="237">
        <v>0</v>
      </c>
      <c r="S451" s="237">
        <v>16.571571678634616</v>
      </c>
      <c r="T451" s="237">
        <v>0.24865862181839149</v>
      </c>
      <c r="U451" s="237">
        <v>6.7506182420391275E-2</v>
      </c>
      <c r="V451" s="237">
        <v>1.2612852883202612</v>
      </c>
      <c r="W451" s="237">
        <v>5.7333657023266946</v>
      </c>
      <c r="X451" s="412">
        <v>4.0655099758392126</v>
      </c>
      <c r="Y451" s="270">
        <v>1.4728724300254117</v>
      </c>
      <c r="Z451" s="270">
        <v>92.114583187520182</v>
      </c>
      <c r="AA451" s="270">
        <v>31968.916221861724</v>
      </c>
      <c r="AB451" s="270">
        <v>245.83232438756141</v>
      </c>
      <c r="AC451" s="270">
        <v>4.913702199214085</v>
      </c>
      <c r="AD451" s="270">
        <v>1.5729131374810701</v>
      </c>
      <c r="AE451" s="270">
        <v>1.7336591306014559</v>
      </c>
      <c r="AF451" s="270">
        <v>8.2966022008469198E-2</v>
      </c>
      <c r="AG451" s="270">
        <v>37.511421831727198</v>
      </c>
      <c r="AH451" s="270">
        <v>74.364515085342973</v>
      </c>
      <c r="AI451" s="270">
        <v>8.1912551546204835</v>
      </c>
      <c r="AJ451" s="270">
        <v>24.205202359155411</v>
      </c>
      <c r="AK451" s="270">
        <v>1309.5726392785787</v>
      </c>
      <c r="AL451" s="270">
        <v>36.687077188015067</v>
      </c>
      <c r="AM451" s="270">
        <v>3.0392467926892581</v>
      </c>
      <c r="AN451" s="270">
        <v>145.15198979049163</v>
      </c>
      <c r="AO451" s="270">
        <v>4.3019268164928519</v>
      </c>
      <c r="AP451" s="270">
        <v>1181.3489478882325</v>
      </c>
      <c r="AQ451" s="270">
        <v>1.0597380696771086</v>
      </c>
      <c r="AR451" s="270">
        <v>1.4617691628025606</v>
      </c>
      <c r="AS451" s="270">
        <v>0.16243581609029542</v>
      </c>
      <c r="AT451" s="270">
        <v>0.7598690430720958</v>
      </c>
      <c r="AU451" s="270">
        <v>3.2668792384851191</v>
      </c>
      <c r="AV451" s="270">
        <v>0.12543869130187243</v>
      </c>
      <c r="AW451" s="270">
        <v>0.30107116619981611</v>
      </c>
      <c r="AX451" s="270">
        <v>3.9744081106002541E-2</v>
      </c>
      <c r="AY451" s="270">
        <v>0.24552918733561752</v>
      </c>
      <c r="AZ451" s="270">
        <v>3.6198811528672596E-2</v>
      </c>
      <c r="BA451" s="270">
        <v>15.123803067215805</v>
      </c>
      <c r="BB451" s="270">
        <v>20.416320969547488</v>
      </c>
      <c r="BC451" s="270">
        <v>31.743137967544708</v>
      </c>
      <c r="BD451" s="270">
        <v>56.391654461236321</v>
      </c>
      <c r="BE451" s="270">
        <v>32.94941708648453</v>
      </c>
      <c r="BF451" s="270">
        <v>164.24460765002399</v>
      </c>
      <c r="BG451" s="26"/>
    </row>
    <row r="452" spans="1:59" s="96" customFormat="1" ht="12.75" x14ac:dyDescent="0.2">
      <c r="A452" s="13">
        <v>2.15</v>
      </c>
      <c r="B452" s="279">
        <v>780</v>
      </c>
      <c r="C452" s="408">
        <v>7.76463562045772</v>
      </c>
      <c r="D452" s="408">
        <v>33.970927096924697</v>
      </c>
      <c r="E452" s="408"/>
      <c r="F452" s="408"/>
      <c r="G452" s="408"/>
      <c r="H452" s="408"/>
      <c r="I452" s="408">
        <v>46.871616166915999</v>
      </c>
      <c r="J452" s="408">
        <v>7.0665847009136904</v>
      </c>
      <c r="K452" s="408">
        <v>3.2722262099787001</v>
      </c>
      <c r="L452" s="408"/>
      <c r="M452" s="408"/>
      <c r="N452" s="408"/>
      <c r="O452" s="411">
        <v>1.0540102048092099</v>
      </c>
      <c r="P452" s="417">
        <v>17.397087804880201</v>
      </c>
      <c r="Q452" s="237">
        <v>72.186342191350334</v>
      </c>
      <c r="R452" s="237">
        <v>0</v>
      </c>
      <c r="S452" s="237">
        <v>16.462976476743556</v>
      </c>
      <c r="T452" s="237">
        <v>0.25273630878359898</v>
      </c>
      <c r="U452" s="237">
        <v>6.7924584096310206E-2</v>
      </c>
      <c r="V452" s="237">
        <v>1.2666240144769791</v>
      </c>
      <c r="W452" s="237">
        <v>5.5758462195133296</v>
      </c>
      <c r="X452" s="412">
        <v>4.1875502050358975</v>
      </c>
      <c r="Y452" s="270">
        <v>1.5253087773765637</v>
      </c>
      <c r="Z452" s="270">
        <v>93.71691949697491</v>
      </c>
      <c r="AA452" s="270">
        <v>32395.728037874993</v>
      </c>
      <c r="AB452" s="270">
        <v>247.39443457055239</v>
      </c>
      <c r="AC452" s="270">
        <v>5.0337475247129708</v>
      </c>
      <c r="AD452" s="270">
        <v>1.6179110941476618</v>
      </c>
      <c r="AE452" s="270">
        <v>1.7353006382937699</v>
      </c>
      <c r="AF452" s="270">
        <v>8.3085414564022075E-2</v>
      </c>
      <c r="AG452" s="270">
        <v>38.629830310439338</v>
      </c>
      <c r="AH452" s="270">
        <v>75.968657875382618</v>
      </c>
      <c r="AI452" s="270">
        <v>8.3140878098149624</v>
      </c>
      <c r="AJ452" s="270">
        <v>24.929898394433689</v>
      </c>
      <c r="AK452" s="270">
        <v>1349.6642210424311</v>
      </c>
      <c r="AL452" s="270">
        <v>37.149054117725576</v>
      </c>
      <c r="AM452" s="270">
        <v>3.0466229489790719</v>
      </c>
      <c r="AN452" s="270">
        <v>146.05036098335739</v>
      </c>
      <c r="AO452" s="270">
        <v>4.327810222515045</v>
      </c>
      <c r="AP452" s="270">
        <v>1180.1344136026241</v>
      </c>
      <c r="AQ452" s="270">
        <v>1.0618843101801549</v>
      </c>
      <c r="AR452" s="270">
        <v>1.4619169107200816</v>
      </c>
      <c r="AS452" s="270">
        <v>0.16238575028142033</v>
      </c>
      <c r="AT452" s="270">
        <v>0.75946888232168808</v>
      </c>
      <c r="AU452" s="270">
        <v>3.2648852324148008</v>
      </c>
      <c r="AV452" s="270">
        <v>0.12535843665298088</v>
      </c>
      <c r="AW452" s="270">
        <v>0.30085977739434638</v>
      </c>
      <c r="AX452" s="270">
        <v>3.971487304601172E-2</v>
      </c>
      <c r="AY452" s="270">
        <v>0.24534482996650531</v>
      </c>
      <c r="AZ452" s="270">
        <v>3.6171408105147088E-2</v>
      </c>
      <c r="BA452" s="270">
        <v>15.112713390646563</v>
      </c>
      <c r="BB452" s="270">
        <v>20.335684740354306</v>
      </c>
      <c r="BC452" s="270">
        <v>31.672491366356873</v>
      </c>
      <c r="BD452" s="270">
        <v>56.467521496492864</v>
      </c>
      <c r="BE452" s="270">
        <v>32.886757598118194</v>
      </c>
      <c r="BF452" s="270">
        <v>164.24812173872866</v>
      </c>
      <c r="BG452" s="26"/>
    </row>
    <row r="453" spans="1:59" s="96" customFormat="1" ht="12.75" x14ac:dyDescent="0.2">
      <c r="A453" s="13">
        <v>2.2000000000000002</v>
      </c>
      <c r="B453" s="279">
        <v>780</v>
      </c>
      <c r="C453" s="408">
        <v>7.4864602962262401</v>
      </c>
      <c r="D453" s="408">
        <v>34.101715914855802</v>
      </c>
      <c r="E453" s="408"/>
      <c r="F453" s="408"/>
      <c r="G453" s="408"/>
      <c r="H453" s="408"/>
      <c r="I453" s="408">
        <v>46.921294878295903</v>
      </c>
      <c r="J453" s="408">
        <v>7.1416108182187301</v>
      </c>
      <c r="K453" s="408">
        <v>3.2949078704306101</v>
      </c>
      <c r="L453" s="408"/>
      <c r="M453" s="408"/>
      <c r="N453" s="408"/>
      <c r="O453" s="411">
        <v>1.0540102219727201</v>
      </c>
      <c r="P453" s="417">
        <v>18.0304561238312</v>
      </c>
      <c r="Q453" s="237">
        <v>72.317327733836947</v>
      </c>
      <c r="R453" s="237">
        <v>0</v>
      </c>
      <c r="S453" s="237">
        <v>16.355269779215583</v>
      </c>
      <c r="T453" s="237">
        <v>0.25619846363613474</v>
      </c>
      <c r="U453" s="237">
        <v>6.8302766819324748E-2</v>
      </c>
      <c r="V453" s="237">
        <v>1.2798313546241269</v>
      </c>
      <c r="W453" s="237">
        <v>5.3976429398293755</v>
      </c>
      <c r="X453" s="412">
        <v>4.3254269620385175</v>
      </c>
      <c r="Y453" s="270">
        <v>1.5768319533214652</v>
      </c>
      <c r="Z453" s="270">
        <v>95.346912170166277</v>
      </c>
      <c r="AA453" s="270">
        <v>32845.147488926508</v>
      </c>
      <c r="AB453" s="270">
        <v>249.31840285230382</v>
      </c>
      <c r="AC453" s="270">
        <v>5.1484377800422232</v>
      </c>
      <c r="AD453" s="270">
        <v>1.6613393711410431</v>
      </c>
      <c r="AE453" s="270">
        <v>1.7371119123995855</v>
      </c>
      <c r="AF453" s="270">
        <v>8.3196101602368705E-2</v>
      </c>
      <c r="AG453" s="270">
        <v>39.709355436294317</v>
      </c>
      <c r="AH453" s="270">
        <v>77.490422148271008</v>
      </c>
      <c r="AI453" s="270">
        <v>8.4288252160197032</v>
      </c>
      <c r="AJ453" s="270">
        <v>25.629429993475913</v>
      </c>
      <c r="AK453" s="270">
        <v>1388.4266386260535</v>
      </c>
      <c r="AL453" s="270">
        <v>37.577543632217321</v>
      </c>
      <c r="AM453" s="270">
        <v>3.0529403302961748</v>
      </c>
      <c r="AN453" s="270">
        <v>146.86388316506356</v>
      </c>
      <c r="AO453" s="270">
        <v>4.3513046758840099</v>
      </c>
      <c r="AP453" s="270">
        <v>1179.3807643221328</v>
      </c>
      <c r="AQ453" s="270">
        <v>1.0636998019638195</v>
      </c>
      <c r="AR453" s="270">
        <v>1.461813655566957</v>
      </c>
      <c r="AS453" s="270">
        <v>0.16231300798253484</v>
      </c>
      <c r="AT453" s="270">
        <v>0.75897580734279302</v>
      </c>
      <c r="AU453" s="270">
        <v>3.2625126890819813</v>
      </c>
      <c r="AV453" s="270">
        <v>0.12526394569755062</v>
      </c>
      <c r="AW453" s="270">
        <v>0.30061564225695797</v>
      </c>
      <c r="AX453" s="270">
        <v>3.9681436084429977E-2</v>
      </c>
      <c r="AY453" s="270">
        <v>0.24513464025749745</v>
      </c>
      <c r="AZ453" s="270">
        <v>3.614020955301598E-2</v>
      </c>
      <c r="BA453" s="270">
        <v>15.100007164155128</v>
      </c>
      <c r="BB453" s="270">
        <v>20.282951713255148</v>
      </c>
      <c r="BC453" s="270">
        <v>31.605960136301125</v>
      </c>
      <c r="BD453" s="270">
        <v>56.530611633146655</v>
      </c>
      <c r="BE453" s="270">
        <v>32.833043073417258</v>
      </c>
      <c r="BF453" s="270">
        <v>164.22698229681706</v>
      </c>
      <c r="BG453" s="26"/>
    </row>
    <row r="454" spans="1:59" s="96" customFormat="1" ht="12.75" x14ac:dyDescent="0.2">
      <c r="A454" s="13">
        <v>2.25</v>
      </c>
      <c r="B454" s="279">
        <v>780</v>
      </c>
      <c r="C454" s="408">
        <v>7.2475232378495598</v>
      </c>
      <c r="D454" s="408">
        <v>34.226162198594203</v>
      </c>
      <c r="E454" s="408"/>
      <c r="F454" s="408"/>
      <c r="G454" s="408"/>
      <c r="H454" s="408"/>
      <c r="I454" s="408">
        <v>46.999849999104498</v>
      </c>
      <c r="J454" s="408">
        <v>7.2089487520725601</v>
      </c>
      <c r="K454" s="408">
        <v>3.26350559693276</v>
      </c>
      <c r="L454" s="408"/>
      <c r="M454" s="408"/>
      <c r="N454" s="408"/>
      <c r="O454" s="411">
        <v>1.0540102154464499</v>
      </c>
      <c r="P454" s="417">
        <v>18.6447862340335</v>
      </c>
      <c r="Q454" s="237">
        <v>72.448349310791201</v>
      </c>
      <c r="R454" s="237">
        <v>0</v>
      </c>
      <c r="S454" s="237">
        <v>16.224873046580935</v>
      </c>
      <c r="T454" s="237">
        <v>0.26080445127756263</v>
      </c>
      <c r="U454" s="237">
        <v>6.8721516656899045E-2</v>
      </c>
      <c r="V454" s="237">
        <v>1.3014921667025516</v>
      </c>
      <c r="W454" s="237">
        <v>5.1410057388834067</v>
      </c>
      <c r="X454" s="412">
        <v>4.5547537691074478</v>
      </c>
      <c r="Y454" s="270">
        <v>1.6256213691779278</v>
      </c>
      <c r="Z454" s="270">
        <v>97.437907495372428</v>
      </c>
      <c r="AA454" s="270">
        <v>33512.010594828738</v>
      </c>
      <c r="AB454" s="270">
        <v>253.58736347169594</v>
      </c>
      <c r="AC454" s="270">
        <v>5.2505003032811723</v>
      </c>
      <c r="AD454" s="270">
        <v>1.700857753494093</v>
      </c>
      <c r="AE454" s="270">
        <v>1.7403096674712686</v>
      </c>
      <c r="AF454" s="270">
        <v>8.3299143462961522E-2</v>
      </c>
      <c r="AG454" s="270">
        <v>40.680880704878746</v>
      </c>
      <c r="AH454" s="270">
        <v>78.828495714956446</v>
      </c>
      <c r="AI454" s="270">
        <v>8.5269148614361736</v>
      </c>
      <c r="AJ454" s="270">
        <v>26.258502367354094</v>
      </c>
      <c r="AK454" s="270">
        <v>1423.3797977272443</v>
      </c>
      <c r="AL454" s="270">
        <v>37.937551579557628</v>
      </c>
      <c r="AM454" s="270">
        <v>3.0563968088056273</v>
      </c>
      <c r="AN454" s="270">
        <v>147.49696213793192</v>
      </c>
      <c r="AO454" s="270">
        <v>4.369822562074626</v>
      </c>
      <c r="AP454" s="270">
        <v>1180.6283003804824</v>
      </c>
      <c r="AQ454" s="270">
        <v>1.064589758058303</v>
      </c>
      <c r="AR454" s="270">
        <v>1.4606779117474109</v>
      </c>
      <c r="AS454" s="270">
        <v>0.16213192280939526</v>
      </c>
      <c r="AT454" s="270">
        <v>0.75799221261874228</v>
      </c>
      <c r="AU454" s="270">
        <v>3.2580543165971605</v>
      </c>
      <c r="AV454" s="270">
        <v>0.12508975713543236</v>
      </c>
      <c r="AW454" s="270">
        <v>0.30018177806650714</v>
      </c>
      <c r="AX454" s="270">
        <v>3.9623041905345213E-2</v>
      </c>
      <c r="AY454" s="270">
        <v>0.2447706158140141</v>
      </c>
      <c r="AZ454" s="270">
        <v>3.608633895175313E-2</v>
      </c>
      <c r="BA454" s="270">
        <v>15.077784647266094</v>
      </c>
      <c r="BB454" s="270">
        <v>20.345591530569852</v>
      </c>
      <c r="BC454" s="270">
        <v>31.535454956589348</v>
      </c>
      <c r="BD454" s="270">
        <v>56.55419336793166</v>
      </c>
      <c r="BE454" s="270">
        <v>32.805683510742206</v>
      </c>
      <c r="BF454" s="270">
        <v>164.09905023010921</v>
      </c>
      <c r="BG454" s="26"/>
    </row>
    <row r="455" spans="1:59" s="96" customFormat="1" ht="12.75" x14ac:dyDescent="0.2">
      <c r="A455" s="13">
        <v>2.2999999999999998</v>
      </c>
      <c r="B455" s="279">
        <v>780</v>
      </c>
      <c r="C455" s="408">
        <v>6.9893554915265002</v>
      </c>
      <c r="D455" s="408">
        <v>34.354927317451398</v>
      </c>
      <c r="E455" s="408"/>
      <c r="F455" s="408"/>
      <c r="G455" s="408"/>
      <c r="H455" s="408"/>
      <c r="I455" s="408">
        <v>47.062624223778101</v>
      </c>
      <c r="J455" s="408">
        <v>7.2813747413941297</v>
      </c>
      <c r="K455" s="408">
        <v>3.2577080197904502</v>
      </c>
      <c r="L455" s="408"/>
      <c r="M455" s="408"/>
      <c r="N455" s="408"/>
      <c r="O455" s="411">
        <v>1.0540102060594501</v>
      </c>
      <c r="P455" s="417">
        <v>19.337602706466001</v>
      </c>
      <c r="Q455" s="237">
        <v>72.595529844994246</v>
      </c>
      <c r="R455" s="237">
        <v>0</v>
      </c>
      <c r="S455" s="237">
        <v>16.087964612305726</v>
      </c>
      <c r="T455" s="237">
        <v>0.26519458306259697</v>
      </c>
      <c r="U455" s="237">
        <v>6.8892071908193672E-2</v>
      </c>
      <c r="V455" s="237">
        <v>1.3175264537688385</v>
      </c>
      <c r="W455" s="237">
        <v>4.897161055927965</v>
      </c>
      <c r="X455" s="412">
        <v>4.7677313780324644</v>
      </c>
      <c r="Y455" s="270">
        <v>1.6808581100621311</v>
      </c>
      <c r="Z455" s="270">
        <v>99.427541236385963</v>
      </c>
      <c r="AA455" s="270">
        <v>34106.626547859822</v>
      </c>
      <c r="AB455" s="270">
        <v>256.87285211661879</v>
      </c>
      <c r="AC455" s="270">
        <v>5.3657906900282164</v>
      </c>
      <c r="AD455" s="270">
        <v>1.7455487290153637</v>
      </c>
      <c r="AE455" s="270">
        <v>1.7428687410635961</v>
      </c>
      <c r="AF455" s="270">
        <v>8.3406545854862305E-2</v>
      </c>
      <c r="AG455" s="270">
        <v>41.788604320081426</v>
      </c>
      <c r="AH455" s="270">
        <v>80.338612195442877</v>
      </c>
      <c r="AI455" s="270">
        <v>8.6373183944083269</v>
      </c>
      <c r="AJ455" s="270">
        <v>26.976283544499776</v>
      </c>
      <c r="AK455" s="270">
        <v>1463.2771650392476</v>
      </c>
      <c r="AL455" s="270">
        <v>38.344100393208194</v>
      </c>
      <c r="AM455" s="270">
        <v>3.0613528070470162</v>
      </c>
      <c r="AN455" s="270">
        <v>148.23173297742861</v>
      </c>
      <c r="AO455" s="270">
        <v>4.3911310355497193</v>
      </c>
      <c r="AP455" s="270">
        <v>1180.9410473930986</v>
      </c>
      <c r="AQ455" s="270">
        <v>1.0659632026946946</v>
      </c>
      <c r="AR455" s="270">
        <v>1.4600921947590544</v>
      </c>
      <c r="AS455" s="270">
        <v>0.16200924273178549</v>
      </c>
      <c r="AT455" s="270">
        <v>0.75727524330673057</v>
      </c>
      <c r="AU455" s="270">
        <v>3.254733611508291</v>
      </c>
      <c r="AV455" s="270">
        <v>0.12495909820106138</v>
      </c>
      <c r="AW455" s="270">
        <v>0.29985184013055488</v>
      </c>
      <c r="AX455" s="270">
        <v>3.957834007980901E-2</v>
      </c>
      <c r="AY455" s="270">
        <v>0.24449106973707802</v>
      </c>
      <c r="AZ455" s="270">
        <v>3.6044924009774583E-2</v>
      </c>
      <c r="BA455" s="270">
        <v>15.060784534087219</v>
      </c>
      <c r="BB455" s="270">
        <v>20.353875633114473</v>
      </c>
      <c r="BC455" s="270">
        <v>31.466721525237631</v>
      </c>
      <c r="BD455" s="270">
        <v>56.597510210299028</v>
      </c>
      <c r="BE455" s="270">
        <v>32.766369662097503</v>
      </c>
      <c r="BF455" s="270">
        <v>164.027133945402</v>
      </c>
      <c r="BG455" s="26"/>
    </row>
    <row r="456" spans="1:59" s="96" customFormat="1" ht="12.75" x14ac:dyDescent="0.2">
      <c r="A456" s="13">
        <v>2.35</v>
      </c>
      <c r="B456" s="279">
        <v>780</v>
      </c>
      <c r="C456" s="408">
        <v>6.7487386483364897</v>
      </c>
      <c r="D456" s="408">
        <v>34.449181136653301</v>
      </c>
      <c r="E456" s="408"/>
      <c r="F456" s="408"/>
      <c r="G456" s="408"/>
      <c r="H456" s="408"/>
      <c r="I456" s="408">
        <v>47.097463656515799</v>
      </c>
      <c r="J456" s="408">
        <v>7.3457581471781204</v>
      </c>
      <c r="K456" s="408">
        <v>3.3048482067419198</v>
      </c>
      <c r="L456" s="408"/>
      <c r="M456" s="408"/>
      <c r="N456" s="408"/>
      <c r="O456" s="411">
        <v>1.05401020457435</v>
      </c>
      <c r="P456" s="417">
        <v>19.996545443271799</v>
      </c>
      <c r="Q456" s="237">
        <v>72.723205433031197</v>
      </c>
      <c r="R456" s="237">
        <v>0</v>
      </c>
      <c r="S456" s="237">
        <v>15.998952750241905</v>
      </c>
      <c r="T456" s="237">
        <v>0.26293654777557118</v>
      </c>
      <c r="U456" s="237">
        <v>6.8349464435472684E-2</v>
      </c>
      <c r="V456" s="237">
        <v>1.3324037882222588</v>
      </c>
      <c r="W456" s="237">
        <v>4.7494701415369143</v>
      </c>
      <c r="X456" s="412">
        <v>4.8646818747566751</v>
      </c>
      <c r="Y456" s="270">
        <v>1.7338694412463092</v>
      </c>
      <c r="Z456" s="270">
        <v>100.63716077668062</v>
      </c>
      <c r="AA456" s="270">
        <v>34380.958991302105</v>
      </c>
      <c r="AB456" s="270">
        <v>257.20091753213876</v>
      </c>
      <c r="AC456" s="270">
        <v>5.479333114057968</v>
      </c>
      <c r="AD456" s="270">
        <v>1.789033638001519</v>
      </c>
      <c r="AE456" s="270">
        <v>1.7435545474021141</v>
      </c>
      <c r="AF456" s="270">
        <v>8.3498574086918825E-2</v>
      </c>
      <c r="AG456" s="270">
        <v>42.882560854069702</v>
      </c>
      <c r="AH456" s="270">
        <v>81.817869287744941</v>
      </c>
      <c r="AI456" s="270">
        <v>8.7458719199458592</v>
      </c>
      <c r="AJ456" s="270">
        <v>27.685581016980027</v>
      </c>
      <c r="AK456" s="270">
        <v>1502.7478732666891</v>
      </c>
      <c r="AL456" s="270">
        <v>38.745520818780989</v>
      </c>
      <c r="AM456" s="270">
        <v>3.0674752258361022</v>
      </c>
      <c r="AN456" s="270">
        <v>148.98017556297123</v>
      </c>
      <c r="AO456" s="270">
        <v>4.4128247840664736</v>
      </c>
      <c r="AP456" s="270">
        <v>1179.2109844647368</v>
      </c>
      <c r="AQ456" s="270">
        <v>1.0677577460627168</v>
      </c>
      <c r="AR456" s="270">
        <v>1.4602793992535077</v>
      </c>
      <c r="AS456" s="270">
        <v>0.16197677328359419</v>
      </c>
      <c r="AT456" s="270">
        <v>0.75698986132274337</v>
      </c>
      <c r="AU456" s="270">
        <v>3.2532867208340153</v>
      </c>
      <c r="AV456" s="270">
        <v>0.12490053978617653</v>
      </c>
      <c r="AW456" s="270">
        <v>0.2996960709163623</v>
      </c>
      <c r="AX456" s="270">
        <v>3.9556713275096231E-2</v>
      </c>
      <c r="AY456" s="270">
        <v>0.24435417180273425</v>
      </c>
      <c r="AZ456" s="270">
        <v>3.6024544893410483E-2</v>
      </c>
      <c r="BA456" s="270">
        <v>15.052556530129888</v>
      </c>
      <c r="BB456" s="270">
        <v>20.249616146355145</v>
      </c>
      <c r="BC456" s="270">
        <v>31.424199691392385</v>
      </c>
      <c r="BD456" s="270">
        <v>56.669616895616386</v>
      </c>
      <c r="BE456" s="270">
        <v>32.710422811700923</v>
      </c>
      <c r="BF456" s="270">
        <v>164.04657863044454</v>
      </c>
      <c r="BG456" s="26"/>
    </row>
    <row r="457" spans="1:59" s="96" customFormat="1" ht="12.75" x14ac:dyDescent="0.2">
      <c r="A457" s="13">
        <v>2.4</v>
      </c>
      <c r="B457" s="279">
        <v>780</v>
      </c>
      <c r="C457" s="408">
        <v>6.5556941937079101</v>
      </c>
      <c r="D457" s="408">
        <v>34.530433596636399</v>
      </c>
      <c r="E457" s="408"/>
      <c r="F457" s="408"/>
      <c r="G457" s="408"/>
      <c r="H457" s="408"/>
      <c r="I457" s="408">
        <v>47.167225634455001</v>
      </c>
      <c r="J457" s="408">
        <v>7.4056495546166001</v>
      </c>
      <c r="K457" s="408">
        <v>3.28698679076758</v>
      </c>
      <c r="L457" s="408"/>
      <c r="M457" s="408"/>
      <c r="N457" s="408"/>
      <c r="O457" s="411">
        <v>1.0540102298165199</v>
      </c>
      <c r="P457" s="417">
        <v>20.597957688060099</v>
      </c>
      <c r="Q457" s="237">
        <v>72.843510883578219</v>
      </c>
      <c r="R457" s="237">
        <v>0</v>
      </c>
      <c r="S457" s="237">
        <v>15.865120739042911</v>
      </c>
      <c r="T457" s="237">
        <v>0.27330143867303924</v>
      </c>
      <c r="U457" s="237">
        <v>6.9540119814381657E-2</v>
      </c>
      <c r="V457" s="237">
        <v>1.3353218854987492</v>
      </c>
      <c r="W457" s="237">
        <v>4.5332733239506773</v>
      </c>
      <c r="X457" s="412">
        <v>5.0799316094420321</v>
      </c>
      <c r="Y457" s="270">
        <v>1.7810806849334144</v>
      </c>
      <c r="Z457" s="270">
        <v>102.40854701741867</v>
      </c>
      <c r="AA457" s="270">
        <v>34925.772990222402</v>
      </c>
      <c r="AB457" s="270">
        <v>260.4538808881681</v>
      </c>
      <c r="AC457" s="270">
        <v>5.5734930509606038</v>
      </c>
      <c r="AD457" s="270">
        <v>1.8259474824290129</v>
      </c>
      <c r="AE457" s="270">
        <v>1.7459094782495359</v>
      </c>
      <c r="AF457" s="270">
        <v>8.358107319115253E-2</v>
      </c>
      <c r="AG457" s="270">
        <v>43.796786441983123</v>
      </c>
      <c r="AH457" s="270">
        <v>83.023749050735105</v>
      </c>
      <c r="AI457" s="270">
        <v>8.8316594680657445</v>
      </c>
      <c r="AJ457" s="270">
        <v>28.277514635182595</v>
      </c>
      <c r="AK457" s="270">
        <v>1535.81418786121</v>
      </c>
      <c r="AL457" s="270">
        <v>39.055712834885398</v>
      </c>
      <c r="AM457" s="270">
        <v>3.070145037928854</v>
      </c>
      <c r="AN457" s="270">
        <v>149.50260348278215</v>
      </c>
      <c r="AO457" s="270">
        <v>4.4283386343829445</v>
      </c>
      <c r="AP457" s="270">
        <v>1179.8895564603242</v>
      </c>
      <c r="AQ457" s="270">
        <v>1.0684429497135719</v>
      </c>
      <c r="AR457" s="270">
        <v>1.4592327247699628</v>
      </c>
      <c r="AS457" s="270">
        <v>0.16181476274410239</v>
      </c>
      <c r="AT457" s="270">
        <v>0.756117436602881</v>
      </c>
      <c r="AU457" s="270">
        <v>3.2493421030157195</v>
      </c>
      <c r="AV457" s="270">
        <v>0.12474652311546462</v>
      </c>
      <c r="AW457" s="270">
        <v>0.299312907238868</v>
      </c>
      <c r="AX457" s="270">
        <v>3.9505160874866767E-2</v>
      </c>
      <c r="AY457" s="270">
        <v>0.244032756257585</v>
      </c>
      <c r="AZ457" s="270">
        <v>3.5976965451920299E-2</v>
      </c>
      <c r="BA457" s="270">
        <v>15.032912158183384</v>
      </c>
      <c r="BB457" s="270">
        <v>20.284361492367648</v>
      </c>
      <c r="BC457" s="270">
        <v>31.380393483312989</v>
      </c>
      <c r="BD457" s="270">
        <v>56.697045730650352</v>
      </c>
      <c r="BE457" s="270">
        <v>32.687687468545299</v>
      </c>
      <c r="BF457" s="270">
        <v>163.94125048011082</v>
      </c>
      <c r="BG457" s="26"/>
    </row>
    <row r="458" spans="1:59" s="96" customFormat="1" ht="12.75" x14ac:dyDescent="0.2">
      <c r="A458" s="13">
        <v>2.44999999999999</v>
      </c>
      <c r="B458" s="279">
        <v>779.99999999999</v>
      </c>
      <c r="C458" s="408">
        <v>5.8958910433314804</v>
      </c>
      <c r="D458" s="408">
        <v>34.7350685039764</v>
      </c>
      <c r="E458" s="408"/>
      <c r="F458" s="408"/>
      <c r="G458" s="408"/>
      <c r="H458" s="408"/>
      <c r="I458" s="408">
        <v>47.191050556236803</v>
      </c>
      <c r="J458" s="408">
        <v>7.5897594402714397</v>
      </c>
      <c r="K458" s="408">
        <v>3.4397536482211399</v>
      </c>
      <c r="L458" s="408"/>
      <c r="M458" s="408"/>
      <c r="N458" s="408"/>
      <c r="O458" s="411">
        <v>1.0540102012517101</v>
      </c>
      <c r="P458" s="417">
        <v>21.185448826572198</v>
      </c>
      <c r="Q458" s="237">
        <v>72.970615243567238</v>
      </c>
      <c r="R458" s="237">
        <v>0</v>
      </c>
      <c r="S458" s="237">
        <v>15.731989185945194</v>
      </c>
      <c r="T458" s="237">
        <v>0.28313891852681045</v>
      </c>
      <c r="U458" s="237">
        <v>7.1714789053696867E-2</v>
      </c>
      <c r="V458" s="237">
        <v>1.3398443972952119</v>
      </c>
      <c r="W458" s="237">
        <v>4.304974308508144</v>
      </c>
      <c r="X458" s="412">
        <v>5.2977231571037002</v>
      </c>
      <c r="Y458" s="270">
        <v>1.9536550254442047</v>
      </c>
      <c r="Z458" s="270">
        <v>105.65794366225848</v>
      </c>
      <c r="AA458" s="270">
        <v>35584.151651673696</v>
      </c>
      <c r="AB458" s="270">
        <v>260.10568995694604</v>
      </c>
      <c r="AC458" s="270">
        <v>5.9266918331066591</v>
      </c>
      <c r="AD458" s="270">
        <v>1.9632622889541944</v>
      </c>
      <c r="AE458" s="270">
        <v>1.7470578731084629</v>
      </c>
      <c r="AF458" s="270">
        <v>8.383384265184253E-2</v>
      </c>
      <c r="AG458" s="270">
        <v>47.281614865042492</v>
      </c>
      <c r="AH458" s="270">
        <v>87.571684303412781</v>
      </c>
      <c r="AI458" s="270">
        <v>9.1591493601247826</v>
      </c>
      <c r="AJ458" s="270">
        <v>30.538424456816259</v>
      </c>
      <c r="AK458" s="270">
        <v>1662.0524641770264</v>
      </c>
      <c r="AL458" s="270">
        <v>40.262942180770089</v>
      </c>
      <c r="AM458" s="270">
        <v>3.091446441831772</v>
      </c>
      <c r="AN458" s="270">
        <v>151.77694166113602</v>
      </c>
      <c r="AO458" s="270">
        <v>4.493986794139853</v>
      </c>
      <c r="AP458" s="270">
        <v>1174.6663320625612</v>
      </c>
      <c r="AQ458" s="270">
        <v>1.0749201698660997</v>
      </c>
      <c r="AR458" s="270">
        <v>1.4619127599713322</v>
      </c>
      <c r="AS458" s="270">
        <v>0.1619682300490855</v>
      </c>
      <c r="AT458" s="270">
        <v>0.75647417018082963</v>
      </c>
      <c r="AU458" s="270">
        <v>3.2502831221630744</v>
      </c>
      <c r="AV458" s="270">
        <v>0.1247745217968461</v>
      </c>
      <c r="AW458" s="270">
        <v>0.29933909546687471</v>
      </c>
      <c r="AX458" s="270">
        <v>3.9505758723864408E-2</v>
      </c>
      <c r="AY458" s="270">
        <v>0.24402753493109947</v>
      </c>
      <c r="AZ458" s="270">
        <v>3.5975667693670159E-2</v>
      </c>
      <c r="BA458" s="270">
        <v>15.033146022507911</v>
      </c>
      <c r="BB458" s="270">
        <v>19.969550223643292</v>
      </c>
      <c r="BC458" s="270">
        <v>31.311891069684496</v>
      </c>
      <c r="BD458" s="270">
        <v>56.977217293492828</v>
      </c>
      <c r="BE458" s="270">
        <v>32.564182272997712</v>
      </c>
      <c r="BF458" s="270">
        <v>164.23741351439642</v>
      </c>
      <c r="BG458" s="26"/>
    </row>
    <row r="459" spans="1:59" s="96" customFormat="1" ht="12.75" x14ac:dyDescent="0.2">
      <c r="A459" s="13">
        <v>0.5</v>
      </c>
      <c r="B459" s="279">
        <v>790</v>
      </c>
      <c r="C459" s="408">
        <v>11.7027787938557</v>
      </c>
      <c r="D459" s="408">
        <v>13.6245389733796</v>
      </c>
      <c r="E459" s="408">
        <v>4.44618880178131</v>
      </c>
      <c r="F459" s="408">
        <v>21.213972926617899</v>
      </c>
      <c r="G459" s="408">
        <v>46.278706129664599</v>
      </c>
      <c r="H459" s="408"/>
      <c r="I459" s="408"/>
      <c r="J459" s="408">
        <v>2.0479526813877902</v>
      </c>
      <c r="K459" s="408"/>
      <c r="L459" s="408">
        <v>0.68586169331319602</v>
      </c>
      <c r="M459" s="408"/>
      <c r="N459" s="408"/>
      <c r="O459" s="411"/>
      <c r="P459" s="417">
        <v>5.5437781462059199</v>
      </c>
      <c r="Q459" s="237">
        <v>73.967592534565284</v>
      </c>
      <c r="R459" s="237">
        <v>0</v>
      </c>
      <c r="S459" s="237">
        <v>13.666803252840007</v>
      </c>
      <c r="T459" s="237">
        <v>2.2842854675951583</v>
      </c>
      <c r="U459" s="237">
        <v>0.35769970583487259</v>
      </c>
      <c r="V459" s="237">
        <v>2.7894809145588275</v>
      </c>
      <c r="W459" s="237">
        <v>2.8940785684770503</v>
      </c>
      <c r="X459" s="412">
        <v>4.0400595561288037</v>
      </c>
      <c r="Y459" s="270">
        <v>0.59556487841484407</v>
      </c>
      <c r="Z459" s="270">
        <v>80.981644061701687</v>
      </c>
      <c r="AA459" s="270">
        <v>15971.72508424771</v>
      </c>
      <c r="AB459" s="270">
        <v>157.47564021385338</v>
      </c>
      <c r="AC459" s="270">
        <v>3.2587124198990907</v>
      </c>
      <c r="AD459" s="270">
        <v>0.99758861220586836</v>
      </c>
      <c r="AE459" s="270">
        <v>10.299929347563541</v>
      </c>
      <c r="AF459" s="270">
        <v>0.43241125986739432</v>
      </c>
      <c r="AG459" s="270">
        <v>11.261589021457027</v>
      </c>
      <c r="AH459" s="270">
        <v>22.575054731897978</v>
      </c>
      <c r="AI459" s="270">
        <v>2.5341588363705529</v>
      </c>
      <c r="AJ459" s="270">
        <v>6.8212131704588268</v>
      </c>
      <c r="AK459" s="270">
        <v>77.001792653193917</v>
      </c>
      <c r="AL459" s="270">
        <v>10.197790052184819</v>
      </c>
      <c r="AM459" s="270">
        <v>2.1790084095729694</v>
      </c>
      <c r="AN459" s="270">
        <v>171.86860134633008</v>
      </c>
      <c r="AO459" s="270">
        <v>3.3525285618349954</v>
      </c>
      <c r="AP459" s="270">
        <v>2898.7206494117195</v>
      </c>
      <c r="AQ459" s="270">
        <v>0.65631395456885777</v>
      </c>
      <c r="AR459" s="270">
        <v>2.624236477036074</v>
      </c>
      <c r="AS459" s="270">
        <v>0.44454092566337844</v>
      </c>
      <c r="AT459" s="270">
        <v>3.0525362949877346</v>
      </c>
      <c r="AU459" s="270">
        <v>16.37318886582047</v>
      </c>
      <c r="AV459" s="270">
        <v>0.69404135256917598</v>
      </c>
      <c r="AW459" s="270">
        <v>2.1739053194932954</v>
      </c>
      <c r="AX459" s="270">
        <v>0.35590979046416271</v>
      </c>
      <c r="AY459" s="270">
        <v>2.5890018009839855</v>
      </c>
      <c r="AZ459" s="270">
        <v>0.43515176460150079</v>
      </c>
      <c r="BA459" s="270">
        <v>57.605885248345835</v>
      </c>
      <c r="BB459" s="270">
        <v>10.111724732954748</v>
      </c>
      <c r="BC459" s="270">
        <v>18.748296508478454</v>
      </c>
      <c r="BD459" s="270">
        <v>93.76053835715814</v>
      </c>
      <c r="BE459" s="270">
        <v>61.81944221711894</v>
      </c>
      <c r="BF459" s="270">
        <v>155.65674464536002</v>
      </c>
      <c r="BG459" s="26"/>
    </row>
    <row r="460" spans="1:59" s="96" customFormat="1" ht="12.75" x14ac:dyDescent="0.2">
      <c r="A460" s="13">
        <v>0.55000000000000004</v>
      </c>
      <c r="B460" s="279">
        <v>790</v>
      </c>
      <c r="C460" s="408">
        <v>9.3600058089176894</v>
      </c>
      <c r="D460" s="408">
        <v>12.7204219713638</v>
      </c>
      <c r="E460" s="408">
        <v>1.1520690630869399</v>
      </c>
      <c r="F460" s="408">
        <v>18.614522739608201</v>
      </c>
      <c r="G460" s="408">
        <v>53.581775598152397</v>
      </c>
      <c r="H460" s="408"/>
      <c r="I460" s="408"/>
      <c r="J460" s="408">
        <v>4.1445980891500902</v>
      </c>
      <c r="K460" s="408"/>
      <c r="L460" s="408">
        <v>0.42660672972094399</v>
      </c>
      <c r="M460" s="408"/>
      <c r="N460" s="408"/>
      <c r="O460" s="411"/>
      <c r="P460" s="417">
        <v>5.53815809716522</v>
      </c>
      <c r="Q460" s="237">
        <v>73.343247651723075</v>
      </c>
      <c r="R460" s="237">
        <v>0</v>
      </c>
      <c r="S460" s="237">
        <v>13.931122370326543</v>
      </c>
      <c r="T460" s="237">
        <v>2.3575685060119276</v>
      </c>
      <c r="U460" s="237">
        <v>0.35495917615297617</v>
      </c>
      <c r="V460" s="237">
        <v>2.7344043704884045</v>
      </c>
      <c r="W460" s="237">
        <v>2.8456366847846888</v>
      </c>
      <c r="X460" s="412">
        <v>4.4330612405123819</v>
      </c>
      <c r="Y460" s="270">
        <v>0.64089951695988945</v>
      </c>
      <c r="Z460" s="270">
        <v>94.443746206681411</v>
      </c>
      <c r="AA460" s="270">
        <v>16337.480131231625</v>
      </c>
      <c r="AB460" s="270">
        <v>182.02269212248609</v>
      </c>
      <c r="AC460" s="270">
        <v>3.830244931486257</v>
      </c>
      <c r="AD460" s="270">
        <v>1.1763883387953689</v>
      </c>
      <c r="AE460" s="270">
        <v>10.913716757814109</v>
      </c>
      <c r="AF460" s="270">
        <v>0.43399249506539334</v>
      </c>
      <c r="AG460" s="270">
        <v>11.589178703923617</v>
      </c>
      <c r="AH460" s="270">
        <v>22.182712596157064</v>
      </c>
      <c r="AI460" s="270">
        <v>2.4059035691207682</v>
      </c>
      <c r="AJ460" s="270">
        <v>7.4833891712134184</v>
      </c>
      <c r="AK460" s="270">
        <v>85.46342723667901</v>
      </c>
      <c r="AL460" s="270">
        <v>9.4435237361588218</v>
      </c>
      <c r="AM460" s="270">
        <v>1.9757367129213161</v>
      </c>
      <c r="AN460" s="270">
        <v>173.3659493046697</v>
      </c>
      <c r="AO460" s="270">
        <v>3.2598169302568354</v>
      </c>
      <c r="AP460" s="270">
        <v>2636.7430002134415</v>
      </c>
      <c r="AQ460" s="270">
        <v>0.64526724654175571</v>
      </c>
      <c r="AR460" s="270">
        <v>2.3653006972512403</v>
      </c>
      <c r="AS460" s="270">
        <v>0.40059398090843018</v>
      </c>
      <c r="AT460" s="270">
        <v>2.7547428666521383</v>
      </c>
      <c r="AU460" s="270">
        <v>14.800274605853538</v>
      </c>
      <c r="AV460" s="270">
        <v>0.62806881595982356</v>
      </c>
      <c r="AW460" s="270">
        <v>1.9747731669763999</v>
      </c>
      <c r="AX460" s="270">
        <v>0.32489220286478449</v>
      </c>
      <c r="AY460" s="270">
        <v>2.3764488425760524</v>
      </c>
      <c r="AZ460" s="270">
        <v>0.40196289372097382</v>
      </c>
      <c r="BA460" s="270">
        <v>56.776050386358264</v>
      </c>
      <c r="BB460" s="270">
        <v>10.132172735396674</v>
      </c>
      <c r="BC460" s="270">
        <v>18.481781025994351</v>
      </c>
      <c r="BD460" s="270">
        <v>103.86155300127498</v>
      </c>
      <c r="BE460" s="270">
        <v>70.528626486435286</v>
      </c>
      <c r="BF460" s="270">
        <v>142.02425781520654</v>
      </c>
      <c r="BG460" s="26"/>
    </row>
    <row r="461" spans="1:59" s="96" customFormat="1" ht="12.75" x14ac:dyDescent="0.2">
      <c r="A461" s="13">
        <v>0.59999999999999898</v>
      </c>
      <c r="B461" s="279">
        <v>790</v>
      </c>
      <c r="C461" s="408">
        <v>8.0847417329442504</v>
      </c>
      <c r="D461" s="408">
        <v>12.3610583909906</v>
      </c>
      <c r="E461" s="408"/>
      <c r="F461" s="408">
        <v>16.792768597073</v>
      </c>
      <c r="G461" s="408">
        <v>56.991780140771397</v>
      </c>
      <c r="H461" s="408"/>
      <c r="I461" s="408"/>
      <c r="J461" s="408">
        <v>5.4815274720118001</v>
      </c>
      <c r="K461" s="408"/>
      <c r="L461" s="408">
        <v>0.28812366620890101</v>
      </c>
      <c r="M461" s="408"/>
      <c r="N461" s="408"/>
      <c r="O461" s="411"/>
      <c r="P461" s="417">
        <v>5.6700233858761004</v>
      </c>
      <c r="Q461" s="237">
        <v>72.969956465308002</v>
      </c>
      <c r="R461" s="237">
        <v>0</v>
      </c>
      <c r="S461" s="237">
        <v>14.18037552915643</v>
      </c>
      <c r="T461" s="237">
        <v>2.2724044633091625</v>
      </c>
      <c r="U461" s="237">
        <v>0.33612055502772575</v>
      </c>
      <c r="V461" s="237">
        <v>2.705375676219087</v>
      </c>
      <c r="W461" s="237">
        <v>2.8559085923664433</v>
      </c>
      <c r="X461" s="412">
        <v>4.6798587186131284</v>
      </c>
      <c r="Y461" s="270">
        <v>0.6720680655376291</v>
      </c>
      <c r="Z461" s="270">
        <v>104.06650614962489</v>
      </c>
      <c r="AA461" s="270">
        <v>16680.912838474349</v>
      </c>
      <c r="AB461" s="270">
        <v>201.81584640647515</v>
      </c>
      <c r="AC461" s="270">
        <v>4.2262243797745205</v>
      </c>
      <c r="AD461" s="270">
        <v>1.3039471578715898</v>
      </c>
      <c r="AE461" s="270">
        <v>11.372809936003206</v>
      </c>
      <c r="AF461" s="270">
        <v>0.43718624526794159</v>
      </c>
      <c r="AG461" s="270">
        <v>11.891859264626826</v>
      </c>
      <c r="AH461" s="270">
        <v>22.18601278484822</v>
      </c>
      <c r="AI461" s="270">
        <v>2.3633883042005972</v>
      </c>
      <c r="AJ461" s="270">
        <v>7.9966923821175913</v>
      </c>
      <c r="AK461" s="270">
        <v>92.747012778423922</v>
      </c>
      <c r="AL461" s="270">
        <v>9.1638255222348093</v>
      </c>
      <c r="AM461" s="270">
        <v>1.8975818431461338</v>
      </c>
      <c r="AN461" s="270">
        <v>175.29987083339762</v>
      </c>
      <c r="AO461" s="270">
        <v>3.2271292124821263</v>
      </c>
      <c r="AP461" s="270">
        <v>2532.2587761436139</v>
      </c>
      <c r="AQ461" s="270">
        <v>0.6454037711552677</v>
      </c>
      <c r="AR461" s="270">
        <v>2.2648408713887425</v>
      </c>
      <c r="AS461" s="270">
        <v>0.38347877089614063</v>
      </c>
      <c r="AT461" s="270">
        <v>2.6382915403010503</v>
      </c>
      <c r="AU461" s="270">
        <v>14.183393972897646</v>
      </c>
      <c r="AV461" s="270">
        <v>0.6021532990736137</v>
      </c>
      <c r="AW461" s="270">
        <v>1.8961723924179392</v>
      </c>
      <c r="AX461" s="270">
        <v>0.31258378837293549</v>
      </c>
      <c r="AY461" s="270">
        <v>2.2916352290498199</v>
      </c>
      <c r="AZ461" s="270">
        <v>0.38864462400127514</v>
      </c>
      <c r="BA461" s="270">
        <v>55.847451900536967</v>
      </c>
      <c r="BB461" s="270">
        <v>10.013289092170165</v>
      </c>
      <c r="BC461" s="270">
        <v>18.285929217989459</v>
      </c>
      <c r="BD461" s="270">
        <v>111.07874218994615</v>
      </c>
      <c r="BE461" s="270">
        <v>73.847587267974035</v>
      </c>
      <c r="BF461" s="270">
        <v>136.4487724375428</v>
      </c>
      <c r="BG461" s="26"/>
    </row>
    <row r="462" spans="1:59" s="96" customFormat="1" ht="12.75" x14ac:dyDescent="0.2">
      <c r="A462" s="13">
        <v>0.64999999999999902</v>
      </c>
      <c r="B462" s="279">
        <v>790</v>
      </c>
      <c r="C462" s="408">
        <v>7.4251638750562101</v>
      </c>
      <c r="D462" s="408">
        <v>12.304782891777901</v>
      </c>
      <c r="E462" s="408"/>
      <c r="F462" s="408">
        <v>15.437997741357099</v>
      </c>
      <c r="G462" s="408">
        <v>58.251319716422003</v>
      </c>
      <c r="H462" s="408"/>
      <c r="I462" s="408"/>
      <c r="J462" s="408">
        <v>6.3619340747900397</v>
      </c>
      <c r="K462" s="408"/>
      <c r="L462" s="408">
        <v>0.218801700596743</v>
      </c>
      <c r="M462" s="408"/>
      <c r="N462" s="408"/>
      <c r="O462" s="411"/>
      <c r="P462" s="417">
        <v>5.8879407355271001</v>
      </c>
      <c r="Q462" s="237">
        <v>72.733765708053383</v>
      </c>
      <c r="R462" s="237">
        <v>0</v>
      </c>
      <c r="S462" s="237">
        <v>14.419535434145406</v>
      </c>
      <c r="T462" s="237">
        <v>2.1205258752212113</v>
      </c>
      <c r="U462" s="237">
        <v>0.31317315982373489</v>
      </c>
      <c r="V462" s="237">
        <v>2.7138246990283976</v>
      </c>
      <c r="W462" s="237">
        <v>2.8904611817478374</v>
      </c>
      <c r="X462" s="412">
        <v>4.8087139419800309</v>
      </c>
      <c r="Y462" s="270">
        <v>0.69281122506780557</v>
      </c>
      <c r="Z462" s="270">
        <v>110.10148820614197</v>
      </c>
      <c r="AA462" s="270">
        <v>16997.592871558954</v>
      </c>
      <c r="AB462" s="270">
        <v>217.26106355767544</v>
      </c>
      <c r="AC462" s="270">
        <v>4.456891616616292</v>
      </c>
      <c r="AD462" s="270">
        <v>1.3820298276746159</v>
      </c>
      <c r="AE462" s="270">
        <v>11.718927412968121</v>
      </c>
      <c r="AF462" s="270">
        <v>0.44096296193162587</v>
      </c>
      <c r="AG462" s="270">
        <v>12.169893977321024</v>
      </c>
      <c r="AH462" s="270">
        <v>22.387414796537886</v>
      </c>
      <c r="AI462" s="270">
        <v>2.3620967811353109</v>
      </c>
      <c r="AJ462" s="270">
        <v>8.3952299750440158</v>
      </c>
      <c r="AK462" s="270">
        <v>99.142383352902016</v>
      </c>
      <c r="AL462" s="270">
        <v>9.102426941982122</v>
      </c>
      <c r="AM462" s="270">
        <v>1.8747500030333524</v>
      </c>
      <c r="AN462" s="270">
        <v>177.33808208364195</v>
      </c>
      <c r="AO462" s="270">
        <v>3.2241567651906555</v>
      </c>
      <c r="AP462" s="270">
        <v>2497.9084672701133</v>
      </c>
      <c r="AQ462" s="270">
        <v>0.6512996529813313</v>
      </c>
      <c r="AR462" s="270">
        <v>2.2336752828287305</v>
      </c>
      <c r="AS462" s="270">
        <v>0.37809213875158809</v>
      </c>
      <c r="AT462" s="270">
        <v>2.601333571548984</v>
      </c>
      <c r="AU462" s="270">
        <v>13.986948882841974</v>
      </c>
      <c r="AV462" s="270">
        <v>0.59389187825428513</v>
      </c>
      <c r="AW462" s="270">
        <v>1.8710854858461472</v>
      </c>
      <c r="AX462" s="270">
        <v>0.30866058209595493</v>
      </c>
      <c r="AY462" s="270">
        <v>2.2646840505988273</v>
      </c>
      <c r="AZ462" s="270">
        <v>0.38443676867415338</v>
      </c>
      <c r="BA462" s="270">
        <v>54.922803895580117</v>
      </c>
      <c r="BB462" s="270">
        <v>9.8329483623644585</v>
      </c>
      <c r="BC462" s="270">
        <v>18.132781771512391</v>
      </c>
      <c r="BD462" s="270">
        <v>116.04080764153356</v>
      </c>
      <c r="BE462" s="270">
        <v>73.339978142374989</v>
      </c>
      <c r="BF462" s="270">
        <v>134.48912150240955</v>
      </c>
      <c r="BG462" s="26"/>
    </row>
    <row r="463" spans="1:59" s="96" customFormat="1" ht="12.75" x14ac:dyDescent="0.2">
      <c r="A463" s="13">
        <v>0.70000000000000095</v>
      </c>
      <c r="B463" s="279">
        <v>790</v>
      </c>
      <c r="C463" s="408">
        <v>6.8365184062826696</v>
      </c>
      <c r="D463" s="408">
        <v>12.266540253420899</v>
      </c>
      <c r="E463" s="408"/>
      <c r="F463" s="408">
        <v>14.1229117232596</v>
      </c>
      <c r="G463" s="408">
        <v>59.424047737441903</v>
      </c>
      <c r="H463" s="408">
        <v>6.2690799957229402E-3</v>
      </c>
      <c r="I463" s="408"/>
      <c r="J463" s="408">
        <v>7.1910657081939098</v>
      </c>
      <c r="K463" s="408"/>
      <c r="L463" s="408">
        <v>0.15264709140536201</v>
      </c>
      <c r="M463" s="408"/>
      <c r="N463" s="408"/>
      <c r="O463" s="411"/>
      <c r="P463" s="417">
        <v>6.10269759542245</v>
      </c>
      <c r="Q463" s="237">
        <v>72.517661217264092</v>
      </c>
      <c r="R463" s="237">
        <v>0</v>
      </c>
      <c r="S463" s="237">
        <v>14.647246974466352</v>
      </c>
      <c r="T463" s="237">
        <v>1.9648220238520826</v>
      </c>
      <c r="U463" s="237">
        <v>0.2855413643339676</v>
      </c>
      <c r="V463" s="237">
        <v>2.7213053918107466</v>
      </c>
      <c r="W463" s="237">
        <v>2.9140589598626088</v>
      </c>
      <c r="X463" s="412">
        <v>4.9493640684101505</v>
      </c>
      <c r="Y463" s="270">
        <v>0.71232751509632297</v>
      </c>
      <c r="Z463" s="270">
        <v>116.01149580180143</v>
      </c>
      <c r="AA463" s="270">
        <v>17285.864166351908</v>
      </c>
      <c r="AB463" s="270">
        <v>233.84645017813656</v>
      </c>
      <c r="AC463" s="270">
        <v>4.6874857340354543</v>
      </c>
      <c r="AD463" s="270">
        <v>1.4608949474023911</v>
      </c>
      <c r="AE463" s="270">
        <v>12.056916048326096</v>
      </c>
      <c r="AF463" s="270">
        <v>0.44430410172531276</v>
      </c>
      <c r="AG463" s="270">
        <v>12.438022166407734</v>
      </c>
      <c r="AH463" s="270">
        <v>22.574156029522275</v>
      </c>
      <c r="AI463" s="270">
        <v>2.360531859406533</v>
      </c>
      <c r="AJ463" s="270">
        <v>8.8083841015895494</v>
      </c>
      <c r="AK463" s="270">
        <v>106.22602997340809</v>
      </c>
      <c r="AL463" s="270">
        <v>9.0448236980675887</v>
      </c>
      <c r="AM463" s="270">
        <v>1.8537558655212336</v>
      </c>
      <c r="AN463" s="270">
        <v>179.17789072950882</v>
      </c>
      <c r="AO463" s="270">
        <v>3.2202107043970885</v>
      </c>
      <c r="AP463" s="270">
        <v>2466.4650402570983</v>
      </c>
      <c r="AQ463" s="270">
        <v>0.65726858898670726</v>
      </c>
      <c r="AR463" s="270">
        <v>2.2051335398414165</v>
      </c>
      <c r="AS463" s="270">
        <v>0.37315892166969045</v>
      </c>
      <c r="AT463" s="270">
        <v>2.5674456949061857</v>
      </c>
      <c r="AU463" s="270">
        <v>13.806587252425757</v>
      </c>
      <c r="AV463" s="270">
        <v>0.58629978271514216</v>
      </c>
      <c r="AW463" s="270">
        <v>1.8479593172709512</v>
      </c>
      <c r="AX463" s="270">
        <v>0.30502872683442211</v>
      </c>
      <c r="AY463" s="270">
        <v>2.239606795983605</v>
      </c>
      <c r="AZ463" s="270">
        <v>0.3804960369379447</v>
      </c>
      <c r="BA463" s="270">
        <v>54.077363541234376</v>
      </c>
      <c r="BB463" s="270">
        <v>9.6700181196948982</v>
      </c>
      <c r="BC463" s="270">
        <v>17.991827320035121</v>
      </c>
      <c r="BD463" s="270">
        <v>121.11351362412964</v>
      </c>
      <c r="BE463" s="270">
        <v>72.823144205376664</v>
      </c>
      <c r="BF463" s="270">
        <v>132.69720453921323</v>
      </c>
      <c r="BG463" s="26"/>
    </row>
    <row r="464" spans="1:59" s="96" customFormat="1" ht="12.75" x14ac:dyDescent="0.2">
      <c r="A464" s="13">
        <v>0.750000000000002</v>
      </c>
      <c r="B464" s="279">
        <v>790</v>
      </c>
      <c r="C464" s="408">
        <v>6.3188230116196102</v>
      </c>
      <c r="D464" s="408">
        <v>12.2820182462613</v>
      </c>
      <c r="E464" s="408"/>
      <c r="F464" s="408">
        <v>12.8202476306076</v>
      </c>
      <c r="G464" s="408">
        <v>60.4938537425828</v>
      </c>
      <c r="H464" s="408">
        <v>2.2004475725469701E-2</v>
      </c>
      <c r="I464" s="408"/>
      <c r="J464" s="408">
        <v>7.97407734151854</v>
      </c>
      <c r="K464" s="408"/>
      <c r="L464" s="408">
        <v>8.89755516846229E-2</v>
      </c>
      <c r="M464" s="408"/>
      <c r="N464" s="408"/>
      <c r="O464" s="411"/>
      <c r="P464" s="417">
        <v>6.3135735447238401</v>
      </c>
      <c r="Q464" s="237">
        <v>72.29538146622005</v>
      </c>
      <c r="R464" s="237">
        <v>0</v>
      </c>
      <c r="S464" s="237">
        <v>14.860076262136435</v>
      </c>
      <c r="T464" s="237">
        <v>1.8448523981881293</v>
      </c>
      <c r="U464" s="237">
        <v>0.26522167834537624</v>
      </c>
      <c r="V464" s="237">
        <v>2.7280069955946713</v>
      </c>
      <c r="W464" s="237">
        <v>2.9481880502365123</v>
      </c>
      <c r="X464" s="412">
        <v>5.0582731492788389</v>
      </c>
      <c r="Y464" s="270">
        <v>0.73041914332951063</v>
      </c>
      <c r="Z464" s="270">
        <v>121.58263425186924</v>
      </c>
      <c r="AA464" s="270">
        <v>17543.676914518583</v>
      </c>
      <c r="AB464" s="270">
        <v>251.63166117768625</v>
      </c>
      <c r="AC464" s="270">
        <v>4.9137961164925361</v>
      </c>
      <c r="AD464" s="270">
        <v>1.5393932006203743</v>
      </c>
      <c r="AE464" s="270">
        <v>12.389337146559255</v>
      </c>
      <c r="AF464" s="270">
        <v>0.44730635930995849</v>
      </c>
      <c r="AG464" s="270">
        <v>12.699791682174299</v>
      </c>
      <c r="AH464" s="270">
        <v>22.75347438141603</v>
      </c>
      <c r="AI464" s="270">
        <v>2.3593690940428536</v>
      </c>
      <c r="AJ464" s="270">
        <v>9.2421657195766294</v>
      </c>
      <c r="AK464" s="270">
        <v>114.2847251650812</v>
      </c>
      <c r="AL464" s="270">
        <v>8.9933432659210624</v>
      </c>
      <c r="AM464" s="270">
        <v>1.8349006781786108</v>
      </c>
      <c r="AN464" s="270">
        <v>180.83635448309198</v>
      </c>
      <c r="AO464" s="270">
        <v>3.2157809785398008</v>
      </c>
      <c r="AP464" s="270">
        <v>2438.1935962127295</v>
      </c>
      <c r="AQ464" s="270">
        <v>0.6636541964182654</v>
      </c>
      <c r="AR464" s="270">
        <v>2.1794497735039293</v>
      </c>
      <c r="AS464" s="270">
        <v>0.36871063449898162</v>
      </c>
      <c r="AT464" s="270">
        <v>2.5367977651110665</v>
      </c>
      <c r="AU464" s="270">
        <v>13.643083860616311</v>
      </c>
      <c r="AV464" s="270">
        <v>0.57940701591536004</v>
      </c>
      <c r="AW464" s="270">
        <v>1.8268666387125083</v>
      </c>
      <c r="AX464" s="270">
        <v>0.30169726985379064</v>
      </c>
      <c r="AY464" s="270">
        <v>2.2164520158708751</v>
      </c>
      <c r="AZ464" s="270">
        <v>0.37682796640371141</v>
      </c>
      <c r="BA464" s="270">
        <v>53.312227573242559</v>
      </c>
      <c r="BB464" s="270">
        <v>9.5245711470938161</v>
      </c>
      <c r="BC464" s="270">
        <v>17.859991800594543</v>
      </c>
      <c r="BD464" s="270">
        <v>126.24377226742141</v>
      </c>
      <c r="BE464" s="270">
        <v>72.241707112637883</v>
      </c>
      <c r="BF464" s="270">
        <v>131.07707147005678</v>
      </c>
      <c r="BG464" s="26"/>
    </row>
    <row r="465" spans="1:59" s="96" customFormat="1" ht="12.75" x14ac:dyDescent="0.2">
      <c r="A465" s="13">
        <v>0.79999999999999805</v>
      </c>
      <c r="B465" s="279">
        <v>790</v>
      </c>
      <c r="C465" s="408">
        <v>5.8461801553260297</v>
      </c>
      <c r="D465" s="408">
        <v>12.3516007052849</v>
      </c>
      <c r="E465" s="408"/>
      <c r="F465" s="408">
        <v>11.557230120018801</v>
      </c>
      <c r="G465" s="408">
        <v>61.458065293844903</v>
      </c>
      <c r="H465" s="408">
        <v>4.4903915218342999E-2</v>
      </c>
      <c r="I465" s="408"/>
      <c r="J465" s="408">
        <v>8.7125797668683802</v>
      </c>
      <c r="K465" s="408"/>
      <c r="L465" s="408">
        <v>2.94400434386046E-2</v>
      </c>
      <c r="M465" s="408"/>
      <c r="N465" s="408"/>
      <c r="O465" s="411"/>
      <c r="P465" s="417">
        <v>6.53757544752487</v>
      </c>
      <c r="Q465" s="237">
        <v>72.128237066195453</v>
      </c>
      <c r="R465" s="237">
        <v>0</v>
      </c>
      <c r="S465" s="237">
        <v>15.071246110047412</v>
      </c>
      <c r="T465" s="237">
        <v>1.6812147015679988</v>
      </c>
      <c r="U465" s="237">
        <v>0.242274482279765</v>
      </c>
      <c r="V465" s="237">
        <v>2.736392286985168</v>
      </c>
      <c r="W465" s="237">
        <v>2.992277126998562</v>
      </c>
      <c r="X465" s="412">
        <v>5.1483582259256444</v>
      </c>
      <c r="Y465" s="270">
        <v>0.74788906948512957</v>
      </c>
      <c r="Z465" s="270">
        <v>126.98349176241803</v>
      </c>
      <c r="AA465" s="270">
        <v>17784.028533788602</v>
      </c>
      <c r="AB465" s="270">
        <v>270.71995158823762</v>
      </c>
      <c r="AC465" s="270">
        <v>5.1412439551578482</v>
      </c>
      <c r="AD465" s="270">
        <v>1.6195608119447626</v>
      </c>
      <c r="AE465" s="270">
        <v>12.721223335899868</v>
      </c>
      <c r="AF465" s="270">
        <v>0.45022216478531318</v>
      </c>
      <c r="AG465" s="270">
        <v>12.960993880414355</v>
      </c>
      <c r="AH465" s="270">
        <v>22.934225995556556</v>
      </c>
      <c r="AI465" s="270">
        <v>2.359308239098231</v>
      </c>
      <c r="AJ465" s="270">
        <v>9.6986196563196341</v>
      </c>
      <c r="AK465" s="270">
        <v>123.35439370706732</v>
      </c>
      <c r="AL465" s="270">
        <v>8.9498928852659727</v>
      </c>
      <c r="AM465" s="270">
        <v>1.8183928184221885</v>
      </c>
      <c r="AN465" s="270">
        <v>182.41543289269069</v>
      </c>
      <c r="AO465" s="270">
        <v>3.2121110625883063</v>
      </c>
      <c r="AP465" s="270">
        <v>2413.1051412543966</v>
      </c>
      <c r="AQ465" s="270">
        <v>0.67034615905259332</v>
      </c>
      <c r="AR465" s="270">
        <v>2.1567997056538091</v>
      </c>
      <c r="AS465" s="270">
        <v>0.36477628647630667</v>
      </c>
      <c r="AT465" s="270">
        <v>2.5096076153078397</v>
      </c>
      <c r="AU465" s="270">
        <v>13.497725878687847</v>
      </c>
      <c r="AV465" s="270">
        <v>0.57327186816947995</v>
      </c>
      <c r="AW465" s="270">
        <v>1.8080280750625477</v>
      </c>
      <c r="AX465" s="270">
        <v>0.29871049837731861</v>
      </c>
      <c r="AY465" s="270">
        <v>2.1956090587944872</v>
      </c>
      <c r="AZ465" s="270">
        <v>0.37351089858559788</v>
      </c>
      <c r="BA465" s="270">
        <v>52.629496980848529</v>
      </c>
      <c r="BB465" s="270">
        <v>9.3960156952927729</v>
      </c>
      <c r="BC465" s="270">
        <v>17.736388678692038</v>
      </c>
      <c r="BD465" s="270">
        <v>131.38128758044664</v>
      </c>
      <c r="BE465" s="270">
        <v>71.616711022200946</v>
      </c>
      <c r="BF465" s="270">
        <v>129.63029741091799</v>
      </c>
      <c r="BG465" s="26"/>
    </row>
    <row r="466" spans="1:59" s="96" customFormat="1" ht="12.75" x14ac:dyDescent="0.2">
      <c r="A466" s="13">
        <v>0.84999999999998199</v>
      </c>
      <c r="B466" s="279">
        <v>789.99999999999</v>
      </c>
      <c r="C466" s="408">
        <v>5.6098521919468096</v>
      </c>
      <c r="D466" s="408">
        <v>12.489007783132401</v>
      </c>
      <c r="E466" s="408"/>
      <c r="F466" s="408">
        <v>10.3299847494236</v>
      </c>
      <c r="G466" s="408">
        <v>61.794923746598201</v>
      </c>
      <c r="H466" s="408"/>
      <c r="I466" s="408">
        <v>0.46636868361140599</v>
      </c>
      <c r="J466" s="408">
        <v>9.3044212353414597</v>
      </c>
      <c r="K466" s="408"/>
      <c r="L466" s="408">
        <v>5.44160994612038E-3</v>
      </c>
      <c r="M466" s="408"/>
      <c r="N466" s="408"/>
      <c r="O466" s="411"/>
      <c r="P466" s="417">
        <v>6.7372408593480699</v>
      </c>
      <c r="Q466" s="237">
        <v>71.939741869015279</v>
      </c>
      <c r="R466" s="237">
        <v>0</v>
      </c>
      <c r="S466" s="237">
        <v>15.26199647464761</v>
      </c>
      <c r="T466" s="237">
        <v>1.5457336821579175</v>
      </c>
      <c r="U466" s="237">
        <v>0.21928460488991947</v>
      </c>
      <c r="V466" s="237">
        <v>2.7207694001799725</v>
      </c>
      <c r="W466" s="237">
        <v>3.0206592823004859</v>
      </c>
      <c r="X466" s="412">
        <v>5.2918146868088112</v>
      </c>
      <c r="Y466" s="270">
        <v>0.76194230096804771</v>
      </c>
      <c r="Z466" s="270">
        <v>132.16264963472329</v>
      </c>
      <c r="AA466" s="270">
        <v>18134.160041976993</v>
      </c>
      <c r="AB466" s="270">
        <v>295.43337178119623</v>
      </c>
      <c r="AC466" s="270">
        <v>5.2865702427792822</v>
      </c>
      <c r="AD466" s="270">
        <v>1.6714824873151062</v>
      </c>
      <c r="AE466" s="270">
        <v>12.971030289722396</v>
      </c>
      <c r="AF466" s="270">
        <v>0.45233531756511219</v>
      </c>
      <c r="AG466" s="270">
        <v>13.204734838153378</v>
      </c>
      <c r="AH466" s="270">
        <v>23.150697256922975</v>
      </c>
      <c r="AI466" s="270">
        <v>2.3677724689349442</v>
      </c>
      <c r="AJ466" s="270">
        <v>10.134679135524657</v>
      </c>
      <c r="AK466" s="270">
        <v>133.66953606286455</v>
      </c>
      <c r="AL466" s="270">
        <v>8.952684120079125</v>
      </c>
      <c r="AM466" s="270">
        <v>1.8070872889957985</v>
      </c>
      <c r="AN466" s="270">
        <v>182.30920914579815</v>
      </c>
      <c r="AO466" s="270">
        <v>3.2057851894377776</v>
      </c>
      <c r="AP466" s="270">
        <v>2396.0174497764488</v>
      </c>
      <c r="AQ466" s="270">
        <v>0.67750183845873868</v>
      </c>
      <c r="AR466" s="270">
        <v>2.1229192165517112</v>
      </c>
      <c r="AS466" s="270">
        <v>0.35629986248890072</v>
      </c>
      <c r="AT466" s="270">
        <v>2.4263834062987573</v>
      </c>
      <c r="AU466" s="270">
        <v>12.947723412664335</v>
      </c>
      <c r="AV466" s="270">
        <v>0.54765463193294051</v>
      </c>
      <c r="AW466" s="270">
        <v>1.7043590019749058</v>
      </c>
      <c r="AX466" s="270">
        <v>0.27773204926088041</v>
      </c>
      <c r="AY466" s="270">
        <v>2.0155244657378115</v>
      </c>
      <c r="AZ466" s="270">
        <v>0.3387553960509031</v>
      </c>
      <c r="BA466" s="270">
        <v>50.771088162132408</v>
      </c>
      <c r="BB466" s="270">
        <v>9.3376466522821513</v>
      </c>
      <c r="BC466" s="270">
        <v>17.705174780363201</v>
      </c>
      <c r="BD466" s="270">
        <v>134.18532534831732</v>
      </c>
      <c r="BE466" s="270">
        <v>70.589874816549056</v>
      </c>
      <c r="BF466" s="270">
        <v>128.38623231390076</v>
      </c>
      <c r="BG466" s="26"/>
    </row>
    <row r="467" spans="1:59" s="96" customFormat="1" ht="12.75" x14ac:dyDescent="0.2">
      <c r="A467" s="13">
        <v>0.89999999999999114</v>
      </c>
      <c r="B467" s="279">
        <v>790.00000000001</v>
      </c>
      <c r="C467" s="408">
        <v>6.55365362108006</v>
      </c>
      <c r="D467" s="408">
        <v>13.1981827399335</v>
      </c>
      <c r="E467" s="408"/>
      <c r="F467" s="408">
        <v>9.1510027804407503</v>
      </c>
      <c r="G467" s="408">
        <v>57.135157903846803</v>
      </c>
      <c r="H467" s="408"/>
      <c r="I467" s="408">
        <v>4.6510374911037404</v>
      </c>
      <c r="J467" s="408">
        <v>9.1230812821693092</v>
      </c>
      <c r="K467" s="408"/>
      <c r="L467" s="408"/>
      <c r="M467" s="408">
        <v>0.18788418142589899</v>
      </c>
      <c r="N467" s="408"/>
      <c r="O467" s="411"/>
      <c r="P467" s="417">
        <v>7.0234031597624602</v>
      </c>
      <c r="Q467" s="237">
        <v>71.88223469631366</v>
      </c>
      <c r="R467" s="237">
        <v>0</v>
      </c>
      <c r="S467" s="237">
        <v>15.429073137727192</v>
      </c>
      <c r="T467" s="237">
        <v>1.391575422638339</v>
      </c>
      <c r="U467" s="237">
        <v>0.20797958556848592</v>
      </c>
      <c r="V467" s="237">
        <v>2.6317900865760584</v>
      </c>
      <c r="W467" s="237">
        <v>3.3005826974746264</v>
      </c>
      <c r="X467" s="412">
        <v>5.1567643737016358</v>
      </c>
      <c r="Y467" s="270">
        <v>0.75626104196273691</v>
      </c>
      <c r="Z467" s="270">
        <v>123.25154482456878</v>
      </c>
      <c r="AA467" s="270">
        <v>18628.591902716136</v>
      </c>
      <c r="AB467" s="270">
        <v>298.26720299427552</v>
      </c>
      <c r="AC467" s="270">
        <v>4.9737616058535421</v>
      </c>
      <c r="AD467" s="270">
        <v>1.5550626435832164</v>
      </c>
      <c r="AE467" s="270">
        <v>12.994493010399713</v>
      </c>
      <c r="AF467" s="270">
        <v>0.44947661435166003</v>
      </c>
      <c r="AG467" s="270">
        <v>13.177423880833572</v>
      </c>
      <c r="AH467" s="270">
        <v>23.29020972602607</v>
      </c>
      <c r="AI467" s="270">
        <v>2.4121593333128102</v>
      </c>
      <c r="AJ467" s="270">
        <v>10.3970478781366</v>
      </c>
      <c r="AK467" s="270">
        <v>145.61879430526855</v>
      </c>
      <c r="AL467" s="270">
        <v>9.1735136768940198</v>
      </c>
      <c r="AM467" s="270">
        <v>1.8106344382583477</v>
      </c>
      <c r="AN467" s="270">
        <v>174.15285030485492</v>
      </c>
      <c r="AO467" s="270">
        <v>3.2272770089681946</v>
      </c>
      <c r="AP467" s="270">
        <v>2343.0780648474279</v>
      </c>
      <c r="AQ467" s="270">
        <v>0.68070880046589533</v>
      </c>
      <c r="AR467" s="270">
        <v>1.9871265645027019</v>
      </c>
      <c r="AS467" s="270">
        <v>0.31472898391041199</v>
      </c>
      <c r="AT467" s="270">
        <v>1.9890403489805422</v>
      </c>
      <c r="AU467" s="270">
        <v>10.067258363972192</v>
      </c>
      <c r="AV467" s="270">
        <v>0.41411694326586179</v>
      </c>
      <c r="AW467" s="270">
        <v>1.1841398300295745</v>
      </c>
      <c r="AX467" s="270">
        <v>0.17833633704535196</v>
      </c>
      <c r="AY467" s="270">
        <v>1.2095095351610985</v>
      </c>
      <c r="AZ467" s="270">
        <v>0.19151182953565465</v>
      </c>
      <c r="BA467" s="270">
        <v>41.400826638689459</v>
      </c>
      <c r="BB467" s="270">
        <v>9.8508474317018937</v>
      </c>
      <c r="BC467" s="270">
        <v>18.496827322797682</v>
      </c>
      <c r="BD467" s="270">
        <v>121.05112857823418</v>
      </c>
      <c r="BE467" s="270">
        <v>65.656431493164476</v>
      </c>
      <c r="BF467" s="270">
        <v>128.88217891135375</v>
      </c>
      <c r="BG467" s="26"/>
    </row>
    <row r="468" spans="1:59" s="96" customFormat="1" ht="12.75" x14ac:dyDescent="0.2">
      <c r="A468" s="13">
        <v>0.95000000000000195</v>
      </c>
      <c r="B468" s="279">
        <v>790</v>
      </c>
      <c r="C468" s="408">
        <v>7.3544356111434297</v>
      </c>
      <c r="D468" s="408">
        <v>13.774895443398</v>
      </c>
      <c r="E468" s="408"/>
      <c r="F468" s="408">
        <v>8.2279715124898392</v>
      </c>
      <c r="G468" s="408">
        <v>52.401314468837498</v>
      </c>
      <c r="H468" s="408"/>
      <c r="I468" s="408">
        <v>8.8874161252416197</v>
      </c>
      <c r="J468" s="408">
        <v>8.9076170493801197</v>
      </c>
      <c r="K468" s="408"/>
      <c r="L468" s="408"/>
      <c r="M468" s="408">
        <v>0.44634978950942999</v>
      </c>
      <c r="N468" s="408"/>
      <c r="O468" s="411"/>
      <c r="P468" s="417">
        <v>7.3519283727946103</v>
      </c>
      <c r="Q468" s="237">
        <v>71.842229499103155</v>
      </c>
      <c r="R468" s="237">
        <v>0</v>
      </c>
      <c r="S468" s="237">
        <v>15.583117143715972</v>
      </c>
      <c r="T468" s="237">
        <v>1.226947400475364</v>
      </c>
      <c r="U468" s="237">
        <v>0.19270736060933638</v>
      </c>
      <c r="V468" s="237">
        <v>2.4954144987345019</v>
      </c>
      <c r="W468" s="237">
        <v>3.5952563985685866</v>
      </c>
      <c r="X468" s="412">
        <v>5.064327698793063</v>
      </c>
      <c r="Y468" s="270">
        <v>0.7556305214497453</v>
      </c>
      <c r="Z468" s="270">
        <v>116.45453268415062</v>
      </c>
      <c r="AA468" s="270">
        <v>19188.715527337477</v>
      </c>
      <c r="AB468" s="270">
        <v>297.6656421036555</v>
      </c>
      <c r="AC468" s="270">
        <v>4.7423008633119688</v>
      </c>
      <c r="AD468" s="270">
        <v>1.4685532460018116</v>
      </c>
      <c r="AE468" s="270">
        <v>12.981442572989117</v>
      </c>
      <c r="AF468" s="270">
        <v>0.44285985040114961</v>
      </c>
      <c r="AG468" s="270">
        <v>13.036824882897788</v>
      </c>
      <c r="AH468" s="270">
        <v>23.202883673457283</v>
      </c>
      <c r="AI468" s="270">
        <v>2.4390623948511023</v>
      </c>
      <c r="AJ468" s="270">
        <v>10.653937528412399</v>
      </c>
      <c r="AK468" s="270">
        <v>156.65715934860518</v>
      </c>
      <c r="AL468" s="270">
        <v>9.330191016523349</v>
      </c>
      <c r="AM468" s="270">
        <v>1.8040477040775753</v>
      </c>
      <c r="AN468" s="270">
        <v>166.67131953777479</v>
      </c>
      <c r="AO468" s="270">
        <v>3.2492830436084326</v>
      </c>
      <c r="AP468" s="270">
        <v>2255.869958782117</v>
      </c>
      <c r="AQ468" s="270">
        <v>0.67780801001410118</v>
      </c>
      <c r="AR468" s="270">
        <v>1.8604727791052897</v>
      </c>
      <c r="AS468" s="270">
        <v>0.28090765125661715</v>
      </c>
      <c r="AT468" s="270">
        <v>1.6799482080399923</v>
      </c>
      <c r="AU468" s="270">
        <v>8.2129021470294994</v>
      </c>
      <c r="AV468" s="270">
        <v>0.33197770224145939</v>
      </c>
      <c r="AW468" s="270">
        <v>0.90423026498961656</v>
      </c>
      <c r="AX468" s="270">
        <v>0.13089809829144644</v>
      </c>
      <c r="AY468" s="270">
        <v>0.86106846673199722</v>
      </c>
      <c r="AZ468" s="270">
        <v>0.13303680334514781</v>
      </c>
      <c r="BA468" s="270">
        <v>34.902875411769919</v>
      </c>
      <c r="BB468" s="270">
        <v>10.440829241773933</v>
      </c>
      <c r="BC468" s="270">
        <v>19.400151585158707</v>
      </c>
      <c r="BD468" s="270">
        <v>110.21667211393159</v>
      </c>
      <c r="BE468" s="270">
        <v>61.549906831240897</v>
      </c>
      <c r="BF468" s="270">
        <v>129.33645160267517</v>
      </c>
      <c r="BG468" s="26"/>
    </row>
    <row r="469" spans="1:59" s="96" customFormat="1" ht="12.75" x14ac:dyDescent="0.2">
      <c r="A469" s="13">
        <v>0.999999999999996</v>
      </c>
      <c r="B469" s="279">
        <v>790</v>
      </c>
      <c r="C469" s="408">
        <v>8.0490860743803392</v>
      </c>
      <c r="D469" s="408">
        <v>14.2714780476834</v>
      </c>
      <c r="E469" s="408"/>
      <c r="F469" s="408">
        <v>7.4465945991956897</v>
      </c>
      <c r="G469" s="408">
        <v>48.154499993607899</v>
      </c>
      <c r="H469" s="408"/>
      <c r="I469" s="408">
        <v>12.7060243533791</v>
      </c>
      <c r="J469" s="408">
        <v>8.7069858769084494</v>
      </c>
      <c r="K469" s="408"/>
      <c r="L469" s="408"/>
      <c r="M469" s="408">
        <v>0.66533105484507005</v>
      </c>
      <c r="N469" s="408"/>
      <c r="O469" s="411"/>
      <c r="P469" s="417">
        <v>7.6244851408203802</v>
      </c>
      <c r="Q469" s="237">
        <v>71.763524206581806</v>
      </c>
      <c r="R469" s="237">
        <v>0</v>
      </c>
      <c r="S469" s="237">
        <v>15.725456418251154</v>
      </c>
      <c r="T469" s="237">
        <v>1.1096127377279916</v>
      </c>
      <c r="U469" s="237">
        <v>0.18330606680514355</v>
      </c>
      <c r="V469" s="237">
        <v>2.3622985318502305</v>
      </c>
      <c r="W469" s="237">
        <v>3.8630788938934892</v>
      </c>
      <c r="X469" s="412">
        <v>4.9927231448901956</v>
      </c>
      <c r="Y469" s="270">
        <v>0.7561185393416664</v>
      </c>
      <c r="Z469" s="270">
        <v>111.22303255091052</v>
      </c>
      <c r="AA469" s="270">
        <v>19736.344788824917</v>
      </c>
      <c r="AB469" s="270">
        <v>297.06150595010166</v>
      </c>
      <c r="AC469" s="270">
        <v>4.5603878088269179</v>
      </c>
      <c r="AD469" s="270">
        <v>1.4012576974131981</v>
      </c>
      <c r="AE469" s="270">
        <v>12.990622734976268</v>
      </c>
      <c r="AF469" s="270">
        <v>0.4383198719498782</v>
      </c>
      <c r="AG469" s="270">
        <v>12.942549120517702</v>
      </c>
      <c r="AH469" s="270">
        <v>23.179896063227012</v>
      </c>
      <c r="AI469" s="270">
        <v>2.4685760724928971</v>
      </c>
      <c r="AJ469" s="270">
        <v>10.889839279463622</v>
      </c>
      <c r="AK469" s="270">
        <v>167.55047502065506</v>
      </c>
      <c r="AL469" s="270">
        <v>9.4938369099727158</v>
      </c>
      <c r="AM469" s="270">
        <v>1.8003719815667716</v>
      </c>
      <c r="AN469" s="270">
        <v>160.64318459414969</v>
      </c>
      <c r="AO469" s="270">
        <v>3.2720951252107424</v>
      </c>
      <c r="AP469" s="270">
        <v>2189.4064182037396</v>
      </c>
      <c r="AQ469" s="270">
        <v>0.67559980689960908</v>
      </c>
      <c r="AR469" s="270">
        <v>1.7606069936895841</v>
      </c>
      <c r="AS469" s="270">
        <v>0.25622239560844956</v>
      </c>
      <c r="AT469" s="270">
        <v>1.4740345693409638</v>
      </c>
      <c r="AU469" s="270">
        <v>7.0447876585621936</v>
      </c>
      <c r="AV469" s="270">
        <v>0.28167986787247951</v>
      </c>
      <c r="AW469" s="270">
        <v>0.74554523363051783</v>
      </c>
      <c r="AX469" s="270">
        <v>0.10559656364481566</v>
      </c>
      <c r="AY469" s="270">
        <v>0.68363772484826912</v>
      </c>
      <c r="AZ469" s="270">
        <v>0.1043329154541638</v>
      </c>
      <c r="BA469" s="270">
        <v>30.573398671089258</v>
      </c>
      <c r="BB469" s="270">
        <v>11.033881145020557</v>
      </c>
      <c r="BC469" s="270">
        <v>20.291267533946503</v>
      </c>
      <c r="BD469" s="270">
        <v>101.98710447483477</v>
      </c>
      <c r="BE469" s="270">
        <v>58.288283915586746</v>
      </c>
      <c r="BF469" s="270">
        <v>129.77409840122272</v>
      </c>
      <c r="BG469" s="26"/>
    </row>
    <row r="470" spans="1:59" s="96" customFormat="1" ht="12.75" x14ac:dyDescent="0.2">
      <c r="A470" s="13">
        <v>1.05000000000001</v>
      </c>
      <c r="B470" s="279">
        <v>790</v>
      </c>
      <c r="C470" s="408">
        <v>8.7044290143068501</v>
      </c>
      <c r="D470" s="408">
        <v>14.857356371183201</v>
      </c>
      <c r="E470" s="408"/>
      <c r="F470" s="408">
        <v>6.7697562685536603</v>
      </c>
      <c r="G470" s="408">
        <v>43.984216990142002</v>
      </c>
      <c r="H470" s="408"/>
      <c r="I470" s="408">
        <v>16.350928689213902</v>
      </c>
      <c r="J470" s="408">
        <v>8.4813554664332393</v>
      </c>
      <c r="K470" s="408"/>
      <c r="L470" s="408"/>
      <c r="M470" s="408">
        <v>0.83726496638806502</v>
      </c>
      <c r="N470" s="408"/>
      <c r="O470" s="411">
        <v>1.4692233779070101E-2</v>
      </c>
      <c r="P470" s="417">
        <v>7.8830300813235299</v>
      </c>
      <c r="Q470" s="237">
        <v>71.681107193049513</v>
      </c>
      <c r="R470" s="237">
        <v>0</v>
      </c>
      <c r="S470" s="237">
        <v>15.860335047997426</v>
      </c>
      <c r="T470" s="237">
        <v>1.0069494661125384</v>
      </c>
      <c r="U470" s="237">
        <v>0.17497557286060991</v>
      </c>
      <c r="V470" s="237">
        <v>2.240263826275886</v>
      </c>
      <c r="W470" s="237">
        <v>4.0992649427725034</v>
      </c>
      <c r="X470" s="412">
        <v>4.9371039509315322</v>
      </c>
      <c r="Y470" s="270">
        <v>0.7580078587657505</v>
      </c>
      <c r="Z470" s="270">
        <v>106.88444579257381</v>
      </c>
      <c r="AA470" s="270">
        <v>20332.117104318433</v>
      </c>
      <c r="AB470" s="270">
        <v>296.45383451951687</v>
      </c>
      <c r="AC470" s="270">
        <v>4.3989612763626491</v>
      </c>
      <c r="AD470" s="270">
        <v>1.3431725070155649</v>
      </c>
      <c r="AE470" s="270">
        <v>11.94337343755949</v>
      </c>
      <c r="AF470" s="270">
        <v>0.40961340190376477</v>
      </c>
      <c r="AG470" s="270">
        <v>12.936288845529115</v>
      </c>
      <c r="AH470" s="270">
        <v>23.327768442111935</v>
      </c>
      <c r="AI470" s="270">
        <v>2.5139766041903679</v>
      </c>
      <c r="AJ470" s="270">
        <v>11.112006130536676</v>
      </c>
      <c r="AK470" s="270">
        <v>178.70760926082738</v>
      </c>
      <c r="AL470" s="270">
        <v>9.7227922717620316</v>
      </c>
      <c r="AM470" s="270">
        <v>1.8060913820478139</v>
      </c>
      <c r="AN470" s="270">
        <v>155.41762018104262</v>
      </c>
      <c r="AO470" s="270">
        <v>3.2975108490427294</v>
      </c>
      <c r="AP470" s="270">
        <v>2117.9028124807578</v>
      </c>
      <c r="AQ470" s="270">
        <v>0.67603434321837008</v>
      </c>
      <c r="AR470" s="270">
        <v>1.6800811663878479</v>
      </c>
      <c r="AS470" s="270">
        <v>0.23693609385552139</v>
      </c>
      <c r="AT470" s="270">
        <v>1.3218227348027765</v>
      </c>
      <c r="AU470" s="270">
        <v>6.2098961244283668</v>
      </c>
      <c r="AV470" s="270">
        <v>0.24635962652668342</v>
      </c>
      <c r="AW470" s="270">
        <v>0.63916209591313522</v>
      </c>
      <c r="AX470" s="270">
        <v>8.9208526017595727E-2</v>
      </c>
      <c r="AY470" s="270">
        <v>0.57157491997193721</v>
      </c>
      <c r="AZ470" s="270">
        <v>8.6549889016882847E-2</v>
      </c>
      <c r="BA470" s="270">
        <v>27.359167090018172</v>
      </c>
      <c r="BB470" s="270">
        <v>11.687709610521457</v>
      </c>
      <c r="BC470" s="270">
        <v>21.218266707150526</v>
      </c>
      <c r="BD470" s="270">
        <v>94.926585796417243</v>
      </c>
      <c r="BE470" s="270">
        <v>55.421594258532579</v>
      </c>
      <c r="BF470" s="270">
        <v>130.48123116194589</v>
      </c>
      <c r="BG470" s="26"/>
    </row>
    <row r="471" spans="1:59" s="96" customFormat="1" ht="12.75" x14ac:dyDescent="0.2">
      <c r="A471" s="13">
        <v>1.1000000000000001</v>
      </c>
      <c r="B471" s="279">
        <v>790</v>
      </c>
      <c r="C471" s="408">
        <v>9.6580445438442499</v>
      </c>
      <c r="D471" s="408">
        <v>17.012440305301801</v>
      </c>
      <c r="E471" s="408"/>
      <c r="F471" s="408">
        <v>6.5892784856013096</v>
      </c>
      <c r="G471" s="408">
        <v>38.074227770901999</v>
      </c>
      <c r="H471" s="408"/>
      <c r="I471" s="408">
        <v>20.3207213177892</v>
      </c>
      <c r="J471" s="408">
        <v>7.8783916413094799</v>
      </c>
      <c r="K471" s="408"/>
      <c r="L471" s="408"/>
      <c r="M471" s="408"/>
      <c r="N471" s="408"/>
      <c r="O471" s="411">
        <v>0.46689593525191497</v>
      </c>
      <c r="P471" s="417">
        <v>8.1905992349776096</v>
      </c>
      <c r="Q471" s="237">
        <v>71.631101403391838</v>
      </c>
      <c r="R471" s="237">
        <v>0</v>
      </c>
      <c r="S471" s="237">
        <v>16.019150077932995</v>
      </c>
      <c r="T471" s="237">
        <v>0.87521822528287685</v>
      </c>
      <c r="U471" s="237">
        <v>0.16027313557019393</v>
      </c>
      <c r="V471" s="237">
        <v>2.1657026320847432</v>
      </c>
      <c r="W471" s="237">
        <v>4.3355997106278021</v>
      </c>
      <c r="X471" s="412">
        <v>4.8129548151095296</v>
      </c>
      <c r="Y471" s="270">
        <v>0.77096511835301651</v>
      </c>
      <c r="Z471" s="270">
        <v>104.93945726587852</v>
      </c>
      <c r="AA471" s="270">
        <v>21707.83968622961</v>
      </c>
      <c r="AB471" s="270">
        <v>308.5136051039014</v>
      </c>
      <c r="AC471" s="270">
        <v>4.1477957833912047</v>
      </c>
      <c r="AD471" s="270">
        <v>1.2644075797614183</v>
      </c>
      <c r="AE471" s="270">
        <v>3.3829115199285633</v>
      </c>
      <c r="AF471" s="270">
        <v>0.14678907571453118</v>
      </c>
      <c r="AG471" s="270">
        <v>15.390306055311314</v>
      </c>
      <c r="AH471" s="270">
        <v>28.734186007827454</v>
      </c>
      <c r="AI471" s="270">
        <v>3.0614724416104639</v>
      </c>
      <c r="AJ471" s="270">
        <v>11.147523478932861</v>
      </c>
      <c r="AK471" s="270">
        <v>190.65523272963438</v>
      </c>
      <c r="AL471" s="270">
        <v>12.021943605674952</v>
      </c>
      <c r="AM471" s="270">
        <v>2.0514184415135155</v>
      </c>
      <c r="AN471" s="270">
        <v>149.67810766360535</v>
      </c>
      <c r="AO471" s="270">
        <v>3.3176791611088432</v>
      </c>
      <c r="AP471" s="270">
        <v>1705.9014593360746</v>
      </c>
      <c r="AQ471" s="270">
        <v>0.75306699327111126</v>
      </c>
      <c r="AR471" s="270">
        <v>1.71062702125984</v>
      </c>
      <c r="AS471" s="270">
        <v>0.22903112742541981</v>
      </c>
      <c r="AT471" s="270">
        <v>1.2246298027094564</v>
      </c>
      <c r="AU471" s="270">
        <v>5.6054246096923848</v>
      </c>
      <c r="AV471" s="270">
        <v>0.22068595754720099</v>
      </c>
      <c r="AW471" s="270">
        <v>0.56161697128800736</v>
      </c>
      <c r="AX471" s="270">
        <v>7.7103153028922303E-2</v>
      </c>
      <c r="AY471" s="270">
        <v>0.48869245779780135</v>
      </c>
      <c r="AZ471" s="270">
        <v>7.3381558641233038E-2</v>
      </c>
      <c r="BA471" s="270">
        <v>24.746640182376559</v>
      </c>
      <c r="BB471" s="270">
        <v>12.767331037702959</v>
      </c>
      <c r="BC471" s="270">
        <v>22.219251460166106</v>
      </c>
      <c r="BD471" s="270">
        <v>85.141911959605267</v>
      </c>
      <c r="BE471" s="270">
        <v>51.713899683825922</v>
      </c>
      <c r="BF471" s="270">
        <v>136.38201756340911</v>
      </c>
      <c r="BG471" s="26"/>
    </row>
    <row r="472" spans="1:59" s="96" customFormat="1" ht="12.75" x14ac:dyDescent="0.2">
      <c r="A472" s="13">
        <v>1.1500000000000099</v>
      </c>
      <c r="B472" s="279">
        <v>790</v>
      </c>
      <c r="C472" s="408">
        <v>10.2221219447958</v>
      </c>
      <c r="D472" s="408">
        <v>17.826838165574301</v>
      </c>
      <c r="E472" s="408"/>
      <c r="F472" s="408">
        <v>6.1615672310274796</v>
      </c>
      <c r="G472" s="408">
        <v>33.991580430288401</v>
      </c>
      <c r="H472" s="408"/>
      <c r="I472" s="408">
        <v>23.663471286548599</v>
      </c>
      <c r="J472" s="408">
        <v>7.5891510095375097</v>
      </c>
      <c r="K472" s="408"/>
      <c r="L472" s="408"/>
      <c r="M472" s="408"/>
      <c r="N472" s="408"/>
      <c r="O472" s="411">
        <v>0.54526993222801001</v>
      </c>
      <c r="P472" s="417">
        <v>8.4449181780477094</v>
      </c>
      <c r="Q472" s="237">
        <v>71.562229947627756</v>
      </c>
      <c r="R472" s="237">
        <v>0</v>
      </c>
      <c r="S472" s="237">
        <v>16.138291397286793</v>
      </c>
      <c r="T472" s="237">
        <v>0.79557084902959185</v>
      </c>
      <c r="U472" s="237">
        <v>0.15245564150715835</v>
      </c>
      <c r="V472" s="237">
        <v>2.0501727268372352</v>
      </c>
      <c r="W472" s="237">
        <v>4.5656981921268374</v>
      </c>
      <c r="X472" s="412">
        <v>4.7355812455846387</v>
      </c>
      <c r="Y472" s="270">
        <v>0.77788145278446874</v>
      </c>
      <c r="Z472" s="270">
        <v>102.28470752206228</v>
      </c>
      <c r="AA472" s="270">
        <v>22545.676017512164</v>
      </c>
      <c r="AB472" s="270">
        <v>309.39200676741439</v>
      </c>
      <c r="AC472" s="270">
        <v>4.0290118695687909</v>
      </c>
      <c r="AD472" s="270">
        <v>1.2236122462802237</v>
      </c>
      <c r="AE472" s="270">
        <v>3.0120369062164865</v>
      </c>
      <c r="AF472" s="270">
        <v>0.13199813166541458</v>
      </c>
      <c r="AG472" s="270">
        <v>15.878138479793868</v>
      </c>
      <c r="AH472" s="270">
        <v>30.033897172241439</v>
      </c>
      <c r="AI472" s="270">
        <v>3.228808869511095</v>
      </c>
      <c r="AJ472" s="270">
        <v>11.326119126483141</v>
      </c>
      <c r="AK472" s="270">
        <v>201.65305608525765</v>
      </c>
      <c r="AL472" s="270">
        <v>12.792236924847767</v>
      </c>
      <c r="AM472" s="270">
        <v>2.1033920245615567</v>
      </c>
      <c r="AN472" s="270">
        <v>145.74791595184584</v>
      </c>
      <c r="AO472" s="270">
        <v>3.3470946594740814</v>
      </c>
      <c r="AP472" s="270">
        <v>1629.0916108638587</v>
      </c>
      <c r="AQ472" s="270">
        <v>0.76639185873771798</v>
      </c>
      <c r="AR472" s="270">
        <v>1.6585882790374491</v>
      </c>
      <c r="AS472" s="270">
        <v>0.21625095296446292</v>
      </c>
      <c r="AT472" s="270">
        <v>1.1312144884943045</v>
      </c>
      <c r="AU472" s="270">
        <v>5.1201228072166201</v>
      </c>
      <c r="AV472" s="270">
        <v>0.20064632177605185</v>
      </c>
      <c r="AW472" s="270">
        <v>0.5048891114255365</v>
      </c>
      <c r="AX472" s="270">
        <v>6.8770055156804788E-2</v>
      </c>
      <c r="AY472" s="270">
        <v>0.43356784494059647</v>
      </c>
      <c r="AZ472" s="270">
        <v>6.4851825715636233E-2</v>
      </c>
      <c r="BA472" s="270">
        <v>22.79597236737316</v>
      </c>
      <c r="BB472" s="270">
        <v>13.635840509727096</v>
      </c>
      <c r="BC472" s="270">
        <v>23.215243792618569</v>
      </c>
      <c r="BD472" s="270">
        <v>80.058067397897773</v>
      </c>
      <c r="BE472" s="270">
        <v>49.49825053349327</v>
      </c>
      <c r="BF472" s="270">
        <v>138.04931698949071</v>
      </c>
      <c r="BG472" s="26"/>
    </row>
    <row r="473" spans="1:59" s="96" customFormat="1" ht="12.75" x14ac:dyDescent="0.2">
      <c r="A473" s="13">
        <v>1.2</v>
      </c>
      <c r="B473" s="279">
        <v>790</v>
      </c>
      <c r="C473" s="408">
        <v>10.692479636593999</v>
      </c>
      <c r="D473" s="408">
        <v>18.625844872993</v>
      </c>
      <c r="E473" s="408"/>
      <c r="F473" s="408">
        <v>5.8155074052206901</v>
      </c>
      <c r="G473" s="408">
        <v>30.294850733955801</v>
      </c>
      <c r="H473" s="408">
        <v>1.3883635725291501E-2</v>
      </c>
      <c r="I473" s="408">
        <v>26.614615145665098</v>
      </c>
      <c r="J473" s="408">
        <v>7.3298263061928104</v>
      </c>
      <c r="K473" s="408"/>
      <c r="L473" s="408"/>
      <c r="M473" s="408"/>
      <c r="N473" s="408"/>
      <c r="O473" s="411">
        <v>0.61299226365330495</v>
      </c>
      <c r="P473" s="417">
        <v>8.6859912497622709</v>
      </c>
      <c r="Q473" s="237">
        <v>71.488143655181915</v>
      </c>
      <c r="R473" s="237">
        <v>0</v>
      </c>
      <c r="S473" s="237">
        <v>16.250364182782821</v>
      </c>
      <c r="T473" s="237">
        <v>0.72711818371976</v>
      </c>
      <c r="U473" s="237">
        <v>0.14594371033136042</v>
      </c>
      <c r="V473" s="237">
        <v>1.9468017473520158</v>
      </c>
      <c r="W473" s="237">
        <v>4.7602372240755075</v>
      </c>
      <c r="X473" s="412">
        <v>4.6813912965566118</v>
      </c>
      <c r="Y473" s="270">
        <v>0.78559709490709295</v>
      </c>
      <c r="Z473" s="270">
        <v>100.03896493494685</v>
      </c>
      <c r="AA473" s="270">
        <v>23349.857128533826</v>
      </c>
      <c r="AB473" s="270">
        <v>308.74138793235016</v>
      </c>
      <c r="AC473" s="270">
        <v>3.935242026367689</v>
      </c>
      <c r="AD473" s="270">
        <v>1.1918952854878073</v>
      </c>
      <c r="AE473" s="270">
        <v>2.7526321385561894</v>
      </c>
      <c r="AF473" s="270">
        <v>0.12150470349154036</v>
      </c>
      <c r="AG473" s="270">
        <v>16.365098062261719</v>
      </c>
      <c r="AH473" s="270">
        <v>31.343623788515849</v>
      </c>
      <c r="AI473" s="270">
        <v>3.3992606776556258</v>
      </c>
      <c r="AJ473" s="270">
        <v>11.497274445377139</v>
      </c>
      <c r="AK473" s="270">
        <v>211.96149583540557</v>
      </c>
      <c r="AL473" s="270">
        <v>13.588615246473552</v>
      </c>
      <c r="AM473" s="270">
        <v>2.155008106930504</v>
      </c>
      <c r="AN473" s="270">
        <v>142.6448139004917</v>
      </c>
      <c r="AO473" s="270">
        <v>3.379143541972025</v>
      </c>
      <c r="AP473" s="270">
        <v>1569.7942167314829</v>
      </c>
      <c r="AQ473" s="270">
        <v>0.77915739618108437</v>
      </c>
      <c r="AR473" s="270">
        <v>1.6167938594061766</v>
      </c>
      <c r="AS473" s="270">
        <v>0.20624633723157643</v>
      </c>
      <c r="AT473" s="270">
        <v>1.0603945899014051</v>
      </c>
      <c r="AU473" s="270">
        <v>4.758591733185388</v>
      </c>
      <c r="AV473" s="270">
        <v>0.18582696566176576</v>
      </c>
      <c r="AW473" s="270">
        <v>0.46369042030488222</v>
      </c>
      <c r="AX473" s="270">
        <v>6.279480282633873E-2</v>
      </c>
      <c r="AY473" s="270">
        <v>0.3943792868729617</v>
      </c>
      <c r="AZ473" s="270">
        <v>5.882605383914348E-2</v>
      </c>
      <c r="BA473" s="270">
        <v>21.321768751641891</v>
      </c>
      <c r="BB473" s="270">
        <v>14.534144029977416</v>
      </c>
      <c r="BC473" s="270">
        <v>24.174399577628002</v>
      </c>
      <c r="BD473" s="270">
        <v>75.966659951463853</v>
      </c>
      <c r="BE473" s="270">
        <v>47.655630806973647</v>
      </c>
      <c r="BF473" s="270">
        <v>139.72159895028545</v>
      </c>
      <c r="BG473" s="26"/>
    </row>
    <row r="474" spans="1:59" s="96" customFormat="1" ht="12.75" x14ac:dyDescent="0.2">
      <c r="A474" s="13">
        <v>1.25</v>
      </c>
      <c r="B474" s="279">
        <v>790</v>
      </c>
      <c r="C474" s="408">
        <v>11.094466726683899</v>
      </c>
      <c r="D474" s="408">
        <v>19.454791188330098</v>
      </c>
      <c r="E474" s="408"/>
      <c r="F474" s="408">
        <v>5.4982495897639696</v>
      </c>
      <c r="G474" s="408">
        <v>26.7348177833363</v>
      </c>
      <c r="H474" s="408">
        <v>6.7919920671241696E-2</v>
      </c>
      <c r="I474" s="408">
        <v>29.3867161753912</v>
      </c>
      <c r="J474" s="408">
        <v>7.0896731995986597</v>
      </c>
      <c r="K474" s="408"/>
      <c r="L474" s="408"/>
      <c r="M474" s="408"/>
      <c r="N474" s="408"/>
      <c r="O474" s="411">
        <v>0.67336541622466795</v>
      </c>
      <c r="P474" s="417">
        <v>8.9347635714522298</v>
      </c>
      <c r="Q474" s="237">
        <v>71.423071146911354</v>
      </c>
      <c r="R474" s="237">
        <v>0</v>
      </c>
      <c r="S474" s="237">
        <v>16.365365852481723</v>
      </c>
      <c r="T474" s="237">
        <v>0.65473882551213769</v>
      </c>
      <c r="U474" s="237">
        <v>0.13739276628311531</v>
      </c>
      <c r="V474" s="237">
        <v>1.8604592125748991</v>
      </c>
      <c r="W474" s="237">
        <v>4.9414582319841909</v>
      </c>
      <c r="X474" s="412">
        <v>4.6175139642525798</v>
      </c>
      <c r="Y474" s="270">
        <v>0.79434828513459887</v>
      </c>
      <c r="Z474" s="270">
        <v>97.657580109511869</v>
      </c>
      <c r="AA474" s="270">
        <v>24096.70826225802</v>
      </c>
      <c r="AB474" s="270">
        <v>304.61714455254378</v>
      </c>
      <c r="AC474" s="270">
        <v>3.8600136992886585</v>
      </c>
      <c r="AD474" s="270">
        <v>1.1665979742939703</v>
      </c>
      <c r="AE474" s="270">
        <v>2.5580053289699736</v>
      </c>
      <c r="AF474" s="270">
        <v>0.11356230910097731</v>
      </c>
      <c r="AG474" s="270">
        <v>16.896006924489811</v>
      </c>
      <c r="AH474" s="270">
        <v>32.765967027787163</v>
      </c>
      <c r="AI474" s="270">
        <v>3.5853824978051518</v>
      </c>
      <c r="AJ474" s="270">
        <v>11.686472966273561</v>
      </c>
      <c r="AK474" s="270">
        <v>222.7111192882177</v>
      </c>
      <c r="AL474" s="270">
        <v>14.4689665023534</v>
      </c>
      <c r="AM474" s="270">
        <v>2.2096656991080832</v>
      </c>
      <c r="AN474" s="270">
        <v>140.10459144882489</v>
      </c>
      <c r="AO474" s="270">
        <v>3.4169961002800608</v>
      </c>
      <c r="AP474" s="270">
        <v>1522.3379650857523</v>
      </c>
      <c r="AQ474" s="270">
        <v>0.79251969873406547</v>
      </c>
      <c r="AR474" s="270">
        <v>1.5809541770627189</v>
      </c>
      <c r="AS474" s="270">
        <v>0.19779538814634218</v>
      </c>
      <c r="AT474" s="270">
        <v>1.0020008728440006</v>
      </c>
      <c r="AU474" s="270">
        <v>4.4644198031269777</v>
      </c>
      <c r="AV474" s="270">
        <v>0.17383527972600232</v>
      </c>
      <c r="AW474" s="270">
        <v>0.43080086862870381</v>
      </c>
      <c r="AX474" s="270">
        <v>5.8069525535562258E-2</v>
      </c>
      <c r="AY474" s="270">
        <v>0.36358415937376531</v>
      </c>
      <c r="AZ474" s="270">
        <v>5.4112669678407402E-2</v>
      </c>
      <c r="BA474" s="270">
        <v>20.10390836877793</v>
      </c>
      <c r="BB474" s="270">
        <v>15.521186521919214</v>
      </c>
      <c r="BC474" s="270">
        <v>25.152209751730094</v>
      </c>
      <c r="BD474" s="270">
        <v>72.443751289815594</v>
      </c>
      <c r="BE474" s="270">
        <v>45.985206290843585</v>
      </c>
      <c r="BF474" s="270">
        <v>141.47387411645997</v>
      </c>
      <c r="BG474" s="26"/>
    </row>
    <row r="475" spans="1:59" s="96" customFormat="1" ht="12.75" x14ac:dyDescent="0.2">
      <c r="A475" s="13">
        <v>1.3</v>
      </c>
      <c r="B475" s="279">
        <v>790</v>
      </c>
      <c r="C475" s="408">
        <v>11.476325759883</v>
      </c>
      <c r="D475" s="408">
        <v>20.387449413568199</v>
      </c>
      <c r="E475" s="408"/>
      <c r="F475" s="408">
        <v>5.2541322865607301</v>
      </c>
      <c r="G475" s="408">
        <v>23.235536836624</v>
      </c>
      <c r="H475" s="408">
        <v>0.115719719615924</v>
      </c>
      <c r="I475" s="408">
        <v>31.965997934277699</v>
      </c>
      <c r="J475" s="408">
        <v>6.8347442669654601</v>
      </c>
      <c r="K475" s="408"/>
      <c r="L475" s="408"/>
      <c r="M475" s="408"/>
      <c r="N475" s="408"/>
      <c r="O475" s="411">
        <v>0.73009378250492196</v>
      </c>
      <c r="P475" s="417">
        <v>9.1802118034758706</v>
      </c>
      <c r="Q475" s="237">
        <v>71.360198159897294</v>
      </c>
      <c r="R475" s="237">
        <v>0</v>
      </c>
      <c r="S475" s="237">
        <v>16.472084557090891</v>
      </c>
      <c r="T475" s="237">
        <v>0.5941645522153669</v>
      </c>
      <c r="U475" s="237">
        <v>0.13011803301769953</v>
      </c>
      <c r="V475" s="237">
        <v>1.7746116020496336</v>
      </c>
      <c r="W475" s="237">
        <v>5.1188208238352679</v>
      </c>
      <c r="X475" s="412">
        <v>4.5500022718938409</v>
      </c>
      <c r="Y475" s="270">
        <v>0.8036696201233674</v>
      </c>
      <c r="Z475" s="270">
        <v>95.56202561008871</v>
      </c>
      <c r="AA475" s="270">
        <v>24892.96199171069</v>
      </c>
      <c r="AB475" s="270">
        <v>300.2789975390088</v>
      </c>
      <c r="AC475" s="270">
        <v>3.7879175951589827</v>
      </c>
      <c r="AD475" s="270">
        <v>1.1433703605954064</v>
      </c>
      <c r="AE475" s="270">
        <v>2.3990944137759889</v>
      </c>
      <c r="AF475" s="270">
        <v>0.10703623321690699</v>
      </c>
      <c r="AG475" s="270">
        <v>17.444620437408204</v>
      </c>
      <c r="AH475" s="270">
        <v>34.290203361458602</v>
      </c>
      <c r="AI475" s="270">
        <v>3.7893285937756365</v>
      </c>
      <c r="AJ475" s="270">
        <v>11.858188696907844</v>
      </c>
      <c r="AK475" s="270">
        <v>232.58872116097987</v>
      </c>
      <c r="AL475" s="270">
        <v>15.456693947095928</v>
      </c>
      <c r="AM475" s="270">
        <v>2.2696962919761337</v>
      </c>
      <c r="AN475" s="270">
        <v>137.95353219465247</v>
      </c>
      <c r="AO475" s="270">
        <v>3.4592918424794572</v>
      </c>
      <c r="AP475" s="270">
        <v>1482.4427883324302</v>
      </c>
      <c r="AQ475" s="270">
        <v>0.8064448067014327</v>
      </c>
      <c r="AR475" s="270">
        <v>1.5515617507845558</v>
      </c>
      <c r="AS475" s="270">
        <v>0.19075408479571693</v>
      </c>
      <c r="AT475" s="270">
        <v>0.95394381614066126</v>
      </c>
      <c r="AU475" s="270">
        <v>4.2243676933297714</v>
      </c>
      <c r="AV475" s="270">
        <v>0.16408578218729902</v>
      </c>
      <c r="AW475" s="270">
        <v>0.40430749695808255</v>
      </c>
      <c r="AX475" s="270">
        <v>5.4288177887115735E-2</v>
      </c>
      <c r="AY475" s="270">
        <v>0.3390497719096876</v>
      </c>
      <c r="AZ475" s="270">
        <v>5.0369646145191342E-2</v>
      </c>
      <c r="BA475" s="270">
        <v>19.10731090237929</v>
      </c>
      <c r="BB475" s="270">
        <v>16.638323173092914</v>
      </c>
      <c r="BC475" s="270">
        <v>26.143113395295568</v>
      </c>
      <c r="BD475" s="270">
        <v>69.264868457741642</v>
      </c>
      <c r="BE475" s="270">
        <v>44.481829651879195</v>
      </c>
      <c r="BF475" s="270">
        <v>143.48800278477756</v>
      </c>
      <c r="BG475" s="26"/>
    </row>
    <row r="476" spans="1:59" s="96" customFormat="1" ht="12.75" x14ac:dyDescent="0.2">
      <c r="A476" s="13">
        <v>1.35</v>
      </c>
      <c r="B476" s="279">
        <v>790</v>
      </c>
      <c r="C476" s="408">
        <v>11.784339861683399</v>
      </c>
      <c r="D476" s="408">
        <v>21.2882082240979</v>
      </c>
      <c r="E476" s="408"/>
      <c r="F476" s="408">
        <v>4.9719972173171803</v>
      </c>
      <c r="G476" s="408">
        <v>19.9191856359841</v>
      </c>
      <c r="H476" s="408">
        <v>0.224098175358768</v>
      </c>
      <c r="I476" s="408">
        <v>34.407402744624399</v>
      </c>
      <c r="J476" s="408">
        <v>6.6263174478587104</v>
      </c>
      <c r="K476" s="408"/>
      <c r="L476" s="408"/>
      <c r="M476" s="408"/>
      <c r="N476" s="408"/>
      <c r="O476" s="411">
        <v>0.77845069307547798</v>
      </c>
      <c r="P476" s="417">
        <v>9.4301289887781206</v>
      </c>
      <c r="Q476" s="237">
        <v>71.296240106175333</v>
      </c>
      <c r="R476" s="237">
        <v>0</v>
      </c>
      <c r="S476" s="237">
        <v>16.586314990068068</v>
      </c>
      <c r="T476" s="237">
        <v>0.53210348286465625</v>
      </c>
      <c r="U476" s="237">
        <v>0.12177642295078842</v>
      </c>
      <c r="V476" s="237">
        <v>1.7073381097221456</v>
      </c>
      <c r="W476" s="237">
        <v>5.2849415864936953</v>
      </c>
      <c r="X476" s="412">
        <v>4.4712853017253282</v>
      </c>
      <c r="Y476" s="270">
        <v>0.81366732908534445</v>
      </c>
      <c r="Z476" s="270">
        <v>93.089232489898805</v>
      </c>
      <c r="AA476" s="270">
        <v>25543.866356579285</v>
      </c>
      <c r="AB476" s="270">
        <v>292.07550043077748</v>
      </c>
      <c r="AC476" s="270">
        <v>3.7354067831818072</v>
      </c>
      <c r="AD476" s="270">
        <v>1.1261675560650224</v>
      </c>
      <c r="AE476" s="270">
        <v>2.2801974392727553</v>
      </c>
      <c r="AF476" s="270">
        <v>0.10213421810144471</v>
      </c>
      <c r="AG476" s="270">
        <v>18.057487789598529</v>
      </c>
      <c r="AH476" s="270">
        <v>35.95744700952946</v>
      </c>
      <c r="AI476" s="270">
        <v>4.0122489098614427</v>
      </c>
      <c r="AJ476" s="270">
        <v>12.075888380368783</v>
      </c>
      <c r="AK476" s="270">
        <v>244.52558198550227</v>
      </c>
      <c r="AL476" s="270">
        <v>16.54766000327373</v>
      </c>
      <c r="AM476" s="270">
        <v>2.331039383024458</v>
      </c>
      <c r="AN476" s="270">
        <v>136.22282426794351</v>
      </c>
      <c r="AO476" s="270">
        <v>3.5064995440122764</v>
      </c>
      <c r="AP476" s="270">
        <v>1451.5280121819046</v>
      </c>
      <c r="AQ476" s="270">
        <v>0.82121603324999826</v>
      </c>
      <c r="AR476" s="270">
        <v>1.5251364378712031</v>
      </c>
      <c r="AS476" s="270">
        <v>0.18456859276950699</v>
      </c>
      <c r="AT476" s="270">
        <v>0.91262961792091779</v>
      </c>
      <c r="AU476" s="270">
        <v>4.0201766063827673</v>
      </c>
      <c r="AV476" s="270">
        <v>0.15582817268001695</v>
      </c>
      <c r="AW476" s="270">
        <v>0.3820945760190077</v>
      </c>
      <c r="AX476" s="270">
        <v>5.1139426987585924E-2</v>
      </c>
      <c r="AY476" s="270">
        <v>0.31871165487119679</v>
      </c>
      <c r="AZ476" s="270">
        <v>4.7276870668787455E-2</v>
      </c>
      <c r="BA476" s="270">
        <v>18.243456662766153</v>
      </c>
      <c r="BB476" s="270">
        <v>17.85437541310392</v>
      </c>
      <c r="BC476" s="270">
        <v>27.151351555039298</v>
      </c>
      <c r="BD476" s="270">
        <v>66.56658014605253</v>
      </c>
      <c r="BE476" s="270">
        <v>43.091908909785523</v>
      </c>
      <c r="BF476" s="270">
        <v>145.4230869241577</v>
      </c>
      <c r="BG476" s="26"/>
    </row>
    <row r="477" spans="1:59" s="96" customFormat="1" ht="12.75" x14ac:dyDescent="0.2">
      <c r="A477" s="13">
        <v>1.3999999999999899</v>
      </c>
      <c r="B477" s="279">
        <v>789.99999999999</v>
      </c>
      <c r="C477" s="408">
        <v>12.064116992007101</v>
      </c>
      <c r="D477" s="408">
        <v>22.236031762740801</v>
      </c>
      <c r="E477" s="408"/>
      <c r="F477" s="408">
        <v>4.7179389955519699</v>
      </c>
      <c r="G477" s="408">
        <v>16.622655774141599</v>
      </c>
      <c r="H477" s="408">
        <v>0.36488442882141398</v>
      </c>
      <c r="I477" s="408">
        <v>36.747632694801901</v>
      </c>
      <c r="J477" s="408">
        <v>6.4240659161996803</v>
      </c>
      <c r="K477" s="408"/>
      <c r="L477" s="408"/>
      <c r="M477" s="408"/>
      <c r="N477" s="408"/>
      <c r="O477" s="411">
        <v>0.82267343573553497</v>
      </c>
      <c r="P477" s="417">
        <v>9.68291247647484</v>
      </c>
      <c r="Q477" s="237">
        <v>71.238342545676588</v>
      </c>
      <c r="R477" s="237">
        <v>0</v>
      </c>
      <c r="S477" s="237">
        <v>16.695108488185966</v>
      </c>
      <c r="T477" s="237">
        <v>0.47898227285401845</v>
      </c>
      <c r="U477" s="237">
        <v>0.1142137122026339</v>
      </c>
      <c r="V477" s="237">
        <v>1.6363041161335796</v>
      </c>
      <c r="W477" s="237">
        <v>5.4640603266245602</v>
      </c>
      <c r="X477" s="412">
        <v>4.3729885383226597</v>
      </c>
      <c r="Y477" s="270">
        <v>0.82402385338414796</v>
      </c>
      <c r="Z477" s="270">
        <v>90.43787256563418</v>
      </c>
      <c r="AA477" s="270">
        <v>26121.390204700929</v>
      </c>
      <c r="AB477" s="270">
        <v>281.51877591071064</v>
      </c>
      <c r="AC477" s="270">
        <v>3.6890779949869272</v>
      </c>
      <c r="AD477" s="270">
        <v>1.1111771379311719</v>
      </c>
      <c r="AE477" s="270">
        <v>2.1822764820767442</v>
      </c>
      <c r="AF477" s="270">
        <v>9.8094002783314357E-2</v>
      </c>
      <c r="AG477" s="270">
        <v>18.726505104988714</v>
      </c>
      <c r="AH477" s="270">
        <v>37.811741363840845</v>
      </c>
      <c r="AI477" s="270">
        <v>4.2643247397584494</v>
      </c>
      <c r="AJ477" s="270">
        <v>12.303047078164143</v>
      </c>
      <c r="AK477" s="270">
        <v>256.90686750198671</v>
      </c>
      <c r="AL477" s="270">
        <v>17.808215370451535</v>
      </c>
      <c r="AM477" s="270">
        <v>2.398308329125292</v>
      </c>
      <c r="AN477" s="270">
        <v>134.78698651992724</v>
      </c>
      <c r="AO477" s="270">
        <v>3.56005140337792</v>
      </c>
      <c r="AP477" s="270">
        <v>1426.2261946007318</v>
      </c>
      <c r="AQ477" s="270">
        <v>0.83704645134984634</v>
      </c>
      <c r="AR477" s="270">
        <v>1.5023273046515992</v>
      </c>
      <c r="AS477" s="270">
        <v>0.17914337624664908</v>
      </c>
      <c r="AT477" s="270">
        <v>0.87672201669259842</v>
      </c>
      <c r="AU477" s="270">
        <v>3.843799273084616</v>
      </c>
      <c r="AV477" s="270">
        <v>0.14871422435856546</v>
      </c>
      <c r="AW477" s="270">
        <v>0.36308326139916974</v>
      </c>
      <c r="AX477" s="270">
        <v>4.8456855495020025E-2</v>
      </c>
      <c r="AY477" s="270">
        <v>0.30143756495945218</v>
      </c>
      <c r="AZ477" s="270">
        <v>4.4655847280565958E-2</v>
      </c>
      <c r="BA477" s="270">
        <v>17.490758437831214</v>
      </c>
      <c r="BB477" s="270">
        <v>19.258972612862429</v>
      </c>
      <c r="BC477" s="270">
        <v>28.206740333074986</v>
      </c>
      <c r="BD477" s="270">
        <v>64.109076265676833</v>
      </c>
      <c r="BE477" s="270">
        <v>41.792551911093113</v>
      </c>
      <c r="BF477" s="270">
        <v>147.5443002290354</v>
      </c>
      <c r="BG477" s="26"/>
    </row>
    <row r="478" spans="1:59" s="96" customFormat="1" ht="12.75" x14ac:dyDescent="0.2">
      <c r="A478" s="13">
        <v>1.45</v>
      </c>
      <c r="B478" s="279">
        <v>790.00000000001</v>
      </c>
      <c r="C478" s="408">
        <v>12.3443443368428</v>
      </c>
      <c r="D478" s="408">
        <v>23.300913743886099</v>
      </c>
      <c r="E478" s="408"/>
      <c r="F478" s="408">
        <v>4.2385854306593798</v>
      </c>
      <c r="G478" s="408">
        <v>13.558868686059</v>
      </c>
      <c r="H478" s="408">
        <v>0.35480473533757401</v>
      </c>
      <c r="I478" s="408">
        <v>38.955679995105498</v>
      </c>
      <c r="J478" s="408">
        <v>6.2112257463204603</v>
      </c>
      <c r="K478" s="408"/>
      <c r="L478" s="408"/>
      <c r="M478" s="408"/>
      <c r="N478" s="408"/>
      <c r="O478" s="411">
        <v>0.86730099658155302</v>
      </c>
      <c r="P478" s="417">
        <v>9.9311935667890108</v>
      </c>
      <c r="Q478" s="237">
        <v>71.180886301488073</v>
      </c>
      <c r="R478" s="237">
        <v>0</v>
      </c>
      <c r="S478" s="237">
        <v>16.800415766449987</v>
      </c>
      <c r="T478" s="237">
        <v>0.43357952296574109</v>
      </c>
      <c r="U478" s="237">
        <v>0.10763783778791298</v>
      </c>
      <c r="V478" s="237">
        <v>1.5673420226435464</v>
      </c>
      <c r="W478" s="237">
        <v>5.6432000658149137</v>
      </c>
      <c r="X478" s="412">
        <v>4.2669384828498265</v>
      </c>
      <c r="Y478" s="270">
        <v>0.83876392521159571</v>
      </c>
      <c r="Z478" s="270">
        <v>90.005971124612159</v>
      </c>
      <c r="AA478" s="270">
        <v>27327.700498777609</v>
      </c>
      <c r="AB478" s="270">
        <v>287.2858039865875</v>
      </c>
      <c r="AC478" s="270">
        <v>3.6435278304049441</v>
      </c>
      <c r="AD478" s="270">
        <v>1.0982182842780643</v>
      </c>
      <c r="AE478" s="270">
        <v>2.0916536216870472</v>
      </c>
      <c r="AF478" s="270">
        <v>9.4281515899034996E-2</v>
      </c>
      <c r="AG478" s="270">
        <v>19.456168629050893</v>
      </c>
      <c r="AH478" s="270">
        <v>39.796487453508682</v>
      </c>
      <c r="AI478" s="270">
        <v>4.5329033242298724</v>
      </c>
      <c r="AJ478" s="270">
        <v>12.633347567345046</v>
      </c>
      <c r="AK478" s="270">
        <v>278.72900009163322</v>
      </c>
      <c r="AL478" s="270">
        <v>19.176631477439816</v>
      </c>
      <c r="AM478" s="270">
        <v>2.4631632393269496</v>
      </c>
      <c r="AN478" s="270">
        <v>133.31761587537613</v>
      </c>
      <c r="AO478" s="270">
        <v>3.6058091147119202</v>
      </c>
      <c r="AP478" s="270">
        <v>1401.0884805938931</v>
      </c>
      <c r="AQ478" s="270">
        <v>0.85530094028447679</v>
      </c>
      <c r="AR478" s="270">
        <v>1.480493564627154</v>
      </c>
      <c r="AS478" s="270">
        <v>0.17422527142206259</v>
      </c>
      <c r="AT478" s="270">
        <v>0.8450287323311374</v>
      </c>
      <c r="AU478" s="270">
        <v>3.6898536380460363</v>
      </c>
      <c r="AV478" s="270">
        <v>0.14253164300665253</v>
      </c>
      <c r="AW478" s="270">
        <v>0.34672009079210586</v>
      </c>
      <c r="AX478" s="270">
        <v>4.6162359578295051E-2</v>
      </c>
      <c r="AY478" s="270">
        <v>0.28672156069867272</v>
      </c>
      <c r="AZ478" s="270">
        <v>4.2429289764711164E-2</v>
      </c>
      <c r="BA478" s="270">
        <v>16.847326535745932</v>
      </c>
      <c r="BB478" s="270">
        <v>20.765872885835574</v>
      </c>
      <c r="BC478" s="270">
        <v>29.214408256760954</v>
      </c>
      <c r="BD478" s="270">
        <v>62.000141493848503</v>
      </c>
      <c r="BE478" s="270">
        <v>40.642250517648186</v>
      </c>
      <c r="BF478" s="270">
        <v>149.5102270116318</v>
      </c>
      <c r="BG478" s="26"/>
    </row>
    <row r="479" spans="1:59" s="96" customFormat="1" ht="12.75" x14ac:dyDescent="0.2">
      <c r="A479" s="13">
        <v>1.50000000000001</v>
      </c>
      <c r="B479" s="279">
        <v>790</v>
      </c>
      <c r="C479" s="408">
        <v>12.5740057111433</v>
      </c>
      <c r="D479" s="408">
        <v>24.3675849847092</v>
      </c>
      <c r="E479" s="408"/>
      <c r="F479" s="408">
        <v>3.5683240007169501</v>
      </c>
      <c r="G479" s="408">
        <v>10.8867847888067</v>
      </c>
      <c r="H479" s="408">
        <v>0.24002492361532601</v>
      </c>
      <c r="I479" s="408">
        <v>40.949472285996201</v>
      </c>
      <c r="J479" s="408">
        <v>6.0298026585362798</v>
      </c>
      <c r="K479" s="408"/>
      <c r="L479" s="408"/>
      <c r="M479" s="408"/>
      <c r="N479" s="408"/>
      <c r="O479" s="411">
        <v>0.90923578278583705</v>
      </c>
      <c r="P479" s="417">
        <v>10.178641113837999</v>
      </c>
      <c r="Q479" s="237">
        <v>71.12396961629635</v>
      </c>
      <c r="R479" s="237">
        <v>0</v>
      </c>
      <c r="S479" s="237">
        <v>16.90713992111661</v>
      </c>
      <c r="T479" s="237">
        <v>0.3934975294929462</v>
      </c>
      <c r="U479" s="237">
        <v>0.10172183911736396</v>
      </c>
      <c r="V479" s="237">
        <v>1.5025015081509723</v>
      </c>
      <c r="W479" s="237">
        <v>5.8326252529555012</v>
      </c>
      <c r="X479" s="412">
        <v>4.1385443328702589</v>
      </c>
      <c r="Y479" s="270">
        <v>0.85794249198392691</v>
      </c>
      <c r="Z479" s="270">
        <v>91.32592249119871</v>
      </c>
      <c r="AA479" s="270">
        <v>29101.392417329487</v>
      </c>
      <c r="AB479" s="270">
        <v>306.98875383216773</v>
      </c>
      <c r="AC479" s="270">
        <v>3.6100063700099998</v>
      </c>
      <c r="AD479" s="270">
        <v>1.090097736971972</v>
      </c>
      <c r="AE479" s="270">
        <v>2.0136132365569224</v>
      </c>
      <c r="AF479" s="270">
        <v>9.0940615055535939E-2</v>
      </c>
      <c r="AG479" s="270">
        <v>20.247128944585107</v>
      </c>
      <c r="AH479" s="270">
        <v>41.857968578589876</v>
      </c>
      <c r="AI479" s="270">
        <v>4.8065743351427166</v>
      </c>
      <c r="AJ479" s="270">
        <v>13.081281638753413</v>
      </c>
      <c r="AK479" s="270">
        <v>313.14603218349112</v>
      </c>
      <c r="AL479" s="270">
        <v>20.58494393804822</v>
      </c>
      <c r="AM479" s="270">
        <v>2.5212982796653565</v>
      </c>
      <c r="AN479" s="270">
        <v>131.97206709512523</v>
      </c>
      <c r="AO479" s="270">
        <v>3.643450807002885</v>
      </c>
      <c r="AP479" s="270">
        <v>1377.5610215654576</v>
      </c>
      <c r="AQ479" s="270">
        <v>0.87512651122584406</v>
      </c>
      <c r="AR479" s="270">
        <v>1.4600853476600377</v>
      </c>
      <c r="AS479" s="270">
        <v>0.16990633630543156</v>
      </c>
      <c r="AT479" s="270">
        <v>0.81795084996751111</v>
      </c>
      <c r="AU479" s="270">
        <v>3.559757445813164</v>
      </c>
      <c r="AV479" s="270">
        <v>0.13732842912163573</v>
      </c>
      <c r="AW479" s="270">
        <v>0.33307473842707225</v>
      </c>
      <c r="AX479" s="270">
        <v>4.4260130513340934E-2</v>
      </c>
      <c r="AY479" s="270">
        <v>0.2745667591798942</v>
      </c>
      <c r="AZ479" s="270">
        <v>4.059508191534255E-2</v>
      </c>
      <c r="BA479" s="270">
        <v>16.310226426390027</v>
      </c>
      <c r="BB479" s="270">
        <v>22.27186814507801</v>
      </c>
      <c r="BC479" s="270">
        <v>30.125153665056796</v>
      </c>
      <c r="BD479" s="270">
        <v>60.322138576826795</v>
      </c>
      <c r="BE479" s="270">
        <v>39.663615691492851</v>
      </c>
      <c r="BF479" s="270">
        <v>151.14178132066891</v>
      </c>
      <c r="BG479" s="26"/>
    </row>
    <row r="480" spans="1:59" s="96" customFormat="1" ht="12.75" x14ac:dyDescent="0.2">
      <c r="A480" s="13">
        <v>1.55</v>
      </c>
      <c r="B480" s="279">
        <v>789.99999999999</v>
      </c>
      <c r="C480" s="408">
        <v>12.806777298625001</v>
      </c>
      <c r="D480" s="408">
        <v>25.578056886212199</v>
      </c>
      <c r="E480" s="408"/>
      <c r="F480" s="408">
        <v>2.6884475186054999</v>
      </c>
      <c r="G480" s="408">
        <v>8.32573790471446</v>
      </c>
      <c r="H480" s="408">
        <v>4.9074505222088498E-2</v>
      </c>
      <c r="I480" s="408">
        <v>42.860762315587799</v>
      </c>
      <c r="J480" s="408">
        <v>5.8583454339040397</v>
      </c>
      <c r="K480" s="408"/>
      <c r="L480" s="408"/>
      <c r="M480" s="408"/>
      <c r="N480" s="408"/>
      <c r="O480" s="411">
        <v>0.95079151470781398</v>
      </c>
      <c r="P480" s="417">
        <v>10.420930460278599</v>
      </c>
      <c r="Q480" s="237">
        <v>71.072460439955265</v>
      </c>
      <c r="R480" s="237">
        <v>0</v>
      </c>
      <c r="S480" s="237">
        <v>17.005334297037152</v>
      </c>
      <c r="T480" s="237">
        <v>0.36022375610606799</v>
      </c>
      <c r="U480" s="237">
        <v>9.6636487781242855E-2</v>
      </c>
      <c r="V480" s="237">
        <v>1.4322682191754996</v>
      </c>
      <c r="W480" s="237">
        <v>6.022076381054938</v>
      </c>
      <c r="X480" s="412">
        <v>4.0110004188898332</v>
      </c>
      <c r="Y480" s="270">
        <v>0.88069605467289247</v>
      </c>
      <c r="Z480" s="270">
        <v>93.856486030972704</v>
      </c>
      <c r="AA480" s="270">
        <v>31573.724564398177</v>
      </c>
      <c r="AB480" s="270">
        <v>342.88422491166654</v>
      </c>
      <c r="AC480" s="270">
        <v>3.5764954703605678</v>
      </c>
      <c r="AD480" s="270">
        <v>1.0831767012710676</v>
      </c>
      <c r="AE480" s="270">
        <v>1.9421724007414067</v>
      </c>
      <c r="AF480" s="270">
        <v>8.7843214950318591E-2</v>
      </c>
      <c r="AG480" s="270">
        <v>21.146903578648566</v>
      </c>
      <c r="AH480" s="270">
        <v>44.156369706800511</v>
      </c>
      <c r="AI480" s="270">
        <v>5.1086669670399854</v>
      </c>
      <c r="AJ480" s="270">
        <v>13.670392494309755</v>
      </c>
      <c r="AK480" s="270">
        <v>370.83179175226087</v>
      </c>
      <c r="AL480" s="270">
        <v>22.165497766271734</v>
      </c>
      <c r="AM480" s="270">
        <v>2.5795876924038748</v>
      </c>
      <c r="AN480" s="270">
        <v>130.64490926213276</v>
      </c>
      <c r="AO480" s="270">
        <v>3.677083753457731</v>
      </c>
      <c r="AP480" s="270">
        <v>1355.096769952529</v>
      </c>
      <c r="AQ480" s="270">
        <v>0.89865147457243733</v>
      </c>
      <c r="AR480" s="270">
        <v>1.4407901711644948</v>
      </c>
      <c r="AS480" s="270">
        <v>0.16593476086505352</v>
      </c>
      <c r="AT480" s="270">
        <v>0.79345615116879009</v>
      </c>
      <c r="AU480" s="270">
        <v>3.4429079481038327</v>
      </c>
      <c r="AV480" s="270">
        <v>0.1326678340994448</v>
      </c>
      <c r="AW480" s="270">
        <v>0.32092848382467604</v>
      </c>
      <c r="AX480" s="270">
        <v>4.257371730939407E-2</v>
      </c>
      <c r="AY480" s="270">
        <v>0.26381878658421598</v>
      </c>
      <c r="AZ480" s="270">
        <v>3.8976120006017349E-2</v>
      </c>
      <c r="BA480" s="270">
        <v>15.833778274022706</v>
      </c>
      <c r="BB480" s="270">
        <v>23.918531711011507</v>
      </c>
      <c r="BC480" s="270">
        <v>30.986654546069641</v>
      </c>
      <c r="BD480" s="270">
        <v>58.825881644908833</v>
      </c>
      <c r="BE480" s="270">
        <v>38.732664756834822</v>
      </c>
      <c r="BF480" s="270">
        <v>152.693862326611</v>
      </c>
      <c r="BG480" s="26"/>
    </row>
    <row r="481" spans="1:59" s="96" customFormat="1" ht="12.75" x14ac:dyDescent="0.2">
      <c r="A481" s="13">
        <v>1.5999999999999901</v>
      </c>
      <c r="B481" s="279">
        <v>790</v>
      </c>
      <c r="C481" s="408">
        <v>13.064663620609201</v>
      </c>
      <c r="D481" s="408">
        <v>26.964146058069499</v>
      </c>
      <c r="E481" s="408"/>
      <c r="F481" s="408">
        <v>1.87262714591077</v>
      </c>
      <c r="G481" s="408">
        <v>5.4505479935432097</v>
      </c>
      <c r="H481" s="408"/>
      <c r="I481" s="408">
        <v>44.822865067930898</v>
      </c>
      <c r="J481" s="408">
        <v>5.6938096720734697</v>
      </c>
      <c r="K481" s="408"/>
      <c r="L481" s="408"/>
      <c r="M481" s="408"/>
      <c r="N481" s="408"/>
      <c r="O481" s="411">
        <v>0.989190083367951</v>
      </c>
      <c r="P481" s="417">
        <v>10.650030030616101</v>
      </c>
      <c r="Q481" s="237">
        <v>71.007353206505101</v>
      </c>
      <c r="R481" s="237">
        <v>0</v>
      </c>
      <c r="S481" s="237">
        <v>17.112375661856444</v>
      </c>
      <c r="T481" s="237">
        <v>0.32291977506947261</v>
      </c>
      <c r="U481" s="237">
        <v>8.9932390940730314E-2</v>
      </c>
      <c r="V481" s="237">
        <v>1.3822004197495144</v>
      </c>
      <c r="W481" s="237">
        <v>6.1708426287320277</v>
      </c>
      <c r="X481" s="412">
        <v>3.9143759171467183</v>
      </c>
      <c r="Y481" s="270">
        <v>0.90033982871806328</v>
      </c>
      <c r="Z481" s="270">
        <v>94.200729770477807</v>
      </c>
      <c r="AA481" s="270">
        <v>33698.065467362103</v>
      </c>
      <c r="AB481" s="270">
        <v>364.88896694115215</v>
      </c>
      <c r="AC481" s="270">
        <v>3.5365991138911039</v>
      </c>
      <c r="AD481" s="270">
        <v>1.0738914302866909</v>
      </c>
      <c r="AE481" s="270">
        <v>1.8813549639802096</v>
      </c>
      <c r="AF481" s="270">
        <v>8.5235651017712619E-2</v>
      </c>
      <c r="AG481" s="270">
        <v>22.184785531590343</v>
      </c>
      <c r="AH481" s="270">
        <v>46.95705804762612</v>
      </c>
      <c r="AI481" s="270">
        <v>5.4911213748385501</v>
      </c>
      <c r="AJ481" s="270">
        <v>14.283095300986369</v>
      </c>
      <c r="AK481" s="270">
        <v>449.16299603362415</v>
      </c>
      <c r="AL481" s="270">
        <v>24.246726835728921</v>
      </c>
      <c r="AM481" s="270">
        <v>2.6541791549344089</v>
      </c>
      <c r="AN481" s="270">
        <v>129.51756681101025</v>
      </c>
      <c r="AO481" s="270">
        <v>3.7246059031726713</v>
      </c>
      <c r="AP481" s="270">
        <v>1337.5903092870469</v>
      </c>
      <c r="AQ481" s="270">
        <v>0.92572245227870031</v>
      </c>
      <c r="AR481" s="270">
        <v>1.4244004372905517</v>
      </c>
      <c r="AS481" s="270">
        <v>0.16226463532452012</v>
      </c>
      <c r="AT481" s="270">
        <v>0.77048719923964859</v>
      </c>
      <c r="AU481" s="270">
        <v>3.3330400767422375</v>
      </c>
      <c r="AV481" s="270">
        <v>0.12828266561467136</v>
      </c>
      <c r="AW481" s="270">
        <v>0.3094915772345756</v>
      </c>
      <c r="AX481" s="270">
        <v>4.0985674113978708E-2</v>
      </c>
      <c r="AY481" s="270">
        <v>0.25369845646823286</v>
      </c>
      <c r="AZ481" s="270">
        <v>3.7451821096683741E-2</v>
      </c>
      <c r="BA481" s="270">
        <v>15.373391363785185</v>
      </c>
      <c r="BB481" s="270">
        <v>26.097037422103536</v>
      </c>
      <c r="BC481" s="270">
        <v>31.950888196942806</v>
      </c>
      <c r="BD481" s="270">
        <v>57.208416516297156</v>
      </c>
      <c r="BE481" s="270">
        <v>37.7042957513424</v>
      </c>
      <c r="BF481" s="270">
        <v>154.72960289274599</v>
      </c>
      <c r="BG481" s="26"/>
    </row>
    <row r="482" spans="1:59" s="96" customFormat="1" ht="12.75" x14ac:dyDescent="0.2">
      <c r="A482" s="13">
        <v>1.6500000000000099</v>
      </c>
      <c r="B482" s="279">
        <v>790</v>
      </c>
      <c r="C482" s="408">
        <v>13.3252502937674</v>
      </c>
      <c r="D482" s="408">
        <v>28.555825029838399</v>
      </c>
      <c r="E482" s="408"/>
      <c r="F482" s="408">
        <v>0.88768219240886304</v>
      </c>
      <c r="G482" s="408">
        <v>2.52927310407263</v>
      </c>
      <c r="H482" s="408"/>
      <c r="I482" s="408">
        <v>46.759145093045298</v>
      </c>
      <c r="J482" s="408">
        <v>5.57504489944486</v>
      </c>
      <c r="K482" s="408"/>
      <c r="L482" s="408"/>
      <c r="M482" s="408"/>
      <c r="N482" s="408"/>
      <c r="O482" s="411">
        <v>1.0246280670383701</v>
      </c>
      <c r="P482" s="417">
        <v>10.867201200583001</v>
      </c>
      <c r="Q482" s="237">
        <v>70.92414521284897</v>
      </c>
      <c r="R482" s="237">
        <v>0</v>
      </c>
      <c r="S482" s="237">
        <v>17.238407992340079</v>
      </c>
      <c r="T482" s="237">
        <v>0.2783212668827007</v>
      </c>
      <c r="U482" s="237">
        <v>8.0344582691704858E-2</v>
      </c>
      <c r="V482" s="237">
        <v>1.352523658313785</v>
      </c>
      <c r="W482" s="237">
        <v>6.2746806296004616</v>
      </c>
      <c r="X482" s="412">
        <v>3.8515766573223158</v>
      </c>
      <c r="Y482" s="270">
        <v>0.92010172195821893</v>
      </c>
      <c r="Z482" s="270">
        <v>93.857397712079248</v>
      </c>
      <c r="AA482" s="270">
        <v>35898.967524584543</v>
      </c>
      <c r="AB482" s="270">
        <v>386.57507385651923</v>
      </c>
      <c r="AC482" s="270">
        <v>3.496520877027431</v>
      </c>
      <c r="AD482" s="270">
        <v>1.0650825997418742</v>
      </c>
      <c r="AE482" s="270">
        <v>1.8294881330101846</v>
      </c>
      <c r="AF482" s="270">
        <v>8.3002464535648357E-2</v>
      </c>
      <c r="AG482" s="270">
        <v>23.423532592973643</v>
      </c>
      <c r="AH482" s="270">
        <v>50.305857508830933</v>
      </c>
      <c r="AI482" s="270">
        <v>5.9517286498398034</v>
      </c>
      <c r="AJ482" s="270">
        <v>15.067785348608792</v>
      </c>
      <c r="AK482" s="270">
        <v>598.603597148983</v>
      </c>
      <c r="AL482" s="270">
        <v>26.835956128988656</v>
      </c>
      <c r="AM482" s="270">
        <v>2.7366065328061047</v>
      </c>
      <c r="AN482" s="270">
        <v>128.49347924201751</v>
      </c>
      <c r="AO482" s="270">
        <v>3.7759448652688743</v>
      </c>
      <c r="AP482" s="270">
        <v>1323.0484020459253</v>
      </c>
      <c r="AQ482" s="270">
        <v>0.95837596482654142</v>
      </c>
      <c r="AR482" s="270">
        <v>1.4093754489963897</v>
      </c>
      <c r="AS482" s="270">
        <v>0.15884947058288784</v>
      </c>
      <c r="AT482" s="270">
        <v>0.74922430425862696</v>
      </c>
      <c r="AU482" s="270">
        <v>3.2316894983137945</v>
      </c>
      <c r="AV482" s="270">
        <v>0.12424333256834336</v>
      </c>
      <c r="AW482" s="270">
        <v>0.29899468440048682</v>
      </c>
      <c r="AX482" s="270">
        <v>3.9531744883026208E-2</v>
      </c>
      <c r="AY482" s="270">
        <v>0.24444771003059673</v>
      </c>
      <c r="AZ482" s="270">
        <v>3.6060083811838818E-2</v>
      </c>
      <c r="BA482" s="270">
        <v>14.943960124881643</v>
      </c>
      <c r="BB482" s="270">
        <v>28.727329021561076</v>
      </c>
      <c r="BC482" s="270">
        <v>32.886048887103009</v>
      </c>
      <c r="BD482" s="270">
        <v>55.662793894773714</v>
      </c>
      <c r="BE482" s="270">
        <v>36.629061404480048</v>
      </c>
      <c r="BF482" s="270">
        <v>156.82041487098112</v>
      </c>
      <c r="BG482" s="26"/>
    </row>
    <row r="483" spans="1:59" s="96" customFormat="1" ht="12.75" x14ac:dyDescent="0.2">
      <c r="A483" s="13">
        <v>1.7</v>
      </c>
      <c r="B483" s="279">
        <v>790.00000000002001</v>
      </c>
      <c r="C483" s="408">
        <v>13.482158719882699</v>
      </c>
      <c r="D483" s="408">
        <v>30.107943863576299</v>
      </c>
      <c r="E483" s="408"/>
      <c r="F483" s="408"/>
      <c r="G483" s="408"/>
      <c r="H483" s="408"/>
      <c r="I483" s="408">
        <v>48.3983846136857</v>
      </c>
      <c r="J483" s="408">
        <v>5.5061593552968997</v>
      </c>
      <c r="K483" s="408"/>
      <c r="L483" s="408"/>
      <c r="M483" s="408"/>
      <c r="N483" s="408"/>
      <c r="O483" s="411">
        <v>1.0540102089586501</v>
      </c>
      <c r="P483" s="417">
        <v>11.1075578999827</v>
      </c>
      <c r="Q483" s="237">
        <v>70.852626596832778</v>
      </c>
      <c r="R483" s="237">
        <v>0</v>
      </c>
      <c r="S483" s="237">
        <v>17.326990023835346</v>
      </c>
      <c r="T483" s="237">
        <v>0.24164672972800047</v>
      </c>
      <c r="U483" s="237">
        <v>7.1634154030045305E-2</v>
      </c>
      <c r="V483" s="237">
        <v>1.3417330016210438</v>
      </c>
      <c r="W483" s="237">
        <v>6.2906207669634435</v>
      </c>
      <c r="X483" s="412">
        <v>3.8747487269893348</v>
      </c>
      <c r="Y483" s="270">
        <v>0.94285285502794491</v>
      </c>
      <c r="Z483" s="270">
        <v>94.03168249249309</v>
      </c>
      <c r="AA483" s="270">
        <v>38264.705167006578</v>
      </c>
      <c r="AB483" s="270">
        <v>410.61766745204073</v>
      </c>
      <c r="AC483" s="270">
        <v>3.4735202653494088</v>
      </c>
      <c r="AD483" s="270">
        <v>1.0620827716385544</v>
      </c>
      <c r="AE483" s="270">
        <v>1.7896112904922015</v>
      </c>
      <c r="AF483" s="270">
        <v>8.1280210967095423E-2</v>
      </c>
      <c r="AG483" s="270">
        <v>24.7348907785357</v>
      </c>
      <c r="AH483" s="270">
        <v>53.821737225966096</v>
      </c>
      <c r="AI483" s="270">
        <v>6.435077528503065</v>
      </c>
      <c r="AJ483" s="270">
        <v>15.913923700341496</v>
      </c>
      <c r="AK483" s="270">
        <v>856.96887027561877</v>
      </c>
      <c r="AL483" s="270">
        <v>29.641496891520568</v>
      </c>
      <c r="AM483" s="270">
        <v>2.814869082237935</v>
      </c>
      <c r="AN483" s="270">
        <v>127.82019993242498</v>
      </c>
      <c r="AO483" s="270">
        <v>3.8263353410064642</v>
      </c>
      <c r="AP483" s="270">
        <v>1312.0431361962435</v>
      </c>
      <c r="AQ483" s="270">
        <v>0.98999958113195707</v>
      </c>
      <c r="AR483" s="270">
        <v>1.3975968587086725</v>
      </c>
      <c r="AS483" s="270">
        <v>0.15611324469012894</v>
      </c>
      <c r="AT483" s="270">
        <v>0.73224226972830375</v>
      </c>
      <c r="AU483" s="270">
        <v>3.1509652259129513</v>
      </c>
      <c r="AV483" s="270">
        <v>0.12102988336095</v>
      </c>
      <c r="AW483" s="270">
        <v>0.29066876899386912</v>
      </c>
      <c r="AX483" s="270">
        <v>3.8380920846136431E-2</v>
      </c>
      <c r="AY483" s="270">
        <v>0.23713571079963841</v>
      </c>
      <c r="AZ483" s="270">
        <v>3.4961148458287648E-2</v>
      </c>
      <c r="BA483" s="270">
        <v>14.601611766222067</v>
      </c>
      <c r="BB483" s="270">
        <v>31.452088373361718</v>
      </c>
      <c r="BC483" s="270">
        <v>33.625020333980935</v>
      </c>
      <c r="BD483" s="270">
        <v>54.37048741067693</v>
      </c>
      <c r="BE483" s="270">
        <v>35.697549575301146</v>
      </c>
      <c r="BF483" s="270">
        <v>158.69703258303397</v>
      </c>
      <c r="BG483" s="26"/>
    </row>
    <row r="484" spans="1:59" s="96" customFormat="1" ht="12.75" x14ac:dyDescent="0.2">
      <c r="A484" s="13">
        <v>1.75</v>
      </c>
      <c r="B484" s="279">
        <v>790</v>
      </c>
      <c r="C484" s="408">
        <v>12.1754165019666</v>
      </c>
      <c r="D484" s="408">
        <v>31.7543726948489</v>
      </c>
      <c r="E484" s="408"/>
      <c r="F484" s="408"/>
      <c r="G484" s="408"/>
      <c r="H484" s="408"/>
      <c r="I484" s="408">
        <v>47.139894636949997</v>
      </c>
      <c r="J484" s="408">
        <v>5.9526772155486301</v>
      </c>
      <c r="K484" s="408">
        <v>1.9236287336467</v>
      </c>
      <c r="L484" s="408"/>
      <c r="M484" s="408"/>
      <c r="N484" s="408"/>
      <c r="O484" s="411">
        <v>1.0540102170391401</v>
      </c>
      <c r="P484" s="417">
        <v>11.590101874860199</v>
      </c>
      <c r="Q484" s="237">
        <v>70.973646604008309</v>
      </c>
      <c r="R484" s="237">
        <v>0</v>
      </c>
      <c r="S484" s="237">
        <v>17.203708173171751</v>
      </c>
      <c r="T484" s="237">
        <v>0.26856092067725085</v>
      </c>
      <c r="U484" s="237">
        <v>7.6951754641944634E-2</v>
      </c>
      <c r="V484" s="237">
        <v>1.2662494102519581</v>
      </c>
      <c r="W484" s="237">
        <v>6.262632455372918</v>
      </c>
      <c r="X484" s="412">
        <v>3.9482506818758645</v>
      </c>
      <c r="Y484" s="270">
        <v>1.017406185628146</v>
      </c>
      <c r="Z484" s="270">
        <v>81.759366388258925</v>
      </c>
      <c r="AA484" s="270">
        <v>30451.044161263584</v>
      </c>
      <c r="AB484" s="270">
        <v>267.03842671384871</v>
      </c>
      <c r="AC484" s="270">
        <v>3.7214294928667795</v>
      </c>
      <c r="AD484" s="270">
        <v>1.1468254971242768</v>
      </c>
      <c r="AE484" s="270">
        <v>1.7382067811289548</v>
      </c>
      <c r="AF484" s="270">
        <v>8.1505125806714207E-2</v>
      </c>
      <c r="AG484" s="270">
        <v>26.951491638697139</v>
      </c>
      <c r="AH484" s="270">
        <v>57.71535693109027</v>
      </c>
      <c r="AI484" s="270">
        <v>6.7976391692727471</v>
      </c>
      <c r="AJ484" s="270">
        <v>17.362653147444817</v>
      </c>
      <c r="AK484" s="270">
        <v>934.50276859878352</v>
      </c>
      <c r="AL484" s="270">
        <v>31.20542823357783</v>
      </c>
      <c r="AM484" s="270">
        <v>2.9005029520096621</v>
      </c>
      <c r="AN484" s="270">
        <v>132.68023955246144</v>
      </c>
      <c r="AO484" s="270">
        <v>3.9501005139486658</v>
      </c>
      <c r="AP484" s="270">
        <v>1229.1995346303772</v>
      </c>
      <c r="AQ484" s="270">
        <v>1.0171738867789399</v>
      </c>
      <c r="AR484" s="270">
        <v>1.4344567304337494</v>
      </c>
      <c r="AS484" s="270">
        <v>0.16017422538494705</v>
      </c>
      <c r="AT484" s="270">
        <v>0.75121120485839776</v>
      </c>
      <c r="AU484" s="270">
        <v>3.2327202788690479</v>
      </c>
      <c r="AV484" s="270">
        <v>0.12416963689709822</v>
      </c>
      <c r="AW484" s="270">
        <v>0.29823074942574263</v>
      </c>
      <c r="AX484" s="270">
        <v>3.938264692046952E-2</v>
      </c>
      <c r="AY484" s="270">
        <v>0.24333650803587067</v>
      </c>
      <c r="AZ484" s="270">
        <v>3.5877280130795726E-2</v>
      </c>
      <c r="BA484" s="270">
        <v>14.985003615883546</v>
      </c>
      <c r="BB484" s="270">
        <v>23.755526567811472</v>
      </c>
      <c r="BC484" s="270">
        <v>32.713260543368342</v>
      </c>
      <c r="BD484" s="270">
        <v>54.927271698088838</v>
      </c>
      <c r="BE484" s="270">
        <v>34.152966496981797</v>
      </c>
      <c r="BF484" s="270">
        <v>161.78486390138798</v>
      </c>
      <c r="BG484" s="26"/>
    </row>
    <row r="485" spans="1:59" s="96" customFormat="1" ht="12.75" x14ac:dyDescent="0.2">
      <c r="A485" s="13">
        <v>1.8</v>
      </c>
      <c r="B485" s="279">
        <v>790</v>
      </c>
      <c r="C485" s="408">
        <v>11.4906696704394</v>
      </c>
      <c r="D485" s="408">
        <v>32.1550476178802</v>
      </c>
      <c r="E485" s="408"/>
      <c r="F485" s="408"/>
      <c r="G485" s="408"/>
      <c r="H485" s="408"/>
      <c r="I485" s="408">
        <v>47.045710547187703</v>
      </c>
      <c r="J485" s="408">
        <v>6.1197734954399303</v>
      </c>
      <c r="K485" s="408">
        <v>2.1347884529563301</v>
      </c>
      <c r="L485" s="408"/>
      <c r="M485" s="408"/>
      <c r="N485" s="408"/>
      <c r="O485" s="411">
        <v>1.05401021609642</v>
      </c>
      <c r="P485" s="417">
        <v>12.1983831636165</v>
      </c>
      <c r="Q485" s="237">
        <v>71.084620697217417</v>
      </c>
      <c r="R485" s="237">
        <v>0</v>
      </c>
      <c r="S485" s="237">
        <v>17.1462657575408</v>
      </c>
      <c r="T485" s="237">
        <v>0.2582229527238073</v>
      </c>
      <c r="U485" s="237">
        <v>7.2582711998196783E-2</v>
      </c>
      <c r="V485" s="237">
        <v>1.2910576990209341</v>
      </c>
      <c r="W485" s="237">
        <v>6.1744504770118516</v>
      </c>
      <c r="X485" s="412">
        <v>3.9727997044869867</v>
      </c>
      <c r="Y485" s="270">
        <v>1.072827951571274</v>
      </c>
      <c r="Z485" s="270">
        <v>83.391908588693425</v>
      </c>
      <c r="AA485" s="270">
        <v>30729.097144386178</v>
      </c>
      <c r="AB485" s="270">
        <v>263.68266073452145</v>
      </c>
      <c r="AC485" s="270">
        <v>3.8770162404637998</v>
      </c>
      <c r="AD485" s="270">
        <v>1.2010622883137381</v>
      </c>
      <c r="AE485" s="270">
        <v>1.7377124803634432</v>
      </c>
      <c r="AF485" s="270">
        <v>8.174726652304487E-2</v>
      </c>
      <c r="AG485" s="270">
        <v>28.278434168540471</v>
      </c>
      <c r="AH485" s="270">
        <v>59.954574428527351</v>
      </c>
      <c r="AI485" s="270">
        <v>6.9961385140671899</v>
      </c>
      <c r="AJ485" s="270">
        <v>18.221872889394906</v>
      </c>
      <c r="AK485" s="270">
        <v>981.30728112004851</v>
      </c>
      <c r="AL485" s="270">
        <v>32.006677574076804</v>
      </c>
      <c r="AM485" s="270">
        <v>2.9242876782164759</v>
      </c>
      <c r="AN485" s="270">
        <v>134.65483803645733</v>
      </c>
      <c r="AO485" s="270">
        <v>4.0053032518032747</v>
      </c>
      <c r="AP485" s="270">
        <v>1221.5006359553606</v>
      </c>
      <c r="AQ485" s="270">
        <v>1.024530084925982</v>
      </c>
      <c r="AR485" s="270">
        <v>1.4399631154712629</v>
      </c>
      <c r="AS485" s="270">
        <v>0.16066872844548077</v>
      </c>
      <c r="AT485" s="270">
        <v>0.75323520553392842</v>
      </c>
      <c r="AU485" s="270">
        <v>3.2409675845048853</v>
      </c>
      <c r="AV485" s="270">
        <v>0.1244800114358689</v>
      </c>
      <c r="AW485" s="270">
        <v>0.29894588015851215</v>
      </c>
      <c r="AX485" s="270">
        <v>3.9475157967204702E-2</v>
      </c>
      <c r="AY485" s="270">
        <v>0.24390267761985765</v>
      </c>
      <c r="AZ485" s="270">
        <v>3.5960585772020368E-2</v>
      </c>
      <c r="BA485" s="270">
        <v>15.02050478084757</v>
      </c>
      <c r="BB485" s="270">
        <v>23.148160055557639</v>
      </c>
      <c r="BC485" s="270">
        <v>32.51285799087556</v>
      </c>
      <c r="BD485" s="270">
        <v>55.1586353773464</v>
      </c>
      <c r="BE485" s="270">
        <v>33.947910415591991</v>
      </c>
      <c r="BF485" s="270">
        <v>162.26151909399266</v>
      </c>
      <c r="BG485" s="26"/>
    </row>
    <row r="486" spans="1:59" s="96" customFormat="1" ht="12.75" x14ac:dyDescent="0.2">
      <c r="A486" s="13">
        <v>1.85</v>
      </c>
      <c r="B486" s="279">
        <v>790</v>
      </c>
      <c r="C486" s="408">
        <v>10.8740425746575</v>
      </c>
      <c r="D486" s="408">
        <v>32.445534324482097</v>
      </c>
      <c r="E486" s="408"/>
      <c r="F486" s="408"/>
      <c r="G486" s="408"/>
      <c r="H486" s="408"/>
      <c r="I486" s="408">
        <v>46.987863530145098</v>
      </c>
      <c r="J486" s="408">
        <v>6.2757871033628998</v>
      </c>
      <c r="K486" s="408">
        <v>2.3627622584053301</v>
      </c>
      <c r="L486" s="408"/>
      <c r="M486" s="408"/>
      <c r="N486" s="408"/>
      <c r="O486" s="411">
        <v>1.0540102089471</v>
      </c>
      <c r="P486" s="417">
        <v>12.7961239717109</v>
      </c>
      <c r="Q486" s="237">
        <v>71.219629902835067</v>
      </c>
      <c r="R486" s="237">
        <v>0</v>
      </c>
      <c r="S486" s="237">
        <v>17.06337011395437</v>
      </c>
      <c r="T486" s="237">
        <v>0.26397352280544656</v>
      </c>
      <c r="U486" s="237">
        <v>7.318497472178466E-2</v>
      </c>
      <c r="V486" s="237">
        <v>1.2689101082839449</v>
      </c>
      <c r="W486" s="237">
        <v>6.1598784780733666</v>
      </c>
      <c r="X486" s="412">
        <v>3.9510528993260041</v>
      </c>
      <c r="Y486" s="270">
        <v>1.1275862211505123</v>
      </c>
      <c r="Z486" s="270">
        <v>84.557059070390551</v>
      </c>
      <c r="AA486" s="270">
        <v>30811.713618492464</v>
      </c>
      <c r="AB486" s="270">
        <v>258.69441868266733</v>
      </c>
      <c r="AC486" s="270">
        <v>4.0306275946720671</v>
      </c>
      <c r="AD486" s="270">
        <v>1.2544263165206195</v>
      </c>
      <c r="AE486" s="270">
        <v>1.736037548681572</v>
      </c>
      <c r="AF486" s="270">
        <v>8.1959929242559362E-2</v>
      </c>
      <c r="AG486" s="270">
        <v>29.5928530024023</v>
      </c>
      <c r="AH486" s="270">
        <v>62.131145818675883</v>
      </c>
      <c r="AI486" s="270">
        <v>7.1863652758080985</v>
      </c>
      <c r="AJ486" s="270">
        <v>19.072776628554699</v>
      </c>
      <c r="AK486" s="270">
        <v>1027.796167450867</v>
      </c>
      <c r="AL486" s="270">
        <v>32.766785841889174</v>
      </c>
      <c r="AM486" s="270">
        <v>2.9453465268159267</v>
      </c>
      <c r="AN486" s="270">
        <v>136.46688258781489</v>
      </c>
      <c r="AO486" s="270">
        <v>4.0566202436124952</v>
      </c>
      <c r="AP486" s="270">
        <v>1212.8970124645641</v>
      </c>
      <c r="AQ486" s="270">
        <v>1.0310419665473245</v>
      </c>
      <c r="AR486" s="270">
        <v>1.4443786149051858</v>
      </c>
      <c r="AS486" s="270">
        <v>0.16104502028149373</v>
      </c>
      <c r="AT486" s="270">
        <v>0.75470901716781835</v>
      </c>
      <c r="AU486" s="270">
        <v>3.246846890559786</v>
      </c>
      <c r="AV486" s="270">
        <v>0.12469935232309387</v>
      </c>
      <c r="AW486" s="270">
        <v>0.2994414849030978</v>
      </c>
      <c r="AX486" s="270">
        <v>3.9538546684793584E-2</v>
      </c>
      <c r="AY486" s="270">
        <v>0.2442881176392461</v>
      </c>
      <c r="AZ486" s="270">
        <v>3.6017137307830634E-2</v>
      </c>
      <c r="BA486" s="270">
        <v>15.044800483777884</v>
      </c>
      <c r="BB486" s="270">
        <v>22.526357449706484</v>
      </c>
      <c r="BC486" s="270">
        <v>32.382467527151242</v>
      </c>
      <c r="BD486" s="270">
        <v>55.395006439110077</v>
      </c>
      <c r="BE486" s="270">
        <v>33.752787757946884</v>
      </c>
      <c r="BF486" s="270">
        <v>162.6743280238762</v>
      </c>
      <c r="BG486" s="26"/>
    </row>
    <row r="487" spans="1:59" s="96" customFormat="1" ht="12.75" x14ac:dyDescent="0.2">
      <c r="A487" s="13">
        <v>1.9</v>
      </c>
      <c r="B487" s="279">
        <v>790</v>
      </c>
      <c r="C487" s="408">
        <v>10.341076386873601</v>
      </c>
      <c r="D487" s="408">
        <v>32.749590163804498</v>
      </c>
      <c r="E487" s="408"/>
      <c r="F487" s="408"/>
      <c r="G487" s="408"/>
      <c r="H487" s="408"/>
      <c r="I487" s="408">
        <v>46.943455319674101</v>
      </c>
      <c r="J487" s="408">
        <v>6.4067451279334904</v>
      </c>
      <c r="K487" s="408">
        <v>2.50512277908852</v>
      </c>
      <c r="L487" s="408"/>
      <c r="M487" s="408"/>
      <c r="N487" s="408"/>
      <c r="O487" s="411">
        <v>1.0540102226258099</v>
      </c>
      <c r="P487" s="417">
        <v>13.394072498520201</v>
      </c>
      <c r="Q487" s="237">
        <v>71.331371059439675</v>
      </c>
      <c r="R487" s="237">
        <v>0</v>
      </c>
      <c r="S487" s="237">
        <v>16.999504347625091</v>
      </c>
      <c r="T487" s="237">
        <v>0.25905863791319522</v>
      </c>
      <c r="U487" s="237">
        <v>7.1829462612580927E-2</v>
      </c>
      <c r="V487" s="237">
        <v>1.2890865690336883</v>
      </c>
      <c r="W487" s="237">
        <v>6.0496090824474855</v>
      </c>
      <c r="X487" s="412">
        <v>3.9995408409282764</v>
      </c>
      <c r="Y487" s="270">
        <v>1.1805635615525878</v>
      </c>
      <c r="Z487" s="270">
        <v>86.130315687293773</v>
      </c>
      <c r="AA487" s="270">
        <v>31134.427362748465</v>
      </c>
      <c r="AB487" s="270">
        <v>257.39747449096467</v>
      </c>
      <c r="AC487" s="270">
        <v>4.1719334929691074</v>
      </c>
      <c r="AD487" s="270">
        <v>1.3046703864869325</v>
      </c>
      <c r="AE487" s="270">
        <v>1.7363551692447445</v>
      </c>
      <c r="AF487" s="270">
        <v>8.215334028661811E-2</v>
      </c>
      <c r="AG487" s="270">
        <v>30.827892050179589</v>
      </c>
      <c r="AH487" s="270">
        <v>64.131776524501603</v>
      </c>
      <c r="AI487" s="270">
        <v>7.3570080056857741</v>
      </c>
      <c r="AJ487" s="270">
        <v>19.872830264483976</v>
      </c>
      <c r="AK487" s="270">
        <v>1071.5213475038008</v>
      </c>
      <c r="AL487" s="270">
        <v>33.443804788448183</v>
      </c>
      <c r="AM487" s="270">
        <v>2.9630515053818014</v>
      </c>
      <c r="AN487" s="270">
        <v>138.04324482409919</v>
      </c>
      <c r="AO487" s="270">
        <v>4.1008183549892907</v>
      </c>
      <c r="AP487" s="270">
        <v>1207.8444255300901</v>
      </c>
      <c r="AQ487" s="270">
        <v>1.0364609327553032</v>
      </c>
      <c r="AR487" s="270">
        <v>1.4479339775869222</v>
      </c>
      <c r="AS487" s="270">
        <v>0.16134285232281279</v>
      </c>
      <c r="AT487" s="270">
        <v>0.75586243108197859</v>
      </c>
      <c r="AU487" s="270">
        <v>3.2514251807299774</v>
      </c>
      <c r="AV487" s="270">
        <v>0.12486991028117857</v>
      </c>
      <c r="AW487" s="270">
        <v>0.29982565973844494</v>
      </c>
      <c r="AX487" s="270">
        <v>3.9587628680144857E-2</v>
      </c>
      <c r="AY487" s="270">
        <v>0.24458666804953971</v>
      </c>
      <c r="AZ487" s="270">
        <v>3.6060978309404586E-2</v>
      </c>
      <c r="BA487" s="270">
        <v>15.063681408656361</v>
      </c>
      <c r="BB487" s="270">
        <v>22.153011529045738</v>
      </c>
      <c r="BC487" s="270">
        <v>32.230867086204675</v>
      </c>
      <c r="BD487" s="270">
        <v>55.564912422527385</v>
      </c>
      <c r="BE487" s="270">
        <v>33.604812714340071</v>
      </c>
      <c r="BF487" s="270">
        <v>162.97579516454434</v>
      </c>
      <c r="BG487" s="26"/>
    </row>
    <row r="488" spans="1:59" s="96" customFormat="1" ht="12.75" x14ac:dyDescent="0.2">
      <c r="A488" s="13">
        <v>1.95</v>
      </c>
      <c r="B488" s="279">
        <v>790</v>
      </c>
      <c r="C488" s="408">
        <v>9.8278019469091493</v>
      </c>
      <c r="D488" s="408">
        <v>33.012315310024597</v>
      </c>
      <c r="E488" s="408"/>
      <c r="F488" s="408"/>
      <c r="G488" s="408"/>
      <c r="H488" s="408"/>
      <c r="I488" s="408">
        <v>46.927809266133302</v>
      </c>
      <c r="J488" s="408">
        <v>6.5376748889679801</v>
      </c>
      <c r="K488" s="408">
        <v>2.6403883748630701</v>
      </c>
      <c r="L488" s="408"/>
      <c r="M488" s="408"/>
      <c r="N488" s="408"/>
      <c r="O488" s="411">
        <v>1.0540102131018501</v>
      </c>
      <c r="P488" s="417">
        <v>14.032107856496401</v>
      </c>
      <c r="Q488" s="237">
        <v>71.469679392059533</v>
      </c>
      <c r="R488" s="237">
        <v>0</v>
      </c>
      <c r="S488" s="237">
        <v>16.905482183925063</v>
      </c>
      <c r="T488" s="237">
        <v>0.26052248678720197</v>
      </c>
      <c r="U488" s="237">
        <v>7.1266289986634382E-2</v>
      </c>
      <c r="V488" s="237">
        <v>1.2872514242210091</v>
      </c>
      <c r="W488" s="237">
        <v>5.9525338695630401</v>
      </c>
      <c r="X488" s="412">
        <v>4.0532643534575241</v>
      </c>
      <c r="Y488" s="270">
        <v>1.2365561960858884</v>
      </c>
      <c r="Z488" s="270">
        <v>87.722466789841548</v>
      </c>
      <c r="AA488" s="270">
        <v>31460.507838091002</v>
      </c>
      <c r="AB488" s="270">
        <v>256.25911879370273</v>
      </c>
      <c r="AC488" s="270">
        <v>4.3186253260402898</v>
      </c>
      <c r="AD488" s="270">
        <v>1.3570615760652147</v>
      </c>
      <c r="AE488" s="270">
        <v>1.7367125315565253</v>
      </c>
      <c r="AF488" s="270">
        <v>8.234024036486319E-2</v>
      </c>
      <c r="AG488" s="270">
        <v>32.119060500659856</v>
      </c>
      <c r="AH488" s="270">
        <v>66.182577558826097</v>
      </c>
      <c r="AI488" s="270">
        <v>7.5289798696803034</v>
      </c>
      <c r="AJ488" s="270">
        <v>20.709088230849925</v>
      </c>
      <c r="AK488" s="270">
        <v>1117.3403039445955</v>
      </c>
      <c r="AL488" s="270">
        <v>34.119173541101198</v>
      </c>
      <c r="AM488" s="270">
        <v>2.979225874640322</v>
      </c>
      <c r="AN488" s="270">
        <v>139.56223288653018</v>
      </c>
      <c r="AO488" s="270">
        <v>4.1437967896203451</v>
      </c>
      <c r="AP488" s="270">
        <v>1202.9662085693917</v>
      </c>
      <c r="AQ488" s="270">
        <v>1.0413831607538164</v>
      </c>
      <c r="AR488" s="270">
        <v>1.4506887933152455</v>
      </c>
      <c r="AS488" s="270">
        <v>0.16154981988134523</v>
      </c>
      <c r="AT488" s="270">
        <v>0.75658401765207151</v>
      </c>
      <c r="AU488" s="270">
        <v>3.2541312683683841</v>
      </c>
      <c r="AV488" s="270">
        <v>0.12496836240254104</v>
      </c>
      <c r="AW488" s="270">
        <v>0.30003529936892204</v>
      </c>
      <c r="AX488" s="270">
        <v>3.9613529561214424E-2</v>
      </c>
      <c r="AY488" s="270">
        <v>0.24474143536897919</v>
      </c>
      <c r="AZ488" s="270">
        <v>3.608355615363483E-2</v>
      </c>
      <c r="BA488" s="270">
        <v>15.073680527558286</v>
      </c>
      <c r="BB488" s="270">
        <v>21.808829164594332</v>
      </c>
      <c r="BC488" s="270">
        <v>32.104124195910757</v>
      </c>
      <c r="BD488" s="270">
        <v>55.731249644220995</v>
      </c>
      <c r="BE488" s="270">
        <v>33.465601044613962</v>
      </c>
      <c r="BF488" s="270">
        <v>163.21607152368759</v>
      </c>
      <c r="BG488" s="26"/>
    </row>
    <row r="489" spans="1:59" s="96" customFormat="1" ht="12.75" x14ac:dyDescent="0.2">
      <c r="A489" s="13">
        <v>2</v>
      </c>
      <c r="B489" s="279">
        <v>790</v>
      </c>
      <c r="C489" s="408">
        <v>9.4187379824021509</v>
      </c>
      <c r="D489" s="408">
        <v>33.222405552054099</v>
      </c>
      <c r="E489" s="408"/>
      <c r="F489" s="408"/>
      <c r="G489" s="408"/>
      <c r="H489" s="408"/>
      <c r="I489" s="408">
        <v>46.946896797601802</v>
      </c>
      <c r="J489" s="408">
        <v>6.6439237861349101</v>
      </c>
      <c r="K489" s="408">
        <v>2.71402566705114</v>
      </c>
      <c r="L489" s="408"/>
      <c r="M489" s="408"/>
      <c r="N489" s="408"/>
      <c r="O489" s="411">
        <v>1.0540102147558801</v>
      </c>
      <c r="P489" s="417">
        <v>14.606782355823499</v>
      </c>
      <c r="Q489" s="237">
        <v>71.587906245483424</v>
      </c>
      <c r="R489" s="237">
        <v>0</v>
      </c>
      <c r="S489" s="237">
        <v>16.814881088522153</v>
      </c>
      <c r="T489" s="237">
        <v>0.26254170198120186</v>
      </c>
      <c r="U489" s="237">
        <v>7.0900670821410688E-2</v>
      </c>
      <c r="V489" s="237">
        <v>1.2967773124533823</v>
      </c>
      <c r="W489" s="237">
        <v>5.8198754317031272</v>
      </c>
      <c r="X489" s="412">
        <v>4.1471175490352969</v>
      </c>
      <c r="Y489" s="270">
        <v>1.2858383315349846</v>
      </c>
      <c r="Z489" s="270">
        <v>89.40004158461177</v>
      </c>
      <c r="AA489" s="270">
        <v>31890.463771512728</v>
      </c>
      <c r="AB489" s="270">
        <v>257.15528965226002</v>
      </c>
      <c r="AC489" s="270">
        <v>4.4430314302103646</v>
      </c>
      <c r="AD489" s="270">
        <v>1.402076935567566</v>
      </c>
      <c r="AE489" s="270">
        <v>1.7380931009557461</v>
      </c>
      <c r="AF489" s="270">
        <v>8.2494731781643849E-2</v>
      </c>
      <c r="AG489" s="270">
        <v>33.225924585077536</v>
      </c>
      <c r="AH489" s="270">
        <v>67.903418763883934</v>
      </c>
      <c r="AI489" s="270">
        <v>7.6701633201203192</v>
      </c>
      <c r="AJ489" s="270">
        <v>21.425822753764592</v>
      </c>
      <c r="AK489" s="270">
        <v>1156.698429917255</v>
      </c>
      <c r="AL489" s="270">
        <v>34.667121325910152</v>
      </c>
      <c r="AM489" s="270">
        <v>2.9906566507513364</v>
      </c>
      <c r="AN489" s="270">
        <v>140.74252427313755</v>
      </c>
      <c r="AO489" s="270">
        <v>4.1773955179503242</v>
      </c>
      <c r="AP489" s="270">
        <v>1200.3850468024496</v>
      </c>
      <c r="AQ489" s="270">
        <v>1.0448029311379314</v>
      </c>
      <c r="AR489" s="270">
        <v>1.4520059771762213</v>
      </c>
      <c r="AS489" s="270">
        <v>0.16161353315824881</v>
      </c>
      <c r="AT489" s="270">
        <v>0.75667631792003998</v>
      </c>
      <c r="AU489" s="270">
        <v>3.2541936073258193</v>
      </c>
      <c r="AV489" s="270">
        <v>0.12496620918684416</v>
      </c>
      <c r="AW489" s="270">
        <v>0.30000749250216535</v>
      </c>
      <c r="AX489" s="270">
        <v>3.9608326791141908E-2</v>
      </c>
      <c r="AY489" s="270">
        <v>0.24470477467542487</v>
      </c>
      <c r="AZ489" s="270">
        <v>3.6077925271444461E-2</v>
      </c>
      <c r="BA489" s="270">
        <v>15.071790126492017</v>
      </c>
      <c r="BB489" s="270">
        <v>21.623534038065834</v>
      </c>
      <c r="BC489" s="270">
        <v>31.998719902005966</v>
      </c>
      <c r="BD489" s="270">
        <v>55.84436237066631</v>
      </c>
      <c r="BE489" s="270">
        <v>33.368302260567958</v>
      </c>
      <c r="BF489" s="270">
        <v>163.32030581730874</v>
      </c>
      <c r="BG489" s="26"/>
    </row>
    <row r="490" spans="1:59" s="96" customFormat="1" ht="12.75" x14ac:dyDescent="0.2">
      <c r="A490" s="13">
        <v>2.0499999999999998</v>
      </c>
      <c r="B490" s="279">
        <v>790</v>
      </c>
      <c r="C490" s="408">
        <v>9.0394936492028393</v>
      </c>
      <c r="D490" s="408">
        <v>33.419865328184898</v>
      </c>
      <c r="E490" s="408"/>
      <c r="F490" s="408"/>
      <c r="G490" s="408"/>
      <c r="H490" s="408"/>
      <c r="I490" s="408">
        <v>46.977891123403403</v>
      </c>
      <c r="J490" s="408">
        <v>6.7430704364608296</v>
      </c>
      <c r="K490" s="408">
        <v>2.7656692379961298</v>
      </c>
      <c r="L490" s="408"/>
      <c r="M490" s="408"/>
      <c r="N490" s="408"/>
      <c r="O490" s="411">
        <v>1.0540102247519001</v>
      </c>
      <c r="P490" s="417">
        <v>15.194295800128801</v>
      </c>
      <c r="Q490" s="237">
        <v>71.707845186011269</v>
      </c>
      <c r="R490" s="237">
        <v>0</v>
      </c>
      <c r="S490" s="237">
        <v>16.718517534964626</v>
      </c>
      <c r="T490" s="237">
        <v>0.26438911875543808</v>
      </c>
      <c r="U490" s="237">
        <v>7.0642527380197245E-2</v>
      </c>
      <c r="V490" s="237">
        <v>1.3114453117448073</v>
      </c>
      <c r="W490" s="237">
        <v>5.6599559244251054</v>
      </c>
      <c r="X490" s="412">
        <v>4.2672043967185598</v>
      </c>
      <c r="Y490" s="270">
        <v>1.3355411123819696</v>
      </c>
      <c r="Z490" s="270">
        <v>91.199216212392926</v>
      </c>
      <c r="AA490" s="270">
        <v>32382.78082471406</v>
      </c>
      <c r="AB490" s="270">
        <v>258.88062086582903</v>
      </c>
      <c r="AC490" s="270">
        <v>4.5648149105678764</v>
      </c>
      <c r="AD490" s="270">
        <v>1.4466370560041202</v>
      </c>
      <c r="AE490" s="270">
        <v>1.7399100649043542</v>
      </c>
      <c r="AF490" s="270">
        <v>8.2640927785826171E-2</v>
      </c>
      <c r="AG490" s="270">
        <v>34.321292083306119</v>
      </c>
      <c r="AH490" s="270">
        <v>69.575767992201293</v>
      </c>
      <c r="AI490" s="270">
        <v>7.8050069174590204</v>
      </c>
      <c r="AJ490" s="270">
        <v>22.135147549714663</v>
      </c>
      <c r="AK490" s="270">
        <v>1195.7113487210338</v>
      </c>
      <c r="AL490" s="270">
        <v>35.186279698938279</v>
      </c>
      <c r="AM490" s="270">
        <v>3.0006382701799539</v>
      </c>
      <c r="AN490" s="270">
        <v>141.83048792822635</v>
      </c>
      <c r="AO490" s="270">
        <v>4.2084298717732125</v>
      </c>
      <c r="AP490" s="270">
        <v>1198.6324170377582</v>
      </c>
      <c r="AQ490" s="270">
        <v>1.0477577217733793</v>
      </c>
      <c r="AR490" s="270">
        <v>1.4528499102281094</v>
      </c>
      <c r="AS490" s="270">
        <v>0.16162933945403013</v>
      </c>
      <c r="AT490" s="270">
        <v>0.75655639490362037</v>
      </c>
      <c r="AU490" s="270">
        <v>3.2533614924433425</v>
      </c>
      <c r="AV490" s="270">
        <v>0.12492998339967716</v>
      </c>
      <c r="AW490" s="270">
        <v>0.29989909686332167</v>
      </c>
      <c r="AX490" s="270">
        <v>3.9592557381741493E-2</v>
      </c>
      <c r="AY490" s="270">
        <v>0.24460306432059073</v>
      </c>
      <c r="AZ490" s="270">
        <v>3.6062709411817773E-2</v>
      </c>
      <c r="BA490" s="270">
        <v>15.065864286567164</v>
      </c>
      <c r="BB490" s="270">
        <v>21.493833602563388</v>
      </c>
      <c r="BC490" s="270">
        <v>31.897762639267423</v>
      </c>
      <c r="BD490" s="270">
        <v>55.939627594843081</v>
      </c>
      <c r="BE490" s="270">
        <v>33.2847373095317</v>
      </c>
      <c r="BF490" s="270">
        <v>163.37817504247982</v>
      </c>
      <c r="BG490" s="26"/>
    </row>
    <row r="491" spans="1:59" s="96" customFormat="1" ht="12.75" x14ac:dyDescent="0.2">
      <c r="A491" s="13">
        <v>2.0999999999999903</v>
      </c>
      <c r="B491" s="279">
        <v>790</v>
      </c>
      <c r="C491" s="408">
        <v>8.6156755116051098</v>
      </c>
      <c r="D491" s="408">
        <v>33.644702209987798</v>
      </c>
      <c r="E491" s="408"/>
      <c r="F491" s="408"/>
      <c r="G491" s="408"/>
      <c r="H491" s="408"/>
      <c r="I491" s="408">
        <v>46.9979654394755</v>
      </c>
      <c r="J491" s="408">
        <v>6.8526933136799197</v>
      </c>
      <c r="K491" s="408">
        <v>2.83495330686078</v>
      </c>
      <c r="L491" s="408"/>
      <c r="M491" s="408"/>
      <c r="N491" s="408"/>
      <c r="O491" s="411">
        <v>1.05401021839084</v>
      </c>
      <c r="P491" s="417">
        <v>15.905917427557</v>
      </c>
      <c r="Q491" s="237">
        <v>71.861154263120767</v>
      </c>
      <c r="R491" s="237">
        <v>0</v>
      </c>
      <c r="S491" s="237">
        <v>16.601441181878073</v>
      </c>
      <c r="T491" s="237">
        <v>0.26524756706468233</v>
      </c>
      <c r="U491" s="237">
        <v>7.0365484051714763E-2</v>
      </c>
      <c r="V491" s="237">
        <v>1.323931329247019</v>
      </c>
      <c r="W491" s="237">
        <v>5.4778488411257751</v>
      </c>
      <c r="X491" s="412">
        <v>4.4000113335119755</v>
      </c>
      <c r="Y491" s="270">
        <v>1.3955540883506816</v>
      </c>
      <c r="Z491" s="270">
        <v>93.161916248996576</v>
      </c>
      <c r="AA491" s="270">
        <v>32891.322756491012</v>
      </c>
      <c r="AB491" s="270">
        <v>260.20729032631613</v>
      </c>
      <c r="AC491" s="270">
        <v>4.7089404217484265</v>
      </c>
      <c r="AD491" s="270">
        <v>1.499845141663793</v>
      </c>
      <c r="AE491" s="270">
        <v>1.7415733933021922</v>
      </c>
      <c r="AF491" s="270">
        <v>8.2803319033616554E-2</v>
      </c>
      <c r="AG491" s="270">
        <v>35.634963401133433</v>
      </c>
      <c r="AH491" s="270">
        <v>71.548890779030486</v>
      </c>
      <c r="AI491" s="270">
        <v>7.9620842370655103</v>
      </c>
      <c r="AJ491" s="270">
        <v>22.986337925885334</v>
      </c>
      <c r="AK491" s="270">
        <v>1242.5620782866349</v>
      </c>
      <c r="AL491" s="270">
        <v>35.789381815346481</v>
      </c>
      <c r="AM491" s="270">
        <v>3.0125736172609732</v>
      </c>
      <c r="AN491" s="270">
        <v>143.0904996549659</v>
      </c>
      <c r="AO491" s="270">
        <v>4.2441914730931423</v>
      </c>
      <c r="AP491" s="270">
        <v>1196.2676647145697</v>
      </c>
      <c r="AQ491" s="270">
        <v>1.0513142450069761</v>
      </c>
      <c r="AR491" s="270">
        <v>1.4541929772115523</v>
      </c>
      <c r="AS491" s="270">
        <v>0.16169297298123023</v>
      </c>
      <c r="AT491" s="270">
        <v>0.75664206973953685</v>
      </c>
      <c r="AU491" s="270">
        <v>3.253385924348922</v>
      </c>
      <c r="AV491" s="270">
        <v>0.12492626282434315</v>
      </c>
      <c r="AW491" s="270">
        <v>0.29986697954763691</v>
      </c>
      <c r="AX491" s="270">
        <v>3.9586753099946685E-2</v>
      </c>
      <c r="AY491" s="270">
        <v>0.24456263136549217</v>
      </c>
      <c r="AZ491" s="270">
        <v>3.6056523826679752E-2</v>
      </c>
      <c r="BA491" s="270">
        <v>15.06375548282978</v>
      </c>
      <c r="BB491" s="270">
        <v>21.323874182058802</v>
      </c>
      <c r="BC491" s="270">
        <v>31.784808206528691</v>
      </c>
      <c r="BD491" s="270">
        <v>56.053037026945319</v>
      </c>
      <c r="BE491" s="270">
        <v>33.187406344932228</v>
      </c>
      <c r="BF491" s="270">
        <v>163.47989158533485</v>
      </c>
      <c r="BG491" s="26"/>
    </row>
    <row r="492" spans="1:59" s="96" customFormat="1" ht="12.75" x14ac:dyDescent="0.2">
      <c r="A492" s="13">
        <v>2.1499999999999901</v>
      </c>
      <c r="B492" s="279">
        <v>790</v>
      </c>
      <c r="C492" s="408">
        <v>8.2775837522091003</v>
      </c>
      <c r="D492" s="408">
        <v>33.799612459350001</v>
      </c>
      <c r="E492" s="408"/>
      <c r="F492" s="408"/>
      <c r="G492" s="408"/>
      <c r="H492" s="408"/>
      <c r="I492" s="408">
        <v>47.038011061114197</v>
      </c>
      <c r="J492" s="408">
        <v>6.9443881761802997</v>
      </c>
      <c r="K492" s="408">
        <v>2.8863943519316102</v>
      </c>
      <c r="L492" s="408"/>
      <c r="M492" s="408"/>
      <c r="N492" s="408"/>
      <c r="O492" s="411">
        <v>1.0540101992148001</v>
      </c>
      <c r="P492" s="417">
        <v>16.5282140768762</v>
      </c>
      <c r="Q492" s="237">
        <v>71.993558451155351</v>
      </c>
      <c r="R492" s="237">
        <v>0</v>
      </c>
      <c r="S492" s="237">
        <v>16.490209170601965</v>
      </c>
      <c r="T492" s="237">
        <v>0.27093143223929195</v>
      </c>
      <c r="U492" s="237">
        <v>7.0979463634299036E-2</v>
      </c>
      <c r="V492" s="237">
        <v>1.3237318696217604</v>
      </c>
      <c r="W492" s="237">
        <v>5.3263749435713104</v>
      </c>
      <c r="X492" s="412">
        <v>4.5242146691760183</v>
      </c>
      <c r="Y492" s="270">
        <v>1.4475495554504376</v>
      </c>
      <c r="Z492" s="270">
        <v>94.837159315443316</v>
      </c>
      <c r="AA492" s="270">
        <v>33329.053815387539</v>
      </c>
      <c r="AB492" s="270">
        <v>261.48652299798511</v>
      </c>
      <c r="AC492" s="270">
        <v>4.8315314694771709</v>
      </c>
      <c r="AD492" s="270">
        <v>1.5452440110195858</v>
      </c>
      <c r="AE492" s="270">
        <v>1.7430200969713663</v>
      </c>
      <c r="AF492" s="270">
        <v>8.2933478691079865E-2</v>
      </c>
      <c r="AG492" s="270">
        <v>36.757376934605041</v>
      </c>
      <c r="AH492" s="270">
        <v>73.202712875238305</v>
      </c>
      <c r="AI492" s="270">
        <v>8.0916837156509924</v>
      </c>
      <c r="AJ492" s="270">
        <v>23.713263008703496</v>
      </c>
      <c r="AK492" s="270">
        <v>1282.6943823277177</v>
      </c>
      <c r="AL492" s="270">
        <v>36.281504937329494</v>
      </c>
      <c r="AM492" s="270">
        <v>3.0211597166480306</v>
      </c>
      <c r="AN492" s="270">
        <v>144.07883093473234</v>
      </c>
      <c r="AO492" s="270">
        <v>4.2726351465663699</v>
      </c>
      <c r="AP492" s="270">
        <v>1194.4340395875545</v>
      </c>
      <c r="AQ492" s="270">
        <v>1.0538426920072017</v>
      </c>
      <c r="AR492" s="270">
        <v>1.4546498439216109</v>
      </c>
      <c r="AS492" s="270">
        <v>0.16167152031991769</v>
      </c>
      <c r="AT492" s="270">
        <v>0.75636115810362159</v>
      </c>
      <c r="AU492" s="270">
        <v>3.2518814433900967</v>
      </c>
      <c r="AV492" s="270">
        <v>0.12486447122401115</v>
      </c>
      <c r="AW492" s="270">
        <v>0.29969832920672979</v>
      </c>
      <c r="AX492" s="270">
        <v>3.9563083675126724E-2</v>
      </c>
      <c r="AY492" s="270">
        <v>0.24441216636980348</v>
      </c>
      <c r="AZ492" s="270">
        <v>3.6034102977019457E-2</v>
      </c>
      <c r="BA492" s="270">
        <v>15.05478244963728</v>
      </c>
      <c r="BB492" s="270">
        <v>21.198577039830877</v>
      </c>
      <c r="BC492" s="270">
        <v>31.709190680192723</v>
      </c>
      <c r="BD492" s="270">
        <v>56.143992360101656</v>
      </c>
      <c r="BE492" s="270">
        <v>33.112762626536743</v>
      </c>
      <c r="BF492" s="270">
        <v>163.51391604865879</v>
      </c>
      <c r="BG492" s="26"/>
    </row>
    <row r="493" spans="1:59" s="96" customFormat="1" ht="12.75" x14ac:dyDescent="0.2">
      <c r="A493" s="13">
        <v>2.2000000000000002</v>
      </c>
      <c r="B493" s="279">
        <v>790</v>
      </c>
      <c r="C493" s="408">
        <v>7.9794363354095701</v>
      </c>
      <c r="D493" s="408">
        <v>33.938440180273403</v>
      </c>
      <c r="E493" s="408"/>
      <c r="F493" s="408"/>
      <c r="G493" s="408"/>
      <c r="H493" s="408"/>
      <c r="I493" s="408">
        <v>47.084480171278997</v>
      </c>
      <c r="J493" s="408">
        <v>7.02497054089811</v>
      </c>
      <c r="K493" s="408">
        <v>2.91866256763611</v>
      </c>
      <c r="L493" s="408"/>
      <c r="M493" s="408"/>
      <c r="N493" s="408"/>
      <c r="O493" s="411">
        <v>1.05401020450382</v>
      </c>
      <c r="P493" s="417">
        <v>17.128151908430301</v>
      </c>
      <c r="Q493" s="237">
        <v>72.117563253142777</v>
      </c>
      <c r="R493" s="237">
        <v>0</v>
      </c>
      <c r="S493" s="237">
        <v>16.383712253347817</v>
      </c>
      <c r="T493" s="237">
        <v>0.27565768670696833</v>
      </c>
      <c r="U493" s="237">
        <v>7.1523046926371472E-2</v>
      </c>
      <c r="V493" s="237">
        <v>1.3334258587846208</v>
      </c>
      <c r="W493" s="237">
        <v>5.1538332295747269</v>
      </c>
      <c r="X493" s="412">
        <v>4.6642846715167092</v>
      </c>
      <c r="Y493" s="270">
        <v>1.4970916350349777</v>
      </c>
      <c r="Z493" s="270">
        <v>96.529039650003114</v>
      </c>
      <c r="AA493" s="270">
        <v>33796.147280442361</v>
      </c>
      <c r="AB493" s="270">
        <v>263.35008546379441</v>
      </c>
      <c r="AC493" s="270">
        <v>4.9449308003635579</v>
      </c>
      <c r="AD493" s="270">
        <v>1.5876892480557938</v>
      </c>
      <c r="AE493" s="270">
        <v>1.7447213996563171</v>
      </c>
      <c r="AF493" s="270">
        <v>8.305052221725108E-2</v>
      </c>
      <c r="AG493" s="270">
        <v>37.806292043462264</v>
      </c>
      <c r="AH493" s="270">
        <v>74.721063304943854</v>
      </c>
      <c r="AI493" s="270">
        <v>8.2087231306756596</v>
      </c>
      <c r="AJ493" s="270">
        <v>24.392582872690134</v>
      </c>
      <c r="AK493" s="270">
        <v>1320.2619516166033</v>
      </c>
      <c r="AL493" s="270">
        <v>36.722462652169533</v>
      </c>
      <c r="AM493" s="270">
        <v>3.028179029340222</v>
      </c>
      <c r="AN493" s="270">
        <v>144.94055231210962</v>
      </c>
      <c r="AO493" s="270">
        <v>4.2975075440833503</v>
      </c>
      <c r="AP493" s="270">
        <v>1193.3098046948667</v>
      </c>
      <c r="AQ493" s="270">
        <v>1.055881482869456</v>
      </c>
      <c r="AR493" s="270">
        <v>1.4547339899728122</v>
      </c>
      <c r="AS493" s="270">
        <v>0.16161629421118817</v>
      </c>
      <c r="AT493" s="270">
        <v>0.75594152409611437</v>
      </c>
      <c r="AU493" s="270">
        <v>3.2498111478793588</v>
      </c>
      <c r="AV493" s="270">
        <v>0.12478139038850858</v>
      </c>
      <c r="AW493" s="270">
        <v>0.29948066003802071</v>
      </c>
      <c r="AX493" s="270">
        <v>3.9533080344918044E-2</v>
      </c>
      <c r="AY493" s="270">
        <v>0.24422299935897812</v>
      </c>
      <c r="AZ493" s="270">
        <v>3.6005995661597429E-2</v>
      </c>
      <c r="BA493" s="270">
        <v>15.043388343438439</v>
      </c>
      <c r="BB493" s="270">
        <v>21.119054466970571</v>
      </c>
      <c r="BC493" s="270">
        <v>31.63964797995159</v>
      </c>
      <c r="BD493" s="270">
        <v>56.215985354079365</v>
      </c>
      <c r="BE493" s="270">
        <v>33.051687217063488</v>
      </c>
      <c r="BF493" s="270">
        <v>163.511288140478</v>
      </c>
      <c r="BG493" s="26"/>
    </row>
    <row r="494" spans="1:59" s="96" customFormat="1" ht="12.75" x14ac:dyDescent="0.2">
      <c r="A494" s="13">
        <v>2.2499999999999902</v>
      </c>
      <c r="B494" s="279">
        <v>790</v>
      </c>
      <c r="C494" s="408">
        <v>7.7260762225237603</v>
      </c>
      <c r="D494" s="408">
        <v>34.066126312624199</v>
      </c>
      <c r="E494" s="408"/>
      <c r="F494" s="408"/>
      <c r="G494" s="408"/>
      <c r="H494" s="408"/>
      <c r="I494" s="408">
        <v>47.151198821241699</v>
      </c>
      <c r="J494" s="408">
        <v>7.0961246283611104</v>
      </c>
      <c r="K494" s="408">
        <v>2.90646380286482</v>
      </c>
      <c r="L494" s="408"/>
      <c r="M494" s="408"/>
      <c r="N494" s="408"/>
      <c r="O494" s="411">
        <v>1.0540102123844399</v>
      </c>
      <c r="P494" s="417">
        <v>17.697300562862999</v>
      </c>
      <c r="Q494" s="237">
        <v>72.233833454547778</v>
      </c>
      <c r="R494" s="237">
        <v>0</v>
      </c>
      <c r="S494" s="237">
        <v>16.267556828325652</v>
      </c>
      <c r="T494" s="237">
        <v>0.28028137200884956</v>
      </c>
      <c r="U494" s="237">
        <v>7.1849375273813049E-2</v>
      </c>
      <c r="V494" s="237">
        <v>1.3505893992287124</v>
      </c>
      <c r="W494" s="237">
        <v>4.93028026434762</v>
      </c>
      <c r="X494" s="412">
        <v>4.8656093062675705</v>
      </c>
      <c r="Y494" s="270">
        <v>1.5431098636233767</v>
      </c>
      <c r="Z494" s="270">
        <v>98.529145864265715</v>
      </c>
      <c r="AA494" s="270">
        <v>34426.329414524625</v>
      </c>
      <c r="AB494" s="270">
        <v>267.19976262814419</v>
      </c>
      <c r="AC494" s="270">
        <v>5.045046522086535</v>
      </c>
      <c r="AD494" s="270">
        <v>1.6258571825181991</v>
      </c>
      <c r="AE494" s="270">
        <v>1.7474568506201351</v>
      </c>
      <c r="AF494" s="270">
        <v>8.3156262698281039E-2</v>
      </c>
      <c r="AG494" s="270">
        <v>38.742318205519645</v>
      </c>
      <c r="AH494" s="270">
        <v>76.048494894695935</v>
      </c>
      <c r="AI494" s="270">
        <v>8.3086737243940192</v>
      </c>
      <c r="AJ494" s="270">
        <v>24.998497287951299</v>
      </c>
      <c r="AK494" s="270">
        <v>1353.8448472432481</v>
      </c>
      <c r="AL494" s="270">
        <v>37.093984330818436</v>
      </c>
      <c r="AM494" s="270">
        <v>3.032677711561409</v>
      </c>
      <c r="AN494" s="270">
        <v>145.62678020160217</v>
      </c>
      <c r="AO494" s="270">
        <v>4.3174782856644436</v>
      </c>
      <c r="AP494" s="270">
        <v>1193.8685792869073</v>
      </c>
      <c r="AQ494" s="270">
        <v>1.0571139734629884</v>
      </c>
      <c r="AR494" s="270">
        <v>1.4540170587592489</v>
      </c>
      <c r="AS494" s="270">
        <v>0.1614799831170198</v>
      </c>
      <c r="AT494" s="270">
        <v>0.75516275818396239</v>
      </c>
      <c r="AU494" s="270">
        <v>3.2462272404153958</v>
      </c>
      <c r="AV494" s="270">
        <v>0.12464066518281665</v>
      </c>
      <c r="AW494" s="270">
        <v>0.29912670960054177</v>
      </c>
      <c r="AX494" s="270">
        <v>3.9485216059381371E-2</v>
      </c>
      <c r="AY494" s="270">
        <v>0.24392394400307446</v>
      </c>
      <c r="AZ494" s="270">
        <v>3.5961704452407969E-2</v>
      </c>
      <c r="BA494" s="270">
        <v>15.025182170518692</v>
      </c>
      <c r="BB494" s="270">
        <v>21.142698081284031</v>
      </c>
      <c r="BC494" s="270">
        <v>31.570092823858111</v>
      </c>
      <c r="BD494" s="270">
        <v>56.253914223318986</v>
      </c>
      <c r="BE494" s="270">
        <v>33.014826188192224</v>
      </c>
      <c r="BF494" s="270">
        <v>163.42602970451844</v>
      </c>
      <c r="BG494" s="26"/>
    </row>
    <row r="495" spans="1:59" s="96" customFormat="1" ht="12.75" x14ac:dyDescent="0.2">
      <c r="A495" s="13">
        <v>2.2999999999999998</v>
      </c>
      <c r="B495" s="279">
        <v>790</v>
      </c>
      <c r="C495" s="408">
        <v>7.4438699990916701</v>
      </c>
      <c r="D495" s="408">
        <v>34.200289353851304</v>
      </c>
      <c r="E495" s="408"/>
      <c r="F495" s="408"/>
      <c r="G495" s="408"/>
      <c r="H495" s="408"/>
      <c r="I495" s="408">
        <v>47.1942474747825</v>
      </c>
      <c r="J495" s="408">
        <v>7.1749107374358996</v>
      </c>
      <c r="K495" s="408">
        <v>2.9326722283280802</v>
      </c>
      <c r="L495" s="408"/>
      <c r="M495" s="408"/>
      <c r="N495" s="408"/>
      <c r="O495" s="411">
        <v>1.0540102065104999</v>
      </c>
      <c r="P495" s="417">
        <v>18.352730950239199</v>
      </c>
      <c r="Q495" s="237">
        <v>72.365733346510552</v>
      </c>
      <c r="R495" s="237">
        <v>0</v>
      </c>
      <c r="S495" s="237">
        <v>16.148361227093748</v>
      </c>
      <c r="T495" s="237">
        <v>0.28453160673043038</v>
      </c>
      <c r="U495" s="237">
        <v>7.1821494110057366E-2</v>
      </c>
      <c r="V495" s="237">
        <v>1.358987296198708</v>
      </c>
      <c r="W495" s="237">
        <v>4.7355047935212156</v>
      </c>
      <c r="X495" s="412">
        <v>5.0350602358352852</v>
      </c>
      <c r="Y495" s="270">
        <v>1.596551880054478</v>
      </c>
      <c r="Z495" s="270">
        <v>100.31564129014112</v>
      </c>
      <c r="AA495" s="270">
        <v>34923.12137671552</v>
      </c>
      <c r="AB495" s="270">
        <v>269.29242167953583</v>
      </c>
      <c r="AC495" s="270">
        <v>5.1619222423825937</v>
      </c>
      <c r="AD495" s="270">
        <v>1.6703614178304738</v>
      </c>
      <c r="AE495" s="270">
        <v>1.7492178803387741</v>
      </c>
      <c r="AF495" s="270">
        <v>8.3268410383625507E-2</v>
      </c>
      <c r="AG495" s="270">
        <v>39.845044244848907</v>
      </c>
      <c r="AH495" s="270">
        <v>77.598779406761068</v>
      </c>
      <c r="AI495" s="270">
        <v>8.4253592325822009</v>
      </c>
      <c r="AJ495" s="270">
        <v>25.71295852266794</v>
      </c>
      <c r="AK495" s="270">
        <v>1393.4465723145436</v>
      </c>
      <c r="AL495" s="270">
        <v>37.529942603748893</v>
      </c>
      <c r="AM495" s="270">
        <v>3.039394743568363</v>
      </c>
      <c r="AN495" s="270">
        <v>146.46037831260563</v>
      </c>
      <c r="AO495" s="270">
        <v>4.3414940596698335</v>
      </c>
      <c r="AP495" s="270">
        <v>1192.9922922590481</v>
      </c>
      <c r="AQ495" s="270">
        <v>1.0590628357714187</v>
      </c>
      <c r="AR495" s="270">
        <v>1.4541163255565728</v>
      </c>
      <c r="AS495" s="270">
        <v>0.16143026396174559</v>
      </c>
      <c r="AT495" s="270">
        <v>0.75477901969030425</v>
      </c>
      <c r="AU495" s="270">
        <v>3.2443283281112216</v>
      </c>
      <c r="AV495" s="270">
        <v>0.12456440435666663</v>
      </c>
      <c r="AW495" s="270">
        <v>0.29892662551017046</v>
      </c>
      <c r="AX495" s="270">
        <v>3.9457620650086178E-2</v>
      </c>
      <c r="AY495" s="270">
        <v>0.24374993351232302</v>
      </c>
      <c r="AZ495" s="270">
        <v>3.5935849503788447E-2</v>
      </c>
      <c r="BA495" s="270">
        <v>15.014706677413932</v>
      </c>
      <c r="BB495" s="270">
        <v>21.078198875024</v>
      </c>
      <c r="BC495" s="270">
        <v>31.503035404019091</v>
      </c>
      <c r="BD495" s="270">
        <v>56.321174387202163</v>
      </c>
      <c r="BE495" s="270">
        <v>32.959830828321934</v>
      </c>
      <c r="BF495" s="270">
        <v>163.42395384621625</v>
      </c>
      <c r="BG495" s="26"/>
    </row>
    <row r="496" spans="1:59" s="96" customFormat="1" ht="12.75" x14ac:dyDescent="0.2">
      <c r="A496" s="13">
        <v>2.3500000000000099</v>
      </c>
      <c r="B496" s="279">
        <v>790</v>
      </c>
      <c r="C496" s="408">
        <v>7.1735195421126203</v>
      </c>
      <c r="D496" s="408">
        <v>34.311473964636697</v>
      </c>
      <c r="E496" s="408"/>
      <c r="F496" s="408"/>
      <c r="G496" s="408"/>
      <c r="H496" s="408"/>
      <c r="I496" s="408">
        <v>47.219391055184197</v>
      </c>
      <c r="J496" s="408">
        <v>7.2459285886983098</v>
      </c>
      <c r="K496" s="408">
        <v>2.9956766502048802</v>
      </c>
      <c r="L496" s="408"/>
      <c r="M496" s="408"/>
      <c r="N496" s="408"/>
      <c r="O496" s="411">
        <v>1.0540101991633599</v>
      </c>
      <c r="P496" s="417">
        <v>19.0056541440158</v>
      </c>
      <c r="Q496" s="237">
        <v>72.499871674436207</v>
      </c>
      <c r="R496" s="237">
        <v>0</v>
      </c>
      <c r="S496" s="237">
        <v>16.053629427205156</v>
      </c>
      <c r="T496" s="237">
        <v>0.28374099848671019</v>
      </c>
      <c r="U496" s="237">
        <v>7.1814737970376796E-2</v>
      </c>
      <c r="V496" s="237">
        <v>1.3670282601426111</v>
      </c>
      <c r="W496" s="237">
        <v>4.5911855174054139</v>
      </c>
      <c r="X496" s="412">
        <v>5.1327293843535324</v>
      </c>
      <c r="Y496" s="270">
        <v>1.6500587225916639</v>
      </c>
      <c r="Z496" s="270">
        <v>101.56144891144724</v>
      </c>
      <c r="AA496" s="270">
        <v>35187.157669742905</v>
      </c>
      <c r="AB496" s="270">
        <v>269.1138686402191</v>
      </c>
      <c r="AC496" s="270">
        <v>5.2799803285870963</v>
      </c>
      <c r="AD496" s="270">
        <v>1.7151091884089489</v>
      </c>
      <c r="AE496" s="270">
        <v>1.7496690029861677</v>
      </c>
      <c r="AF496" s="270">
        <v>8.3370099399743131E-2</v>
      </c>
      <c r="AG496" s="270">
        <v>40.965525115938057</v>
      </c>
      <c r="AH496" s="270">
        <v>79.156145546403707</v>
      </c>
      <c r="AI496" s="270">
        <v>8.5422219099457752</v>
      </c>
      <c r="AJ496" s="270">
        <v>26.43929090773258</v>
      </c>
      <c r="AK496" s="270">
        <v>1433.7541229105948</v>
      </c>
      <c r="AL496" s="270">
        <v>37.966779897562859</v>
      </c>
      <c r="AM496" s="270">
        <v>3.0468548574852217</v>
      </c>
      <c r="AN496" s="270">
        <v>147.30578510172626</v>
      </c>
      <c r="AO496" s="270">
        <v>4.3658448855711587</v>
      </c>
      <c r="AP496" s="270">
        <v>1190.6610184183442</v>
      </c>
      <c r="AQ496" s="270">
        <v>1.0612787050148882</v>
      </c>
      <c r="AR496" s="270">
        <v>1.4547055274237475</v>
      </c>
      <c r="AS496" s="270">
        <v>0.16143783391007302</v>
      </c>
      <c r="AT496" s="270">
        <v>0.75466962105604996</v>
      </c>
      <c r="AU496" s="270">
        <v>3.2436210717216047</v>
      </c>
      <c r="AV496" s="270">
        <v>0.12453399910778487</v>
      </c>
      <c r="AW496" s="270">
        <v>0.29883734282446117</v>
      </c>
      <c r="AX496" s="270">
        <v>3.94447071329143E-2</v>
      </c>
      <c r="AY496" s="270">
        <v>0.24366668357090526</v>
      </c>
      <c r="AZ496" s="270">
        <v>3.5923378318724213E-2</v>
      </c>
      <c r="BA496" s="270">
        <v>15.009811717803837</v>
      </c>
      <c r="BB496" s="270">
        <v>20.930264980403262</v>
      </c>
      <c r="BC496" s="270">
        <v>31.453434868249722</v>
      </c>
      <c r="BD496" s="270">
        <v>56.406995831064961</v>
      </c>
      <c r="BE496" s="270">
        <v>32.892368812310728</v>
      </c>
      <c r="BF496" s="270">
        <v>163.48020356458855</v>
      </c>
      <c r="BG496" s="26"/>
    </row>
    <row r="497" spans="1:59" s="96" customFormat="1" ht="12.75" x14ac:dyDescent="0.2">
      <c r="A497" s="13">
        <v>2.4</v>
      </c>
      <c r="B497" s="279">
        <v>790</v>
      </c>
      <c r="C497" s="408">
        <v>6.9507900020148297</v>
      </c>
      <c r="D497" s="408">
        <v>34.415768502071899</v>
      </c>
      <c r="E497" s="408"/>
      <c r="F497" s="408"/>
      <c r="G497" s="408"/>
      <c r="H497" s="408"/>
      <c r="I497" s="408">
        <v>47.271386387994497</v>
      </c>
      <c r="J497" s="408">
        <v>7.3104521109403899</v>
      </c>
      <c r="K497" s="408">
        <v>2.9975927775870801</v>
      </c>
      <c r="L497" s="408"/>
      <c r="M497" s="408"/>
      <c r="N497" s="408"/>
      <c r="O497" s="411">
        <v>1.0540102193912799</v>
      </c>
      <c r="P497" s="417">
        <v>19.613700992236101</v>
      </c>
      <c r="Q497" s="237">
        <v>72.62283887434775</v>
      </c>
      <c r="R497" s="237">
        <v>0</v>
      </c>
      <c r="S497" s="237">
        <v>15.931815751856751</v>
      </c>
      <c r="T497" s="237">
        <v>0.29043985178733189</v>
      </c>
      <c r="U497" s="237">
        <v>7.2680220034181148E-2</v>
      </c>
      <c r="V497" s="237">
        <v>1.3731270661543846</v>
      </c>
      <c r="W497" s="237">
        <v>4.3801027808204749</v>
      </c>
      <c r="X497" s="412">
        <v>5.3289954549991299</v>
      </c>
      <c r="Y497" s="270">
        <v>1.6987047051316555</v>
      </c>
      <c r="Z497" s="270">
        <v>103.32355723600607</v>
      </c>
      <c r="AA497" s="270">
        <v>35709.629280348418</v>
      </c>
      <c r="AB497" s="270">
        <v>271.89303903454316</v>
      </c>
      <c r="AC497" s="270">
        <v>5.3806240045805342</v>
      </c>
      <c r="AD497" s="270">
        <v>1.7541541516960515</v>
      </c>
      <c r="AE497" s="270">
        <v>1.7516734707111843</v>
      </c>
      <c r="AF497" s="270">
        <v>8.3461811889624926E-2</v>
      </c>
      <c r="AG497" s="270">
        <v>41.932205893020488</v>
      </c>
      <c r="AH497" s="270">
        <v>80.469641145459022</v>
      </c>
      <c r="AI497" s="270">
        <v>8.6381574177918559</v>
      </c>
      <c r="AJ497" s="270">
        <v>27.065495051712734</v>
      </c>
      <c r="AK497" s="270">
        <v>1468.5929215488432</v>
      </c>
      <c r="AL497" s="270">
        <v>38.319749984587794</v>
      </c>
      <c r="AM497" s="270">
        <v>3.0512793552282824</v>
      </c>
      <c r="AN497" s="270">
        <v>147.94471390731704</v>
      </c>
      <c r="AO497" s="270">
        <v>4.3844275678781797</v>
      </c>
      <c r="AP497" s="270">
        <v>1190.6624175249865</v>
      </c>
      <c r="AQ497" s="270">
        <v>1.062519152563399</v>
      </c>
      <c r="AR497" s="270">
        <v>1.4542815412572521</v>
      </c>
      <c r="AS497" s="270">
        <v>0.16134121100980078</v>
      </c>
      <c r="AT497" s="270">
        <v>0.7540943389277539</v>
      </c>
      <c r="AU497" s="270">
        <v>3.2409425416954818</v>
      </c>
      <c r="AV497" s="270">
        <v>0.12442842083384424</v>
      </c>
      <c r="AW497" s="270">
        <v>0.29856982060774823</v>
      </c>
      <c r="AX497" s="270">
        <v>3.9408398746400508E-2</v>
      </c>
      <c r="AY497" s="270">
        <v>0.24343941230479035</v>
      </c>
      <c r="AZ497" s="270">
        <v>3.5889693213099635E-2</v>
      </c>
      <c r="BA497" s="270">
        <v>14.995998864034087</v>
      </c>
      <c r="BB497" s="270">
        <v>20.922444670887415</v>
      </c>
      <c r="BC497" s="270">
        <v>31.399459714576256</v>
      </c>
      <c r="BD497" s="270">
        <v>56.449857481255329</v>
      </c>
      <c r="BE497" s="270">
        <v>32.856558645621568</v>
      </c>
      <c r="BF497" s="270">
        <v>163.42997085730448</v>
      </c>
      <c r="BG497" s="26"/>
    </row>
    <row r="498" spans="1:59" s="96" customFormat="1" ht="12.75" x14ac:dyDescent="0.2">
      <c r="A498" s="13">
        <v>2.4499999999999802</v>
      </c>
      <c r="B498" s="279">
        <v>790.00000000001</v>
      </c>
      <c r="C498" s="408">
        <v>6.7539963585200598</v>
      </c>
      <c r="D498" s="408">
        <v>34.504092494572497</v>
      </c>
      <c r="E498" s="408"/>
      <c r="F498" s="408"/>
      <c r="G498" s="408"/>
      <c r="H498" s="408"/>
      <c r="I498" s="408">
        <v>47.353378945459497</v>
      </c>
      <c r="J498" s="408">
        <v>7.3719746076512997</v>
      </c>
      <c r="K498" s="408">
        <v>2.9625473823655999</v>
      </c>
      <c r="L498" s="408"/>
      <c r="M498" s="408"/>
      <c r="N498" s="408"/>
      <c r="O498" s="411">
        <v>1.0540102114309999</v>
      </c>
      <c r="P498" s="417">
        <v>20.2090996156161</v>
      </c>
      <c r="Q498" s="237">
        <v>72.733726953627468</v>
      </c>
      <c r="R498" s="237">
        <v>0</v>
      </c>
      <c r="S498" s="237">
        <v>15.797986293764676</v>
      </c>
      <c r="T498" s="237">
        <v>0.29750981816565553</v>
      </c>
      <c r="U498" s="237">
        <v>7.3536687370704415E-2</v>
      </c>
      <c r="V498" s="237">
        <v>1.3884911264962838</v>
      </c>
      <c r="W498" s="237">
        <v>4.1177420559858096</v>
      </c>
      <c r="X498" s="412">
        <v>5.5910070645893795</v>
      </c>
      <c r="Y498" s="270">
        <v>1.7455362634821352</v>
      </c>
      <c r="Z498" s="270">
        <v>105.4796427293644</v>
      </c>
      <c r="AA498" s="270">
        <v>36415.668520093146</v>
      </c>
      <c r="AB498" s="270">
        <v>276.6298332963263</v>
      </c>
      <c r="AC498" s="270">
        <v>5.4728594763072662</v>
      </c>
      <c r="AD498" s="270">
        <v>1.790440970275498</v>
      </c>
      <c r="AE498" s="270">
        <v>1.7546485728944772</v>
      </c>
      <c r="AF498" s="270">
        <v>8.3548433070370423E-2</v>
      </c>
      <c r="AG498" s="270">
        <v>42.821348281508321</v>
      </c>
      <c r="AH498" s="270">
        <v>81.652166285021963</v>
      </c>
      <c r="AI498" s="270">
        <v>8.7224186763700349</v>
      </c>
      <c r="AJ498" s="270">
        <v>27.640721943170355</v>
      </c>
      <c r="AK498" s="270">
        <v>1500.7186590487247</v>
      </c>
      <c r="AL498" s="270">
        <v>38.623677082095512</v>
      </c>
      <c r="AM498" s="270">
        <v>3.0533533658566485</v>
      </c>
      <c r="AN498" s="270">
        <v>148.44673191404985</v>
      </c>
      <c r="AO498" s="270">
        <v>4.3994272073504117</v>
      </c>
      <c r="AP498" s="270">
        <v>1192.0115966589328</v>
      </c>
      <c r="AQ498" s="270">
        <v>1.0630003968073096</v>
      </c>
      <c r="AR498" s="270">
        <v>1.4529050564829633</v>
      </c>
      <c r="AS498" s="270">
        <v>0.16114146879298455</v>
      </c>
      <c r="AT498" s="270">
        <v>0.75304281392988648</v>
      </c>
      <c r="AU498" s="270">
        <v>3.2362224733594744</v>
      </c>
      <c r="AV498" s="270">
        <v>0.1242445824337534</v>
      </c>
      <c r="AW498" s="270">
        <v>0.29811470973768944</v>
      </c>
      <c r="AX498" s="270">
        <v>3.9347317809548761E-2</v>
      </c>
      <c r="AY498" s="270">
        <v>0.24305906986380177</v>
      </c>
      <c r="AZ498" s="270">
        <v>3.5833419835705566E-2</v>
      </c>
      <c r="BA498" s="270">
        <v>14.972725566267837</v>
      </c>
      <c r="BB498" s="270">
        <v>20.998341257095877</v>
      </c>
      <c r="BC498" s="270">
        <v>31.349541018915069</v>
      </c>
      <c r="BD498" s="270">
        <v>56.46716573458734</v>
      </c>
      <c r="BE498" s="270">
        <v>32.839195094883912</v>
      </c>
      <c r="BF498" s="270">
        <v>163.28903525728825</v>
      </c>
      <c r="BG498" s="26"/>
    </row>
    <row r="499" spans="1:59" s="96" customFormat="1" ht="12.75" x14ac:dyDescent="0.2">
      <c r="A499" s="13">
        <v>2.5</v>
      </c>
      <c r="B499" s="279">
        <v>790.00000000001</v>
      </c>
      <c r="C499" s="408">
        <v>6.5577203948398202</v>
      </c>
      <c r="D499" s="408">
        <v>34.577739024127503</v>
      </c>
      <c r="E499" s="408"/>
      <c r="F499" s="408"/>
      <c r="G499" s="408"/>
      <c r="H499" s="408"/>
      <c r="I499" s="408">
        <v>47.407750760405399</v>
      </c>
      <c r="J499" s="408">
        <v>7.4295746171989601</v>
      </c>
      <c r="K499" s="408">
        <v>2.9732050008417898</v>
      </c>
      <c r="L499" s="408"/>
      <c r="M499" s="408"/>
      <c r="N499" s="408"/>
      <c r="O499" s="411">
        <v>1.0540102025865301</v>
      </c>
      <c r="P499" s="417">
        <v>20.8070157826021</v>
      </c>
      <c r="Q499" s="237">
        <v>72.858922400073695</v>
      </c>
      <c r="R499" s="237">
        <v>0</v>
      </c>
      <c r="S499" s="237">
        <v>15.674145580336795</v>
      </c>
      <c r="T499" s="237">
        <v>0.30740590100684145</v>
      </c>
      <c r="U499" s="237">
        <v>7.5575690573463403E-2</v>
      </c>
      <c r="V499" s="237">
        <v>1.3844825277290509</v>
      </c>
      <c r="W499" s="237">
        <v>3.9262603956255635</v>
      </c>
      <c r="X499" s="412">
        <v>5.7732075046545965</v>
      </c>
      <c r="Y499" s="270">
        <v>1.7930646014538127</v>
      </c>
      <c r="Z499" s="270">
        <v>107.01524053102773</v>
      </c>
      <c r="AA499" s="270">
        <v>36849.998787979595</v>
      </c>
      <c r="AB499" s="270">
        <v>278.65781589400621</v>
      </c>
      <c r="AC499" s="270">
        <v>5.5689439141651889</v>
      </c>
      <c r="AD499" s="270">
        <v>1.8278376271298467</v>
      </c>
      <c r="AE499" s="270">
        <v>1.7561257966925985</v>
      </c>
      <c r="AF499" s="270">
        <v>8.3627900085939913E-2</v>
      </c>
      <c r="AG499" s="270">
        <v>43.751627243568088</v>
      </c>
      <c r="AH499" s="270">
        <v>82.883974949991497</v>
      </c>
      <c r="AI499" s="270">
        <v>8.8108542204489027</v>
      </c>
      <c r="AJ499" s="270">
        <v>28.243129035997079</v>
      </c>
      <c r="AK499" s="270">
        <v>1534.3663762368355</v>
      </c>
      <c r="AL499" s="270">
        <v>38.945569608066407</v>
      </c>
      <c r="AM499" s="270">
        <v>3.0569925574963843</v>
      </c>
      <c r="AN499" s="270">
        <v>149.00998148949387</v>
      </c>
      <c r="AO499" s="270">
        <v>4.4160597268943613</v>
      </c>
      <c r="AP499" s="270">
        <v>1191.6009993382743</v>
      </c>
      <c r="AQ499" s="270">
        <v>1.0640129932484375</v>
      </c>
      <c r="AR499" s="270">
        <v>1.452336828451922</v>
      </c>
      <c r="AS499" s="270">
        <v>0.16103309043695888</v>
      </c>
      <c r="AT499" s="270">
        <v>0.75242211976996765</v>
      </c>
      <c r="AU499" s="270">
        <v>3.2333633894031064</v>
      </c>
      <c r="AV499" s="270">
        <v>0.12413224346493267</v>
      </c>
      <c r="AW499" s="270">
        <v>0.29783178486125439</v>
      </c>
      <c r="AX499" s="270">
        <v>3.9309020113679725E-2</v>
      </c>
      <c r="AY499" s="270">
        <v>0.24281954644079085</v>
      </c>
      <c r="AZ499" s="270">
        <v>3.5797918235428057E-2</v>
      </c>
      <c r="BA499" s="270">
        <v>14.958129187448554</v>
      </c>
      <c r="BB499" s="270">
        <v>20.970574178276184</v>
      </c>
      <c r="BC499" s="270">
        <v>31.313728226391415</v>
      </c>
      <c r="BD499" s="270">
        <v>56.511145047047449</v>
      </c>
      <c r="BE499" s="270">
        <v>32.804686863253657</v>
      </c>
      <c r="BF499" s="270">
        <v>163.23566935285177</v>
      </c>
      <c r="BG499" s="26"/>
    </row>
    <row r="500" spans="1:59" s="96" customFormat="1" ht="12.75" x14ac:dyDescent="0.2">
      <c r="A500" s="13">
        <v>0.5</v>
      </c>
      <c r="B500" s="279">
        <v>800</v>
      </c>
      <c r="C500" s="408">
        <v>14.740344917754699</v>
      </c>
      <c r="D500" s="408">
        <v>15.8604876097525</v>
      </c>
      <c r="E500" s="408">
        <v>8.3739542997635006</v>
      </c>
      <c r="F500" s="408">
        <v>23.094773786495601</v>
      </c>
      <c r="G500" s="408">
        <v>36.960752615908802</v>
      </c>
      <c r="H500" s="408"/>
      <c r="I500" s="408"/>
      <c r="J500" s="408">
        <v>3.2763387260445101E-2</v>
      </c>
      <c r="K500" s="408"/>
      <c r="L500" s="408">
        <v>0.936923383064455</v>
      </c>
      <c r="M500" s="408"/>
      <c r="N500" s="408"/>
      <c r="O500" s="411"/>
      <c r="P500" s="417">
        <v>5.5693244993889897</v>
      </c>
      <c r="Q500" s="237">
        <v>73.975333348612523</v>
      </c>
      <c r="R500" s="237">
        <v>0</v>
      </c>
      <c r="S500" s="237">
        <v>13.631174835046506</v>
      </c>
      <c r="T500" s="237">
        <v>2.4834817480321192</v>
      </c>
      <c r="U500" s="237">
        <v>0.40169628108515543</v>
      </c>
      <c r="V500" s="237">
        <v>2.9415593948668826</v>
      </c>
      <c r="W500" s="237">
        <v>2.9906404982234185</v>
      </c>
      <c r="X500" s="412">
        <v>3.5761138941333979</v>
      </c>
      <c r="Y500" s="270">
        <v>0.54833694302816571</v>
      </c>
      <c r="Z500" s="270">
        <v>68.713138651569153</v>
      </c>
      <c r="AA500" s="270">
        <v>15679.391739604405</v>
      </c>
      <c r="AB500" s="270">
        <v>139.07299596525056</v>
      </c>
      <c r="AC500" s="270">
        <v>2.7398369642067983</v>
      </c>
      <c r="AD500" s="270">
        <v>0.83886134622697506</v>
      </c>
      <c r="AE500" s="270">
        <v>9.7625908087027611</v>
      </c>
      <c r="AF500" s="270">
        <v>0.43323926511102412</v>
      </c>
      <c r="AG500" s="270">
        <v>11.004153478394997</v>
      </c>
      <c r="AH500" s="270">
        <v>23.292433764668324</v>
      </c>
      <c r="AI500" s="270">
        <v>2.7324847250383257</v>
      </c>
      <c r="AJ500" s="270">
        <v>6.2906902252289729</v>
      </c>
      <c r="AK500" s="270">
        <v>71.894839006211456</v>
      </c>
      <c r="AL500" s="270">
        <v>11.393330748193746</v>
      </c>
      <c r="AM500" s="270">
        <v>2.5086263177617436</v>
      </c>
      <c r="AN500" s="270">
        <v>170.55716533620611</v>
      </c>
      <c r="AO500" s="270">
        <v>3.4843322756123807</v>
      </c>
      <c r="AP500" s="270">
        <v>3331.5830818625186</v>
      </c>
      <c r="AQ500" s="270">
        <v>0.68459496027178834</v>
      </c>
      <c r="AR500" s="270">
        <v>3.0445943588204232</v>
      </c>
      <c r="AS500" s="270">
        <v>0.51547036617419195</v>
      </c>
      <c r="AT500" s="270">
        <v>3.5282405453305574</v>
      </c>
      <c r="AU500" s="270">
        <v>18.864568234867164</v>
      </c>
      <c r="AV500" s="270">
        <v>0.79798883731293468</v>
      </c>
      <c r="AW500" s="270">
        <v>2.4825511854807214</v>
      </c>
      <c r="AX500" s="270">
        <v>0.40305540961199815</v>
      </c>
      <c r="AY500" s="270">
        <v>2.9052828549320804</v>
      </c>
      <c r="AZ500" s="270">
        <v>0.48337237761419283</v>
      </c>
      <c r="BA500" s="270">
        <v>59.126029558709128</v>
      </c>
      <c r="BB500" s="270">
        <v>10.156595171459522</v>
      </c>
      <c r="BC500" s="270">
        <v>19.037210714096069</v>
      </c>
      <c r="BD500" s="270">
        <v>83.92607738911039</v>
      </c>
      <c r="BE500" s="270">
        <v>53.016402470877445</v>
      </c>
      <c r="BF500" s="270">
        <v>177.17849465219015</v>
      </c>
      <c r="BG500" s="26"/>
    </row>
    <row r="501" spans="1:59" s="96" customFormat="1" ht="12.75" x14ac:dyDescent="0.2">
      <c r="A501" s="13">
        <v>0.55000000000000004</v>
      </c>
      <c r="B501" s="279">
        <v>800</v>
      </c>
      <c r="C501" s="408">
        <v>12.288049258065399</v>
      </c>
      <c r="D501" s="408">
        <v>14.8594911540299</v>
      </c>
      <c r="E501" s="408">
        <v>4.9918997763016497</v>
      </c>
      <c r="F501" s="408">
        <v>20.669647788969101</v>
      </c>
      <c r="G501" s="408">
        <v>44.391185154234002</v>
      </c>
      <c r="H501" s="408"/>
      <c r="I501" s="408"/>
      <c r="J501" s="408">
        <v>2.1291593396267898</v>
      </c>
      <c r="K501" s="408"/>
      <c r="L501" s="408">
        <v>0.67056752877307901</v>
      </c>
      <c r="M501" s="408"/>
      <c r="N501" s="408"/>
      <c r="O501" s="411"/>
      <c r="P501" s="417">
        <v>5.59562091584404</v>
      </c>
      <c r="Q501" s="237">
        <v>73.408597775979956</v>
      </c>
      <c r="R501" s="237">
        <v>0</v>
      </c>
      <c r="S501" s="237">
        <v>13.87387457798023</v>
      </c>
      <c r="T501" s="237">
        <v>2.5560315858557336</v>
      </c>
      <c r="U501" s="237">
        <v>0.39842678756102523</v>
      </c>
      <c r="V501" s="237">
        <v>2.8824912972721868</v>
      </c>
      <c r="W501" s="237">
        <v>2.970015778123539</v>
      </c>
      <c r="X501" s="412">
        <v>3.9105621972273221</v>
      </c>
      <c r="Y501" s="270">
        <v>0.58863393384309359</v>
      </c>
      <c r="Z501" s="270">
        <v>78.620731681994528</v>
      </c>
      <c r="AA501" s="270">
        <v>16045.471790777234</v>
      </c>
      <c r="AB501" s="270">
        <v>157.57192373382424</v>
      </c>
      <c r="AC501" s="270">
        <v>3.1507505728259044</v>
      </c>
      <c r="AD501" s="270">
        <v>0.96725828744169129</v>
      </c>
      <c r="AE501" s="270">
        <v>10.330539937846824</v>
      </c>
      <c r="AF501" s="270">
        <v>0.43566913133182461</v>
      </c>
      <c r="AG501" s="270">
        <v>11.319810203370279</v>
      </c>
      <c r="AH501" s="270">
        <v>22.867355633496974</v>
      </c>
      <c r="AI501" s="270">
        <v>2.5818834358213953</v>
      </c>
      <c r="AJ501" s="270">
        <v>6.8420242863009291</v>
      </c>
      <c r="AK501" s="270">
        <v>78.702141428389638</v>
      </c>
      <c r="AL501" s="270">
        <v>10.446958505356751</v>
      </c>
      <c r="AM501" s="270">
        <v>2.2395648027142077</v>
      </c>
      <c r="AN501" s="270">
        <v>172.385525911587</v>
      </c>
      <c r="AO501" s="270">
        <v>3.3878386157143647</v>
      </c>
      <c r="AP501" s="270">
        <v>2986.7413840552981</v>
      </c>
      <c r="AQ501" s="270">
        <v>0.6707121228181735</v>
      </c>
      <c r="AR501" s="270">
        <v>2.697410435119965</v>
      </c>
      <c r="AS501" s="270">
        <v>0.45663987401753403</v>
      </c>
      <c r="AT501" s="270">
        <v>3.1321933102853228</v>
      </c>
      <c r="AU501" s="270">
        <v>16.785866870297909</v>
      </c>
      <c r="AV501" s="270">
        <v>0.71115841342310016</v>
      </c>
      <c r="AW501" s="270">
        <v>2.2239503103063778</v>
      </c>
      <c r="AX501" s="270">
        <v>0.36343698651581036</v>
      </c>
      <c r="AY501" s="270">
        <v>2.6387217504662508</v>
      </c>
      <c r="AZ501" s="270">
        <v>0.44260659699644161</v>
      </c>
      <c r="BA501" s="270">
        <v>58.307895211999785</v>
      </c>
      <c r="BB501" s="270">
        <v>10.191515128247648</v>
      </c>
      <c r="BC501" s="270">
        <v>18.775019705834904</v>
      </c>
      <c r="BD501" s="270">
        <v>91.989993153929134</v>
      </c>
      <c r="BE501" s="270">
        <v>59.614083077697458</v>
      </c>
      <c r="BF501" s="270">
        <v>159.58762324666708</v>
      </c>
      <c r="BG501" s="26"/>
    </row>
    <row r="502" spans="1:59" s="96" customFormat="1" ht="12.75" x14ac:dyDescent="0.2">
      <c r="A502" s="13">
        <v>0.59999999999999898</v>
      </c>
      <c r="B502" s="279">
        <v>800</v>
      </c>
      <c r="C502" s="408">
        <v>9.8469614902238796</v>
      </c>
      <c r="D502" s="408">
        <v>13.967940363515501</v>
      </c>
      <c r="E502" s="408">
        <v>1.4934084735011299</v>
      </c>
      <c r="F502" s="408">
        <v>17.925165078528099</v>
      </c>
      <c r="G502" s="408">
        <v>52.071284723398499</v>
      </c>
      <c r="H502" s="408"/>
      <c r="I502" s="408"/>
      <c r="J502" s="408">
        <v>4.3047150380307002</v>
      </c>
      <c r="K502" s="408"/>
      <c r="L502" s="408">
        <v>0.390524832802158</v>
      </c>
      <c r="M502" s="408"/>
      <c r="N502" s="408"/>
      <c r="O502" s="411"/>
      <c r="P502" s="417">
        <v>5.5915477047183604</v>
      </c>
      <c r="Q502" s="237">
        <v>72.793070447715678</v>
      </c>
      <c r="R502" s="237">
        <v>0</v>
      </c>
      <c r="S502" s="237">
        <v>14.110809770351148</v>
      </c>
      <c r="T502" s="237">
        <v>2.6737853033023824</v>
      </c>
      <c r="U502" s="237">
        <v>0.39809612541386691</v>
      </c>
      <c r="V502" s="237">
        <v>2.8224481439761027</v>
      </c>
      <c r="W502" s="237">
        <v>2.9387776117810729</v>
      </c>
      <c r="X502" s="412">
        <v>4.263012597459757</v>
      </c>
      <c r="Y502" s="270">
        <v>0.63471428728584367</v>
      </c>
      <c r="Z502" s="270">
        <v>91.876517887760642</v>
      </c>
      <c r="AA502" s="270">
        <v>16424.742436711273</v>
      </c>
      <c r="AB502" s="270">
        <v>183.56873271852018</v>
      </c>
      <c r="AC502" s="270">
        <v>3.7090584790039878</v>
      </c>
      <c r="AD502" s="270">
        <v>1.1431098378418112</v>
      </c>
      <c r="AE502" s="270">
        <v>10.982757294651512</v>
      </c>
      <c r="AF502" s="270">
        <v>0.43736448360089497</v>
      </c>
      <c r="AG502" s="270">
        <v>11.661345402297554</v>
      </c>
      <c r="AH502" s="270">
        <v>22.433561344027503</v>
      </c>
      <c r="AI502" s="270">
        <v>2.4413911592730808</v>
      </c>
      <c r="AJ502" s="270">
        <v>7.5432201454475214</v>
      </c>
      <c r="AK502" s="270">
        <v>88.103925943579554</v>
      </c>
      <c r="AL502" s="270">
        <v>9.6163047588595312</v>
      </c>
      <c r="AM502" s="270">
        <v>2.0148846094559802</v>
      </c>
      <c r="AN502" s="270">
        <v>173.91623680687843</v>
      </c>
      <c r="AO502" s="270">
        <v>3.2879782390754864</v>
      </c>
      <c r="AP502" s="270">
        <v>2697.1376416828975</v>
      </c>
      <c r="AQ502" s="270">
        <v>0.65861321895484692</v>
      </c>
      <c r="AR502" s="270">
        <v>2.411273445635215</v>
      </c>
      <c r="AS502" s="270">
        <v>0.40812827342873437</v>
      </c>
      <c r="AT502" s="270">
        <v>2.8040199014781004</v>
      </c>
      <c r="AU502" s="270">
        <v>15.054752221531157</v>
      </c>
      <c r="AV502" s="270">
        <v>0.63860709678637417</v>
      </c>
      <c r="AW502" s="270">
        <v>2.0054735645261106</v>
      </c>
      <c r="AX502" s="270">
        <v>0.32949516916642885</v>
      </c>
      <c r="AY502" s="270">
        <v>2.4067470483781506</v>
      </c>
      <c r="AZ502" s="270">
        <v>0.40648482010105663</v>
      </c>
      <c r="BA502" s="270">
        <v>57.464018763443654</v>
      </c>
      <c r="BB502" s="270">
        <v>10.223557863960757</v>
      </c>
      <c r="BC502" s="270">
        <v>18.491950528597997</v>
      </c>
      <c r="BD502" s="270">
        <v>102.12695082768292</v>
      </c>
      <c r="BE502" s="270">
        <v>68.171347620264299</v>
      </c>
      <c r="BF502" s="270">
        <v>144.62173165647681</v>
      </c>
      <c r="BG502" s="26"/>
    </row>
    <row r="503" spans="1:59" s="96" customFormat="1" ht="12.75" x14ac:dyDescent="0.2">
      <c r="A503" s="13">
        <v>0.64999999999999902</v>
      </c>
      <c r="B503" s="279">
        <v>800</v>
      </c>
      <c r="C503" s="408">
        <v>8.4284984336590991</v>
      </c>
      <c r="D503" s="408">
        <v>13.5047859798571</v>
      </c>
      <c r="E503" s="408"/>
      <c r="F503" s="408">
        <v>15.9103516071019</v>
      </c>
      <c r="G503" s="408">
        <v>56.186232233839398</v>
      </c>
      <c r="H503" s="408"/>
      <c r="I503" s="408"/>
      <c r="J503" s="408">
        <v>5.7462497244335102</v>
      </c>
      <c r="K503" s="408"/>
      <c r="L503" s="408">
        <v>0.22388202110893701</v>
      </c>
      <c r="M503" s="408"/>
      <c r="N503" s="408"/>
      <c r="O503" s="411"/>
      <c r="P503" s="417">
        <v>5.67579075563755</v>
      </c>
      <c r="Q503" s="237">
        <v>72.43228362757857</v>
      </c>
      <c r="R503" s="237">
        <v>0</v>
      </c>
      <c r="S503" s="237">
        <v>14.354421712164992</v>
      </c>
      <c r="T503" s="237">
        <v>2.5730518947389607</v>
      </c>
      <c r="U503" s="237">
        <v>0.37666173709854506</v>
      </c>
      <c r="V503" s="237">
        <v>2.8041150545220326</v>
      </c>
      <c r="W503" s="237">
        <v>2.901878059418606</v>
      </c>
      <c r="X503" s="412">
        <v>4.5575879144782823</v>
      </c>
      <c r="Y503" s="270">
        <v>0.66735059437598987</v>
      </c>
      <c r="Z503" s="270">
        <v>102.0304849300185</v>
      </c>
      <c r="AA503" s="270">
        <v>16758.193320186772</v>
      </c>
      <c r="AB503" s="270">
        <v>206.13988043597831</v>
      </c>
      <c r="AC503" s="270">
        <v>4.1300954517436024</v>
      </c>
      <c r="AD503" s="270">
        <v>1.2787378662548405</v>
      </c>
      <c r="AE503" s="270">
        <v>11.481994536765079</v>
      </c>
      <c r="AF503" s="270">
        <v>0.43988433643813313</v>
      </c>
      <c r="AG503" s="270">
        <v>11.964487195598222</v>
      </c>
      <c r="AH503" s="270">
        <v>22.349585136902942</v>
      </c>
      <c r="AI503" s="270">
        <v>2.3823914165129296</v>
      </c>
      <c r="AJ503" s="270">
        <v>8.1140086019957245</v>
      </c>
      <c r="AK503" s="270">
        <v>96.6881193944823</v>
      </c>
      <c r="AL503" s="270">
        <v>9.2509433630537767</v>
      </c>
      <c r="AM503" s="270">
        <v>1.9154464598395768</v>
      </c>
      <c r="AN503" s="270">
        <v>175.62649001669126</v>
      </c>
      <c r="AO503" s="270">
        <v>3.2420580974585422</v>
      </c>
      <c r="AP503" s="270">
        <v>2565.6400762681792</v>
      </c>
      <c r="AQ503" s="270">
        <v>0.65683467755330871</v>
      </c>
      <c r="AR503" s="270">
        <v>2.2844815137943781</v>
      </c>
      <c r="AS503" s="270">
        <v>0.38658325743536814</v>
      </c>
      <c r="AT503" s="270">
        <v>2.6577309381493133</v>
      </c>
      <c r="AU503" s="270">
        <v>14.280655746168847</v>
      </c>
      <c r="AV503" s="270">
        <v>0.60610276683354714</v>
      </c>
      <c r="AW503" s="270">
        <v>1.9069955718789418</v>
      </c>
      <c r="AX503" s="270">
        <v>0.31408290349225132</v>
      </c>
      <c r="AY503" s="270">
        <v>2.3005477388428459</v>
      </c>
      <c r="AZ503" s="270">
        <v>0.38979652936350306</v>
      </c>
      <c r="BA503" s="270">
        <v>56.457426486437853</v>
      </c>
      <c r="BB503" s="270">
        <v>10.11128290000029</v>
      </c>
      <c r="BC503" s="270">
        <v>18.275357533703311</v>
      </c>
      <c r="BD503" s="270">
        <v>110.02007313540582</v>
      </c>
      <c r="BE503" s="270">
        <v>72.34075923067239</v>
      </c>
      <c r="BF503" s="270">
        <v>137.69060345125447</v>
      </c>
      <c r="BG503" s="26"/>
    </row>
    <row r="504" spans="1:59" s="96" customFormat="1" ht="12.75" x14ac:dyDescent="0.2">
      <c r="A504" s="13">
        <v>0.7</v>
      </c>
      <c r="B504" s="279">
        <v>800</v>
      </c>
      <c r="C504" s="408">
        <v>7.7890153981808403</v>
      </c>
      <c r="D504" s="408">
        <v>13.3405032066554</v>
      </c>
      <c r="E504" s="408"/>
      <c r="F504" s="408">
        <v>14.593234410097701</v>
      </c>
      <c r="G504" s="408">
        <v>57.527765763417896</v>
      </c>
      <c r="H504" s="408"/>
      <c r="I504" s="408"/>
      <c r="J504" s="408">
        <v>6.5969438896905999</v>
      </c>
      <c r="K504" s="408"/>
      <c r="L504" s="408">
        <v>0.15253733195761601</v>
      </c>
      <c r="M504" s="408"/>
      <c r="N504" s="408"/>
      <c r="O504" s="411"/>
      <c r="P504" s="417">
        <v>5.8490502937407198</v>
      </c>
      <c r="Q504" s="237">
        <v>72.173801540223209</v>
      </c>
      <c r="R504" s="237">
        <v>0</v>
      </c>
      <c r="S504" s="237">
        <v>14.583456441299699</v>
      </c>
      <c r="T504" s="237">
        <v>2.4513571394316211</v>
      </c>
      <c r="U504" s="237">
        <v>0.35300039138804135</v>
      </c>
      <c r="V504" s="237">
        <v>2.8253014341743787</v>
      </c>
      <c r="W504" s="237">
        <v>2.8930228146055645</v>
      </c>
      <c r="X504" s="412">
        <v>4.7200602388774753</v>
      </c>
      <c r="Y504" s="270">
        <v>0.68644726490205898</v>
      </c>
      <c r="Z504" s="270">
        <v>107.59272846650532</v>
      </c>
      <c r="AA504" s="270">
        <v>17046.449664982865</v>
      </c>
      <c r="AB504" s="270">
        <v>221.74167254990166</v>
      </c>
      <c r="AC504" s="270">
        <v>4.3448072583297259</v>
      </c>
      <c r="AD504" s="270">
        <v>1.3511326313052012</v>
      </c>
      <c r="AE504" s="270">
        <v>11.815703259395427</v>
      </c>
      <c r="AF504" s="270">
        <v>0.4430722075083125</v>
      </c>
      <c r="AG504" s="270">
        <v>12.224102038535301</v>
      </c>
      <c r="AH504" s="270">
        <v>22.518292425988331</v>
      </c>
      <c r="AI504" s="270">
        <v>2.3777012805350282</v>
      </c>
      <c r="AJ504" s="270">
        <v>8.5069182003052095</v>
      </c>
      <c r="AK504" s="270">
        <v>103.41621619312018</v>
      </c>
      <c r="AL504" s="270">
        <v>9.1753583338839313</v>
      </c>
      <c r="AM504" s="270">
        <v>1.889767903014375</v>
      </c>
      <c r="AN504" s="270">
        <v>177.47364382860121</v>
      </c>
      <c r="AO504" s="270">
        <v>3.2356741289989759</v>
      </c>
      <c r="AP504" s="270">
        <v>2527.5683459479701</v>
      </c>
      <c r="AQ504" s="270">
        <v>0.6619872997809555</v>
      </c>
      <c r="AR504" s="270">
        <v>2.2501424784467701</v>
      </c>
      <c r="AS504" s="270">
        <v>0.38068535904722417</v>
      </c>
      <c r="AT504" s="270">
        <v>2.6174673569879334</v>
      </c>
      <c r="AU504" s="270">
        <v>14.067209833968818</v>
      </c>
      <c r="AV504" s="270">
        <v>0.59713759718772397</v>
      </c>
      <c r="AW504" s="270">
        <v>1.8798513473915059</v>
      </c>
      <c r="AX504" s="270">
        <v>0.30984645517738779</v>
      </c>
      <c r="AY504" s="270">
        <v>2.2714737881293008</v>
      </c>
      <c r="AZ504" s="270">
        <v>0.38525667586726731</v>
      </c>
      <c r="BA504" s="270">
        <v>55.446773841355366</v>
      </c>
      <c r="BB504" s="270">
        <v>9.9169117567962441</v>
      </c>
      <c r="BC504" s="270">
        <v>18.125127750080523</v>
      </c>
      <c r="BD504" s="270">
        <v>114.99864050638207</v>
      </c>
      <c r="BE504" s="270">
        <v>71.965161262162354</v>
      </c>
      <c r="BF504" s="270">
        <v>135.5751582754923</v>
      </c>
      <c r="BG504" s="26"/>
    </row>
    <row r="505" spans="1:59" s="96" customFormat="1" ht="12.75" x14ac:dyDescent="0.2">
      <c r="A505" s="13">
        <v>0.749999999999999</v>
      </c>
      <c r="B505" s="279">
        <v>800</v>
      </c>
      <c r="C505" s="408">
        <v>7.1371453196682904</v>
      </c>
      <c r="D505" s="408">
        <v>13.302161254832599</v>
      </c>
      <c r="E505" s="408"/>
      <c r="F505" s="408">
        <v>13.3159470180484</v>
      </c>
      <c r="G505" s="408">
        <v>58.736823970779298</v>
      </c>
      <c r="H505" s="408"/>
      <c r="I505" s="408"/>
      <c r="J505" s="408">
        <v>7.4215070240700802</v>
      </c>
      <c r="K505" s="408"/>
      <c r="L505" s="408">
        <v>8.6415412601230895E-2</v>
      </c>
      <c r="M505" s="408"/>
      <c r="N505" s="408"/>
      <c r="O505" s="411"/>
      <c r="P505" s="417">
        <v>6.0964738634392601</v>
      </c>
      <c r="Q505" s="237">
        <v>72.066657901587675</v>
      </c>
      <c r="R505" s="237">
        <v>0</v>
      </c>
      <c r="S505" s="237">
        <v>14.820101416544743</v>
      </c>
      <c r="T505" s="237">
        <v>2.1940676948157143</v>
      </c>
      <c r="U505" s="237">
        <v>0.31733220754640751</v>
      </c>
      <c r="V505" s="237">
        <v>2.8314537359454062</v>
      </c>
      <c r="W505" s="237">
        <v>2.9549853158411219</v>
      </c>
      <c r="X505" s="412">
        <v>4.8154017277189478</v>
      </c>
      <c r="Y505" s="270">
        <v>0.70785922572818349</v>
      </c>
      <c r="Z505" s="270">
        <v>113.95175267195336</v>
      </c>
      <c r="AA505" s="270">
        <v>17371.179171946576</v>
      </c>
      <c r="AB505" s="270">
        <v>239.66488022161204</v>
      </c>
      <c r="AC505" s="270">
        <v>4.5838847116217476</v>
      </c>
      <c r="AD505" s="270">
        <v>1.4335468792038881</v>
      </c>
      <c r="AE505" s="270">
        <v>12.179672833766581</v>
      </c>
      <c r="AF505" s="270">
        <v>0.44699003073319538</v>
      </c>
      <c r="AG505" s="270">
        <v>12.510052397335343</v>
      </c>
      <c r="AH505" s="270">
        <v>22.72239068154542</v>
      </c>
      <c r="AI505" s="270">
        <v>2.3767932185199001</v>
      </c>
      <c r="AJ505" s="270">
        <v>8.9404845264078414</v>
      </c>
      <c r="AK505" s="270">
        <v>110.95917103042791</v>
      </c>
      <c r="AL505" s="270">
        <v>9.1172913532242585</v>
      </c>
      <c r="AM505" s="270">
        <v>1.8681452207088722</v>
      </c>
      <c r="AN505" s="270">
        <v>179.55104506538677</v>
      </c>
      <c r="AO505" s="270">
        <v>3.2335358882980572</v>
      </c>
      <c r="AP505" s="270">
        <v>2494.7400029900004</v>
      </c>
      <c r="AQ505" s="270">
        <v>0.66777130820063302</v>
      </c>
      <c r="AR505" s="270">
        <v>2.2206979068131201</v>
      </c>
      <c r="AS505" s="270">
        <v>0.37560167567826197</v>
      </c>
      <c r="AT505" s="270">
        <v>2.5826229316627214</v>
      </c>
      <c r="AU505" s="270">
        <v>13.882110492309646</v>
      </c>
      <c r="AV505" s="270">
        <v>0.5893559715793002</v>
      </c>
      <c r="AW505" s="270">
        <v>1.8562423823191803</v>
      </c>
      <c r="AX505" s="270">
        <v>0.30615795566373782</v>
      </c>
      <c r="AY505" s="270">
        <v>2.246161869209788</v>
      </c>
      <c r="AZ505" s="270">
        <v>0.38130980122482749</v>
      </c>
      <c r="BA505" s="270">
        <v>54.572106958126454</v>
      </c>
      <c r="BB505" s="270">
        <v>9.7467673363783192</v>
      </c>
      <c r="BC505" s="270">
        <v>17.976126595414673</v>
      </c>
      <c r="BD505" s="270">
        <v>120.04630278749876</v>
      </c>
      <c r="BE505" s="270">
        <v>71.48342924577716</v>
      </c>
      <c r="BF505" s="270">
        <v>133.71593830118277</v>
      </c>
      <c r="BG505" s="26"/>
    </row>
    <row r="506" spans="1:59" s="96" customFormat="1" ht="12.75" x14ac:dyDescent="0.2">
      <c r="A506" s="13">
        <v>0.79999999999999805</v>
      </c>
      <c r="B506" s="279">
        <v>800</v>
      </c>
      <c r="C506" s="408">
        <v>6.6408358011922104</v>
      </c>
      <c r="D506" s="408">
        <v>13.206596742215</v>
      </c>
      <c r="E506" s="408"/>
      <c r="F506" s="408">
        <v>12.0026524489501</v>
      </c>
      <c r="G506" s="408">
        <v>59.941040714777003</v>
      </c>
      <c r="H506" s="408"/>
      <c r="I506" s="408"/>
      <c r="J506" s="408">
        <v>8.1896816666325698</v>
      </c>
      <c r="K506" s="408"/>
      <c r="L506" s="408">
        <v>1.91926262331466E-2</v>
      </c>
      <c r="M506" s="408"/>
      <c r="N506" s="408"/>
      <c r="O506" s="411"/>
      <c r="P506" s="417">
        <v>6.2473306084545603</v>
      </c>
      <c r="Q506" s="237">
        <v>71.817888907284683</v>
      </c>
      <c r="R506" s="237">
        <v>0</v>
      </c>
      <c r="S506" s="237">
        <v>15.02344023275786</v>
      </c>
      <c r="T506" s="237">
        <v>2.0940713180544219</v>
      </c>
      <c r="U506" s="237">
        <v>0.29556955858314488</v>
      </c>
      <c r="V506" s="237">
        <v>2.8368026551636931</v>
      </c>
      <c r="W506" s="237">
        <v>2.9474510924102755</v>
      </c>
      <c r="X506" s="412">
        <v>4.9847762357459127</v>
      </c>
      <c r="Y506" s="270">
        <v>0.72438767677678639</v>
      </c>
      <c r="Z506" s="270">
        <v>119.41593639665101</v>
      </c>
      <c r="AA506" s="270">
        <v>17622.231535720883</v>
      </c>
      <c r="AB506" s="270">
        <v>259.31595318872712</v>
      </c>
      <c r="AC506" s="270">
        <v>4.7940030459290828</v>
      </c>
      <c r="AD506" s="270">
        <v>1.5061229759542616</v>
      </c>
      <c r="AE506" s="270">
        <v>12.498399865407494</v>
      </c>
      <c r="AF506" s="270">
        <v>0.44915388444441356</v>
      </c>
      <c r="AG506" s="270">
        <v>12.750973180486637</v>
      </c>
      <c r="AH506" s="270">
        <v>22.860370677579063</v>
      </c>
      <c r="AI506" s="270">
        <v>2.3710763385424496</v>
      </c>
      <c r="AJ506" s="270">
        <v>9.3761995173221351</v>
      </c>
      <c r="AK506" s="270">
        <v>119.78417859020922</v>
      </c>
      <c r="AL506" s="270">
        <v>9.046759516644121</v>
      </c>
      <c r="AM506" s="270">
        <v>1.8453800114759098</v>
      </c>
      <c r="AN506" s="270">
        <v>180.92985177725987</v>
      </c>
      <c r="AO506" s="270">
        <v>3.2237714716575852</v>
      </c>
      <c r="AP506" s="270">
        <v>2461.863149509546</v>
      </c>
      <c r="AQ506" s="270">
        <v>0.67342772455609223</v>
      </c>
      <c r="AR506" s="270">
        <v>2.1905334013687972</v>
      </c>
      <c r="AS506" s="270">
        <v>0.37041786901217094</v>
      </c>
      <c r="AT506" s="270">
        <v>2.5471061894678231</v>
      </c>
      <c r="AU506" s="270">
        <v>13.693139511727678</v>
      </c>
      <c r="AV506" s="270">
        <v>0.58139885782916811</v>
      </c>
      <c r="AW506" s="270">
        <v>1.8319455478859978</v>
      </c>
      <c r="AX506" s="270">
        <v>0.30232275075287884</v>
      </c>
      <c r="AY506" s="270">
        <v>2.2194819453445414</v>
      </c>
      <c r="AZ506" s="270">
        <v>0.37707175918683478</v>
      </c>
      <c r="BA506" s="270">
        <v>53.708212548596627</v>
      </c>
      <c r="BB506" s="270">
        <v>9.5819374634967165</v>
      </c>
      <c r="BC506" s="270">
        <v>17.840292260444251</v>
      </c>
      <c r="BD506" s="270">
        <v>125.3610264491457</v>
      </c>
      <c r="BE506" s="270">
        <v>71.036197810100575</v>
      </c>
      <c r="BF506" s="270">
        <v>131.87177298904479</v>
      </c>
      <c r="BG506" s="26"/>
    </row>
    <row r="507" spans="1:59" s="96" customFormat="1" ht="12.75" x14ac:dyDescent="0.2">
      <c r="A507" s="13">
        <v>0.85000000000000397</v>
      </c>
      <c r="B507" s="279">
        <v>800</v>
      </c>
      <c r="C507" s="408">
        <v>7.0402615424000503</v>
      </c>
      <c r="D507" s="408">
        <v>13.8357038795456</v>
      </c>
      <c r="E507" s="408"/>
      <c r="F507" s="408">
        <v>10.798458066950101</v>
      </c>
      <c r="G507" s="408">
        <v>57.2294639906684</v>
      </c>
      <c r="H507" s="408"/>
      <c r="I507" s="408">
        <v>2.6094521333262102</v>
      </c>
      <c r="J507" s="408">
        <v>8.3917016337255692</v>
      </c>
      <c r="K507" s="408"/>
      <c r="L507" s="408">
        <v>9.4958753383990804E-2</v>
      </c>
      <c r="M507" s="408"/>
      <c r="N507" s="408"/>
      <c r="O507" s="411"/>
      <c r="P507" s="417">
        <v>6.5754355938157101</v>
      </c>
      <c r="Q507" s="237">
        <v>71.803354174049403</v>
      </c>
      <c r="R507" s="237">
        <v>0</v>
      </c>
      <c r="S507" s="237">
        <v>15.227667203624099</v>
      </c>
      <c r="T507" s="237">
        <v>1.8325900097352525</v>
      </c>
      <c r="U507" s="237">
        <v>0.2654198245559844</v>
      </c>
      <c r="V507" s="237">
        <v>2.7847014128770562</v>
      </c>
      <c r="W507" s="237">
        <v>3.1605843724038283</v>
      </c>
      <c r="X507" s="412">
        <v>4.9256830027543703</v>
      </c>
      <c r="Y507" s="270">
        <v>0.7306592431593103</v>
      </c>
      <c r="Z507" s="270">
        <v>117.49038900952264</v>
      </c>
      <c r="AA507" s="270">
        <v>18109.515064513176</v>
      </c>
      <c r="AB507" s="270">
        <v>271.1070653736852</v>
      </c>
      <c r="AC507" s="270">
        <v>4.7079175016594617</v>
      </c>
      <c r="AD507" s="270">
        <v>1.4739026986073884</v>
      </c>
      <c r="AE507" s="270">
        <v>12.641504176488354</v>
      </c>
      <c r="AF507" s="270">
        <v>0.4557709438521948</v>
      </c>
      <c r="AG507" s="270">
        <v>13.097401295359086</v>
      </c>
      <c r="AH507" s="270">
        <v>23.529067298907822</v>
      </c>
      <c r="AI507" s="270">
        <v>2.4435310557159258</v>
      </c>
      <c r="AJ507" s="270">
        <v>9.70539879824236</v>
      </c>
      <c r="AK507" s="270">
        <v>129.91512185947067</v>
      </c>
      <c r="AL507" s="270">
        <v>9.3427886133552267</v>
      </c>
      <c r="AM507" s="270">
        <v>1.8677912277704483</v>
      </c>
      <c r="AN507" s="270">
        <v>176.65643783533642</v>
      </c>
      <c r="AO507" s="270">
        <v>3.2444650944858306</v>
      </c>
      <c r="AP507" s="270">
        <v>2486.3216661219035</v>
      </c>
      <c r="AQ507" s="270">
        <v>0.68689882813362024</v>
      </c>
      <c r="AR507" s="270">
        <v>2.1116926538435523</v>
      </c>
      <c r="AS507" s="270">
        <v>0.34275167907455129</v>
      </c>
      <c r="AT507" s="270">
        <v>2.2338577540677291</v>
      </c>
      <c r="AU507" s="270">
        <v>11.536867509845841</v>
      </c>
      <c r="AV507" s="270">
        <v>0.47988240322507209</v>
      </c>
      <c r="AW507" s="270">
        <v>1.4176911001016514</v>
      </c>
      <c r="AX507" s="270">
        <v>0.21956315242755536</v>
      </c>
      <c r="AY507" s="270">
        <v>1.5236327401409222</v>
      </c>
      <c r="AZ507" s="270">
        <v>0.24589859037120598</v>
      </c>
      <c r="BA507" s="270">
        <v>46.596392978821875</v>
      </c>
      <c r="BB507" s="270">
        <v>9.8783318045085</v>
      </c>
      <c r="BC507" s="270">
        <v>18.260344317211313</v>
      </c>
      <c r="BD507" s="270">
        <v>118.76431722338522</v>
      </c>
      <c r="BE507" s="270">
        <v>67.502210652074311</v>
      </c>
      <c r="BF507" s="270">
        <v>131.86074578943669</v>
      </c>
      <c r="BG507" s="26"/>
    </row>
    <row r="508" spans="1:59" s="96" customFormat="1" ht="12.75" x14ac:dyDescent="0.2">
      <c r="A508" s="13">
        <v>0.89999999999999802</v>
      </c>
      <c r="B508" s="279">
        <v>800</v>
      </c>
      <c r="C508" s="408">
        <v>7.8333759141985304</v>
      </c>
      <c r="D508" s="408">
        <v>14.5927406556512</v>
      </c>
      <c r="E508" s="408"/>
      <c r="F508" s="408">
        <v>9.7902000049581606</v>
      </c>
      <c r="G508" s="408">
        <v>53.0157013947262</v>
      </c>
      <c r="H508" s="408"/>
      <c r="I508" s="408">
        <v>6.23570978439201</v>
      </c>
      <c r="J508" s="408">
        <v>8.3051274507408195</v>
      </c>
      <c r="K508" s="408"/>
      <c r="L508" s="408">
        <v>0.22714479533316001</v>
      </c>
      <c r="M508" s="408"/>
      <c r="N508" s="408"/>
      <c r="O508" s="411"/>
      <c r="P508" s="417">
        <v>6.8597190495799101</v>
      </c>
      <c r="Q508" s="237">
        <v>71.761461785661751</v>
      </c>
      <c r="R508" s="237">
        <v>0</v>
      </c>
      <c r="S508" s="237">
        <v>15.412695984654803</v>
      </c>
      <c r="T508" s="237">
        <v>1.6107457530946747</v>
      </c>
      <c r="U508" s="237">
        <v>0.24633763667729</v>
      </c>
      <c r="V508" s="237">
        <v>2.6981868089961405</v>
      </c>
      <c r="W508" s="237">
        <v>3.3833194252585375</v>
      </c>
      <c r="X508" s="412">
        <v>4.8872526056568102</v>
      </c>
      <c r="Y508" s="270">
        <v>0.7301779617231916</v>
      </c>
      <c r="Z508" s="270">
        <v>112.35038274595404</v>
      </c>
      <c r="AA508" s="270">
        <v>18660.014233729624</v>
      </c>
      <c r="AB508" s="270">
        <v>276.66901333890229</v>
      </c>
      <c r="AC508" s="270">
        <v>4.5008489275537</v>
      </c>
      <c r="AD508" s="270">
        <v>1.3985854529839787</v>
      </c>
      <c r="AE508" s="270">
        <v>12.668780479100738</v>
      </c>
      <c r="AF508" s="270">
        <v>0.46357534182546228</v>
      </c>
      <c r="AG508" s="270">
        <v>13.454992335946509</v>
      </c>
      <c r="AH508" s="270">
        <v>24.405500538531907</v>
      </c>
      <c r="AI508" s="270">
        <v>2.5504451923234952</v>
      </c>
      <c r="AJ508" s="270">
        <v>9.9316967818376352</v>
      </c>
      <c r="AK508" s="270">
        <v>140.20588642453717</v>
      </c>
      <c r="AL508" s="270">
        <v>9.8078762769120313</v>
      </c>
      <c r="AM508" s="270">
        <v>1.9078957940137091</v>
      </c>
      <c r="AN508" s="270">
        <v>170.33125777194263</v>
      </c>
      <c r="AO508" s="270">
        <v>3.2750591739226094</v>
      </c>
      <c r="AP508" s="270">
        <v>2533.5626359601624</v>
      </c>
      <c r="AQ508" s="270">
        <v>0.70223500435365527</v>
      </c>
      <c r="AR508" s="270">
        <v>2.0201539285900507</v>
      </c>
      <c r="AS508" s="270">
        <v>0.31184410326080209</v>
      </c>
      <c r="AT508" s="270">
        <v>1.9151541115694004</v>
      </c>
      <c r="AU508" s="270">
        <v>9.4991001672154027</v>
      </c>
      <c r="AV508" s="270">
        <v>0.38748933982838857</v>
      </c>
      <c r="AW508" s="270">
        <v>1.0818938222651442</v>
      </c>
      <c r="AX508" s="270">
        <v>0.15946024186930055</v>
      </c>
      <c r="AY508" s="270">
        <v>1.0635979300341014</v>
      </c>
      <c r="AZ508" s="270">
        <v>0.16608004049712324</v>
      </c>
      <c r="BA508" s="270">
        <v>39.524421148144953</v>
      </c>
      <c r="BB508" s="270">
        <v>10.39497490468443</v>
      </c>
      <c r="BC508" s="270">
        <v>18.95663553456232</v>
      </c>
      <c r="BD508" s="270">
        <v>108.91280074435491</v>
      </c>
      <c r="BE508" s="270">
        <v>63.444497273188524</v>
      </c>
      <c r="BF508" s="270">
        <v>132.55862147838511</v>
      </c>
      <c r="BG508" s="26"/>
    </row>
    <row r="509" spans="1:59" s="96" customFormat="1" ht="12.75" x14ac:dyDescent="0.2">
      <c r="A509" s="13">
        <v>0.95000000000001805</v>
      </c>
      <c r="B509" s="279">
        <v>799.99999999999</v>
      </c>
      <c r="C509" s="408">
        <v>8.6212487196145506</v>
      </c>
      <c r="D509" s="408">
        <v>15.3399563401212</v>
      </c>
      <c r="E509" s="408"/>
      <c r="F509" s="408">
        <v>8.7008013913840507</v>
      </c>
      <c r="G509" s="408">
        <v>48.471357967155598</v>
      </c>
      <c r="H509" s="408"/>
      <c r="I509" s="408">
        <v>10.5506587178809</v>
      </c>
      <c r="J509" s="408">
        <v>8.0564714055084004</v>
      </c>
      <c r="K509" s="408"/>
      <c r="L509" s="408"/>
      <c r="M509" s="408">
        <v>9.2246338589609803E-2</v>
      </c>
      <c r="N509" s="408"/>
      <c r="O509" s="411">
        <v>0.167259119745714</v>
      </c>
      <c r="P509" s="417">
        <v>7.15158638098693</v>
      </c>
      <c r="Q509" s="237">
        <v>71.725984024250351</v>
      </c>
      <c r="R509" s="237">
        <v>0</v>
      </c>
      <c r="S509" s="237">
        <v>15.573189234586509</v>
      </c>
      <c r="T509" s="237">
        <v>1.4279819472417208</v>
      </c>
      <c r="U509" s="237">
        <v>0.22948024205518328</v>
      </c>
      <c r="V509" s="237">
        <v>2.5698230631478958</v>
      </c>
      <c r="W509" s="237">
        <v>3.6659119872211656</v>
      </c>
      <c r="X509" s="412">
        <v>4.8076295014972033</v>
      </c>
      <c r="Y509" s="270">
        <v>0.73164809477410953</v>
      </c>
      <c r="Z509" s="270">
        <v>107.55350530046265</v>
      </c>
      <c r="AA509" s="270">
        <v>19303.080707490095</v>
      </c>
      <c r="AB509" s="270">
        <v>282.03939805378747</v>
      </c>
      <c r="AC509" s="270">
        <v>4.3146917374986833</v>
      </c>
      <c r="AD509" s="270">
        <v>1.330477003208324</v>
      </c>
      <c r="AE509" s="270">
        <v>6.374510562264339</v>
      </c>
      <c r="AF509" s="270">
        <v>0.25866101144685366</v>
      </c>
      <c r="AG509" s="270">
        <v>13.680896466028388</v>
      </c>
      <c r="AH509" s="270">
        <v>25.022299641559037</v>
      </c>
      <c r="AI509" s="270">
        <v>2.6399756912908297</v>
      </c>
      <c r="AJ509" s="270">
        <v>10.21044995377113</v>
      </c>
      <c r="AK509" s="270">
        <v>152.98757109342642</v>
      </c>
      <c r="AL509" s="270">
        <v>10.215312893424654</v>
      </c>
      <c r="AM509" s="270">
        <v>1.9266167148603714</v>
      </c>
      <c r="AN509" s="270">
        <v>162.69091041547691</v>
      </c>
      <c r="AO509" s="270">
        <v>3.2724213730906961</v>
      </c>
      <c r="AP509" s="270">
        <v>2116.4887020623551</v>
      </c>
      <c r="AQ509" s="270">
        <v>0.71012713121249937</v>
      </c>
      <c r="AR509" s="270">
        <v>1.9001632076265234</v>
      </c>
      <c r="AS509" s="270">
        <v>0.27923852939018734</v>
      </c>
      <c r="AT509" s="270">
        <v>1.6265113817902817</v>
      </c>
      <c r="AU509" s="270">
        <v>7.8108064680341851</v>
      </c>
      <c r="AV509" s="270">
        <v>0.31379043807020068</v>
      </c>
      <c r="AW509" s="270">
        <v>0.84067466702000149</v>
      </c>
      <c r="AX509" s="270">
        <v>0.11992152649074123</v>
      </c>
      <c r="AY509" s="270">
        <v>0.78062744616199364</v>
      </c>
      <c r="AZ509" s="270">
        <v>0.11959383045410286</v>
      </c>
      <c r="BA509" s="270">
        <v>33.417985423799699</v>
      </c>
      <c r="BB509" s="270">
        <v>11.017941707634019</v>
      </c>
      <c r="BC509" s="270">
        <v>19.886651921192442</v>
      </c>
      <c r="BD509" s="270">
        <v>100.52089534965789</v>
      </c>
      <c r="BE509" s="270">
        <v>59.250637644135743</v>
      </c>
      <c r="BF509" s="270">
        <v>133.8781724356466</v>
      </c>
      <c r="BG509" s="26"/>
    </row>
    <row r="510" spans="1:59" s="96" customFormat="1" ht="12.75" x14ac:dyDescent="0.2">
      <c r="A510" s="13">
        <v>1.00000000000001</v>
      </c>
      <c r="B510" s="279">
        <v>800</v>
      </c>
      <c r="C510" s="408">
        <v>9.4465408010094407</v>
      </c>
      <c r="D510" s="408">
        <v>16.334240912974</v>
      </c>
      <c r="E510" s="408"/>
      <c r="F510" s="408">
        <v>8.0474520830003407</v>
      </c>
      <c r="G510" s="408">
        <v>43.512448950413102</v>
      </c>
      <c r="H510" s="408"/>
      <c r="I510" s="408">
        <v>14.6144905969</v>
      </c>
      <c r="J510" s="408">
        <v>7.7224451193953101</v>
      </c>
      <c r="K510" s="408"/>
      <c r="L510" s="408"/>
      <c r="M510" s="408">
        <v>1.36760707554662E-2</v>
      </c>
      <c r="N510" s="408"/>
      <c r="O510" s="411">
        <v>0.30870546555224898</v>
      </c>
      <c r="P510" s="417">
        <v>7.4294060855367503</v>
      </c>
      <c r="Q510" s="237">
        <v>71.684302274002306</v>
      </c>
      <c r="R510" s="237">
        <v>0</v>
      </c>
      <c r="S510" s="237">
        <v>15.720478810966249</v>
      </c>
      <c r="T510" s="237">
        <v>1.2804350885919484</v>
      </c>
      <c r="U510" s="237">
        <v>0.21603976525223925</v>
      </c>
      <c r="V510" s="237">
        <v>2.4413461386939019</v>
      </c>
      <c r="W510" s="237">
        <v>3.9513060725925775</v>
      </c>
      <c r="X510" s="412">
        <v>4.7060918499008011</v>
      </c>
      <c r="Y510" s="270">
        <v>0.73475149517084914</v>
      </c>
      <c r="Z510" s="270">
        <v>103.42323769106105</v>
      </c>
      <c r="AA510" s="270">
        <v>20070.375103984938</v>
      </c>
      <c r="AB510" s="270">
        <v>284.55670916017834</v>
      </c>
      <c r="AC510" s="270">
        <v>4.1239157406881546</v>
      </c>
      <c r="AD510" s="270">
        <v>1.2639580262933903</v>
      </c>
      <c r="AE510" s="270">
        <v>4.4782210937296973</v>
      </c>
      <c r="AF510" s="270">
        <v>0.19008605435292719</v>
      </c>
      <c r="AG510" s="270">
        <v>14.295708765204841</v>
      </c>
      <c r="AH510" s="270">
        <v>26.560074043193318</v>
      </c>
      <c r="AI510" s="270">
        <v>2.8222013916287398</v>
      </c>
      <c r="AJ510" s="270">
        <v>10.377717545819838</v>
      </c>
      <c r="AK510" s="270">
        <v>163.49467167175544</v>
      </c>
      <c r="AL510" s="270">
        <v>11.01959340322381</v>
      </c>
      <c r="AM510" s="270">
        <v>1.9977279066016915</v>
      </c>
      <c r="AN510" s="270">
        <v>156.2559847299346</v>
      </c>
      <c r="AO510" s="270">
        <v>3.2912125595845203</v>
      </c>
      <c r="AP510" s="270">
        <v>1921.0535438212839</v>
      </c>
      <c r="AQ510" s="270">
        <v>0.73123844805245153</v>
      </c>
      <c r="AR510" s="270">
        <v>1.8303290122547224</v>
      </c>
      <c r="AS510" s="270">
        <v>0.25743058997842638</v>
      </c>
      <c r="AT510" s="270">
        <v>1.4376258699252875</v>
      </c>
      <c r="AU510" s="270">
        <v>6.7360334447190544</v>
      </c>
      <c r="AV510" s="270">
        <v>0.26781906434235608</v>
      </c>
      <c r="AW510" s="270">
        <v>0.69849563697978367</v>
      </c>
      <c r="AX510" s="270">
        <v>9.760773280389462E-2</v>
      </c>
      <c r="AY510" s="270">
        <v>0.62619425246996874</v>
      </c>
      <c r="AZ510" s="270">
        <v>9.4874922189925104E-2</v>
      </c>
      <c r="BA510" s="270">
        <v>29.293970096806994</v>
      </c>
      <c r="BB510" s="270">
        <v>11.802522419206639</v>
      </c>
      <c r="BC510" s="270">
        <v>20.862465958534905</v>
      </c>
      <c r="BD510" s="270">
        <v>92.094019474522511</v>
      </c>
      <c r="BE510" s="270">
        <v>55.729704294696539</v>
      </c>
      <c r="BF510" s="270">
        <v>136.00755789490091</v>
      </c>
      <c r="BG510" s="26"/>
    </row>
    <row r="511" spans="1:59" s="96" customFormat="1" ht="12.75" x14ac:dyDescent="0.2">
      <c r="A511" s="13">
        <v>1.05</v>
      </c>
      <c r="B511" s="279">
        <v>800</v>
      </c>
      <c r="C511" s="408">
        <v>10.174576746524201</v>
      </c>
      <c r="D511" s="408">
        <v>17.240592096555002</v>
      </c>
      <c r="E511" s="408"/>
      <c r="F511" s="408">
        <v>7.4287912559591298</v>
      </c>
      <c r="G511" s="408">
        <v>38.784315353083898</v>
      </c>
      <c r="H511" s="408"/>
      <c r="I511" s="408">
        <v>18.545516236410101</v>
      </c>
      <c r="J511" s="408">
        <v>7.4102363254443304</v>
      </c>
      <c r="K511" s="408"/>
      <c r="L511" s="408"/>
      <c r="M511" s="408"/>
      <c r="N511" s="408"/>
      <c r="O511" s="411">
        <v>0.41597198602341501</v>
      </c>
      <c r="P511" s="417">
        <v>7.7019808554576299</v>
      </c>
      <c r="Q511" s="237">
        <v>71.629033305032692</v>
      </c>
      <c r="R511" s="237">
        <v>0</v>
      </c>
      <c r="S511" s="237">
        <v>15.874845059146525</v>
      </c>
      <c r="T511" s="237">
        <v>1.141356702762901</v>
      </c>
      <c r="U511" s="237">
        <v>0.2029911877112332</v>
      </c>
      <c r="V511" s="237">
        <v>2.3340278919565116</v>
      </c>
      <c r="W511" s="237">
        <v>4.2091274343520384</v>
      </c>
      <c r="X511" s="412">
        <v>4.6086184190380983</v>
      </c>
      <c r="Y511" s="270">
        <v>0.73946047510516111</v>
      </c>
      <c r="Z511" s="270">
        <v>99.989069919613684</v>
      </c>
      <c r="AA511" s="270">
        <v>20873.604588884566</v>
      </c>
      <c r="AB511" s="270">
        <v>286.45762493876737</v>
      </c>
      <c r="AC511" s="270">
        <v>3.9723845132393305</v>
      </c>
      <c r="AD511" s="270">
        <v>1.2112649149057211</v>
      </c>
      <c r="AE511" s="270">
        <v>3.6562235227433564</v>
      </c>
      <c r="AF511" s="270">
        <v>0.15825557298847209</v>
      </c>
      <c r="AG511" s="270">
        <v>14.803135831663116</v>
      </c>
      <c r="AH511" s="270">
        <v>27.901412616229159</v>
      </c>
      <c r="AI511" s="270">
        <v>2.9922223690686023</v>
      </c>
      <c r="AJ511" s="270">
        <v>10.565840166424762</v>
      </c>
      <c r="AK511" s="270">
        <v>174.6443499700558</v>
      </c>
      <c r="AL511" s="270">
        <v>11.792592173014057</v>
      </c>
      <c r="AM511" s="270">
        <v>2.0561281928814381</v>
      </c>
      <c r="AN511" s="270">
        <v>150.77469694945808</v>
      </c>
      <c r="AO511" s="270">
        <v>3.3147016243681144</v>
      </c>
      <c r="AP511" s="270">
        <v>1787.3041436598801</v>
      </c>
      <c r="AQ511" s="270">
        <v>0.74755142868197078</v>
      </c>
      <c r="AR511" s="270">
        <v>1.760448769040116</v>
      </c>
      <c r="AS511" s="270">
        <v>0.23871280721918708</v>
      </c>
      <c r="AT511" s="270">
        <v>1.2901510802752596</v>
      </c>
      <c r="AU511" s="270">
        <v>5.9384025607479085</v>
      </c>
      <c r="AV511" s="270">
        <v>0.23433764240815008</v>
      </c>
      <c r="AW511" s="270">
        <v>0.59977276345588082</v>
      </c>
      <c r="AX511" s="270">
        <v>8.2672405545031108E-2</v>
      </c>
      <c r="AY511" s="270">
        <v>0.52540163350354063</v>
      </c>
      <c r="AZ511" s="270">
        <v>7.9047244150343046E-2</v>
      </c>
      <c r="BA511" s="270">
        <v>26.160437805080729</v>
      </c>
      <c r="BB511" s="270">
        <v>12.662460508196531</v>
      </c>
      <c r="BC511" s="270">
        <v>21.899612676002953</v>
      </c>
      <c r="BD511" s="270">
        <v>85.335810161751297</v>
      </c>
      <c r="BE511" s="270">
        <v>52.74102165710449</v>
      </c>
      <c r="BF511" s="270">
        <v>137.84248450108842</v>
      </c>
      <c r="BG511" s="26"/>
    </row>
    <row r="512" spans="1:59" s="96" customFormat="1" ht="12.75" x14ac:dyDescent="0.2">
      <c r="A512" s="13">
        <v>1.1000000000000001</v>
      </c>
      <c r="B512" s="279">
        <v>800</v>
      </c>
      <c r="C512" s="408">
        <v>10.780214155784099</v>
      </c>
      <c r="D512" s="408">
        <v>18.024723517538501</v>
      </c>
      <c r="E512" s="408"/>
      <c r="F512" s="408">
        <v>6.9545353067920797</v>
      </c>
      <c r="G512" s="408">
        <v>34.636659355214199</v>
      </c>
      <c r="H512" s="408"/>
      <c r="I512" s="408">
        <v>21.979240613568301</v>
      </c>
      <c r="J512" s="408">
        <v>7.1247680857640798</v>
      </c>
      <c r="K512" s="408"/>
      <c r="L512" s="408"/>
      <c r="M512" s="408"/>
      <c r="N512" s="408"/>
      <c r="O512" s="411">
        <v>0.49985896533878199</v>
      </c>
      <c r="P512" s="417">
        <v>7.94613712043778</v>
      </c>
      <c r="Q512" s="237">
        <v>71.566189590149946</v>
      </c>
      <c r="R512" s="237">
        <v>0</v>
      </c>
      <c r="S512" s="237">
        <v>16.020576667494897</v>
      </c>
      <c r="T512" s="237">
        <v>1.0112171960468219</v>
      </c>
      <c r="U512" s="237">
        <v>0.1891542987459246</v>
      </c>
      <c r="V512" s="237">
        <v>2.2368829157140975</v>
      </c>
      <c r="W512" s="237">
        <v>4.4148669264248861</v>
      </c>
      <c r="X512" s="412">
        <v>4.5611124054234207</v>
      </c>
      <c r="Y512" s="270">
        <v>0.74466206847880223</v>
      </c>
      <c r="Z512" s="270">
        <v>97.323087651423009</v>
      </c>
      <c r="AA512" s="270">
        <v>21639.780448493195</v>
      </c>
      <c r="AB512" s="270">
        <v>287.34460055002205</v>
      </c>
      <c r="AC512" s="270">
        <v>3.8552695348580945</v>
      </c>
      <c r="AD512" s="270">
        <v>1.1707990542228131</v>
      </c>
      <c r="AE512" s="270">
        <v>3.1987173113712317</v>
      </c>
      <c r="AF512" s="270">
        <v>0.14002338908518133</v>
      </c>
      <c r="AG512" s="270">
        <v>15.250378000823069</v>
      </c>
      <c r="AH512" s="270">
        <v>29.129471773814199</v>
      </c>
      <c r="AI512" s="270">
        <v>3.1532369842637062</v>
      </c>
      <c r="AJ512" s="270">
        <v>10.727680369128546</v>
      </c>
      <c r="AK512" s="270">
        <v>184.57943400906066</v>
      </c>
      <c r="AL512" s="270">
        <v>12.540707910679215</v>
      </c>
      <c r="AM512" s="270">
        <v>2.1080397470733936</v>
      </c>
      <c r="AN512" s="270">
        <v>146.49801572388176</v>
      </c>
      <c r="AO512" s="270">
        <v>3.3404437645092475</v>
      </c>
      <c r="AP512" s="270">
        <v>1695.3746309813073</v>
      </c>
      <c r="AQ512" s="270">
        <v>0.76095393048287407</v>
      </c>
      <c r="AR512" s="270">
        <v>1.7030236522721429</v>
      </c>
      <c r="AS512" s="270">
        <v>0.22441696515205706</v>
      </c>
      <c r="AT512" s="270">
        <v>1.183959712821794</v>
      </c>
      <c r="AU512" s="270">
        <v>5.3818147887964312</v>
      </c>
      <c r="AV512" s="270">
        <v>0.21126882073976605</v>
      </c>
      <c r="AW512" s="270">
        <v>0.53386441966186382</v>
      </c>
      <c r="AX512" s="270">
        <v>7.2927505017712516E-2</v>
      </c>
      <c r="AY512" s="270">
        <v>0.46065599316331346</v>
      </c>
      <c r="AZ512" s="270">
        <v>6.8997209118533173E-2</v>
      </c>
      <c r="BA512" s="270">
        <v>23.928834115642733</v>
      </c>
      <c r="BB512" s="270">
        <v>13.529465038324652</v>
      </c>
      <c r="BC512" s="270">
        <v>22.898048887206873</v>
      </c>
      <c r="BD512" s="270">
        <v>80.166388567894046</v>
      </c>
      <c r="BE512" s="270">
        <v>50.399884405850443</v>
      </c>
      <c r="BF512" s="270">
        <v>139.50482177995315</v>
      </c>
      <c r="BG512" s="26"/>
    </row>
    <row r="513" spans="1:59" s="96" customFormat="1" ht="12.75" x14ac:dyDescent="0.2">
      <c r="A513" s="13">
        <v>1.1499999999999999</v>
      </c>
      <c r="B513" s="279">
        <v>800</v>
      </c>
      <c r="C513" s="408">
        <v>11.307647145801299</v>
      </c>
      <c r="D513" s="408">
        <v>18.8768669729123</v>
      </c>
      <c r="E513" s="408"/>
      <c r="F513" s="408">
        <v>6.5257136608074999</v>
      </c>
      <c r="G513" s="408">
        <v>30.6142010475094</v>
      </c>
      <c r="H513" s="408"/>
      <c r="I513" s="408">
        <v>25.2458577532901</v>
      </c>
      <c r="J513" s="408">
        <v>6.8503956588256001</v>
      </c>
      <c r="K513" s="408"/>
      <c r="L513" s="408"/>
      <c r="M513" s="408"/>
      <c r="N513" s="408"/>
      <c r="O513" s="411">
        <v>0.57931776085378905</v>
      </c>
      <c r="P513" s="417">
        <v>8.2025922051215794</v>
      </c>
      <c r="Q513" s="237">
        <v>71.509515172709001</v>
      </c>
      <c r="R513" s="237">
        <v>0</v>
      </c>
      <c r="S513" s="237">
        <v>16.157191563121447</v>
      </c>
      <c r="T513" s="237">
        <v>0.90061699741793788</v>
      </c>
      <c r="U513" s="237">
        <v>0.1767547268348208</v>
      </c>
      <c r="V513" s="237">
        <v>2.1371203156279348</v>
      </c>
      <c r="W513" s="237">
        <v>4.6382220669093401</v>
      </c>
      <c r="X513" s="412">
        <v>4.4805791573794984</v>
      </c>
      <c r="Y513" s="270">
        <v>0.75228893197919433</v>
      </c>
      <c r="Z513" s="270">
        <v>95.265870177107772</v>
      </c>
      <c r="AA513" s="270">
        <v>22488.531181286697</v>
      </c>
      <c r="AB513" s="270">
        <v>288.62139300600671</v>
      </c>
      <c r="AC513" s="270">
        <v>3.7594996672468182</v>
      </c>
      <c r="AD513" s="270">
        <v>1.1383640106059558</v>
      </c>
      <c r="AE513" s="270">
        <v>2.8614120942295345</v>
      </c>
      <c r="AF513" s="270">
        <v>0.12633046381866045</v>
      </c>
      <c r="AG513" s="270">
        <v>15.741309478953907</v>
      </c>
      <c r="AH513" s="270">
        <v>30.472483849548723</v>
      </c>
      <c r="AI513" s="270">
        <v>3.3303339367588038</v>
      </c>
      <c r="AJ513" s="270">
        <v>10.906547012303834</v>
      </c>
      <c r="AK513" s="270">
        <v>194.92845288309982</v>
      </c>
      <c r="AL513" s="270">
        <v>13.374713098025765</v>
      </c>
      <c r="AM513" s="270">
        <v>2.1631457500090314</v>
      </c>
      <c r="AN513" s="270">
        <v>142.87031906390607</v>
      </c>
      <c r="AO513" s="270">
        <v>3.3706966798054214</v>
      </c>
      <c r="AP513" s="270">
        <v>1617.9998798498473</v>
      </c>
      <c r="AQ513" s="270">
        <v>0.77478199993583696</v>
      </c>
      <c r="AR513" s="270">
        <v>1.6532180483843768</v>
      </c>
      <c r="AS513" s="270">
        <v>0.21245634263631688</v>
      </c>
      <c r="AT513" s="270">
        <v>1.0984895084148179</v>
      </c>
      <c r="AU513" s="270">
        <v>4.9430836511823255</v>
      </c>
      <c r="AV513" s="270">
        <v>0.19324333127304869</v>
      </c>
      <c r="AW513" s="270">
        <v>0.48346252022815966</v>
      </c>
      <c r="AX513" s="270">
        <v>6.5587909939475178E-2</v>
      </c>
      <c r="AY513" s="270">
        <v>0.41239068826390829</v>
      </c>
      <c r="AZ513" s="270">
        <v>6.1561655955547648E-2</v>
      </c>
      <c r="BA513" s="270">
        <v>22.143230667195294</v>
      </c>
      <c r="BB513" s="270">
        <v>14.49369896820942</v>
      </c>
      <c r="BC513" s="270">
        <v>23.925805149393792</v>
      </c>
      <c r="BD513" s="270">
        <v>75.721270498310773</v>
      </c>
      <c r="BE513" s="270">
        <v>48.312243005131435</v>
      </c>
      <c r="BF513" s="270">
        <v>141.26689283538775</v>
      </c>
      <c r="BG513" s="26"/>
    </row>
    <row r="514" spans="1:59" s="96" customFormat="1" ht="12.75" x14ac:dyDescent="0.2">
      <c r="A514" s="13">
        <v>1.2</v>
      </c>
      <c r="B514" s="279">
        <v>800</v>
      </c>
      <c r="C514" s="408">
        <v>11.822375102391501</v>
      </c>
      <c r="D514" s="408">
        <v>19.711269128444901</v>
      </c>
      <c r="E514" s="408"/>
      <c r="F514" s="408">
        <v>6.1134955932361796</v>
      </c>
      <c r="G514" s="408">
        <v>26.872976888984802</v>
      </c>
      <c r="H514" s="408"/>
      <c r="I514" s="408">
        <v>28.240390641531899</v>
      </c>
      <c r="J514" s="408">
        <v>6.5900151582032898</v>
      </c>
      <c r="K514" s="408"/>
      <c r="L514" s="408"/>
      <c r="M514" s="408"/>
      <c r="N514" s="408"/>
      <c r="O514" s="411">
        <v>0.64947748720741405</v>
      </c>
      <c r="P514" s="417">
        <v>8.4122076513650796</v>
      </c>
      <c r="Q514" s="237">
        <v>71.437443506587684</v>
      </c>
      <c r="R514" s="237">
        <v>0</v>
      </c>
      <c r="S514" s="237">
        <v>16.262357207427979</v>
      </c>
      <c r="T514" s="237">
        <v>0.83168608875524475</v>
      </c>
      <c r="U514" s="237">
        <v>0.17063838079025756</v>
      </c>
      <c r="V514" s="237">
        <v>2.0178590952974047</v>
      </c>
      <c r="W514" s="237">
        <v>4.8384787661042905</v>
      </c>
      <c r="X514" s="412">
        <v>4.4415369550371313</v>
      </c>
      <c r="Y514" s="270">
        <v>0.75848563973942895</v>
      </c>
      <c r="Z514" s="270">
        <v>93.270708340721868</v>
      </c>
      <c r="AA514" s="270">
        <v>23318.226350902187</v>
      </c>
      <c r="AB514" s="270">
        <v>289.65787256194363</v>
      </c>
      <c r="AC514" s="270">
        <v>3.6686893697337841</v>
      </c>
      <c r="AD514" s="270">
        <v>1.1081225857907979</v>
      </c>
      <c r="AE514" s="270">
        <v>2.6178066449473918</v>
      </c>
      <c r="AF514" s="270">
        <v>0.11631595065398387</v>
      </c>
      <c r="AG514" s="270">
        <v>16.214069412261196</v>
      </c>
      <c r="AH514" s="270">
        <v>31.819453430923296</v>
      </c>
      <c r="AI514" s="270">
        <v>3.5124471253145697</v>
      </c>
      <c r="AJ514" s="270">
        <v>11.071803728080992</v>
      </c>
      <c r="AK514" s="270">
        <v>205.85945235342069</v>
      </c>
      <c r="AL514" s="270">
        <v>14.252731572621469</v>
      </c>
      <c r="AM514" s="270">
        <v>2.2176471489017544</v>
      </c>
      <c r="AN514" s="270">
        <v>139.69739075188838</v>
      </c>
      <c r="AO514" s="270">
        <v>3.4001761298582864</v>
      </c>
      <c r="AP514" s="270">
        <v>1556.8196328716786</v>
      </c>
      <c r="AQ514" s="270">
        <v>0.78847178825576858</v>
      </c>
      <c r="AR514" s="270">
        <v>1.610667015603219</v>
      </c>
      <c r="AS514" s="270">
        <v>0.20261499736743938</v>
      </c>
      <c r="AT514" s="270">
        <v>1.030500563408393</v>
      </c>
      <c r="AU514" s="270">
        <v>4.6000477488176825</v>
      </c>
      <c r="AV514" s="270">
        <v>0.17924889140209802</v>
      </c>
      <c r="AW514" s="270">
        <v>0.44499435879454552</v>
      </c>
      <c r="AX514" s="270">
        <v>6.0051774944808373E-2</v>
      </c>
      <c r="AY514" s="270">
        <v>0.37626944185359618</v>
      </c>
      <c r="AZ514" s="270">
        <v>5.6028509022244016E-2</v>
      </c>
      <c r="BA514" s="270">
        <v>20.73068019936942</v>
      </c>
      <c r="BB514" s="270">
        <v>15.522839669413948</v>
      </c>
      <c r="BC514" s="270">
        <v>24.953509762369467</v>
      </c>
      <c r="BD514" s="270">
        <v>71.998009125921371</v>
      </c>
      <c r="BE514" s="270">
        <v>46.517959200822752</v>
      </c>
      <c r="BF514" s="270">
        <v>142.99926734085696</v>
      </c>
      <c r="BG514" s="26"/>
    </row>
    <row r="515" spans="1:59" s="96" customFormat="1" ht="12.75" x14ac:dyDescent="0.2">
      <c r="A515" s="13">
        <v>1.25</v>
      </c>
      <c r="B515" s="279">
        <v>800</v>
      </c>
      <c r="C515" s="408">
        <v>12.224470554788001</v>
      </c>
      <c r="D515" s="408">
        <v>20.536865355653799</v>
      </c>
      <c r="E515" s="408"/>
      <c r="F515" s="408">
        <v>5.8182364000010498</v>
      </c>
      <c r="G515" s="408">
        <v>23.390553524575498</v>
      </c>
      <c r="H515" s="408"/>
      <c r="I515" s="408">
        <v>30.984300257092102</v>
      </c>
      <c r="J515" s="408">
        <v>6.3345391997896998</v>
      </c>
      <c r="K515" s="408"/>
      <c r="L515" s="408"/>
      <c r="M515" s="408"/>
      <c r="N515" s="408"/>
      <c r="O515" s="411">
        <v>0.71103470809986602</v>
      </c>
      <c r="P515" s="417">
        <v>8.6505012633105007</v>
      </c>
      <c r="Q515" s="237">
        <v>71.375911834359911</v>
      </c>
      <c r="R515" s="237">
        <v>0</v>
      </c>
      <c r="S515" s="237">
        <v>16.382814232060731</v>
      </c>
      <c r="T515" s="237">
        <v>0.7408120183827982</v>
      </c>
      <c r="U515" s="237">
        <v>0.15886499338506416</v>
      </c>
      <c r="V515" s="237">
        <v>1.9341248101828392</v>
      </c>
      <c r="W515" s="237">
        <v>5.0011972894254404</v>
      </c>
      <c r="X515" s="412">
        <v>4.4062748222032235</v>
      </c>
      <c r="Y515" s="270">
        <v>0.76751982576480382</v>
      </c>
      <c r="Z515" s="270">
        <v>91.943925569324207</v>
      </c>
      <c r="AA515" s="270">
        <v>24208.553829769273</v>
      </c>
      <c r="AB515" s="270">
        <v>290.43272395128463</v>
      </c>
      <c r="AC515" s="270">
        <v>3.6020040941496156</v>
      </c>
      <c r="AD515" s="270">
        <v>1.0862208781863874</v>
      </c>
      <c r="AE515" s="270">
        <v>2.4373712473408204</v>
      </c>
      <c r="AF515" s="270">
        <v>0.10884596363959247</v>
      </c>
      <c r="AG515" s="270">
        <v>16.712877417130557</v>
      </c>
      <c r="AH515" s="270">
        <v>33.235880707743071</v>
      </c>
      <c r="AI515" s="270">
        <v>3.7052112729369915</v>
      </c>
      <c r="AJ515" s="270">
        <v>11.23488558083854</v>
      </c>
      <c r="AK515" s="270">
        <v>215.38309611980793</v>
      </c>
      <c r="AL515" s="270">
        <v>15.195949215206591</v>
      </c>
      <c r="AM515" s="270">
        <v>2.2730498016010285</v>
      </c>
      <c r="AN515" s="270">
        <v>137.18937328211055</v>
      </c>
      <c r="AO515" s="270">
        <v>3.4348737390869353</v>
      </c>
      <c r="AP515" s="270">
        <v>1508.6326346554265</v>
      </c>
      <c r="AQ515" s="270">
        <v>0.80122998492003261</v>
      </c>
      <c r="AR515" s="270">
        <v>1.5746820219021731</v>
      </c>
      <c r="AS515" s="270">
        <v>0.19446424056668388</v>
      </c>
      <c r="AT515" s="270">
        <v>0.97555036712697385</v>
      </c>
      <c r="AU515" s="270">
        <v>4.3263173257082652</v>
      </c>
      <c r="AV515" s="270">
        <v>0.16814046548360168</v>
      </c>
      <c r="AW515" s="270">
        <v>0.41484393582663259</v>
      </c>
      <c r="AX515" s="270">
        <v>5.5750434911738693E-2</v>
      </c>
      <c r="AY515" s="270">
        <v>0.34836732879639154</v>
      </c>
      <c r="AZ515" s="270">
        <v>5.1772375182217847E-2</v>
      </c>
      <c r="BA515" s="270">
        <v>19.592479634964011</v>
      </c>
      <c r="BB515" s="270">
        <v>16.625571964611503</v>
      </c>
      <c r="BC515" s="270">
        <v>25.96754608070183</v>
      </c>
      <c r="BD515" s="270">
        <v>68.835538694853895</v>
      </c>
      <c r="BE515" s="270">
        <v>44.974137484961091</v>
      </c>
      <c r="BF515" s="270">
        <v>144.75871138867095</v>
      </c>
      <c r="BG515" s="26"/>
    </row>
    <row r="516" spans="1:59" s="96" customFormat="1" ht="12.75" x14ac:dyDescent="0.2">
      <c r="A516" s="13">
        <v>1.3</v>
      </c>
      <c r="B516" s="279">
        <v>800</v>
      </c>
      <c r="C516" s="408">
        <v>12.633456842589901</v>
      </c>
      <c r="D516" s="408">
        <v>21.493969160686198</v>
      </c>
      <c r="E516" s="408"/>
      <c r="F516" s="408">
        <v>5.5279482522332897</v>
      </c>
      <c r="G516" s="408">
        <v>19.924854319777701</v>
      </c>
      <c r="H516" s="408"/>
      <c r="I516" s="408">
        <v>33.582738122266697</v>
      </c>
      <c r="J516" s="408">
        <v>6.0671006506724998</v>
      </c>
      <c r="K516" s="408"/>
      <c r="L516" s="408"/>
      <c r="M516" s="408"/>
      <c r="N516" s="408"/>
      <c r="O516" s="411">
        <v>0.76993265177377701</v>
      </c>
      <c r="P516" s="417">
        <v>8.8709712569318206</v>
      </c>
      <c r="Q516" s="237">
        <v>71.310045460411828</v>
      </c>
      <c r="R516" s="237">
        <v>0</v>
      </c>
      <c r="S516" s="237">
        <v>16.492767737518925</v>
      </c>
      <c r="T516" s="237">
        <v>0.66623703212195184</v>
      </c>
      <c r="U516" s="237">
        <v>0.14921023199892816</v>
      </c>
      <c r="V516" s="237">
        <v>1.8546335513970673</v>
      </c>
      <c r="W516" s="237">
        <v>5.144451420332385</v>
      </c>
      <c r="X516" s="412">
        <v>4.3826545662189087</v>
      </c>
      <c r="Y516" s="270">
        <v>0.77628186816795564</v>
      </c>
      <c r="Z516" s="270">
        <v>90.595343347471641</v>
      </c>
      <c r="AA516" s="270">
        <v>25152.593596831404</v>
      </c>
      <c r="AB516" s="270">
        <v>291.00921561047181</v>
      </c>
      <c r="AC516" s="270">
        <v>3.533441585769308</v>
      </c>
      <c r="AD516" s="270">
        <v>1.0646035590623726</v>
      </c>
      <c r="AE516" s="270">
        <v>2.2868018037095283</v>
      </c>
      <c r="AF516" s="270">
        <v>0.10256901235337466</v>
      </c>
      <c r="AG516" s="270">
        <v>17.232934938713154</v>
      </c>
      <c r="AH516" s="270">
        <v>34.76779457817274</v>
      </c>
      <c r="AI516" s="270">
        <v>3.9186981348866725</v>
      </c>
      <c r="AJ516" s="270">
        <v>11.396687582821542</v>
      </c>
      <c r="AK516" s="270">
        <v>225.64612615661579</v>
      </c>
      <c r="AL516" s="270">
        <v>16.268594904862145</v>
      </c>
      <c r="AM516" s="270">
        <v>2.3340911701307192</v>
      </c>
      <c r="AN516" s="270">
        <v>134.94794682263378</v>
      </c>
      <c r="AO516" s="270">
        <v>3.4725089742275683</v>
      </c>
      <c r="AP516" s="270">
        <v>1466.9711217204333</v>
      </c>
      <c r="AQ516" s="270">
        <v>0.81530570057052865</v>
      </c>
      <c r="AR516" s="270">
        <v>1.5441802716058317</v>
      </c>
      <c r="AS516" s="270">
        <v>0.18750644808408296</v>
      </c>
      <c r="AT516" s="270">
        <v>0.92926156344977084</v>
      </c>
      <c r="AU516" s="270">
        <v>4.0976347250066301</v>
      </c>
      <c r="AV516" s="270">
        <v>0.15889271041161004</v>
      </c>
      <c r="AW516" s="270">
        <v>0.38996097362807836</v>
      </c>
      <c r="AX516" s="270">
        <v>5.2222061054106796E-2</v>
      </c>
      <c r="AY516" s="270">
        <v>0.32557170808396307</v>
      </c>
      <c r="AZ516" s="270">
        <v>4.8305313746551476E-2</v>
      </c>
      <c r="BA516" s="270">
        <v>18.638477982067784</v>
      </c>
      <c r="BB516" s="270">
        <v>17.893974364740142</v>
      </c>
      <c r="BC516" s="270">
        <v>27.004521152249385</v>
      </c>
      <c r="BD516" s="270">
        <v>65.939954405972543</v>
      </c>
      <c r="BE516" s="270">
        <v>43.535870366362971</v>
      </c>
      <c r="BF516" s="270">
        <v>146.75590023451085</v>
      </c>
      <c r="BG516" s="26"/>
    </row>
    <row r="517" spans="1:59" s="96" customFormat="1" ht="12.75" x14ac:dyDescent="0.2">
      <c r="A517" s="13">
        <v>1.3499999999999901</v>
      </c>
      <c r="B517" s="279">
        <v>800</v>
      </c>
      <c r="C517" s="408">
        <v>12.9792124798026</v>
      </c>
      <c r="D517" s="408">
        <v>22.439345361631101</v>
      </c>
      <c r="E517" s="408"/>
      <c r="F517" s="408">
        <v>5.2878326767412203</v>
      </c>
      <c r="G517" s="408">
        <v>16.680291195908399</v>
      </c>
      <c r="H517" s="408"/>
      <c r="I517" s="408">
        <v>35.974822193696497</v>
      </c>
      <c r="J517" s="408">
        <v>5.8162046628324298</v>
      </c>
      <c r="K517" s="408"/>
      <c r="L517" s="408"/>
      <c r="M517" s="408"/>
      <c r="N517" s="408"/>
      <c r="O517" s="411">
        <v>0.82229142938774202</v>
      </c>
      <c r="P517" s="417">
        <v>9.0954984921307904</v>
      </c>
      <c r="Q517" s="237">
        <v>71.250237060316081</v>
      </c>
      <c r="R517" s="237">
        <v>0</v>
      </c>
      <c r="S517" s="237">
        <v>16.596641524072687</v>
      </c>
      <c r="T517" s="237">
        <v>0.59742180240613807</v>
      </c>
      <c r="U517" s="237">
        <v>0.13914003364685829</v>
      </c>
      <c r="V517" s="237">
        <v>1.7771832204456235</v>
      </c>
      <c r="W517" s="237">
        <v>5.2816904208998654</v>
      </c>
      <c r="X517" s="412">
        <v>4.357685938212736</v>
      </c>
      <c r="Y517" s="270">
        <v>0.78632072454974244</v>
      </c>
      <c r="Z517" s="270">
        <v>89.58087365654886</v>
      </c>
      <c r="AA517" s="270">
        <v>26143.543326077572</v>
      </c>
      <c r="AB517" s="270">
        <v>291.62225718908314</v>
      </c>
      <c r="AC517" s="270">
        <v>3.4776157527603115</v>
      </c>
      <c r="AD517" s="270">
        <v>1.0473598099396011</v>
      </c>
      <c r="AE517" s="270">
        <v>2.1685405922443413</v>
      </c>
      <c r="AF517" s="270">
        <v>9.7617257813689851E-2</v>
      </c>
      <c r="AG517" s="270">
        <v>17.770813392127575</v>
      </c>
      <c r="AH517" s="270">
        <v>36.370052807451835</v>
      </c>
      <c r="AI517" s="270">
        <v>4.1451593107303024</v>
      </c>
      <c r="AJ517" s="270">
        <v>11.559401235697244</v>
      </c>
      <c r="AK517" s="270">
        <v>235.44891704180972</v>
      </c>
      <c r="AL517" s="270">
        <v>17.431346305677511</v>
      </c>
      <c r="AM517" s="270">
        <v>2.3959754330104506</v>
      </c>
      <c r="AN517" s="270">
        <v>133.09805120702023</v>
      </c>
      <c r="AO517" s="270">
        <v>3.5126448345773831</v>
      </c>
      <c r="AP517" s="270">
        <v>1433.1745493499247</v>
      </c>
      <c r="AQ517" s="270">
        <v>0.82903848071457198</v>
      </c>
      <c r="AR517" s="270">
        <v>1.5179830582311791</v>
      </c>
      <c r="AS517" s="270">
        <v>0.18159726899487941</v>
      </c>
      <c r="AT517" s="270">
        <v>0.89060557030290244</v>
      </c>
      <c r="AU517" s="270">
        <v>3.9083203657692764</v>
      </c>
      <c r="AV517" s="270">
        <v>0.15126416973236995</v>
      </c>
      <c r="AW517" s="270">
        <v>0.36960796995555045</v>
      </c>
      <c r="AX517" s="270">
        <v>4.9352574394264166E-2</v>
      </c>
      <c r="AY517" s="270">
        <v>0.30710285985593783</v>
      </c>
      <c r="AZ517" s="270">
        <v>4.5503955339673122E-2</v>
      </c>
      <c r="BA517" s="270">
        <v>17.843689526492959</v>
      </c>
      <c r="BB517" s="270">
        <v>19.273291118314944</v>
      </c>
      <c r="BC517" s="270">
        <v>28.028801774743691</v>
      </c>
      <c r="BD517" s="270">
        <v>63.440466972986613</v>
      </c>
      <c r="BE517" s="270">
        <v>42.271785419315997</v>
      </c>
      <c r="BF517" s="270">
        <v>148.75986282355143</v>
      </c>
      <c r="BG517" s="26"/>
    </row>
    <row r="518" spans="1:59" s="96" customFormat="1" ht="12.75" x14ac:dyDescent="0.2">
      <c r="A518" s="13">
        <v>1.4000000000000099</v>
      </c>
      <c r="B518" s="279">
        <v>800.00000000001</v>
      </c>
      <c r="C518" s="408">
        <v>13.2982400103736</v>
      </c>
      <c r="D518" s="408">
        <v>23.374907314478101</v>
      </c>
      <c r="E518" s="408"/>
      <c r="F518" s="408">
        <v>4.9747970634982703</v>
      </c>
      <c r="G518" s="408">
        <v>13.600757109842601</v>
      </c>
      <c r="H518" s="408"/>
      <c r="I518" s="408">
        <v>38.286172962688099</v>
      </c>
      <c r="J518" s="408">
        <v>5.5953114681950904</v>
      </c>
      <c r="K518" s="408"/>
      <c r="L518" s="408"/>
      <c r="M518" s="408"/>
      <c r="N518" s="408"/>
      <c r="O518" s="411">
        <v>0.86981407092428797</v>
      </c>
      <c r="P518" s="417">
        <v>9.3083860817613697</v>
      </c>
      <c r="Q518" s="237">
        <v>71.191408629654489</v>
      </c>
      <c r="R518" s="237">
        <v>0</v>
      </c>
      <c r="S518" s="237">
        <v>16.682867389002535</v>
      </c>
      <c r="T518" s="237">
        <v>0.54827479101290277</v>
      </c>
      <c r="U518" s="237">
        <v>0.13263089137649592</v>
      </c>
      <c r="V518" s="237">
        <v>1.6915569077917962</v>
      </c>
      <c r="W518" s="237">
        <v>5.4129512204234214</v>
      </c>
      <c r="X518" s="412">
        <v>4.340310170738368</v>
      </c>
      <c r="Y518" s="270">
        <v>0.79690826726256747</v>
      </c>
      <c r="Z518" s="270">
        <v>88.726736861828144</v>
      </c>
      <c r="AA518" s="270">
        <v>27202.070123825193</v>
      </c>
      <c r="AB518" s="270">
        <v>293.66315510705243</v>
      </c>
      <c r="AC518" s="270">
        <v>3.428869399132298</v>
      </c>
      <c r="AD518" s="270">
        <v>1.0324602809499133</v>
      </c>
      <c r="AE518" s="270">
        <v>2.0719524455648988</v>
      </c>
      <c r="AF518" s="270">
        <v>9.3546609168251457E-2</v>
      </c>
      <c r="AG518" s="270">
        <v>18.345737375260043</v>
      </c>
      <c r="AH518" s="270">
        <v>38.079341096772197</v>
      </c>
      <c r="AI518" s="270">
        <v>4.3888621186874595</v>
      </c>
      <c r="AJ518" s="270">
        <v>11.758194954310035</v>
      </c>
      <c r="AK518" s="270">
        <v>248.22256366434962</v>
      </c>
      <c r="AL518" s="270">
        <v>18.70852693251971</v>
      </c>
      <c r="AM518" s="270">
        <v>2.4569040277372083</v>
      </c>
      <c r="AN518" s="270">
        <v>131.38822657761494</v>
      </c>
      <c r="AO518" s="270">
        <v>3.5519388593643608</v>
      </c>
      <c r="AP518" s="270">
        <v>1404.25696298001</v>
      </c>
      <c r="AQ518" s="270">
        <v>0.84336781801789806</v>
      </c>
      <c r="AR518" s="270">
        <v>1.4927709822235202</v>
      </c>
      <c r="AS518" s="270">
        <v>0.17616888887229987</v>
      </c>
      <c r="AT518" s="270">
        <v>0.85597492125146024</v>
      </c>
      <c r="AU518" s="270">
        <v>3.7405302009525294</v>
      </c>
      <c r="AV518" s="270">
        <v>0.1445309017059396</v>
      </c>
      <c r="AW518" s="270">
        <v>0.35181221598092444</v>
      </c>
      <c r="AX518" s="270">
        <v>4.6858966274149622E-2</v>
      </c>
      <c r="AY518" s="270">
        <v>0.29111634111098006</v>
      </c>
      <c r="AZ518" s="270">
        <v>4.3085876960174026E-2</v>
      </c>
      <c r="BA518" s="270">
        <v>17.133042004505061</v>
      </c>
      <c r="BB518" s="270">
        <v>20.784762339369145</v>
      </c>
      <c r="BC518" s="270">
        <v>29.063448192787067</v>
      </c>
      <c r="BD518" s="270">
        <v>61.245564892946597</v>
      </c>
      <c r="BE518" s="270">
        <v>41.095246935069405</v>
      </c>
      <c r="BF518" s="270">
        <v>150.60095648354334</v>
      </c>
      <c r="BG518" s="26"/>
    </row>
    <row r="519" spans="1:59" s="96" customFormat="1" ht="12.75" x14ac:dyDescent="0.2">
      <c r="A519" s="13">
        <v>1.44999999999999</v>
      </c>
      <c r="B519" s="279">
        <v>799.99999999999</v>
      </c>
      <c r="C519" s="408">
        <v>13.5812114115813</v>
      </c>
      <c r="D519" s="408">
        <v>24.4193667763526</v>
      </c>
      <c r="E519" s="408"/>
      <c r="F519" s="408">
        <v>4.6447069744399796</v>
      </c>
      <c r="G519" s="408">
        <v>10.526383122441199</v>
      </c>
      <c r="H519" s="408"/>
      <c r="I519" s="408">
        <v>40.470649345166898</v>
      </c>
      <c r="J519" s="408">
        <v>5.3575738807533098</v>
      </c>
      <c r="K519" s="408"/>
      <c r="L519" s="408"/>
      <c r="M519" s="408"/>
      <c r="N519" s="408"/>
      <c r="O519" s="411">
        <v>0.91485804357642397</v>
      </c>
      <c r="P519" s="417">
        <v>9.5398934481939897</v>
      </c>
      <c r="Q519" s="237">
        <v>71.124859728675744</v>
      </c>
      <c r="R519" s="237">
        <v>0</v>
      </c>
      <c r="S519" s="237">
        <v>16.80134853998694</v>
      </c>
      <c r="T519" s="237">
        <v>0.48302526505232285</v>
      </c>
      <c r="U519" s="237">
        <v>0.12192581112052969</v>
      </c>
      <c r="V519" s="237">
        <v>1.6454792017361615</v>
      </c>
      <c r="W519" s="237">
        <v>5.5393808597247487</v>
      </c>
      <c r="X519" s="412">
        <v>4.2839805937035536</v>
      </c>
      <c r="Y519" s="270">
        <v>0.80964660964191892</v>
      </c>
      <c r="Z519" s="270">
        <v>88.10286912080781</v>
      </c>
      <c r="AA519" s="270">
        <v>28409.048145120778</v>
      </c>
      <c r="AB519" s="270">
        <v>296.55293092428838</v>
      </c>
      <c r="AC519" s="270">
        <v>3.3867487969809296</v>
      </c>
      <c r="AD519" s="270">
        <v>1.020291296270635</v>
      </c>
      <c r="AE519" s="270">
        <v>1.9888616696371579</v>
      </c>
      <c r="AF519" s="270">
        <v>9.0035201417296915E-2</v>
      </c>
      <c r="AG519" s="270">
        <v>18.997195002070935</v>
      </c>
      <c r="AH519" s="270">
        <v>40.023496840360856</v>
      </c>
      <c r="AI519" s="270">
        <v>4.6690436309458132</v>
      </c>
      <c r="AJ519" s="270">
        <v>11.992634513216547</v>
      </c>
      <c r="AK519" s="270">
        <v>263.2283577029973</v>
      </c>
      <c r="AL519" s="270">
        <v>20.212429622582441</v>
      </c>
      <c r="AM519" s="270">
        <v>2.5255759203608732</v>
      </c>
      <c r="AN519" s="270">
        <v>129.9996118773432</v>
      </c>
      <c r="AO519" s="270">
        <v>3.5979402175297142</v>
      </c>
      <c r="AP519" s="270">
        <v>1379.6886825159527</v>
      </c>
      <c r="AQ519" s="270">
        <v>0.85988554817527352</v>
      </c>
      <c r="AR519" s="270">
        <v>1.4719122096468846</v>
      </c>
      <c r="AS519" s="270">
        <v>0.17150006988318539</v>
      </c>
      <c r="AT519" s="270">
        <v>0.82618854239275585</v>
      </c>
      <c r="AU519" s="270">
        <v>3.5965807936838128</v>
      </c>
      <c r="AV519" s="270">
        <v>0.1387617014256223</v>
      </c>
      <c r="AW519" s="270">
        <v>0.33661720354627878</v>
      </c>
      <c r="AX519" s="270">
        <v>4.4735276606909992E-2</v>
      </c>
      <c r="AY519" s="270">
        <v>0.2775254250177423</v>
      </c>
      <c r="AZ519" s="270">
        <v>4.1032813428412765E-2</v>
      </c>
      <c r="BA519" s="270">
        <v>16.5234927501998</v>
      </c>
      <c r="BB519" s="270">
        <v>22.562974412317672</v>
      </c>
      <c r="BC519" s="270">
        <v>30.127554025242489</v>
      </c>
      <c r="BD519" s="270">
        <v>59.246828161071981</v>
      </c>
      <c r="BE519" s="270">
        <v>39.999027025959769</v>
      </c>
      <c r="BF519" s="270">
        <v>152.73073397567052</v>
      </c>
      <c r="BG519" s="26"/>
    </row>
    <row r="520" spans="1:59" s="96" customFormat="1" ht="12.75" x14ac:dyDescent="0.2">
      <c r="A520" s="13">
        <v>1.5</v>
      </c>
      <c r="B520" s="279">
        <v>800</v>
      </c>
      <c r="C520" s="408">
        <v>13.8011956794713</v>
      </c>
      <c r="D520" s="408">
        <v>25.481929265180799</v>
      </c>
      <c r="E520" s="408"/>
      <c r="F520" s="408">
        <v>4.0686483740716302</v>
      </c>
      <c r="G520" s="408">
        <v>7.6276030714542298</v>
      </c>
      <c r="H520" s="408"/>
      <c r="I520" s="408">
        <v>42.578579038407803</v>
      </c>
      <c r="J520" s="408">
        <v>5.18893444327413</v>
      </c>
      <c r="K520" s="408"/>
      <c r="L520" s="408"/>
      <c r="M520" s="408"/>
      <c r="N520" s="408"/>
      <c r="O520" s="411">
        <v>0.95551444846813305</v>
      </c>
      <c r="P520" s="417">
        <v>9.7861817660750905</v>
      </c>
      <c r="Q520" s="237">
        <v>71.080893706662749</v>
      </c>
      <c r="R520" s="237">
        <v>0</v>
      </c>
      <c r="S520" s="237">
        <v>16.901378165455615</v>
      </c>
      <c r="T520" s="237">
        <v>0.44003472551924605</v>
      </c>
      <c r="U520" s="237">
        <v>0.11528442154434149</v>
      </c>
      <c r="V520" s="237">
        <v>1.564080622698915</v>
      </c>
      <c r="W520" s="237">
        <v>5.7401298388664994</v>
      </c>
      <c r="X520" s="412">
        <v>4.1581985192526361</v>
      </c>
      <c r="Y520" s="270">
        <v>0.8257310055642032</v>
      </c>
      <c r="Z520" s="270">
        <v>87.901577495202247</v>
      </c>
      <c r="AA520" s="270">
        <v>29840.991363198595</v>
      </c>
      <c r="AB520" s="270">
        <v>304.44461145241428</v>
      </c>
      <c r="AC520" s="270">
        <v>3.3600111237645329</v>
      </c>
      <c r="AD520" s="270">
        <v>1.0131936290315986</v>
      </c>
      <c r="AE520" s="270">
        <v>1.9208518826017591</v>
      </c>
      <c r="AF520" s="270">
        <v>8.7128975925556643E-2</v>
      </c>
      <c r="AG520" s="270">
        <v>19.793779586809624</v>
      </c>
      <c r="AH520" s="270">
        <v>42.26879836647835</v>
      </c>
      <c r="AI520" s="270">
        <v>4.9862331971520124</v>
      </c>
      <c r="AJ520" s="270">
        <v>12.372123365653858</v>
      </c>
      <c r="AK520" s="270">
        <v>290.21412341315579</v>
      </c>
      <c r="AL520" s="270">
        <v>21.930660636853428</v>
      </c>
      <c r="AM520" s="270">
        <v>2.5944824127334747</v>
      </c>
      <c r="AN520" s="270">
        <v>128.82642781100787</v>
      </c>
      <c r="AO520" s="270">
        <v>3.6453796939543501</v>
      </c>
      <c r="AP520" s="270">
        <v>1358.6546037047174</v>
      </c>
      <c r="AQ520" s="270">
        <v>0.88019031059255148</v>
      </c>
      <c r="AR520" s="270">
        <v>1.4517953851933869</v>
      </c>
      <c r="AS520" s="270">
        <v>0.16717642067021163</v>
      </c>
      <c r="AT520" s="270">
        <v>0.79918026651465979</v>
      </c>
      <c r="AU520" s="270">
        <v>3.4672049861222121</v>
      </c>
      <c r="AV520" s="270">
        <v>0.1335940863185571</v>
      </c>
      <c r="AW520" s="270">
        <v>0.32311020342779778</v>
      </c>
      <c r="AX520" s="270">
        <v>4.2856792093989834E-2</v>
      </c>
      <c r="AY520" s="270">
        <v>0.26554165997900808</v>
      </c>
      <c r="AZ520" s="270">
        <v>3.9226584326437428E-2</v>
      </c>
      <c r="BA520" s="270">
        <v>15.970925743423148</v>
      </c>
      <c r="BB520" s="270">
        <v>24.529221221509399</v>
      </c>
      <c r="BC520" s="270">
        <v>31.202922794669764</v>
      </c>
      <c r="BD520" s="270">
        <v>57.592748261117926</v>
      </c>
      <c r="BE520" s="270">
        <v>38.9629572290741</v>
      </c>
      <c r="BF520" s="270">
        <v>154.66496449487721</v>
      </c>
      <c r="BG520" s="26"/>
    </row>
    <row r="521" spans="1:59" s="96" customFormat="1" ht="12.75" x14ac:dyDescent="0.2">
      <c r="A521" s="13">
        <v>1.55000000000001</v>
      </c>
      <c r="B521" s="279">
        <v>800</v>
      </c>
      <c r="C521" s="408">
        <v>14.012692480919201</v>
      </c>
      <c r="D521" s="408">
        <v>26.618897254127099</v>
      </c>
      <c r="E521" s="408"/>
      <c r="F521" s="408">
        <v>3.3890125004373002</v>
      </c>
      <c r="G521" s="408">
        <v>4.77679171811549</v>
      </c>
      <c r="H521" s="408"/>
      <c r="I521" s="408">
        <v>44.6191085545112</v>
      </c>
      <c r="J521" s="408">
        <v>5.0320970975531703</v>
      </c>
      <c r="K521" s="408"/>
      <c r="L521" s="408"/>
      <c r="M521" s="408"/>
      <c r="N521" s="408"/>
      <c r="O521" s="411">
        <v>0.99374651163979399</v>
      </c>
      <c r="P521" s="417">
        <v>10.027350325046701</v>
      </c>
      <c r="Q521" s="237">
        <v>71.03585493343985</v>
      </c>
      <c r="R521" s="237">
        <v>0</v>
      </c>
      <c r="S521" s="237">
        <v>16.998338558928356</v>
      </c>
      <c r="T521" s="237">
        <v>0.40444775470675193</v>
      </c>
      <c r="U521" s="237">
        <v>0.11012089647180641</v>
      </c>
      <c r="V521" s="237">
        <v>1.4902054798600297</v>
      </c>
      <c r="W521" s="237">
        <v>5.9420485632122508</v>
      </c>
      <c r="X521" s="412">
        <v>4.0189838133809861</v>
      </c>
      <c r="Y521" s="270">
        <v>0.84298748824765546</v>
      </c>
      <c r="Z521" s="270">
        <v>87.773527731081629</v>
      </c>
      <c r="AA521" s="270">
        <v>31459.778430811122</v>
      </c>
      <c r="AB521" s="270">
        <v>314.71378084932195</v>
      </c>
      <c r="AC521" s="270">
        <v>3.3353576134779588</v>
      </c>
      <c r="AD521" s="270">
        <v>1.0071130461673137</v>
      </c>
      <c r="AE521" s="270">
        <v>1.8616385370217956</v>
      </c>
      <c r="AF521" s="270">
        <v>8.4585754243413122E-2</v>
      </c>
      <c r="AG521" s="270">
        <v>20.693240592395238</v>
      </c>
      <c r="AH521" s="270">
        <v>44.815588964190226</v>
      </c>
      <c r="AI521" s="270">
        <v>5.3495938842628394</v>
      </c>
      <c r="AJ521" s="270">
        <v>12.829130333847212</v>
      </c>
      <c r="AK521" s="270">
        <v>328.82330386491645</v>
      </c>
      <c r="AL521" s="270">
        <v>23.955243435727201</v>
      </c>
      <c r="AM521" s="270">
        <v>2.6675368437317331</v>
      </c>
      <c r="AN521" s="270">
        <v>127.76783878442139</v>
      </c>
      <c r="AO521" s="270">
        <v>3.6947512705208716</v>
      </c>
      <c r="AP521" s="270">
        <v>1340.2815921028339</v>
      </c>
      <c r="AQ521" s="270">
        <v>0.90336714509809124</v>
      </c>
      <c r="AR521" s="270">
        <v>1.4333594584758864</v>
      </c>
      <c r="AS521" s="270">
        <v>0.16322905302390706</v>
      </c>
      <c r="AT521" s="270">
        <v>0.77476652384849987</v>
      </c>
      <c r="AU521" s="270">
        <v>3.3508500702564579</v>
      </c>
      <c r="AV521" s="270">
        <v>0.12895599453528853</v>
      </c>
      <c r="AW521" s="270">
        <v>0.31104511791574824</v>
      </c>
      <c r="AX521" s="270">
        <v>4.1184166358975913E-2</v>
      </c>
      <c r="AY521" s="270">
        <v>0.25489307342930945</v>
      </c>
      <c r="AZ521" s="270">
        <v>3.7623932682283368E-2</v>
      </c>
      <c r="BA521" s="270">
        <v>15.472622593239484</v>
      </c>
      <c r="BB521" s="270">
        <v>26.822183800178284</v>
      </c>
      <c r="BC521" s="270">
        <v>32.299889030416374</v>
      </c>
      <c r="BD521" s="270">
        <v>56.087331850891196</v>
      </c>
      <c r="BE521" s="270">
        <v>37.969144953328481</v>
      </c>
      <c r="BF521" s="270">
        <v>156.64002155878896</v>
      </c>
      <c r="BG521" s="26"/>
    </row>
    <row r="522" spans="1:59" s="96" customFormat="1" ht="12.75" x14ac:dyDescent="0.2">
      <c r="A522" s="13">
        <v>1.5999999999999799</v>
      </c>
      <c r="B522" s="279">
        <v>800</v>
      </c>
      <c r="C522" s="408">
        <v>14.2595058408337</v>
      </c>
      <c r="D522" s="408">
        <v>27.967910923563299</v>
      </c>
      <c r="E522" s="408"/>
      <c r="F522" s="408">
        <v>2.6853758760039899</v>
      </c>
      <c r="G522" s="408">
        <v>1.8355456115383399</v>
      </c>
      <c r="H522" s="408"/>
      <c r="I522" s="408">
        <v>46.604024568946102</v>
      </c>
      <c r="J522" s="408">
        <v>4.8548923348872197</v>
      </c>
      <c r="K522" s="408"/>
      <c r="L522" s="408"/>
      <c r="M522" s="408"/>
      <c r="N522" s="408"/>
      <c r="O522" s="411">
        <v>1.0314234006774201</v>
      </c>
      <c r="P522" s="417">
        <v>10.251867982914501</v>
      </c>
      <c r="Q522" s="237">
        <v>70.964645382939835</v>
      </c>
      <c r="R522" s="237">
        <v>0</v>
      </c>
      <c r="S522" s="237">
        <v>17.126088389248814</v>
      </c>
      <c r="T522" s="237">
        <v>0.34949555593189219</v>
      </c>
      <c r="U522" s="237">
        <v>9.8769710661994248E-2</v>
      </c>
      <c r="V522" s="237">
        <v>1.4543078970223495</v>
      </c>
      <c r="W522" s="237">
        <v>6.0688056635668532</v>
      </c>
      <c r="X522" s="412">
        <v>3.9378874006282794</v>
      </c>
      <c r="Y522" s="270">
        <v>0.85989575283280484</v>
      </c>
      <c r="Z522" s="270">
        <v>87.464299366237469</v>
      </c>
      <c r="AA522" s="270">
        <v>33264.468261184906</v>
      </c>
      <c r="AB522" s="270">
        <v>325.5486083097598</v>
      </c>
      <c r="AC522" s="270">
        <v>3.3019821726046441</v>
      </c>
      <c r="AD522" s="270">
        <v>0.99908377206068222</v>
      </c>
      <c r="AE522" s="270">
        <v>1.8068040532249654</v>
      </c>
      <c r="AF522" s="270">
        <v>8.2229765400428673E-2</v>
      </c>
      <c r="AG522" s="270">
        <v>21.675611031016725</v>
      </c>
      <c r="AH522" s="270">
        <v>47.722995125803138</v>
      </c>
      <c r="AI522" s="270">
        <v>5.7780313006470632</v>
      </c>
      <c r="AJ522" s="270">
        <v>13.318436222539894</v>
      </c>
      <c r="AK522" s="270">
        <v>380.96487618321498</v>
      </c>
      <c r="AL522" s="270">
        <v>26.458811435984895</v>
      </c>
      <c r="AM522" s="270">
        <v>2.7502728886157142</v>
      </c>
      <c r="AN522" s="270">
        <v>126.75345324472904</v>
      </c>
      <c r="AO522" s="270">
        <v>3.747063129430205</v>
      </c>
      <c r="AP522" s="270">
        <v>1323.9233062523001</v>
      </c>
      <c r="AQ522" s="270">
        <v>0.92949911405378294</v>
      </c>
      <c r="AR522" s="270">
        <v>1.4174681203082315</v>
      </c>
      <c r="AS522" s="270">
        <v>0.15967715191941342</v>
      </c>
      <c r="AT522" s="270">
        <v>0.75274457260432803</v>
      </c>
      <c r="AU522" s="270">
        <v>3.2460157366265321</v>
      </c>
      <c r="AV522" s="270">
        <v>0.12477984642079294</v>
      </c>
      <c r="AW522" s="270">
        <v>0.30020280748627476</v>
      </c>
      <c r="AX522" s="270">
        <v>3.9683283909525004E-2</v>
      </c>
      <c r="AY522" s="270">
        <v>0.24534745402522018</v>
      </c>
      <c r="AZ522" s="270">
        <v>3.6188306490666268E-2</v>
      </c>
      <c r="BA522" s="270">
        <v>15.025516502041805</v>
      </c>
      <c r="BB522" s="270">
        <v>29.676486163802991</v>
      </c>
      <c r="BC522" s="270">
        <v>33.392373497909958</v>
      </c>
      <c r="BD522" s="270">
        <v>54.566287217522344</v>
      </c>
      <c r="BE522" s="270">
        <v>36.968788010638001</v>
      </c>
      <c r="BF522" s="270">
        <v>158.89305857906768</v>
      </c>
      <c r="BG522" s="26"/>
    </row>
    <row r="523" spans="1:59" s="96" customFormat="1" ht="12.75" x14ac:dyDescent="0.2">
      <c r="A523" s="13">
        <v>1.6499999999999702</v>
      </c>
      <c r="B523" s="279">
        <v>800</v>
      </c>
      <c r="C523" s="408">
        <v>14.299402904745699</v>
      </c>
      <c r="D523" s="408">
        <v>29.1207588760326</v>
      </c>
      <c r="E523" s="408"/>
      <c r="F523" s="408">
        <v>1.6163585302671899</v>
      </c>
      <c r="G523" s="408">
        <v>3.9575962736422901E-3</v>
      </c>
      <c r="H523" s="408"/>
      <c r="I523" s="408">
        <v>47.950765290165599</v>
      </c>
      <c r="J523" s="408">
        <v>4.9074659047365801</v>
      </c>
      <c r="K523" s="408"/>
      <c r="L523" s="408"/>
      <c r="M523" s="408"/>
      <c r="N523" s="408"/>
      <c r="O523" s="411">
        <v>1.0539627335574799</v>
      </c>
      <c r="P523" s="417">
        <v>10.4721943459364</v>
      </c>
      <c r="Q523" s="237">
        <v>70.897983077157178</v>
      </c>
      <c r="R523" s="237">
        <v>0</v>
      </c>
      <c r="S523" s="237">
        <v>17.228823994899187</v>
      </c>
      <c r="T523" s="237">
        <v>0.31301653792327327</v>
      </c>
      <c r="U523" s="237">
        <v>9.0793374097347515E-2</v>
      </c>
      <c r="V523" s="237">
        <v>1.415484281153061</v>
      </c>
      <c r="W523" s="237">
        <v>6.2045866638623988</v>
      </c>
      <c r="X523" s="412">
        <v>3.8493120709075637</v>
      </c>
      <c r="Y523" s="270">
        <v>0.88083101405902986</v>
      </c>
      <c r="Z523" s="270">
        <v>88.181530154903854</v>
      </c>
      <c r="AA523" s="270">
        <v>35125.621283968598</v>
      </c>
      <c r="AB523" s="270">
        <v>348.197998406593</v>
      </c>
      <c r="AC523" s="270">
        <v>3.3070840521251395</v>
      </c>
      <c r="AD523" s="270">
        <v>1.003574360998059</v>
      </c>
      <c r="AE523" s="270">
        <v>1.7781677402595792</v>
      </c>
      <c r="AF523" s="270">
        <v>8.0943934170816412E-2</v>
      </c>
      <c r="AG523" s="270">
        <v>22.765501492926184</v>
      </c>
      <c r="AH523" s="270">
        <v>50.463971003818671</v>
      </c>
      <c r="AI523" s="270">
        <v>6.1436569235915099</v>
      </c>
      <c r="AJ523" s="270">
        <v>14.095621727413876</v>
      </c>
      <c r="AK523" s="270">
        <v>490.14878695630779</v>
      </c>
      <c r="AL523" s="270">
        <v>28.532351902801881</v>
      </c>
      <c r="AM523" s="270">
        <v>2.805182695030644</v>
      </c>
      <c r="AN523" s="270">
        <v>126.30738668492577</v>
      </c>
      <c r="AO523" s="270">
        <v>3.7843686783756403</v>
      </c>
      <c r="AP523" s="270">
        <v>1313.9594546345863</v>
      </c>
      <c r="AQ523" s="270">
        <v>0.95778338595882573</v>
      </c>
      <c r="AR523" s="270">
        <v>1.4053967629413864</v>
      </c>
      <c r="AS523" s="270">
        <v>0.15723006736412762</v>
      </c>
      <c r="AT523" s="270">
        <v>0.73807476140511052</v>
      </c>
      <c r="AU523" s="270">
        <v>3.1770225053756223</v>
      </c>
      <c r="AV523" s="270">
        <v>0.12204355387314793</v>
      </c>
      <c r="AW523" s="270">
        <v>0.29316670119870014</v>
      </c>
      <c r="AX523" s="270">
        <v>3.871511993185172E-2</v>
      </c>
      <c r="AY523" s="270">
        <v>0.23921332524069597</v>
      </c>
      <c r="AZ523" s="270">
        <v>3.5268249289698461E-2</v>
      </c>
      <c r="BA523" s="270">
        <v>14.727193801172275</v>
      </c>
      <c r="BB523" s="270">
        <v>31.691797987464586</v>
      </c>
      <c r="BC523" s="270">
        <v>34.00201753379261</v>
      </c>
      <c r="BD523" s="270">
        <v>53.828642627348408</v>
      </c>
      <c r="BE523" s="270">
        <v>36.205438863253541</v>
      </c>
      <c r="BF523" s="270">
        <v>159.91400004590753</v>
      </c>
      <c r="BG523" s="26"/>
    </row>
    <row r="524" spans="1:59" s="96" customFormat="1" ht="12.75" x14ac:dyDescent="0.2">
      <c r="A524" s="13">
        <v>1.6999999999999902</v>
      </c>
      <c r="B524" s="279">
        <v>800</v>
      </c>
      <c r="C524" s="408">
        <v>14.0117945509908</v>
      </c>
      <c r="D524" s="408">
        <v>29.875602563378798</v>
      </c>
      <c r="E524" s="408"/>
      <c r="F524" s="408">
        <v>2.2963343145964001E-13</v>
      </c>
      <c r="G524" s="408"/>
      <c r="H524" s="408"/>
      <c r="I524" s="408">
        <v>48.307882833686897</v>
      </c>
      <c r="J524" s="408">
        <v>5.3280670373430201</v>
      </c>
      <c r="K524" s="408"/>
      <c r="L524" s="408"/>
      <c r="M524" s="408"/>
      <c r="N524" s="408"/>
      <c r="O524" s="411">
        <v>1.0540102172841701</v>
      </c>
      <c r="P524" s="417">
        <v>10.687700068622</v>
      </c>
      <c r="Q524" s="237">
        <v>70.841912889762654</v>
      </c>
      <c r="R524" s="237">
        <v>0</v>
      </c>
      <c r="S524" s="237">
        <v>17.310496960608585</v>
      </c>
      <c r="T524" s="237">
        <v>0.28602522250652423</v>
      </c>
      <c r="U524" s="237">
        <v>8.2780464726020575E-2</v>
      </c>
      <c r="V524" s="237">
        <v>1.3744378606715286</v>
      </c>
      <c r="W524" s="237">
        <v>6.3370026638338972</v>
      </c>
      <c r="X524" s="412">
        <v>3.767343937890816</v>
      </c>
      <c r="Y524" s="270">
        <v>0.90748978206481234</v>
      </c>
      <c r="Z524" s="270">
        <v>90.577333548553653</v>
      </c>
      <c r="AA524" s="270">
        <v>36839.892321531588</v>
      </c>
      <c r="AB524" s="270">
        <v>395.35969941116633</v>
      </c>
      <c r="AC524" s="270">
        <v>3.3744125418941566</v>
      </c>
      <c r="AD524" s="270">
        <v>1.0282773162140848</v>
      </c>
      <c r="AE524" s="270">
        <v>1.7844743281153863</v>
      </c>
      <c r="AF524" s="270">
        <v>8.1071654008545435E-2</v>
      </c>
      <c r="AG524" s="270">
        <v>23.940361350858762</v>
      </c>
      <c r="AH524" s="270">
        <v>52.428143830964828</v>
      </c>
      <c r="AI524" s="270">
        <v>6.3078112039164287</v>
      </c>
      <c r="AJ524" s="270">
        <v>15.402490030778724</v>
      </c>
      <c r="AK524" s="270">
        <v>828.95786061720116</v>
      </c>
      <c r="AL524" s="270">
        <v>29.133639665817327</v>
      </c>
      <c r="AM524" s="270">
        <v>2.80434264228633</v>
      </c>
      <c r="AN524" s="270">
        <v>126.64011966336626</v>
      </c>
      <c r="AO524" s="270">
        <v>3.7914621685677501</v>
      </c>
      <c r="AP524" s="270">
        <v>1311.5462368081348</v>
      </c>
      <c r="AQ524" s="270">
        <v>0.98687642427421274</v>
      </c>
      <c r="AR524" s="270">
        <v>1.3976314219017085</v>
      </c>
      <c r="AS524" s="270">
        <v>0.15622592364544191</v>
      </c>
      <c r="AT524" s="270">
        <v>0.73304563414066048</v>
      </c>
      <c r="AU524" s="270">
        <v>3.1548821313832751</v>
      </c>
      <c r="AV524" s="270">
        <v>0.12118646356817575</v>
      </c>
      <c r="AW524" s="270">
        <v>0.29107651722882594</v>
      </c>
      <c r="AX524" s="270">
        <v>3.8436986683695627E-2</v>
      </c>
      <c r="AY524" s="270">
        <v>0.23748872877051</v>
      </c>
      <c r="AZ524" s="270">
        <v>3.5013584163927747E-2</v>
      </c>
      <c r="BA524" s="270">
        <v>14.622918558084024</v>
      </c>
      <c r="BB524" s="270">
        <v>31.451120061682612</v>
      </c>
      <c r="BC524" s="270">
        <v>33.754620157699357</v>
      </c>
      <c r="BD524" s="270">
        <v>54.247296580988987</v>
      </c>
      <c r="BE524" s="270">
        <v>35.77301911781425</v>
      </c>
      <c r="BF524" s="270">
        <v>158.71153503217778</v>
      </c>
      <c r="BG524" s="26"/>
    </row>
    <row r="525" spans="1:59" s="96" customFormat="1" ht="12.75" x14ac:dyDescent="0.2">
      <c r="A525" s="13">
        <v>1.74999999999998</v>
      </c>
      <c r="B525" s="279">
        <v>800</v>
      </c>
      <c r="C525" s="408">
        <v>13.6131146945238</v>
      </c>
      <c r="D525" s="408">
        <v>30.453600463648701</v>
      </c>
      <c r="E525" s="408"/>
      <c r="F525" s="408"/>
      <c r="G525" s="408"/>
      <c r="H525" s="408"/>
      <c r="I525" s="408">
        <v>48.339507401300303</v>
      </c>
      <c r="J525" s="408">
        <v>5.5222320062612198</v>
      </c>
      <c r="K525" s="408"/>
      <c r="L525" s="408"/>
      <c r="M525" s="408"/>
      <c r="N525" s="408"/>
      <c r="O525" s="411">
        <v>1.0540102236804501</v>
      </c>
      <c r="P525" s="417">
        <v>11.000704751156499</v>
      </c>
      <c r="Q525" s="237">
        <v>70.830666791646152</v>
      </c>
      <c r="R525" s="237">
        <v>0</v>
      </c>
      <c r="S525" s="237">
        <v>17.233692917732416</v>
      </c>
      <c r="T525" s="237">
        <v>0.27501119865815182</v>
      </c>
      <c r="U525" s="237">
        <v>7.790359097394052E-2</v>
      </c>
      <c r="V525" s="237">
        <v>1.3878956475289967</v>
      </c>
      <c r="W525" s="237">
        <v>5.956193231091798</v>
      </c>
      <c r="X525" s="412">
        <v>4.2386366223685359</v>
      </c>
      <c r="Y525" s="270">
        <v>0.93378391557862928</v>
      </c>
      <c r="Z525" s="270">
        <v>93.126552438696166</v>
      </c>
      <c r="AA525" s="270">
        <v>37898.064015307405</v>
      </c>
      <c r="AB525" s="270">
        <v>406.66571874580359</v>
      </c>
      <c r="AC525" s="270">
        <v>3.4402009390895065</v>
      </c>
      <c r="AD525" s="270">
        <v>1.0527252337818755</v>
      </c>
      <c r="AE525" s="270">
        <v>1.7883250136045816</v>
      </c>
      <c r="AF525" s="270">
        <v>8.1225156490072142E-2</v>
      </c>
      <c r="AG525" s="270">
        <v>24.51765684940624</v>
      </c>
      <c r="AH525" s="270">
        <v>53.412463208401562</v>
      </c>
      <c r="AI525" s="270">
        <v>6.3923022956552868</v>
      </c>
      <c r="AJ525" s="270">
        <v>15.776663134373596</v>
      </c>
      <c r="AK525" s="270">
        <v>849.20090321537748</v>
      </c>
      <c r="AL525" s="270">
        <v>29.473752847452026</v>
      </c>
      <c r="AM525" s="270">
        <v>2.8106406772713992</v>
      </c>
      <c r="AN525" s="270">
        <v>127.44566864653713</v>
      </c>
      <c r="AO525" s="270">
        <v>3.8122654938590945</v>
      </c>
      <c r="AP525" s="270">
        <v>1311.6613552507417</v>
      </c>
      <c r="AQ525" s="270">
        <v>0.98840906169025067</v>
      </c>
      <c r="AR525" s="270">
        <v>1.3976405547086612</v>
      </c>
      <c r="AS525" s="270">
        <v>0.15617276061870863</v>
      </c>
      <c r="AT525" s="270">
        <v>0.7326778406023795</v>
      </c>
      <c r="AU525" s="270">
        <v>3.1531323897154229</v>
      </c>
      <c r="AV525" s="270">
        <v>0.12111719978566617</v>
      </c>
      <c r="AW525" s="270">
        <v>0.29090167314870419</v>
      </c>
      <c r="AX525" s="270">
        <v>3.841356768113291E-2</v>
      </c>
      <c r="AY525" s="270">
        <v>0.23734430710090004</v>
      </c>
      <c r="AZ525" s="270">
        <v>3.4992527536272626E-2</v>
      </c>
      <c r="BA525" s="270">
        <v>14.6144577307356</v>
      </c>
      <c r="BB525" s="270">
        <v>31.345852216121102</v>
      </c>
      <c r="BC525" s="270">
        <v>33.343343929704204</v>
      </c>
      <c r="BD525" s="270">
        <v>54.12555656956431</v>
      </c>
      <c r="BE525" s="270">
        <v>35.561864698020756</v>
      </c>
      <c r="BF525" s="270">
        <v>158.49570428135297</v>
      </c>
      <c r="BG525" s="26"/>
    </row>
    <row r="526" spans="1:59" s="96" customFormat="1" ht="12.75" x14ac:dyDescent="0.2">
      <c r="A526" s="13">
        <v>1.7999999999999801</v>
      </c>
      <c r="B526" s="279">
        <v>800</v>
      </c>
      <c r="C526" s="408">
        <v>12.5663778109682</v>
      </c>
      <c r="D526" s="408">
        <v>31.718552009244299</v>
      </c>
      <c r="E526" s="408"/>
      <c r="F526" s="408"/>
      <c r="G526" s="408"/>
      <c r="H526" s="408"/>
      <c r="I526" s="408">
        <v>47.486507148686101</v>
      </c>
      <c r="J526" s="408">
        <v>5.87158284322454</v>
      </c>
      <c r="K526" s="408">
        <v>1.3029699876340199</v>
      </c>
      <c r="L526" s="408"/>
      <c r="M526" s="408"/>
      <c r="N526" s="408"/>
      <c r="O526" s="411">
        <v>1.0540102002429199</v>
      </c>
      <c r="P526" s="417">
        <v>11.451548267370701</v>
      </c>
      <c r="Q526" s="237">
        <v>70.896572662973327</v>
      </c>
      <c r="R526" s="237">
        <v>0</v>
      </c>
      <c r="S526" s="237">
        <v>17.143829962913838</v>
      </c>
      <c r="T526" s="237">
        <v>0.27654186936295727</v>
      </c>
      <c r="U526" s="237">
        <v>7.6159530407107018E-2</v>
      </c>
      <c r="V526" s="237">
        <v>1.3789696274306529</v>
      </c>
      <c r="W526" s="237">
        <v>5.7770354858686401</v>
      </c>
      <c r="X526" s="412">
        <v>4.4508908610434634</v>
      </c>
      <c r="Y526" s="270">
        <v>0.99435934150508043</v>
      </c>
      <c r="Z526" s="270">
        <v>85.498124796830922</v>
      </c>
      <c r="AA526" s="270">
        <v>32657.457297306937</v>
      </c>
      <c r="AB526" s="270">
        <v>301.44423573426593</v>
      </c>
      <c r="AC526" s="270">
        <v>3.6331419819085582</v>
      </c>
      <c r="AD526" s="270">
        <v>1.1192517513917366</v>
      </c>
      <c r="AE526" s="270">
        <v>1.7547459932728393</v>
      </c>
      <c r="AF526" s="270">
        <v>8.1441187297105921E-2</v>
      </c>
      <c r="AG526" s="270">
        <v>26.226784484216175</v>
      </c>
      <c r="AH526" s="270">
        <v>56.418034179535496</v>
      </c>
      <c r="AI526" s="270">
        <v>6.671165994450253</v>
      </c>
      <c r="AJ526" s="270">
        <v>16.891907938047943</v>
      </c>
      <c r="AK526" s="270">
        <v>908.9932813157676</v>
      </c>
      <c r="AL526" s="270">
        <v>30.668060790370831</v>
      </c>
      <c r="AM526" s="270">
        <v>2.8719001153044643</v>
      </c>
      <c r="AN526" s="270">
        <v>131.07406145480931</v>
      </c>
      <c r="AO526" s="270">
        <v>3.9054214218894043</v>
      </c>
      <c r="AP526" s="270">
        <v>1254.6436534360566</v>
      </c>
      <c r="AQ526" s="270">
        <v>1.0077564712302567</v>
      </c>
      <c r="AR526" s="270">
        <v>1.4229608959133089</v>
      </c>
      <c r="AS526" s="270">
        <v>0.15893885154935036</v>
      </c>
      <c r="AT526" s="270">
        <v>0.74554216005402096</v>
      </c>
      <c r="AU526" s="270">
        <v>3.2084881925142965</v>
      </c>
      <c r="AV526" s="270">
        <v>0.12324199444604914</v>
      </c>
      <c r="AW526" s="270">
        <v>0.29601377135743784</v>
      </c>
      <c r="AX526" s="270">
        <v>3.9090441381100349E-2</v>
      </c>
      <c r="AY526" s="270">
        <v>0.24153361284625588</v>
      </c>
      <c r="AZ526" s="270">
        <v>3.5611486554998954E-2</v>
      </c>
      <c r="BA526" s="270">
        <v>14.873624404733638</v>
      </c>
      <c r="BB526" s="270">
        <v>25.712445298223749</v>
      </c>
      <c r="BC526" s="270">
        <v>32.638191876124274</v>
      </c>
      <c r="BD526" s="270">
        <v>54.506087563034839</v>
      </c>
      <c r="BE526" s="270">
        <v>34.467697877768479</v>
      </c>
      <c r="BF526" s="270">
        <v>160.57945059353531</v>
      </c>
      <c r="BG526" s="26"/>
    </row>
    <row r="527" spans="1:59" s="96" customFormat="1" ht="12.75" x14ac:dyDescent="0.2">
      <c r="A527" s="13">
        <v>1.8499999999999901</v>
      </c>
      <c r="B527" s="279">
        <v>800</v>
      </c>
      <c r="C527" s="408">
        <v>11.832451141793801</v>
      </c>
      <c r="D527" s="408">
        <v>32.073122700862903</v>
      </c>
      <c r="E527" s="408"/>
      <c r="F527" s="408"/>
      <c r="G527" s="408"/>
      <c r="H527" s="408"/>
      <c r="I527" s="408">
        <v>47.351711478470897</v>
      </c>
      <c r="J527" s="408">
        <v>6.0526553711539703</v>
      </c>
      <c r="K527" s="408">
        <v>1.6360491054987101</v>
      </c>
      <c r="L527" s="408"/>
      <c r="M527" s="408"/>
      <c r="N527" s="408"/>
      <c r="O527" s="411">
        <v>1.05401020221971</v>
      </c>
      <c r="P527" s="417">
        <v>12.0355317420783</v>
      </c>
      <c r="Q527" s="237">
        <v>71.027908990560292</v>
      </c>
      <c r="R527" s="237">
        <v>0</v>
      </c>
      <c r="S527" s="237">
        <v>17.074177897244937</v>
      </c>
      <c r="T527" s="237">
        <v>0.27984360839336819</v>
      </c>
      <c r="U527" s="237">
        <v>7.5902062722925615E-2</v>
      </c>
      <c r="V527" s="237">
        <v>1.3557681921472657</v>
      </c>
      <c r="W527" s="237">
        <v>5.7938529206005978</v>
      </c>
      <c r="X527" s="412">
        <v>4.3925463283306065</v>
      </c>
      <c r="Y527" s="270">
        <v>1.0497926158956226</v>
      </c>
      <c r="Z527" s="270">
        <v>86.336143252469824</v>
      </c>
      <c r="AA527" s="270">
        <v>32454.841427191597</v>
      </c>
      <c r="AB527" s="270">
        <v>289.53276538967509</v>
      </c>
      <c r="AC527" s="270">
        <v>3.7943317665599809</v>
      </c>
      <c r="AD527" s="270">
        <v>1.1744804582008663</v>
      </c>
      <c r="AE527" s="270">
        <v>1.7507038971402167</v>
      </c>
      <c r="AF527" s="270">
        <v>8.1683976369074429E-2</v>
      </c>
      <c r="AG527" s="270">
        <v>27.58177007657542</v>
      </c>
      <c r="AH527" s="270">
        <v>58.735932511129164</v>
      </c>
      <c r="AI527" s="270">
        <v>6.8803695736752912</v>
      </c>
      <c r="AJ527" s="270">
        <v>17.768874241075277</v>
      </c>
      <c r="AK527" s="270">
        <v>956.77008658345426</v>
      </c>
      <c r="AL527" s="270">
        <v>31.517590842138336</v>
      </c>
      <c r="AM527" s="270">
        <v>2.8991283804140342</v>
      </c>
      <c r="AN527" s="270">
        <v>133.22013473965274</v>
      </c>
      <c r="AO527" s="270">
        <v>3.9658829960878608</v>
      </c>
      <c r="AP527" s="270">
        <v>1241.4243896562475</v>
      </c>
      <c r="AQ527" s="270">
        <v>1.0162888954575171</v>
      </c>
      <c r="AR527" s="270">
        <v>1.4298634501794869</v>
      </c>
      <c r="AS527" s="270">
        <v>0.15958188226577846</v>
      </c>
      <c r="AT527" s="270">
        <v>0.74824032070829005</v>
      </c>
      <c r="AU527" s="270">
        <v>3.2196021361390588</v>
      </c>
      <c r="AV527" s="270">
        <v>0.12366181578054578</v>
      </c>
      <c r="AW527" s="270">
        <v>0.29698893884200628</v>
      </c>
      <c r="AX527" s="270">
        <v>3.9217089493970396E-2</v>
      </c>
      <c r="AY527" s="270">
        <v>0.24230973003927503</v>
      </c>
      <c r="AZ527" s="270">
        <v>3.5725676856373179E-2</v>
      </c>
      <c r="BA527" s="270">
        <v>14.922078847670926</v>
      </c>
      <c r="BB527" s="270">
        <v>24.614580684952369</v>
      </c>
      <c r="BC527" s="270">
        <v>32.485238165359597</v>
      </c>
      <c r="BD527" s="270">
        <v>54.815423173620445</v>
      </c>
      <c r="BE527" s="270">
        <v>34.203875336131766</v>
      </c>
      <c r="BF527" s="270">
        <v>161.23141570480004</v>
      </c>
      <c r="BG527" s="26"/>
    </row>
    <row r="528" spans="1:59" s="96" customFormat="1" ht="12.75" x14ac:dyDescent="0.2">
      <c r="A528" s="13">
        <v>1.8999999999999901</v>
      </c>
      <c r="B528" s="279">
        <v>800</v>
      </c>
      <c r="C528" s="408">
        <v>11.1737255931963</v>
      </c>
      <c r="D528" s="408">
        <v>32.429065610879803</v>
      </c>
      <c r="E528" s="408"/>
      <c r="F528" s="408"/>
      <c r="G528" s="408"/>
      <c r="H528" s="408"/>
      <c r="I528" s="408">
        <v>47.2457712017167</v>
      </c>
      <c r="J528" s="408">
        <v>6.21228062887426</v>
      </c>
      <c r="K528" s="408">
        <v>1.8851467558260799</v>
      </c>
      <c r="L528" s="408"/>
      <c r="M528" s="408"/>
      <c r="N528" s="408"/>
      <c r="O528" s="411">
        <v>1.05401020950679</v>
      </c>
      <c r="P528" s="417">
        <v>12.6450976011904</v>
      </c>
      <c r="Q528" s="237">
        <v>71.15120135144231</v>
      </c>
      <c r="R528" s="237">
        <v>0</v>
      </c>
      <c r="S528" s="237">
        <v>17.010815410153786</v>
      </c>
      <c r="T528" s="237">
        <v>0.27522271606271786</v>
      </c>
      <c r="U528" s="237">
        <v>7.4368359854648639E-2</v>
      </c>
      <c r="V528" s="237">
        <v>1.3626682013355458</v>
      </c>
      <c r="W528" s="237">
        <v>5.7349728202459085</v>
      </c>
      <c r="X528" s="412">
        <v>4.3907511409051025</v>
      </c>
      <c r="Y528" s="270">
        <v>1.1058382856416304</v>
      </c>
      <c r="Z528" s="270">
        <v>87.612262371666532</v>
      </c>
      <c r="AA528" s="270">
        <v>32524.941252938388</v>
      </c>
      <c r="AB528" s="270">
        <v>282.76884722718302</v>
      </c>
      <c r="AC528" s="270">
        <v>3.9506352592753213</v>
      </c>
      <c r="AD528" s="270">
        <v>1.229034621830666</v>
      </c>
      <c r="AE528" s="270">
        <v>1.7487188937201981</v>
      </c>
      <c r="AF528" s="270">
        <v>8.191081179598933E-2</v>
      </c>
      <c r="AG528" s="270">
        <v>28.920078814361567</v>
      </c>
      <c r="AH528" s="270">
        <v>60.974148952743306</v>
      </c>
      <c r="AI528" s="270">
        <v>7.0776006154101943</v>
      </c>
      <c r="AJ528" s="270">
        <v>18.635492160617698</v>
      </c>
      <c r="AK528" s="270">
        <v>1004.0260140119182</v>
      </c>
      <c r="AL528" s="270">
        <v>32.311696791893716</v>
      </c>
      <c r="AM528" s="270">
        <v>2.9229665109387502</v>
      </c>
      <c r="AN528" s="270">
        <v>135.16934294451005</v>
      </c>
      <c r="AO528" s="270">
        <v>4.0205071108204882</v>
      </c>
      <c r="AP528" s="270">
        <v>1231.9127015914903</v>
      </c>
      <c r="AQ528" s="270">
        <v>1.0236990108207122</v>
      </c>
      <c r="AR528" s="270">
        <v>1.4356150432676791</v>
      </c>
      <c r="AS528" s="270">
        <v>0.16010835591419617</v>
      </c>
      <c r="AT528" s="270">
        <v>0.75042432771950363</v>
      </c>
      <c r="AU528" s="270">
        <v>3.2285547111520523</v>
      </c>
      <c r="AV528" s="270">
        <v>0.12399943544013979</v>
      </c>
      <c r="AW528" s="270">
        <v>0.29777039955207824</v>
      </c>
      <c r="AX528" s="270">
        <v>3.9318409852607102E-2</v>
      </c>
      <c r="AY528" s="270">
        <v>0.24293030838058768</v>
      </c>
      <c r="AZ528" s="270">
        <v>3.5816989457387538E-2</v>
      </c>
      <c r="BA528" s="270">
        <v>14.9608995737208</v>
      </c>
      <c r="BB528" s="270">
        <v>23.851244461740723</v>
      </c>
      <c r="BC528" s="270">
        <v>32.31910046944764</v>
      </c>
      <c r="BD528" s="270">
        <v>55.064159765172612</v>
      </c>
      <c r="BE528" s="270">
        <v>33.988205089889703</v>
      </c>
      <c r="BF528" s="270">
        <v>161.75113082784833</v>
      </c>
      <c r="BG528" s="26"/>
    </row>
    <row r="529" spans="1:59" s="96" customFormat="1" ht="12.75" x14ac:dyDescent="0.2">
      <c r="A529" s="13">
        <v>1.9500000000000097</v>
      </c>
      <c r="B529" s="279">
        <v>800</v>
      </c>
      <c r="C529" s="408">
        <v>10.6208924481205</v>
      </c>
      <c r="D529" s="408">
        <v>32.709248142769098</v>
      </c>
      <c r="E529" s="408"/>
      <c r="F529" s="408"/>
      <c r="G529" s="408"/>
      <c r="H529" s="408"/>
      <c r="I529" s="408">
        <v>47.204584111261802</v>
      </c>
      <c r="J529" s="408">
        <v>6.3512226812433896</v>
      </c>
      <c r="K529" s="408">
        <v>2.06004238974114</v>
      </c>
      <c r="L529" s="408"/>
      <c r="M529" s="408"/>
      <c r="N529" s="408"/>
      <c r="O529" s="411">
        <v>1.0540102268639999</v>
      </c>
      <c r="P529" s="417">
        <v>13.2296180176366</v>
      </c>
      <c r="Q529" s="237">
        <v>71.275898766281514</v>
      </c>
      <c r="R529" s="237">
        <v>0</v>
      </c>
      <c r="S529" s="237">
        <v>16.928712804684611</v>
      </c>
      <c r="T529" s="237">
        <v>0.27610831222678511</v>
      </c>
      <c r="U529" s="237">
        <v>7.3694724173164111E-2</v>
      </c>
      <c r="V529" s="237">
        <v>1.362314236997477</v>
      </c>
      <c r="W529" s="237">
        <v>5.6527630997738791</v>
      </c>
      <c r="X529" s="412">
        <v>4.4305080558626004</v>
      </c>
      <c r="Y529" s="270">
        <v>1.1582867807244379</v>
      </c>
      <c r="Z529" s="270">
        <v>89.077014682289217</v>
      </c>
      <c r="AA529" s="270">
        <v>32758.317032814062</v>
      </c>
      <c r="AB529" s="270">
        <v>279.45249313698901</v>
      </c>
      <c r="AC529" s="270">
        <v>4.0925476015583087</v>
      </c>
      <c r="AD529" s="270">
        <v>1.279034950236551</v>
      </c>
      <c r="AE529" s="270">
        <v>1.7481598294415179</v>
      </c>
      <c r="AF529" s="270">
        <v>8.2106725523257248E-2</v>
      </c>
      <c r="AG529" s="270">
        <v>30.146066073461647</v>
      </c>
      <c r="AH529" s="270">
        <v>62.9793912236983</v>
      </c>
      <c r="AI529" s="270">
        <v>7.2504495049490485</v>
      </c>
      <c r="AJ529" s="270">
        <v>19.429134180021215</v>
      </c>
      <c r="AK529" s="270">
        <v>1047.4178889377451</v>
      </c>
      <c r="AL529" s="270">
        <v>32.998675143339838</v>
      </c>
      <c r="AM529" s="270">
        <v>2.941126817768295</v>
      </c>
      <c r="AN529" s="270">
        <v>136.77940584257732</v>
      </c>
      <c r="AO529" s="270">
        <v>4.0660229829731334</v>
      </c>
      <c r="AP529" s="270">
        <v>1225.2940708746971</v>
      </c>
      <c r="AQ529" s="270">
        <v>1.0292811242813424</v>
      </c>
      <c r="AR529" s="270">
        <v>1.4392079832615059</v>
      </c>
      <c r="AS529" s="270">
        <v>0.16040546023277602</v>
      </c>
      <c r="AT529" s="270">
        <v>0.75155970753979706</v>
      </c>
      <c r="AU529" s="270">
        <v>3.2330297010899138</v>
      </c>
      <c r="AV529" s="270">
        <v>0.12416562077025117</v>
      </c>
      <c r="AW529" s="270">
        <v>0.29814199377044037</v>
      </c>
      <c r="AX529" s="270">
        <v>3.9365667129249347E-2</v>
      </c>
      <c r="AY529" s="270">
        <v>0.24321692252712554</v>
      </c>
      <c r="AZ529" s="270">
        <v>3.5859014618457044E-2</v>
      </c>
      <c r="BA529" s="270">
        <v>14.97905003874029</v>
      </c>
      <c r="BB529" s="270">
        <v>23.3406472510542</v>
      </c>
      <c r="BC529" s="270">
        <v>32.18750981047905</v>
      </c>
      <c r="BD529" s="270">
        <v>55.256718972583641</v>
      </c>
      <c r="BE529" s="270">
        <v>33.823395557630079</v>
      </c>
      <c r="BF529" s="270">
        <v>162.0744105349705</v>
      </c>
      <c r="BG529" s="26"/>
    </row>
    <row r="530" spans="1:59" s="96" customFormat="1" ht="12.75" x14ac:dyDescent="0.2">
      <c r="A530" s="13">
        <v>2</v>
      </c>
      <c r="B530" s="279">
        <v>800</v>
      </c>
      <c r="C530" s="408">
        <v>10.100418447717001</v>
      </c>
      <c r="D530" s="408">
        <v>32.9706116674272</v>
      </c>
      <c r="E530" s="408"/>
      <c r="F530" s="408"/>
      <c r="G530" s="408"/>
      <c r="H530" s="408"/>
      <c r="I530" s="408">
        <v>47.188168119433399</v>
      </c>
      <c r="J530" s="408">
        <v>6.4848762922582699</v>
      </c>
      <c r="K530" s="408">
        <v>2.2019152611223398</v>
      </c>
      <c r="L530" s="408"/>
      <c r="M530" s="408"/>
      <c r="N530" s="408"/>
      <c r="O530" s="411">
        <v>1.05401021204177</v>
      </c>
      <c r="P530" s="417">
        <v>13.848571007086401</v>
      </c>
      <c r="Q530" s="237">
        <v>71.41008912006599</v>
      </c>
      <c r="R530" s="237">
        <v>0</v>
      </c>
      <c r="S530" s="237">
        <v>16.829702802774072</v>
      </c>
      <c r="T530" s="237">
        <v>0.2797882169122915</v>
      </c>
      <c r="U530" s="237">
        <v>7.3415043604150965E-2</v>
      </c>
      <c r="V530" s="237">
        <v>1.3604274254763258</v>
      </c>
      <c r="W530" s="237">
        <v>5.5439271359897848</v>
      </c>
      <c r="X530" s="412">
        <v>4.5026502551773859</v>
      </c>
      <c r="Y530" s="270">
        <v>1.2128439340187482</v>
      </c>
      <c r="Z530" s="270">
        <v>90.753486968974528</v>
      </c>
      <c r="AA530" s="270">
        <v>33099.977164698117</v>
      </c>
      <c r="AB530" s="270">
        <v>277.80155535098771</v>
      </c>
      <c r="AC530" s="270">
        <v>4.2358223903536967</v>
      </c>
      <c r="AD530" s="270">
        <v>1.3300703315348128</v>
      </c>
      <c r="AE530" s="270">
        <v>1.7483731085278487</v>
      </c>
      <c r="AF530" s="270">
        <v>8.2295293438173156E-2</v>
      </c>
      <c r="AG530" s="270">
        <v>31.397992663834806</v>
      </c>
      <c r="AH530" s="270">
        <v>64.985833510919633</v>
      </c>
      <c r="AI530" s="270">
        <v>7.4200417777866692</v>
      </c>
      <c r="AJ530" s="270">
        <v>20.239596273510251</v>
      </c>
      <c r="AK530" s="270">
        <v>1091.8116326661191</v>
      </c>
      <c r="AL530" s="270">
        <v>33.666356041506475</v>
      </c>
      <c r="AM530" s="270">
        <v>2.957358192584167</v>
      </c>
      <c r="AN530" s="270">
        <v>138.29456228704086</v>
      </c>
      <c r="AO530" s="270">
        <v>4.1089883579460293</v>
      </c>
      <c r="AP530" s="270">
        <v>1220.00367469454</v>
      </c>
      <c r="AQ530" s="270">
        <v>1.034230330785044</v>
      </c>
      <c r="AR530" s="270">
        <v>1.4419951509532065</v>
      </c>
      <c r="AS530" s="270">
        <v>0.16061567937922566</v>
      </c>
      <c r="AT530" s="270">
        <v>0.75229519213359963</v>
      </c>
      <c r="AU530" s="270">
        <v>3.2357930828771351</v>
      </c>
      <c r="AV530" s="270">
        <v>0.12426623063363058</v>
      </c>
      <c r="AW530" s="270">
        <v>0.29835659741070514</v>
      </c>
      <c r="AX530" s="270">
        <v>3.9392205926740961E-2</v>
      </c>
      <c r="AY530" s="270">
        <v>0.24337555453668044</v>
      </c>
      <c r="AZ530" s="270">
        <v>3.5882155580653066E-2</v>
      </c>
      <c r="BA530" s="270">
        <v>14.989287160227573</v>
      </c>
      <c r="BB530" s="270">
        <v>22.940902229557185</v>
      </c>
      <c r="BC530" s="270">
        <v>32.063084866632728</v>
      </c>
      <c r="BD530" s="270">
        <v>55.426951727482574</v>
      </c>
      <c r="BE530" s="270">
        <v>33.678976537872877</v>
      </c>
      <c r="BF530" s="270">
        <v>162.32080833696224</v>
      </c>
      <c r="BG530" s="26"/>
    </row>
    <row r="531" spans="1:59" s="96" customFormat="1" ht="12.75" x14ac:dyDescent="0.2">
      <c r="A531" s="13">
        <v>2.0499999999999998</v>
      </c>
      <c r="B531" s="279">
        <v>800</v>
      </c>
      <c r="C531" s="408">
        <v>9.6455717711371296</v>
      </c>
      <c r="D531" s="408">
        <v>33.209771266016098</v>
      </c>
      <c r="E531" s="408"/>
      <c r="F531" s="408"/>
      <c r="G531" s="408"/>
      <c r="H531" s="408"/>
      <c r="I531" s="408">
        <v>47.190577310733701</v>
      </c>
      <c r="J531" s="408">
        <v>6.6006509084813798</v>
      </c>
      <c r="K531" s="408">
        <v>2.2994185437736201</v>
      </c>
      <c r="L531" s="408"/>
      <c r="M531" s="408"/>
      <c r="N531" s="408"/>
      <c r="O531" s="411">
        <v>1.05401019985807</v>
      </c>
      <c r="P531" s="417">
        <v>14.4564830636886</v>
      </c>
      <c r="Q531" s="237">
        <v>71.539399094079968</v>
      </c>
      <c r="R531" s="237">
        <v>0</v>
      </c>
      <c r="S531" s="237">
        <v>16.733121686781821</v>
      </c>
      <c r="T531" s="237">
        <v>0.28063101246048022</v>
      </c>
      <c r="U531" s="237">
        <v>7.3326309830641992E-2</v>
      </c>
      <c r="V531" s="237">
        <v>1.3702214522059279</v>
      </c>
      <c r="W531" s="237">
        <v>5.3945696444859479</v>
      </c>
      <c r="X531" s="412">
        <v>4.6087308001552199</v>
      </c>
      <c r="Y531" s="270">
        <v>1.2654369337718088</v>
      </c>
      <c r="Z531" s="270">
        <v>92.57481732408894</v>
      </c>
      <c r="AA531" s="270">
        <v>33546.156345651958</v>
      </c>
      <c r="AB531" s="270">
        <v>278.00281934934264</v>
      </c>
      <c r="AC531" s="270">
        <v>4.3691070356918997</v>
      </c>
      <c r="AD531" s="270">
        <v>1.37822118124425</v>
      </c>
      <c r="AE531" s="270">
        <v>1.7494222101128614</v>
      </c>
      <c r="AF531" s="270">
        <v>8.2464750199634534E-2</v>
      </c>
      <c r="AG531" s="270">
        <v>32.578520240289215</v>
      </c>
      <c r="AH531" s="270">
        <v>66.839542221902633</v>
      </c>
      <c r="AI531" s="270">
        <v>7.5735572204073485</v>
      </c>
      <c r="AJ531" s="270">
        <v>21.003960811809172</v>
      </c>
      <c r="AK531" s="270">
        <v>1133.7430475045794</v>
      </c>
      <c r="AL531" s="270">
        <v>34.265451132261305</v>
      </c>
      <c r="AM531" s="270">
        <v>2.9707669877946428</v>
      </c>
      <c r="AN531" s="270">
        <v>139.61390478923937</v>
      </c>
      <c r="AO531" s="270">
        <v>4.1464026790010857</v>
      </c>
      <c r="AP531" s="270">
        <v>1216.4717596935016</v>
      </c>
      <c r="AQ531" s="270">
        <v>1.0382768234290292</v>
      </c>
      <c r="AR531" s="270">
        <v>1.4439498988269612</v>
      </c>
      <c r="AS531" s="270">
        <v>0.16074436120192315</v>
      </c>
      <c r="AT531" s="270">
        <v>0.75267731714579944</v>
      </c>
      <c r="AU531" s="270">
        <v>3.2370810482885504</v>
      </c>
      <c r="AV531" s="270">
        <v>0.12431083890821552</v>
      </c>
      <c r="AW531" s="270">
        <v>0.29843977497533608</v>
      </c>
      <c r="AX531" s="270">
        <v>3.9401587571134378E-2</v>
      </c>
      <c r="AY531" s="270">
        <v>0.24342882190159193</v>
      </c>
      <c r="AZ531" s="270">
        <v>3.5889788538404258E-2</v>
      </c>
      <c r="BA531" s="270">
        <v>14.992976360063368</v>
      </c>
      <c r="BB531" s="270">
        <v>22.672083868461776</v>
      </c>
      <c r="BC531" s="270">
        <v>31.944951576554647</v>
      </c>
      <c r="BD531" s="270">
        <v>55.559605957826456</v>
      </c>
      <c r="BE531" s="270">
        <v>33.563008325423226</v>
      </c>
      <c r="BF531" s="270">
        <v>162.48253029648416</v>
      </c>
      <c r="BG531" s="26"/>
    </row>
    <row r="532" spans="1:59" s="96" customFormat="1" ht="12.75" x14ac:dyDescent="0.2">
      <c r="A532" s="13">
        <v>2.1</v>
      </c>
      <c r="B532" s="279">
        <v>800</v>
      </c>
      <c r="C532" s="408">
        <v>9.2340618523965006</v>
      </c>
      <c r="D532" s="408">
        <v>33.432884394007502</v>
      </c>
      <c r="E532" s="408"/>
      <c r="F532" s="408"/>
      <c r="G532" s="408"/>
      <c r="H532" s="408"/>
      <c r="I532" s="408">
        <v>47.2122213456487</v>
      </c>
      <c r="J532" s="408">
        <v>6.7082318985311602</v>
      </c>
      <c r="K532" s="408">
        <v>2.3585902945356101</v>
      </c>
      <c r="L532" s="408"/>
      <c r="M532" s="408"/>
      <c r="N532" s="408"/>
      <c r="O532" s="411">
        <v>1.0540102148805901</v>
      </c>
      <c r="P532" s="417">
        <v>15.072185460061201</v>
      </c>
      <c r="Q532" s="237">
        <v>71.663540701517519</v>
      </c>
      <c r="R532" s="237">
        <v>0</v>
      </c>
      <c r="S532" s="237">
        <v>16.629815866844471</v>
      </c>
      <c r="T532" s="237">
        <v>0.28200544686824508</v>
      </c>
      <c r="U532" s="237">
        <v>7.3079188244214388E-2</v>
      </c>
      <c r="V532" s="237">
        <v>1.3861577889858268</v>
      </c>
      <c r="W532" s="237">
        <v>5.2069011879922478</v>
      </c>
      <c r="X532" s="412">
        <v>4.7584998195474686</v>
      </c>
      <c r="Y532" s="270">
        <v>1.3177369388965674</v>
      </c>
      <c r="Z532" s="270">
        <v>94.635046443134556</v>
      </c>
      <c r="AA532" s="270">
        <v>34121.066736078283</v>
      </c>
      <c r="AB532" s="270">
        <v>279.99575857954687</v>
      </c>
      <c r="AC532" s="270">
        <v>4.4968446841525447</v>
      </c>
      <c r="AD532" s="270">
        <v>1.4250179807176939</v>
      </c>
      <c r="AE532" s="270">
        <v>1.751320438998069</v>
      </c>
      <c r="AF532" s="270">
        <v>8.2623039024940448E-2</v>
      </c>
      <c r="AG532" s="270">
        <v>33.723856629692797</v>
      </c>
      <c r="AH532" s="270">
        <v>68.602561192534537</v>
      </c>
      <c r="AI532" s="270">
        <v>7.7166770725465614</v>
      </c>
      <c r="AJ532" s="270">
        <v>21.745544142277758</v>
      </c>
      <c r="AK532" s="270">
        <v>1174.4931347274076</v>
      </c>
      <c r="AL532" s="270">
        <v>34.818803823704805</v>
      </c>
      <c r="AM532" s="270">
        <v>2.9819744185299473</v>
      </c>
      <c r="AN532" s="270">
        <v>140.79330013544802</v>
      </c>
      <c r="AO532" s="270">
        <v>4.1799142563360991</v>
      </c>
      <c r="AP532" s="270">
        <v>1214.4449509055921</v>
      </c>
      <c r="AQ532" s="270">
        <v>1.0416148803636547</v>
      </c>
      <c r="AR532" s="270">
        <v>1.4451668263686559</v>
      </c>
      <c r="AS532" s="270">
        <v>0.16079763914298084</v>
      </c>
      <c r="AT532" s="270">
        <v>0.75272349084724433</v>
      </c>
      <c r="AU532" s="270">
        <v>3.2369496825165291</v>
      </c>
      <c r="AV532" s="270">
        <v>0.12430133900469083</v>
      </c>
      <c r="AW532" s="270">
        <v>0.29839475589766529</v>
      </c>
      <c r="AX532" s="270">
        <v>3.9394146028395353E-2</v>
      </c>
      <c r="AY532" s="270">
        <v>0.24337849529509559</v>
      </c>
      <c r="AZ532" s="270">
        <v>3.5882156855764603E-2</v>
      </c>
      <c r="BA532" s="270">
        <v>14.99024411246404</v>
      </c>
      <c r="BB532" s="270">
        <v>22.509885166805621</v>
      </c>
      <c r="BC532" s="270">
        <v>31.831192883618531</v>
      </c>
      <c r="BD532" s="270">
        <v>55.663922714093964</v>
      </c>
      <c r="BE532" s="270">
        <v>33.470307138483847</v>
      </c>
      <c r="BF532" s="270">
        <v>162.57056112890814</v>
      </c>
      <c r="BG532" s="26"/>
    </row>
    <row r="533" spans="1:59" s="96" customFormat="1" ht="12.75" x14ac:dyDescent="0.2">
      <c r="A533" s="13">
        <v>2.1500000000000097</v>
      </c>
      <c r="B533" s="279">
        <v>800</v>
      </c>
      <c r="C533" s="408">
        <v>8.8517851087311996</v>
      </c>
      <c r="D533" s="408">
        <v>33.6050304610715</v>
      </c>
      <c r="E533" s="408"/>
      <c r="F533" s="408"/>
      <c r="G533" s="408"/>
      <c r="H533" s="408"/>
      <c r="I533" s="408">
        <v>47.224779507866799</v>
      </c>
      <c r="J533" s="408">
        <v>6.8082603194971201</v>
      </c>
      <c r="K533" s="408">
        <v>2.4561343920474199</v>
      </c>
      <c r="L533" s="408"/>
      <c r="M533" s="408"/>
      <c r="N533" s="408"/>
      <c r="O533" s="411">
        <v>1.0540102107859799</v>
      </c>
      <c r="P533" s="417">
        <v>15.6741226601014</v>
      </c>
      <c r="Q533" s="237">
        <v>71.795579471802071</v>
      </c>
      <c r="R533" s="237">
        <v>0</v>
      </c>
      <c r="S533" s="237">
        <v>16.527840908319408</v>
      </c>
      <c r="T533" s="237">
        <v>0.28678610065569099</v>
      </c>
      <c r="U533" s="237">
        <v>7.3644680507196622E-2</v>
      </c>
      <c r="V533" s="237">
        <v>1.3834488918269503</v>
      </c>
      <c r="W533" s="237">
        <v>5.0874376096873837</v>
      </c>
      <c r="X533" s="412">
        <v>4.8452623372013006</v>
      </c>
      <c r="Y533" s="270">
        <v>1.3693644104844152</v>
      </c>
      <c r="Z533" s="270">
        <v>96.103104690653041</v>
      </c>
      <c r="AA533" s="270">
        <v>34430.448060364135</v>
      </c>
      <c r="AB533" s="270">
        <v>279.19303182735308</v>
      </c>
      <c r="AC533" s="270">
        <v>4.6237147495107456</v>
      </c>
      <c r="AD533" s="270">
        <v>1.4712694060668872</v>
      </c>
      <c r="AE533" s="270">
        <v>1.7516890013038313</v>
      </c>
      <c r="AF533" s="270">
        <v>8.2763781746118398E-2</v>
      </c>
      <c r="AG533" s="270">
        <v>34.865761272625583</v>
      </c>
      <c r="AH533" s="270">
        <v>70.336566110802195</v>
      </c>
      <c r="AI533" s="270">
        <v>7.8565211292513908</v>
      </c>
      <c r="AJ533" s="270">
        <v>22.485006025875641</v>
      </c>
      <c r="AK533" s="270">
        <v>1215.2053942925015</v>
      </c>
      <c r="AL533" s="270">
        <v>35.357511152527628</v>
      </c>
      <c r="AM533" s="270">
        <v>2.9931561504057136</v>
      </c>
      <c r="AN533" s="270">
        <v>141.93433562774149</v>
      </c>
      <c r="AO533" s="270">
        <v>4.2125522054931368</v>
      </c>
      <c r="AP533" s="270">
        <v>1210.7858950833834</v>
      </c>
      <c r="AQ533" s="270">
        <v>1.0449855546424713</v>
      </c>
      <c r="AR533" s="270">
        <v>1.4465929677824534</v>
      </c>
      <c r="AS533" s="270">
        <v>0.16087838988835126</v>
      </c>
      <c r="AT533" s="270">
        <v>0.75290682239199158</v>
      </c>
      <c r="AU533" s="270">
        <v>3.2374219648884188</v>
      </c>
      <c r="AV533" s="270">
        <v>0.12431512755691018</v>
      </c>
      <c r="AW533" s="270">
        <v>0.2984062838031411</v>
      </c>
      <c r="AX533" s="270">
        <v>3.9394199297347901E-2</v>
      </c>
      <c r="AY533" s="270">
        <v>0.2433743626782664</v>
      </c>
      <c r="AZ533" s="270">
        <v>3.5881312853040387E-2</v>
      </c>
      <c r="BA533" s="270">
        <v>14.990325684001798</v>
      </c>
      <c r="BB533" s="270">
        <v>22.251546652324627</v>
      </c>
      <c r="BC533" s="270">
        <v>31.752301701023278</v>
      </c>
      <c r="BD533" s="270">
        <v>55.787625204228078</v>
      </c>
      <c r="BE533" s="270">
        <v>33.369100444117571</v>
      </c>
      <c r="BF533" s="270">
        <v>162.70060370606964</v>
      </c>
      <c r="BG533" s="26"/>
    </row>
    <row r="534" spans="1:59" s="96" customFormat="1" ht="12.75" x14ac:dyDescent="0.2">
      <c r="A534" s="13">
        <v>2.2000000000000002</v>
      </c>
      <c r="B534" s="279">
        <v>800</v>
      </c>
      <c r="C534" s="408">
        <v>8.5248445739169192</v>
      </c>
      <c r="D534" s="408">
        <v>33.759933259475602</v>
      </c>
      <c r="E534" s="408"/>
      <c r="F534" s="408"/>
      <c r="G534" s="408"/>
      <c r="H534" s="408"/>
      <c r="I534" s="408">
        <v>47.273626110363402</v>
      </c>
      <c r="J534" s="408">
        <v>6.8986194651122101</v>
      </c>
      <c r="K534" s="408">
        <v>2.4889663828070301</v>
      </c>
      <c r="L534" s="408"/>
      <c r="M534" s="408"/>
      <c r="N534" s="408"/>
      <c r="O534" s="411">
        <v>1.05401020832477</v>
      </c>
      <c r="P534" s="417">
        <v>16.258423957050301</v>
      </c>
      <c r="Q534" s="237">
        <v>71.914190315870727</v>
      </c>
      <c r="R534" s="237">
        <v>0</v>
      </c>
      <c r="S534" s="237">
        <v>16.415431014145724</v>
      </c>
      <c r="T534" s="237">
        <v>0.29368966314813089</v>
      </c>
      <c r="U534" s="237">
        <v>7.4427110332105209E-2</v>
      </c>
      <c r="V534" s="237">
        <v>1.3880121384704438</v>
      </c>
      <c r="W534" s="237">
        <v>4.9043479597451265</v>
      </c>
      <c r="X534" s="412">
        <v>5.0099017982877339</v>
      </c>
      <c r="Y534" s="270">
        <v>1.4181061712134388</v>
      </c>
      <c r="Z534" s="270">
        <v>98.044856649894655</v>
      </c>
      <c r="AA534" s="270">
        <v>34992.997845380836</v>
      </c>
      <c r="AB534" s="270">
        <v>281.68739343013704</v>
      </c>
      <c r="AC534" s="270">
        <v>4.7376320516930814</v>
      </c>
      <c r="AD534" s="270">
        <v>1.5135313091643732</v>
      </c>
      <c r="AE534" s="270">
        <v>1.7536582995263503</v>
      </c>
      <c r="AF534" s="270">
        <v>8.2892113060195449E-2</v>
      </c>
      <c r="AG534" s="270">
        <v>35.901795286804372</v>
      </c>
      <c r="AH534" s="270">
        <v>71.875618559816488</v>
      </c>
      <c r="AI534" s="270">
        <v>7.9776344680086151</v>
      </c>
      <c r="AJ534" s="270">
        <v>23.155543131636087</v>
      </c>
      <c r="AK534" s="270">
        <v>1252.216791106348</v>
      </c>
      <c r="AL534" s="270">
        <v>35.817392176519206</v>
      </c>
      <c r="AM534" s="270">
        <v>3.0007952352490079</v>
      </c>
      <c r="AN534" s="270">
        <v>142.85442897110835</v>
      </c>
      <c r="AO534" s="270">
        <v>4.2391120916130642</v>
      </c>
      <c r="AP534" s="270">
        <v>1209.6407741287655</v>
      </c>
      <c r="AQ534" s="270">
        <v>1.0472114228848171</v>
      </c>
      <c r="AR534" s="270">
        <v>1.4467365539071955</v>
      </c>
      <c r="AS534" s="270">
        <v>0.16082459314842293</v>
      </c>
      <c r="AT534" s="270">
        <v>0.7524808528977659</v>
      </c>
      <c r="AU534" s="270">
        <v>3.2353029363361676</v>
      </c>
      <c r="AV534" s="270">
        <v>0.12422988917736684</v>
      </c>
      <c r="AW534" s="270">
        <v>0.29818198628797454</v>
      </c>
      <c r="AX534" s="270">
        <v>3.9363222574190851E-2</v>
      </c>
      <c r="AY534" s="270">
        <v>0.24317890369965053</v>
      </c>
      <c r="AZ534" s="270">
        <v>3.5852264392007512E-2</v>
      </c>
      <c r="BA534" s="270">
        <v>14.97856800735102</v>
      </c>
      <c r="BB534" s="270">
        <v>22.162445099077821</v>
      </c>
      <c r="BC534" s="270">
        <v>31.674262707013483</v>
      </c>
      <c r="BD534" s="270">
        <v>55.865243549879104</v>
      </c>
      <c r="BE534" s="270">
        <v>33.302802143522662</v>
      </c>
      <c r="BF534" s="270">
        <v>162.70144533740128</v>
      </c>
      <c r="BG534" s="26"/>
    </row>
    <row r="535" spans="1:59" s="96" customFormat="1" ht="12.75" x14ac:dyDescent="0.2">
      <c r="A535" s="13">
        <v>2.2499999999999902</v>
      </c>
      <c r="B535" s="279">
        <v>800</v>
      </c>
      <c r="C535" s="408">
        <v>8.2106467758131902</v>
      </c>
      <c r="D535" s="408">
        <v>33.905534450342202</v>
      </c>
      <c r="E535" s="408"/>
      <c r="F535" s="408"/>
      <c r="G535" s="408"/>
      <c r="H535" s="408"/>
      <c r="I535" s="408">
        <v>47.297431806319103</v>
      </c>
      <c r="J535" s="408">
        <v>6.9834159329783496</v>
      </c>
      <c r="K535" s="408">
        <v>2.5489608462445501</v>
      </c>
      <c r="L535" s="408"/>
      <c r="M535" s="408"/>
      <c r="N535" s="408"/>
      <c r="O535" s="411">
        <v>1.05401018830271</v>
      </c>
      <c r="P535" s="417">
        <v>16.848101088717701</v>
      </c>
      <c r="Q535" s="237">
        <v>72.034525533038789</v>
      </c>
      <c r="R535" s="237">
        <v>0</v>
      </c>
      <c r="S535" s="237">
        <v>16.314267524659488</v>
      </c>
      <c r="T535" s="237">
        <v>0.29704651713544883</v>
      </c>
      <c r="U535" s="237">
        <v>7.4312072576301139E-2</v>
      </c>
      <c r="V535" s="237">
        <v>1.3923274371406142</v>
      </c>
      <c r="W535" s="237">
        <v>4.755446769699339</v>
      </c>
      <c r="X535" s="412">
        <v>5.1320741457500239</v>
      </c>
      <c r="Y535" s="270">
        <v>1.4675693409854091</v>
      </c>
      <c r="Z535" s="270">
        <v>99.605391932426727</v>
      </c>
      <c r="AA535" s="270">
        <v>35380.312797260158</v>
      </c>
      <c r="AB535" s="270">
        <v>282.30062947425171</v>
      </c>
      <c r="AC535" s="270">
        <v>4.8527293632460493</v>
      </c>
      <c r="AD535" s="270">
        <v>1.556347861988187</v>
      </c>
      <c r="AE535" s="270">
        <v>1.75462339426781</v>
      </c>
      <c r="AF535" s="270">
        <v>8.3011590248390263E-2</v>
      </c>
      <c r="AG535" s="270">
        <v>36.959475159566743</v>
      </c>
      <c r="AH535" s="270">
        <v>73.428722327409574</v>
      </c>
      <c r="AI535" s="270">
        <v>8.0991453419518926</v>
      </c>
      <c r="AJ535" s="270">
        <v>23.840588986061341</v>
      </c>
      <c r="AK535" s="270">
        <v>1290.0426994725203</v>
      </c>
      <c r="AL535" s="270">
        <v>36.27939344123552</v>
      </c>
      <c r="AM535" s="270">
        <v>3.0093751828453468</v>
      </c>
      <c r="AN535" s="270">
        <v>143.79275525622577</v>
      </c>
      <c r="AO535" s="270">
        <v>4.266007511679712</v>
      </c>
      <c r="AP535" s="270">
        <v>1207.4471330895774</v>
      </c>
      <c r="AQ535" s="270">
        <v>1.0497658288015002</v>
      </c>
      <c r="AR535" s="270">
        <v>1.4475259281676927</v>
      </c>
      <c r="AS535" s="270">
        <v>0.16084720601214839</v>
      </c>
      <c r="AT535" s="270">
        <v>0.75242429978716929</v>
      </c>
      <c r="AU535" s="270">
        <v>3.2347947295184718</v>
      </c>
      <c r="AV535" s="270">
        <v>0.12420676408054368</v>
      </c>
      <c r="AW535" s="270">
        <v>0.29810838750137669</v>
      </c>
      <c r="AX535" s="270">
        <v>3.9352266863434231E-2</v>
      </c>
      <c r="AY535" s="270">
        <v>0.24310748646097205</v>
      </c>
      <c r="AZ535" s="270">
        <v>3.5841533709754202E-2</v>
      </c>
      <c r="BA535" s="270">
        <v>14.974442825049342</v>
      </c>
      <c r="BB535" s="270">
        <v>22.006539850214114</v>
      </c>
      <c r="BC535" s="270">
        <v>31.605213405582102</v>
      </c>
      <c r="BD535" s="270">
        <v>55.956587552633216</v>
      </c>
      <c r="BE535" s="270">
        <v>33.228526924899896</v>
      </c>
      <c r="BF535" s="270">
        <v>162.76826044512188</v>
      </c>
      <c r="BG535" s="26"/>
    </row>
    <row r="536" spans="1:59" s="96" customFormat="1" ht="12.75" x14ac:dyDescent="0.2">
      <c r="A536" s="13">
        <v>2.2999999999999998</v>
      </c>
      <c r="B536" s="279">
        <v>800</v>
      </c>
      <c r="C536" s="408">
        <v>7.9395190663419797</v>
      </c>
      <c r="D536" s="408">
        <v>34.037608117824703</v>
      </c>
      <c r="E536" s="408"/>
      <c r="F536" s="408"/>
      <c r="G536" s="408"/>
      <c r="H536" s="408"/>
      <c r="I536" s="408">
        <v>47.350210305366801</v>
      </c>
      <c r="J536" s="408">
        <v>7.0610492137062604</v>
      </c>
      <c r="K536" s="408">
        <v>2.55760309712787</v>
      </c>
      <c r="L536" s="408"/>
      <c r="M536" s="408"/>
      <c r="N536" s="408"/>
      <c r="O536" s="411">
        <v>1.0540101996323601</v>
      </c>
      <c r="P536" s="417">
        <v>17.4188344532324</v>
      </c>
      <c r="Q536" s="237">
        <v>72.14051476482058</v>
      </c>
      <c r="R536" s="237">
        <v>0</v>
      </c>
      <c r="S536" s="237">
        <v>16.204656654208847</v>
      </c>
      <c r="T536" s="237">
        <v>0.30220802718895817</v>
      </c>
      <c r="U536" s="237">
        <v>7.4409556176672803E-2</v>
      </c>
      <c r="V536" s="237">
        <v>1.4037060882224051</v>
      </c>
      <c r="W536" s="237">
        <v>4.5505760102090287</v>
      </c>
      <c r="X536" s="412">
        <v>5.3239288991735121</v>
      </c>
      <c r="Y536" s="270">
        <v>1.5143433516173317</v>
      </c>
      <c r="Z536" s="270">
        <v>101.58745089202817</v>
      </c>
      <c r="AA536" s="270">
        <v>35986.344447541691</v>
      </c>
      <c r="AB536" s="270">
        <v>285.62090379512699</v>
      </c>
      <c r="AC536" s="270">
        <v>4.9562657582709297</v>
      </c>
      <c r="AD536" s="270">
        <v>1.5955346608426011</v>
      </c>
      <c r="AE536" s="270">
        <v>1.7568724270961451</v>
      </c>
      <c r="AF536" s="270">
        <v>8.3121472696801521E-2</v>
      </c>
      <c r="AG536" s="270">
        <v>37.920032838590672</v>
      </c>
      <c r="AH536" s="270">
        <v>74.810168107188062</v>
      </c>
      <c r="AI536" s="270">
        <v>8.2047169241468154</v>
      </c>
      <c r="AJ536" s="270">
        <v>24.462354312621738</v>
      </c>
      <c r="AK536" s="270">
        <v>1324.4606657643503</v>
      </c>
      <c r="AL536" s="270">
        <v>36.675128802993761</v>
      </c>
      <c r="AM536" s="270">
        <v>3.0151190781165962</v>
      </c>
      <c r="AN536" s="270">
        <v>144.55134452311324</v>
      </c>
      <c r="AO536" s="270">
        <v>4.2879693367266372</v>
      </c>
      <c r="AP536" s="270">
        <v>1207.2325803008687</v>
      </c>
      <c r="AQ536" s="270">
        <v>1.0514055698552556</v>
      </c>
      <c r="AR536" s="270">
        <v>1.4472951167650128</v>
      </c>
      <c r="AS536" s="270">
        <v>0.16076284220867074</v>
      </c>
      <c r="AT536" s="270">
        <v>0.75188334738287788</v>
      </c>
      <c r="AU536" s="270">
        <v>3.2322264207359019</v>
      </c>
      <c r="AV536" s="270">
        <v>0.12410491194472813</v>
      </c>
      <c r="AW536" s="270">
        <v>0.2978473028322432</v>
      </c>
      <c r="AX536" s="270">
        <v>3.9316641275668487E-2</v>
      </c>
      <c r="AY536" s="270">
        <v>0.24288395618754935</v>
      </c>
      <c r="AZ536" s="270">
        <v>3.580837897565093E-2</v>
      </c>
      <c r="BA536" s="270">
        <v>14.960904812813901</v>
      </c>
      <c r="BB536" s="270">
        <v>21.980565121571665</v>
      </c>
      <c r="BC536" s="270">
        <v>31.536792869564621</v>
      </c>
      <c r="BD536" s="270">
        <v>56.011357654987741</v>
      </c>
      <c r="BE536" s="270">
        <v>33.181570126007358</v>
      </c>
      <c r="BF536" s="270">
        <v>162.73247017705643</v>
      </c>
      <c r="BG536" s="26"/>
    </row>
    <row r="537" spans="1:59" s="96" customFormat="1" ht="12.75" x14ac:dyDescent="0.2">
      <c r="A537" s="13">
        <v>2.35</v>
      </c>
      <c r="B537" s="279">
        <v>800</v>
      </c>
      <c r="C537" s="408">
        <v>7.6588991267887803</v>
      </c>
      <c r="D537" s="408">
        <v>34.164979510735002</v>
      </c>
      <c r="E537" s="408"/>
      <c r="F537" s="408"/>
      <c r="G537" s="408"/>
      <c r="H537" s="408"/>
      <c r="I537" s="408">
        <v>47.380284109642098</v>
      </c>
      <c r="J537" s="408">
        <v>7.1361684131945804</v>
      </c>
      <c r="K537" s="408">
        <v>2.60565864090281</v>
      </c>
      <c r="L537" s="408"/>
      <c r="M537" s="408"/>
      <c r="N537" s="408"/>
      <c r="O537" s="411">
        <v>1.0540101987367401</v>
      </c>
      <c r="P537" s="417">
        <v>18.029369457477902</v>
      </c>
      <c r="Q537" s="237">
        <v>72.265624526889553</v>
      </c>
      <c r="R537" s="237">
        <v>0</v>
      </c>
      <c r="S537" s="237">
        <v>16.101215257189271</v>
      </c>
      <c r="T537" s="237">
        <v>0.30434345411992786</v>
      </c>
      <c r="U537" s="237">
        <v>7.4890211575056972E-2</v>
      </c>
      <c r="V537" s="237">
        <v>1.4113658243857585</v>
      </c>
      <c r="W537" s="237">
        <v>4.3762876747924304</v>
      </c>
      <c r="X537" s="412">
        <v>5.4662730510480104</v>
      </c>
      <c r="Y537" s="270">
        <v>1.5648090892801754</v>
      </c>
      <c r="Z537" s="270">
        <v>103.16127228312348</v>
      </c>
      <c r="AA537" s="270">
        <v>36386.802448518909</v>
      </c>
      <c r="AB537" s="270">
        <v>286.54701661352084</v>
      </c>
      <c r="AC537" s="270">
        <v>5.0686814114802194</v>
      </c>
      <c r="AD537" s="270">
        <v>1.6379941561665625</v>
      </c>
      <c r="AE537" s="270">
        <v>1.7579176747700913</v>
      </c>
      <c r="AF537" s="270">
        <v>8.322947422866582E-2</v>
      </c>
      <c r="AG537" s="270">
        <v>38.971508377555907</v>
      </c>
      <c r="AH537" s="270">
        <v>76.307808604444602</v>
      </c>
      <c r="AI537" s="270">
        <v>8.3189318079930921</v>
      </c>
      <c r="AJ537" s="270">
        <v>25.143495121997976</v>
      </c>
      <c r="AK537" s="270">
        <v>1362.1801485376427</v>
      </c>
      <c r="AL537" s="270">
        <v>37.10455539256531</v>
      </c>
      <c r="AM537" s="270">
        <v>3.022426994507446</v>
      </c>
      <c r="AN537" s="270">
        <v>145.39388038685632</v>
      </c>
      <c r="AO537" s="270">
        <v>4.3122045741686899</v>
      </c>
      <c r="AP537" s="270">
        <v>1205.4700880316816</v>
      </c>
      <c r="AQ537" s="270">
        <v>1.0535621647931088</v>
      </c>
      <c r="AR537" s="270">
        <v>1.4477616616639333</v>
      </c>
      <c r="AS537" s="270">
        <v>0.16075554725469865</v>
      </c>
      <c r="AT537" s="270">
        <v>0.75170177238724267</v>
      </c>
      <c r="AU537" s="270">
        <v>3.231204183816339</v>
      </c>
      <c r="AV537" s="270">
        <v>0.12406237791570783</v>
      </c>
      <c r="AW537" s="270">
        <v>0.297728672296107</v>
      </c>
      <c r="AX537" s="270">
        <v>3.9299840002140318E-2</v>
      </c>
      <c r="AY537" s="270">
        <v>0.24277671158728201</v>
      </c>
      <c r="AZ537" s="270">
        <v>3.5792375592918535E-2</v>
      </c>
      <c r="BA537" s="270">
        <v>14.954540520181819</v>
      </c>
      <c r="BB537" s="270">
        <v>21.856668950499934</v>
      </c>
      <c r="BC537" s="270">
        <v>31.47626855241635</v>
      </c>
      <c r="BD537" s="270">
        <v>56.089468413656611</v>
      </c>
      <c r="BE537" s="270">
        <v>33.117353125248947</v>
      </c>
      <c r="BF537" s="270">
        <v>162.77007858389001</v>
      </c>
      <c r="BG537" s="26"/>
    </row>
    <row r="538" spans="1:59" s="96" customFormat="1" ht="12.75" x14ac:dyDescent="0.2">
      <c r="A538" s="13">
        <v>2.4000000000000097</v>
      </c>
      <c r="B538" s="279">
        <v>800</v>
      </c>
      <c r="C538" s="408">
        <v>7.4094608299907803</v>
      </c>
      <c r="D538" s="408">
        <v>34.281498125440201</v>
      </c>
      <c r="E538" s="408"/>
      <c r="F538" s="408"/>
      <c r="G538" s="408"/>
      <c r="H538" s="408"/>
      <c r="I538" s="408">
        <v>47.416558924440402</v>
      </c>
      <c r="J538" s="408">
        <v>7.2052104975863296</v>
      </c>
      <c r="K538" s="408">
        <v>2.6332614053428398</v>
      </c>
      <c r="L538" s="408"/>
      <c r="M538" s="408"/>
      <c r="N538" s="408"/>
      <c r="O538" s="411">
        <v>1.05401021719952</v>
      </c>
      <c r="P538" s="417">
        <v>18.619996273014699</v>
      </c>
      <c r="Q538" s="237">
        <v>72.371647983139056</v>
      </c>
      <c r="R538" s="237">
        <v>0</v>
      </c>
      <c r="S538" s="237">
        <v>16.005583680380482</v>
      </c>
      <c r="T538" s="237">
        <v>0.30536025600909672</v>
      </c>
      <c r="U538" s="237">
        <v>7.4867192109137504E-2</v>
      </c>
      <c r="V538" s="237">
        <v>1.427286523221037</v>
      </c>
      <c r="W538" s="237">
        <v>4.1819458357309287</v>
      </c>
      <c r="X538" s="412">
        <v>5.6333085294102787</v>
      </c>
      <c r="Y538" s="270">
        <v>1.6130665837513112</v>
      </c>
      <c r="Z538" s="270">
        <v>104.82446251560422</v>
      </c>
      <c r="AA538" s="270">
        <v>36848.083860365812</v>
      </c>
      <c r="AB538" s="270">
        <v>288.37778500885076</v>
      </c>
      <c r="AC538" s="270">
        <v>5.1727889702574101</v>
      </c>
      <c r="AD538" s="270">
        <v>1.6777746145237808</v>
      </c>
      <c r="AE538" s="270">
        <v>1.7593460396266194</v>
      </c>
      <c r="AF538" s="270">
        <v>8.3328048708861985E-2</v>
      </c>
      <c r="AG538" s="270">
        <v>39.955044109079708</v>
      </c>
      <c r="AH538" s="270">
        <v>77.685557983760702</v>
      </c>
      <c r="AI538" s="270">
        <v>8.4223746173986438</v>
      </c>
      <c r="AJ538" s="270">
        <v>25.780596683800276</v>
      </c>
      <c r="AK538" s="270">
        <v>1397.5163529581669</v>
      </c>
      <c r="AL538" s="270">
        <v>37.490635750631057</v>
      </c>
      <c r="AM538" s="270">
        <v>3.0284325705482673</v>
      </c>
      <c r="AN538" s="270">
        <v>146.13201063057713</v>
      </c>
      <c r="AO538" s="270">
        <v>4.3334881109092116</v>
      </c>
      <c r="AP538" s="270">
        <v>1204.5010076356891</v>
      </c>
      <c r="AQ538" s="270">
        <v>1.0553106390416283</v>
      </c>
      <c r="AR538" s="270">
        <v>1.4479030154482235</v>
      </c>
      <c r="AS538" s="270">
        <v>0.16071805704257353</v>
      </c>
      <c r="AT538" s="270">
        <v>0.75139398641601707</v>
      </c>
      <c r="AU538" s="270">
        <v>3.2296629592548838</v>
      </c>
      <c r="AV538" s="270">
        <v>0.12400026212372402</v>
      </c>
      <c r="AW538" s="270">
        <v>0.29756466046573193</v>
      </c>
      <c r="AX538" s="270">
        <v>3.9277154227371845E-2</v>
      </c>
      <c r="AY538" s="270">
        <v>0.24263346015826626</v>
      </c>
      <c r="AZ538" s="270">
        <v>3.5771079757188087E-2</v>
      </c>
      <c r="BA538" s="270">
        <v>14.945929516546903</v>
      </c>
      <c r="BB538" s="270">
        <v>21.784776984932098</v>
      </c>
      <c r="BC538" s="270">
        <v>31.419023788858109</v>
      </c>
      <c r="BD538" s="270">
        <v>56.150981391812692</v>
      </c>
      <c r="BE538" s="270">
        <v>33.066635144204014</v>
      </c>
      <c r="BF538" s="270">
        <v>162.77474875760615</v>
      </c>
      <c r="BG538" s="26"/>
    </row>
    <row r="539" spans="1:59" s="96" customFormat="1" ht="12.75" x14ac:dyDescent="0.2">
      <c r="A539" s="13">
        <v>2.4499999999999802</v>
      </c>
      <c r="B539" s="279">
        <v>799.99999999999</v>
      </c>
      <c r="C539" s="408">
        <v>7.18127752990367</v>
      </c>
      <c r="D539" s="408">
        <v>34.388129051471999</v>
      </c>
      <c r="E539" s="408"/>
      <c r="F539" s="408"/>
      <c r="G539" s="408"/>
      <c r="H539" s="408"/>
      <c r="I539" s="408">
        <v>47.483699528181603</v>
      </c>
      <c r="J539" s="408">
        <v>7.2737947702966403</v>
      </c>
      <c r="K539" s="408">
        <v>2.6190888964069599</v>
      </c>
      <c r="L539" s="408"/>
      <c r="M539" s="408"/>
      <c r="N539" s="408"/>
      <c r="O539" s="411">
        <v>1.0540102237390701</v>
      </c>
      <c r="P539" s="417">
        <v>19.220905016273999</v>
      </c>
      <c r="Q539" s="237">
        <v>72.492659783064809</v>
      </c>
      <c r="R539" s="237">
        <v>0</v>
      </c>
      <c r="S539" s="237">
        <v>15.868671652707988</v>
      </c>
      <c r="T539" s="237">
        <v>0.31407188592064794</v>
      </c>
      <c r="U539" s="237">
        <v>7.6304585008544298E-2</v>
      </c>
      <c r="V539" s="237">
        <v>1.4325626550674087</v>
      </c>
      <c r="W539" s="237">
        <v>3.9378290535245282</v>
      </c>
      <c r="X539" s="412">
        <v>5.8779003847060869</v>
      </c>
      <c r="Y539" s="270">
        <v>1.6612525923263972</v>
      </c>
      <c r="Z539" s="270">
        <v>106.99752754676572</v>
      </c>
      <c r="AA539" s="270">
        <v>37544.069059003385</v>
      </c>
      <c r="AB539" s="270">
        <v>292.7535872161281</v>
      </c>
      <c r="AC539" s="270">
        <v>5.2717220647213825</v>
      </c>
      <c r="AD539" s="270">
        <v>1.7161675749050913</v>
      </c>
      <c r="AE539" s="270">
        <v>1.7619548333884667</v>
      </c>
      <c r="AF539" s="270">
        <v>8.3424337877402374E-2</v>
      </c>
      <c r="AG539" s="270">
        <v>40.895683537173618</v>
      </c>
      <c r="AH539" s="270">
        <v>78.9761315829777</v>
      </c>
      <c r="AI539" s="270">
        <v>8.5170206096887622</v>
      </c>
      <c r="AJ539" s="270">
        <v>26.389328166190118</v>
      </c>
      <c r="AK539" s="270">
        <v>1431.3858183387026</v>
      </c>
      <c r="AL539" s="270">
        <v>37.838072723710077</v>
      </c>
      <c r="AM539" s="270">
        <v>3.0321991257165162</v>
      </c>
      <c r="AN539" s="270">
        <v>146.75045464561154</v>
      </c>
      <c r="AO539" s="270">
        <v>4.3516352631410484</v>
      </c>
      <c r="AP539" s="270">
        <v>1205.1182664118126</v>
      </c>
      <c r="AQ539" s="270">
        <v>1.0563285923380166</v>
      </c>
      <c r="AR539" s="270">
        <v>1.447087381849917</v>
      </c>
      <c r="AS539" s="270">
        <v>0.16057597674982566</v>
      </c>
      <c r="AT539" s="270">
        <v>0.75060095260238302</v>
      </c>
      <c r="AU539" s="270">
        <v>3.2260380787606517</v>
      </c>
      <c r="AV539" s="270">
        <v>0.12385823236890879</v>
      </c>
      <c r="AW539" s="270">
        <v>0.29720889548021501</v>
      </c>
      <c r="AX539" s="270">
        <v>3.9229134473553612E-2</v>
      </c>
      <c r="AY539" s="270">
        <v>0.24233365707901552</v>
      </c>
      <c r="AZ539" s="270">
        <v>3.5726683789757505E-2</v>
      </c>
      <c r="BA539" s="270">
        <v>14.927649068068851</v>
      </c>
      <c r="BB539" s="270">
        <v>21.81560580869305</v>
      </c>
      <c r="BC539" s="270">
        <v>31.362061062537339</v>
      </c>
      <c r="BD539" s="270">
        <v>56.185854750677251</v>
      </c>
      <c r="BE539" s="270">
        <v>33.036087138755178</v>
      </c>
      <c r="BF539" s="270">
        <v>162.68587257487613</v>
      </c>
      <c r="BG539" s="26"/>
    </row>
    <row r="540" spans="1:59" s="96" customFormat="1" ht="12.75" x14ac:dyDescent="0.2">
      <c r="A540" s="13">
        <v>2.5</v>
      </c>
      <c r="B540" s="279">
        <v>800.00000000001</v>
      </c>
      <c r="C540" s="408">
        <v>7.0024896414840798</v>
      </c>
      <c r="D540" s="408">
        <v>34.462307618234</v>
      </c>
      <c r="E540" s="408"/>
      <c r="F540" s="408"/>
      <c r="G540" s="408"/>
      <c r="H540" s="408"/>
      <c r="I540" s="408">
        <v>47.555432037758997</v>
      </c>
      <c r="J540" s="408">
        <v>7.33270413573534</v>
      </c>
      <c r="K540" s="408">
        <v>2.5930563804464</v>
      </c>
      <c r="L540" s="408"/>
      <c r="M540" s="408"/>
      <c r="N540" s="408"/>
      <c r="O540" s="411">
        <v>1.0540101863411999</v>
      </c>
      <c r="P540" s="417">
        <v>19.7287240359551</v>
      </c>
      <c r="Q540" s="237">
        <v>72.578790044920751</v>
      </c>
      <c r="R540" s="237">
        <v>0</v>
      </c>
      <c r="S540" s="237">
        <v>15.750513806924921</v>
      </c>
      <c r="T540" s="237">
        <v>0.32514330290392235</v>
      </c>
      <c r="U540" s="237">
        <v>7.7388252539012478E-2</v>
      </c>
      <c r="V540" s="237">
        <v>1.4324705868571168</v>
      </c>
      <c r="W540" s="237">
        <v>3.7213360865851435</v>
      </c>
      <c r="X540" s="412">
        <v>6.1143579192691453</v>
      </c>
      <c r="Y540" s="270">
        <v>1.7016125807153839</v>
      </c>
      <c r="Z540" s="270">
        <v>109.00315167531757</v>
      </c>
      <c r="AA540" s="270">
        <v>38211.982322840777</v>
      </c>
      <c r="AB540" s="270">
        <v>297.32977311244554</v>
      </c>
      <c r="AC540" s="270">
        <v>5.3523220156450515</v>
      </c>
      <c r="AD540" s="270">
        <v>1.747633545023632</v>
      </c>
      <c r="AE540" s="270">
        <v>1.7644965448345191</v>
      </c>
      <c r="AF540" s="270">
        <v>8.3502081505351503E-2</v>
      </c>
      <c r="AG540" s="270">
        <v>41.66320645927243</v>
      </c>
      <c r="AH540" s="270">
        <v>80.012541094246671</v>
      </c>
      <c r="AI540" s="270">
        <v>8.5918768874254567</v>
      </c>
      <c r="AJ540" s="270">
        <v>26.885576945938613</v>
      </c>
      <c r="AK540" s="270">
        <v>1459.0825080703851</v>
      </c>
      <c r="AL540" s="270">
        <v>38.109344689341832</v>
      </c>
      <c r="AM540" s="270">
        <v>3.0342582658837975</v>
      </c>
      <c r="AN540" s="270">
        <v>147.20688226415388</v>
      </c>
      <c r="AO540" s="270">
        <v>4.3653086574062945</v>
      </c>
      <c r="AP540" s="270">
        <v>1206.1448642575501</v>
      </c>
      <c r="AQ540" s="270">
        <v>1.0568311946762052</v>
      </c>
      <c r="AR540" s="270">
        <v>1.4459402533570909</v>
      </c>
      <c r="AS540" s="270">
        <v>0.16040617171414298</v>
      </c>
      <c r="AT540" s="270">
        <v>0.74970026616867536</v>
      </c>
      <c r="AU540" s="270">
        <v>3.2219849225635357</v>
      </c>
      <c r="AV540" s="270">
        <v>0.12370022864271663</v>
      </c>
      <c r="AW540" s="270">
        <v>0.29681703500362994</v>
      </c>
      <c r="AX540" s="270">
        <v>3.9176492096469902E-2</v>
      </c>
      <c r="AY540" s="270">
        <v>0.24200568517024826</v>
      </c>
      <c r="AZ540" s="270">
        <v>3.5678146264408857E-2</v>
      </c>
      <c r="BA540" s="270">
        <v>14.907586138109881</v>
      </c>
      <c r="BB540" s="270">
        <v>21.876679496778749</v>
      </c>
      <c r="BC540" s="270">
        <v>31.321396095888502</v>
      </c>
      <c r="BD540" s="270">
        <v>56.206990226818561</v>
      </c>
      <c r="BE540" s="270">
        <v>33.019177603439758</v>
      </c>
      <c r="BF540" s="270">
        <v>162.5712739102481</v>
      </c>
      <c r="BG540" s="26"/>
    </row>
    <row r="541" spans="1:59" s="96" customFormat="1" ht="12.75" x14ac:dyDescent="0.2">
      <c r="A541" s="13">
        <v>0.5</v>
      </c>
      <c r="B541" s="279">
        <v>810</v>
      </c>
      <c r="C541" s="408">
        <v>15.570461214133299</v>
      </c>
      <c r="D541" s="408">
        <v>16.869957555332501</v>
      </c>
      <c r="E541" s="408">
        <v>9.4439094169948792</v>
      </c>
      <c r="F541" s="408">
        <v>23.161573539487001</v>
      </c>
      <c r="G541" s="408">
        <v>33.962805018704998</v>
      </c>
      <c r="H541" s="408"/>
      <c r="I541" s="408"/>
      <c r="J541" s="408"/>
      <c r="K541" s="408"/>
      <c r="L541" s="408">
        <v>0.99129325534725599</v>
      </c>
      <c r="M541" s="408"/>
      <c r="N541" s="408"/>
      <c r="O541" s="411"/>
      <c r="P541" s="417">
        <v>5.6404526203880998</v>
      </c>
      <c r="Q541" s="237">
        <v>72.997709609992157</v>
      </c>
      <c r="R541" s="237">
        <v>0</v>
      </c>
      <c r="S541" s="237">
        <v>13.941451060386273</v>
      </c>
      <c r="T541" s="237">
        <v>2.9018083019577112</v>
      </c>
      <c r="U541" s="237">
        <v>0.48471396580785808</v>
      </c>
      <c r="V541" s="237">
        <v>2.9792752299730041</v>
      </c>
      <c r="W541" s="237">
        <v>3.2209107277336204</v>
      </c>
      <c r="X541" s="412">
        <v>3.4741311041493792</v>
      </c>
      <c r="Y541" s="270">
        <v>0.53926862018835553</v>
      </c>
      <c r="Z541" s="270">
        <v>66.155242065743835</v>
      </c>
      <c r="AA541" s="270">
        <v>15724.314601880529</v>
      </c>
      <c r="AB541" s="270">
        <v>136.31566879054725</v>
      </c>
      <c r="AC541" s="270">
        <v>2.6287787661827275</v>
      </c>
      <c r="AD541" s="270">
        <v>0.80591512419475153</v>
      </c>
      <c r="AE541" s="270">
        <v>9.7028734805495986</v>
      </c>
      <c r="AF541" s="270">
        <v>0.43656349672177042</v>
      </c>
      <c r="AG541" s="270">
        <v>11.026956133761304</v>
      </c>
      <c r="AH541" s="270">
        <v>23.702550459319585</v>
      </c>
      <c r="AI541" s="270">
        <v>2.8174529874583341</v>
      </c>
      <c r="AJ541" s="270">
        <v>6.2233797089321232</v>
      </c>
      <c r="AK541" s="270">
        <v>71.82018590285098</v>
      </c>
      <c r="AL541" s="270">
        <v>11.886240784240915</v>
      </c>
      <c r="AM541" s="270">
        <v>2.6424725196528964</v>
      </c>
      <c r="AN541" s="270">
        <v>171.17125914045084</v>
      </c>
      <c r="AO541" s="270">
        <v>3.5449503513228064</v>
      </c>
      <c r="AP541" s="270">
        <v>3509.0730812613701</v>
      </c>
      <c r="AQ541" s="270">
        <v>0.70096357963123357</v>
      </c>
      <c r="AR541" s="270">
        <v>3.2137794279808829</v>
      </c>
      <c r="AS541" s="270">
        <v>0.54382742525320804</v>
      </c>
      <c r="AT541" s="270">
        <v>3.7167767754999854</v>
      </c>
      <c r="AU541" s="270">
        <v>19.845799001983547</v>
      </c>
      <c r="AV541" s="270">
        <v>0.83878037684241835</v>
      </c>
      <c r="AW541" s="270">
        <v>2.6024092986865339</v>
      </c>
      <c r="AX541" s="270">
        <v>0.42116422039088564</v>
      </c>
      <c r="AY541" s="270">
        <v>3.0255231601723747</v>
      </c>
      <c r="AZ541" s="270">
        <v>0.50153028393693089</v>
      </c>
      <c r="BA541" s="270">
        <v>60.008047538807453</v>
      </c>
      <c r="BB541" s="270">
        <v>10.237320871401852</v>
      </c>
      <c r="BC541" s="270">
        <v>19.17350274118273</v>
      </c>
      <c r="BD541" s="270">
        <v>81.740723536593961</v>
      </c>
      <c r="BE541" s="270">
        <v>50.879731728717132</v>
      </c>
      <c r="BF541" s="270">
        <v>185.6709196344184</v>
      </c>
      <c r="BG541" s="26"/>
    </row>
    <row r="542" spans="1:59" s="96" customFormat="1" ht="12.75" x14ac:dyDescent="0.2">
      <c r="A542" s="13">
        <v>0.55000000000000004</v>
      </c>
      <c r="B542" s="279">
        <v>810</v>
      </c>
      <c r="C542" s="408">
        <v>15.1584125409228</v>
      </c>
      <c r="D542" s="408">
        <v>16.839226407052902</v>
      </c>
      <c r="E542" s="408">
        <v>8.634612813455</v>
      </c>
      <c r="F542" s="408">
        <v>22.518183388598199</v>
      </c>
      <c r="G542" s="408">
        <v>35.704963165236897</v>
      </c>
      <c r="H542" s="408"/>
      <c r="I542" s="408"/>
      <c r="J542" s="408">
        <v>0.22676786143174099</v>
      </c>
      <c r="K542" s="408"/>
      <c r="L542" s="408">
        <v>0.917833823302455</v>
      </c>
      <c r="M542" s="408"/>
      <c r="N542" s="408"/>
      <c r="O542" s="411"/>
      <c r="P542" s="417">
        <v>5.5906298728856596</v>
      </c>
      <c r="Q542" s="237">
        <v>73.339864719089221</v>
      </c>
      <c r="R542" s="237">
        <v>0</v>
      </c>
      <c r="S542" s="237">
        <v>13.860099869025525</v>
      </c>
      <c r="T542" s="237">
        <v>2.7672395451677638</v>
      </c>
      <c r="U542" s="237">
        <v>0.44484101645858265</v>
      </c>
      <c r="V542" s="237">
        <v>3.0216029180403905</v>
      </c>
      <c r="W542" s="237">
        <v>3.052887835869174</v>
      </c>
      <c r="X542" s="412">
        <v>3.5134640963493378</v>
      </c>
      <c r="Y542" s="270">
        <v>0.54428542150642512</v>
      </c>
      <c r="Z542" s="270">
        <v>67.530408653718254</v>
      </c>
      <c r="AA542" s="270">
        <v>15740.73616606834</v>
      </c>
      <c r="AB542" s="270">
        <v>139.79161181256799</v>
      </c>
      <c r="AC542" s="270">
        <v>2.687035059376647</v>
      </c>
      <c r="AD542" s="270">
        <v>0.82422611648234945</v>
      </c>
      <c r="AE542" s="270">
        <v>9.7953374038480181</v>
      </c>
      <c r="AF542" s="270">
        <v>0.43558715446937585</v>
      </c>
      <c r="AG542" s="270">
        <v>11.054867517958879</v>
      </c>
      <c r="AH542" s="270">
        <v>23.517362346585216</v>
      </c>
      <c r="AI542" s="270">
        <v>2.7702429582760635</v>
      </c>
      <c r="AJ542" s="270">
        <v>6.3244336524430658</v>
      </c>
      <c r="AK542" s="270">
        <v>73.439304606452694</v>
      </c>
      <c r="AL542" s="270">
        <v>11.601520655154415</v>
      </c>
      <c r="AM542" s="270">
        <v>2.561228184318765</v>
      </c>
      <c r="AN542" s="270">
        <v>170.85822975999798</v>
      </c>
      <c r="AO542" s="270">
        <v>3.5096273548117822</v>
      </c>
      <c r="AP542" s="270">
        <v>3409.8012886451679</v>
      </c>
      <c r="AQ542" s="270">
        <v>0.69720293310325721</v>
      </c>
      <c r="AR542" s="270">
        <v>3.1083374504345653</v>
      </c>
      <c r="AS542" s="270">
        <v>0.52593044916573561</v>
      </c>
      <c r="AT542" s="270">
        <v>3.5961656450823183</v>
      </c>
      <c r="AU542" s="270">
        <v>19.212465935910476</v>
      </c>
      <c r="AV542" s="270">
        <v>0.81231636049533484</v>
      </c>
      <c r="AW542" s="270">
        <v>2.5235130538442423</v>
      </c>
      <c r="AX542" s="270">
        <v>0.40905315369837603</v>
      </c>
      <c r="AY542" s="270">
        <v>2.9437498940782252</v>
      </c>
      <c r="AZ542" s="270">
        <v>0.4889484921664326</v>
      </c>
      <c r="BA542" s="270">
        <v>59.784146594878514</v>
      </c>
      <c r="BB542" s="270">
        <v>10.242229526270883</v>
      </c>
      <c r="BC542" s="270">
        <v>19.064971228982348</v>
      </c>
      <c r="BD542" s="270">
        <v>83.02502482897782</v>
      </c>
      <c r="BE542" s="270">
        <v>51.990868957023316</v>
      </c>
      <c r="BF542" s="270">
        <v>180.51979390673401</v>
      </c>
      <c r="BG542" s="26"/>
    </row>
    <row r="543" spans="1:59" s="96" customFormat="1" ht="12.75" x14ac:dyDescent="0.2">
      <c r="A543" s="13">
        <v>0.59999999999999898</v>
      </c>
      <c r="B543" s="279">
        <v>810</v>
      </c>
      <c r="C543" s="408">
        <v>12.815928085588499</v>
      </c>
      <c r="D543" s="408">
        <v>15.935818392057399</v>
      </c>
      <c r="E543" s="408">
        <v>5.3124624235998397</v>
      </c>
      <c r="F543" s="408">
        <v>20.089133407094899</v>
      </c>
      <c r="G543" s="408">
        <v>42.972523406915599</v>
      </c>
      <c r="H543" s="408"/>
      <c r="I543" s="408"/>
      <c r="J543" s="408">
        <v>2.22740190432833</v>
      </c>
      <c r="K543" s="408"/>
      <c r="L543" s="408">
        <v>0.64673238041542602</v>
      </c>
      <c r="M543" s="408"/>
      <c r="N543" s="408"/>
      <c r="O543" s="411"/>
      <c r="P543" s="417">
        <v>5.5984708773097598</v>
      </c>
      <c r="Q543" s="237">
        <v>72.829019470179858</v>
      </c>
      <c r="R543" s="237">
        <v>0</v>
      </c>
      <c r="S543" s="237">
        <v>14.073784663302579</v>
      </c>
      <c r="T543" s="237">
        <v>2.8501075439898922</v>
      </c>
      <c r="U543" s="237">
        <v>0.4405394964772138</v>
      </c>
      <c r="V543" s="237">
        <v>2.9878654297864187</v>
      </c>
      <c r="W543" s="237">
        <v>3.0043278722017126</v>
      </c>
      <c r="X543" s="412">
        <v>3.8143555240623255</v>
      </c>
      <c r="Y543" s="270">
        <v>0.58170161016947597</v>
      </c>
      <c r="Z543" s="270">
        <v>76.602659457275848</v>
      </c>
      <c r="AA543" s="270">
        <v>16081.177820209723</v>
      </c>
      <c r="AB543" s="270">
        <v>158.04200897481473</v>
      </c>
      <c r="AC543" s="270">
        <v>3.0624751566725585</v>
      </c>
      <c r="AD543" s="270">
        <v>0.94204058016405656</v>
      </c>
      <c r="AE543" s="270">
        <v>10.350331782640534</v>
      </c>
      <c r="AF543" s="270">
        <v>0.43769791229218752</v>
      </c>
      <c r="AG543" s="270">
        <v>11.353803388795539</v>
      </c>
      <c r="AH543" s="270">
        <v>23.072210306998137</v>
      </c>
      <c r="AI543" s="270">
        <v>2.6167240635877183</v>
      </c>
      <c r="AJ543" s="270">
        <v>6.8662322124965938</v>
      </c>
      <c r="AK543" s="270">
        <v>80.543777115107019</v>
      </c>
      <c r="AL543" s="270">
        <v>10.634800452690394</v>
      </c>
      <c r="AM543" s="270">
        <v>2.2856020136840502</v>
      </c>
      <c r="AN543" s="270">
        <v>172.47820449838682</v>
      </c>
      <c r="AO543" s="270">
        <v>3.4113688426572852</v>
      </c>
      <c r="AP543" s="270">
        <v>3057.3058942644107</v>
      </c>
      <c r="AQ543" s="270">
        <v>0.68336704128971615</v>
      </c>
      <c r="AR543" s="270">
        <v>2.7527416807281648</v>
      </c>
      <c r="AS543" s="270">
        <v>0.46572978945146015</v>
      </c>
      <c r="AT543" s="270">
        <v>3.1914731011486515</v>
      </c>
      <c r="AU543" s="270">
        <v>17.090711024000903</v>
      </c>
      <c r="AV543" s="270">
        <v>0.72374402240035807</v>
      </c>
      <c r="AW543" s="270">
        <v>2.2602170010706564</v>
      </c>
      <c r="AX543" s="270">
        <v>0.36879415256385539</v>
      </c>
      <c r="AY543" s="270">
        <v>2.6733663121718165</v>
      </c>
      <c r="AZ543" s="270">
        <v>0.44766558222547548</v>
      </c>
      <c r="BA543" s="270">
        <v>58.977335835060124</v>
      </c>
      <c r="BB543" s="270">
        <v>10.2791336944912</v>
      </c>
      <c r="BC543" s="270">
        <v>18.798004426020015</v>
      </c>
      <c r="BD543" s="270">
        <v>90.619366674362055</v>
      </c>
      <c r="BE543" s="270">
        <v>58.1027724522434</v>
      </c>
      <c r="BF543" s="270">
        <v>162.62581052363663</v>
      </c>
      <c r="BG543" s="26"/>
    </row>
    <row r="544" spans="1:59" s="96" customFormat="1" ht="12.75" x14ac:dyDescent="0.2">
      <c r="A544" s="13">
        <v>0.65000000000000102</v>
      </c>
      <c r="B544" s="279">
        <v>810</v>
      </c>
      <c r="C544" s="408">
        <v>10.394046169853601</v>
      </c>
      <c r="D544" s="408">
        <v>15.095648432801401</v>
      </c>
      <c r="E544" s="408">
        <v>1.8038161214943</v>
      </c>
      <c r="F544" s="408">
        <v>17.295393553243599</v>
      </c>
      <c r="G544" s="408">
        <v>50.657911446927699</v>
      </c>
      <c r="H544" s="408"/>
      <c r="I544" s="408"/>
      <c r="J544" s="408">
        <v>4.3993028634542499</v>
      </c>
      <c r="K544" s="408"/>
      <c r="L544" s="408">
        <v>0.35388141222510799</v>
      </c>
      <c r="M544" s="408"/>
      <c r="N544" s="408"/>
      <c r="O544" s="411"/>
      <c r="P544" s="417">
        <v>5.5909889210356898</v>
      </c>
      <c r="Q544" s="237">
        <v>72.258891829603755</v>
      </c>
      <c r="R544" s="237">
        <v>0</v>
      </c>
      <c r="S544" s="237">
        <v>14.299499044086595</v>
      </c>
      <c r="T544" s="237">
        <v>2.947736345342101</v>
      </c>
      <c r="U544" s="237">
        <v>0.43875328369793187</v>
      </c>
      <c r="V544" s="237">
        <v>2.9421331619617819</v>
      </c>
      <c r="W544" s="237">
        <v>2.9526689779236612</v>
      </c>
      <c r="X544" s="412">
        <v>4.1603173573841765</v>
      </c>
      <c r="Y544" s="270">
        <v>0.62619754813725581</v>
      </c>
      <c r="Z544" s="270">
        <v>89.03560167175138</v>
      </c>
      <c r="AA544" s="270">
        <v>16458.095970479353</v>
      </c>
      <c r="AB544" s="270">
        <v>184.39437550211886</v>
      </c>
      <c r="AC544" s="270">
        <v>3.5835223060270858</v>
      </c>
      <c r="AD544" s="270">
        <v>1.1069912099685839</v>
      </c>
      <c r="AE544" s="270">
        <v>11.016020066543412</v>
      </c>
      <c r="AF544" s="270">
        <v>0.43959049531902245</v>
      </c>
      <c r="AG544" s="270">
        <v>11.695836507475121</v>
      </c>
      <c r="AH544" s="270">
        <v>22.626537952196699</v>
      </c>
      <c r="AI544" s="270">
        <v>2.4719642699858446</v>
      </c>
      <c r="AJ544" s="270">
        <v>7.5766122159370299</v>
      </c>
      <c r="AK544" s="270">
        <v>90.607714487986343</v>
      </c>
      <c r="AL544" s="270">
        <v>9.7731757699264659</v>
      </c>
      <c r="AM544" s="270">
        <v>2.0515480873756906</v>
      </c>
      <c r="AN544" s="270">
        <v>174.03881255360957</v>
      </c>
      <c r="AO544" s="270">
        <v>3.3102928439189321</v>
      </c>
      <c r="AP544" s="270">
        <v>2755.8066667905146</v>
      </c>
      <c r="AQ544" s="270">
        <v>0.67112491539357821</v>
      </c>
      <c r="AR544" s="270">
        <v>2.4546561228552606</v>
      </c>
      <c r="AS544" s="270">
        <v>0.41523851280675778</v>
      </c>
      <c r="AT544" s="270">
        <v>2.8504156731086758</v>
      </c>
      <c r="AU544" s="270">
        <v>15.29373894813498</v>
      </c>
      <c r="AV544" s="270">
        <v>0.64848531639338391</v>
      </c>
      <c r="AW544" s="270">
        <v>2.0340654419047168</v>
      </c>
      <c r="AX544" s="270">
        <v>0.33374249483756779</v>
      </c>
      <c r="AY544" s="270">
        <v>2.4343720610728319</v>
      </c>
      <c r="AZ544" s="270">
        <v>0.41054179229583687</v>
      </c>
      <c r="BA544" s="270">
        <v>58.124987378976506</v>
      </c>
      <c r="BB544" s="270">
        <v>10.313163081125817</v>
      </c>
      <c r="BC544" s="270">
        <v>18.509746052793112</v>
      </c>
      <c r="BD544" s="270">
        <v>100.43005043398864</v>
      </c>
      <c r="BE544" s="270">
        <v>66.154529436755752</v>
      </c>
      <c r="BF544" s="270">
        <v>147.12457095104386</v>
      </c>
      <c r="BG544" s="26"/>
    </row>
    <row r="545" spans="1:59" s="96" customFormat="1" ht="12.75" x14ac:dyDescent="0.2">
      <c r="A545" s="13">
        <v>0.70000000000000095</v>
      </c>
      <c r="B545" s="279">
        <v>810</v>
      </c>
      <c r="C545" s="408">
        <v>8.8064525801502391</v>
      </c>
      <c r="D545" s="408">
        <v>14.5334858150568</v>
      </c>
      <c r="E545" s="408"/>
      <c r="F545" s="408">
        <v>15.082337153705099</v>
      </c>
      <c r="G545" s="408">
        <v>55.450528805315003</v>
      </c>
      <c r="H545" s="408"/>
      <c r="I545" s="408"/>
      <c r="J545" s="408">
        <v>5.9662929893043497</v>
      </c>
      <c r="K545" s="408"/>
      <c r="L545" s="408">
        <v>0.16090265646855301</v>
      </c>
      <c r="M545" s="408"/>
      <c r="N545" s="408"/>
      <c r="O545" s="411"/>
      <c r="P545" s="417">
        <v>5.6407900993031497</v>
      </c>
      <c r="Q545" s="237">
        <v>71.861415134539484</v>
      </c>
      <c r="R545" s="237">
        <v>0</v>
      </c>
      <c r="S545" s="237">
        <v>14.520138440072827</v>
      </c>
      <c r="T545" s="237">
        <v>2.9139205381079099</v>
      </c>
      <c r="U545" s="237">
        <v>0.42023009644318288</v>
      </c>
      <c r="V545" s="237">
        <v>2.9178035610253188</v>
      </c>
      <c r="W545" s="237">
        <v>2.9098471278834124</v>
      </c>
      <c r="X545" s="412">
        <v>4.4566451019278412</v>
      </c>
      <c r="Y545" s="270">
        <v>0.66097903421033721</v>
      </c>
      <c r="Z545" s="270">
        <v>99.760666368869821</v>
      </c>
      <c r="AA545" s="270">
        <v>16797.929415506365</v>
      </c>
      <c r="AB545" s="270">
        <v>209.92921390957289</v>
      </c>
      <c r="AC545" s="270">
        <v>4.029694880190311</v>
      </c>
      <c r="AD545" s="270">
        <v>1.2508353340284872</v>
      </c>
      <c r="AE545" s="270">
        <v>11.564787220048125</v>
      </c>
      <c r="AF545" s="270">
        <v>0.44176921457475399</v>
      </c>
      <c r="AG545" s="270">
        <v>12.010896813298015</v>
      </c>
      <c r="AH545" s="270">
        <v>22.473838296981889</v>
      </c>
      <c r="AI545" s="270">
        <v>2.3979819958982245</v>
      </c>
      <c r="AJ545" s="270">
        <v>8.2116135551006515</v>
      </c>
      <c r="AK545" s="270">
        <v>100.65603647765784</v>
      </c>
      <c r="AL545" s="270">
        <v>9.3260581514593941</v>
      </c>
      <c r="AM545" s="270">
        <v>1.9312593947553824</v>
      </c>
      <c r="AN545" s="270">
        <v>175.67468245233613</v>
      </c>
      <c r="AO545" s="270">
        <v>3.2530025414342623</v>
      </c>
      <c r="AP545" s="270">
        <v>2596.8954287626302</v>
      </c>
      <c r="AQ545" s="270">
        <v>0.66758560451912152</v>
      </c>
      <c r="AR545" s="270">
        <v>2.301947167092818</v>
      </c>
      <c r="AS545" s="270">
        <v>0.38933795930870679</v>
      </c>
      <c r="AT545" s="270">
        <v>2.6748786423938293</v>
      </c>
      <c r="AU545" s="270">
        <v>14.365956902169676</v>
      </c>
      <c r="AV545" s="270">
        <v>0.6095519554536204</v>
      </c>
      <c r="AW545" s="270">
        <v>1.9163054118489151</v>
      </c>
      <c r="AX545" s="270">
        <v>0.31534139678550011</v>
      </c>
      <c r="AY545" s="270">
        <v>2.3077508824781168</v>
      </c>
      <c r="AZ545" s="270">
        <v>0.39066679574090568</v>
      </c>
      <c r="BA545" s="270">
        <v>57.018354514009211</v>
      </c>
      <c r="BB545" s="270">
        <v>10.201878132910879</v>
      </c>
      <c r="BC545" s="270">
        <v>18.269590708516361</v>
      </c>
      <c r="BD545" s="270">
        <v>109.0206719406025</v>
      </c>
      <c r="BE545" s="270">
        <v>71.01566270247632</v>
      </c>
      <c r="BF545" s="270">
        <v>138.83716598351023</v>
      </c>
      <c r="BG545" s="26"/>
    </row>
    <row r="546" spans="1:59" s="96" customFormat="1" ht="12.75" x14ac:dyDescent="0.2">
      <c r="A546" s="13">
        <v>0.750000000000002</v>
      </c>
      <c r="B546" s="279">
        <v>810</v>
      </c>
      <c r="C546" s="408">
        <v>8.1107250798480592</v>
      </c>
      <c r="D546" s="408">
        <v>14.376468314372501</v>
      </c>
      <c r="E546" s="408"/>
      <c r="F546" s="408">
        <v>13.8445345678642</v>
      </c>
      <c r="G546" s="408">
        <v>56.771586465290603</v>
      </c>
      <c r="H546" s="408"/>
      <c r="I546" s="408"/>
      <c r="J546" s="408">
        <v>6.8070979141448396</v>
      </c>
      <c r="K546" s="408"/>
      <c r="L546" s="408">
        <v>8.9587658479753904E-2</v>
      </c>
      <c r="M546" s="408"/>
      <c r="N546" s="408"/>
      <c r="O546" s="411"/>
      <c r="P546" s="417">
        <v>5.8500757787235802</v>
      </c>
      <c r="Q546" s="237">
        <v>71.719123208223095</v>
      </c>
      <c r="R546" s="237">
        <v>0</v>
      </c>
      <c r="S546" s="237">
        <v>14.758329887930866</v>
      </c>
      <c r="T546" s="237">
        <v>2.6791217453803311</v>
      </c>
      <c r="U546" s="237">
        <v>0.38474421771770073</v>
      </c>
      <c r="V546" s="237">
        <v>2.9311112389169343</v>
      </c>
      <c r="W546" s="237">
        <v>2.9379479315864385</v>
      </c>
      <c r="X546" s="412">
        <v>4.5896217702446469</v>
      </c>
      <c r="Y546" s="270">
        <v>0.68161601648392489</v>
      </c>
      <c r="Z546" s="270">
        <v>105.51438413482039</v>
      </c>
      <c r="AA546" s="270">
        <v>17111.632612657442</v>
      </c>
      <c r="AB546" s="270">
        <v>225.91932574026541</v>
      </c>
      <c r="AC546" s="270">
        <v>4.2486238563778187</v>
      </c>
      <c r="AD546" s="270">
        <v>1.325206773712992</v>
      </c>
      <c r="AE546" s="270">
        <v>11.922010252160732</v>
      </c>
      <c r="AF546" s="270">
        <v>0.4457332126428612</v>
      </c>
      <c r="AG546" s="270">
        <v>12.285833280923484</v>
      </c>
      <c r="AH546" s="270">
        <v>22.664561405486335</v>
      </c>
      <c r="AI546" s="270">
        <v>2.3950206254476214</v>
      </c>
      <c r="AJ546" s="270">
        <v>8.6138504316378821</v>
      </c>
      <c r="AK546" s="270">
        <v>107.56081544909283</v>
      </c>
      <c r="AL546" s="270">
        <v>9.2554514181460839</v>
      </c>
      <c r="AM546" s="270">
        <v>1.9062740080490204</v>
      </c>
      <c r="AN546" s="270">
        <v>177.81621929406592</v>
      </c>
      <c r="AO546" s="270">
        <v>3.2503135660780913</v>
      </c>
      <c r="AP546" s="270">
        <v>2559.2369662551928</v>
      </c>
      <c r="AQ546" s="270">
        <v>0.67252899786253229</v>
      </c>
      <c r="AR546" s="270">
        <v>2.2683530936005747</v>
      </c>
      <c r="AS546" s="270">
        <v>0.38357054710633331</v>
      </c>
      <c r="AT546" s="270">
        <v>2.6355899241869651</v>
      </c>
      <c r="AU546" s="270">
        <v>14.158119108860168</v>
      </c>
      <c r="AV546" s="270">
        <v>0.60083499842677157</v>
      </c>
      <c r="AW546" s="270">
        <v>1.8900410057555488</v>
      </c>
      <c r="AX546" s="270">
        <v>0.31126919960424865</v>
      </c>
      <c r="AY546" s="270">
        <v>2.280028149857424</v>
      </c>
      <c r="AZ546" s="270">
        <v>0.3863829586026451</v>
      </c>
      <c r="BA546" s="270">
        <v>56.014412706031983</v>
      </c>
      <c r="BB546" s="270">
        <v>10.00800497267578</v>
      </c>
      <c r="BC546" s="270">
        <v>18.119487990898488</v>
      </c>
      <c r="BD546" s="270">
        <v>113.84655183893616</v>
      </c>
      <c r="BE546" s="270">
        <v>70.67986885323424</v>
      </c>
      <c r="BF546" s="270">
        <v>136.75536079401695</v>
      </c>
      <c r="BG546" s="26"/>
    </row>
    <row r="547" spans="1:59" s="96" customFormat="1" ht="12.75" x14ac:dyDescent="0.2">
      <c r="A547" s="13">
        <v>0.79999999999999805</v>
      </c>
      <c r="B547" s="279">
        <v>810</v>
      </c>
      <c r="C547" s="408">
        <v>7.7226988572593598</v>
      </c>
      <c r="D547" s="408">
        <v>14.404430838859099</v>
      </c>
      <c r="E547" s="408"/>
      <c r="F547" s="408">
        <v>12.4943536853488</v>
      </c>
      <c r="G547" s="408">
        <v>57.0431106367041</v>
      </c>
      <c r="H547" s="408"/>
      <c r="I547" s="408">
        <v>0.783293650658486</v>
      </c>
      <c r="J547" s="408">
        <v>7.4938226239473904</v>
      </c>
      <c r="K547" s="408"/>
      <c r="L547" s="408">
        <v>5.8289707222801398E-2</v>
      </c>
      <c r="M547" s="408"/>
      <c r="N547" s="408"/>
      <c r="O547" s="411"/>
      <c r="P547" s="417">
        <v>6.0891537542743501</v>
      </c>
      <c r="Q547" s="237">
        <v>71.578694199184739</v>
      </c>
      <c r="R547" s="237">
        <v>0</v>
      </c>
      <c r="S547" s="237">
        <v>14.973305043716092</v>
      </c>
      <c r="T547" s="237">
        <v>2.4966186270567605</v>
      </c>
      <c r="U547" s="237">
        <v>0.35659499539475209</v>
      </c>
      <c r="V547" s="237">
        <v>2.9247188284578085</v>
      </c>
      <c r="W547" s="237">
        <v>3.026638785464538</v>
      </c>
      <c r="X547" s="412">
        <v>4.643429520725288</v>
      </c>
      <c r="Y547" s="270">
        <v>0.69877192144659295</v>
      </c>
      <c r="Z547" s="270">
        <v>109.65156583293151</v>
      </c>
      <c r="AA547" s="270">
        <v>17476.322705241892</v>
      </c>
      <c r="AB547" s="270">
        <v>242.9877874353258</v>
      </c>
      <c r="AC547" s="270">
        <v>4.4038840817011735</v>
      </c>
      <c r="AD547" s="270">
        <v>1.377407364661615</v>
      </c>
      <c r="AE547" s="270">
        <v>12.234622414568662</v>
      </c>
      <c r="AF547" s="270">
        <v>0.45005453353303732</v>
      </c>
      <c r="AG547" s="270">
        <v>12.589815843148074</v>
      </c>
      <c r="AH547" s="270">
        <v>22.983042189314627</v>
      </c>
      <c r="AI547" s="270">
        <v>2.4116994439528634</v>
      </c>
      <c r="AJ547" s="270">
        <v>9.0356068754247705</v>
      </c>
      <c r="AK547" s="270">
        <v>116.32428631883646</v>
      </c>
      <c r="AL547" s="270">
        <v>9.2808781382639118</v>
      </c>
      <c r="AM547" s="270">
        <v>1.8923182738482773</v>
      </c>
      <c r="AN547" s="270">
        <v>177.9590053499505</v>
      </c>
      <c r="AO547" s="270">
        <v>3.2503610865309702</v>
      </c>
      <c r="AP547" s="270">
        <v>2535.6952560103123</v>
      </c>
      <c r="AQ547" s="270">
        <v>0.6801276466647993</v>
      </c>
      <c r="AR547" s="270">
        <v>2.2153093622640547</v>
      </c>
      <c r="AS547" s="270">
        <v>0.36967802719764714</v>
      </c>
      <c r="AT547" s="270">
        <v>2.4959896935259485</v>
      </c>
      <c r="AU547" s="270">
        <v>13.229389768793419</v>
      </c>
      <c r="AV547" s="270">
        <v>0.55752523766109352</v>
      </c>
      <c r="AW547" s="270">
        <v>1.7149770095556855</v>
      </c>
      <c r="AX547" s="270">
        <v>0.27608103826741615</v>
      </c>
      <c r="AY547" s="270">
        <v>1.9807542960685132</v>
      </c>
      <c r="AZ547" s="270">
        <v>0.32924914907353831</v>
      </c>
      <c r="BA547" s="270">
        <v>52.721005024317634</v>
      </c>
      <c r="BB547" s="270">
        <v>9.9456297763308843</v>
      </c>
      <c r="BC547" s="270">
        <v>18.126038324344027</v>
      </c>
      <c r="BD547" s="270">
        <v>116.13822062613788</v>
      </c>
      <c r="BE547" s="270">
        <v>69.346726070951448</v>
      </c>
      <c r="BF547" s="270">
        <v>135.05015271509828</v>
      </c>
      <c r="BG547" s="26"/>
    </row>
    <row r="548" spans="1:59" s="96" customFormat="1" ht="12.75" x14ac:dyDescent="0.2">
      <c r="A548" s="13">
        <v>0.85000000000000198</v>
      </c>
      <c r="B548" s="279">
        <v>810</v>
      </c>
      <c r="C548" s="408">
        <v>8.4967757114808808</v>
      </c>
      <c r="D548" s="408">
        <v>15.141976794002201</v>
      </c>
      <c r="E548" s="408"/>
      <c r="F548" s="408">
        <v>11.2312291513192</v>
      </c>
      <c r="G548" s="408">
        <v>52.975361586184498</v>
      </c>
      <c r="H548" s="408"/>
      <c r="I548" s="408">
        <v>4.4569292669405502</v>
      </c>
      <c r="J548" s="408">
        <v>7.5098993873978799</v>
      </c>
      <c r="K548" s="408"/>
      <c r="L548" s="408">
        <v>0.18782810267477701</v>
      </c>
      <c r="M548" s="408"/>
      <c r="N548" s="408"/>
      <c r="O548" s="411"/>
      <c r="P548" s="417">
        <v>6.3756835765426203</v>
      </c>
      <c r="Q548" s="237">
        <v>71.582514441825424</v>
      </c>
      <c r="R548" s="237">
        <v>0</v>
      </c>
      <c r="S548" s="237">
        <v>15.182568231312043</v>
      </c>
      <c r="T548" s="237">
        <v>2.1831838559713668</v>
      </c>
      <c r="U548" s="237">
        <v>0.32637537315233411</v>
      </c>
      <c r="V548" s="237">
        <v>2.8286270116886736</v>
      </c>
      <c r="W548" s="237">
        <v>3.2668061555137116</v>
      </c>
      <c r="X548" s="412">
        <v>4.629924930536446</v>
      </c>
      <c r="Y548" s="270">
        <v>0.6989832390879509</v>
      </c>
      <c r="Z548" s="270">
        <v>105.40501083167979</v>
      </c>
      <c r="AA548" s="270">
        <v>18009.97807946791</v>
      </c>
      <c r="AB548" s="270">
        <v>250.43908499387078</v>
      </c>
      <c r="AC548" s="270">
        <v>4.2332966362917528</v>
      </c>
      <c r="AD548" s="270">
        <v>1.314965587946257</v>
      </c>
      <c r="AE548" s="270">
        <v>12.281474578722003</v>
      </c>
      <c r="AF548" s="270">
        <v>0.45723654660978902</v>
      </c>
      <c r="AG548" s="270">
        <v>12.947021405607352</v>
      </c>
      <c r="AH548" s="270">
        <v>23.830153588096621</v>
      </c>
      <c r="AI548" s="270">
        <v>2.5143124968359007</v>
      </c>
      <c r="AJ548" s="270">
        <v>9.2961958961159485</v>
      </c>
      <c r="AK548" s="270">
        <v>126.48342132879398</v>
      </c>
      <c r="AL548" s="270">
        <v>9.7271744226725829</v>
      </c>
      <c r="AM548" s="270">
        <v>1.9292757175333921</v>
      </c>
      <c r="AN548" s="270">
        <v>171.35753250953445</v>
      </c>
      <c r="AO548" s="270">
        <v>3.2759599362679492</v>
      </c>
      <c r="AP548" s="270">
        <v>2578.1591061867193</v>
      </c>
      <c r="AQ548" s="270">
        <v>0.69637582151330646</v>
      </c>
      <c r="AR548" s="270">
        <v>2.1083805553662947</v>
      </c>
      <c r="AS548" s="270">
        <v>0.33278966083109957</v>
      </c>
      <c r="AT548" s="270">
        <v>2.0959455431331153</v>
      </c>
      <c r="AU548" s="270">
        <v>10.569528831536438</v>
      </c>
      <c r="AV548" s="270">
        <v>0.43453009658844449</v>
      </c>
      <c r="AW548" s="270">
        <v>1.2403249443334152</v>
      </c>
      <c r="AX548" s="270">
        <v>0.1862482623759496</v>
      </c>
      <c r="AY548" s="270">
        <v>1.2602409502233762</v>
      </c>
      <c r="AZ548" s="270">
        <v>0.19907585333672514</v>
      </c>
      <c r="BA548" s="270">
        <v>43.647223612719905</v>
      </c>
      <c r="BB548" s="270">
        <v>10.44354795414246</v>
      </c>
      <c r="BC548" s="270">
        <v>18.797003241710279</v>
      </c>
      <c r="BD548" s="270">
        <v>107.19470794630224</v>
      </c>
      <c r="BE548" s="270">
        <v>64.954011269501805</v>
      </c>
      <c r="BF548" s="270">
        <v>135.42069706997216</v>
      </c>
      <c r="BG548" s="26"/>
    </row>
    <row r="549" spans="1:59" s="96" customFormat="1" ht="12.75" x14ac:dyDescent="0.2">
      <c r="A549" s="13">
        <v>0.90000000000000202</v>
      </c>
      <c r="B549" s="279">
        <v>810</v>
      </c>
      <c r="C549" s="408">
        <v>9.1764065773948698</v>
      </c>
      <c r="D549" s="408">
        <v>15.8351323948812</v>
      </c>
      <c r="E549" s="408"/>
      <c r="F549" s="408">
        <v>10.2641968626605</v>
      </c>
      <c r="G549" s="408">
        <v>48.887413544753699</v>
      </c>
      <c r="H549" s="408"/>
      <c r="I549" s="408">
        <v>8.0646568441034905</v>
      </c>
      <c r="J549" s="408">
        <v>7.4508355890992304</v>
      </c>
      <c r="K549" s="408"/>
      <c r="L549" s="408">
        <v>0.32135818710702202</v>
      </c>
      <c r="M549" s="408"/>
      <c r="N549" s="408"/>
      <c r="O549" s="411"/>
      <c r="P549" s="417">
        <v>6.6904773039682501</v>
      </c>
      <c r="Q549" s="237">
        <v>71.611474909911834</v>
      </c>
      <c r="R549" s="237">
        <v>0</v>
      </c>
      <c r="S549" s="237">
        <v>15.395753128268929</v>
      </c>
      <c r="T549" s="237">
        <v>1.8675742277247351</v>
      </c>
      <c r="U549" s="237">
        <v>0.29363976615048171</v>
      </c>
      <c r="V549" s="237">
        <v>2.7746613938719222</v>
      </c>
      <c r="W549" s="237">
        <v>3.4744011600605647</v>
      </c>
      <c r="X549" s="412">
        <v>4.5824954140115421</v>
      </c>
      <c r="Y549" s="270">
        <v>0.70195781066514507</v>
      </c>
      <c r="Z549" s="270">
        <v>102.07919419798148</v>
      </c>
      <c r="AA549" s="270">
        <v>18594.873748163573</v>
      </c>
      <c r="AB549" s="270">
        <v>255.94697909622761</v>
      </c>
      <c r="AC549" s="270">
        <v>4.0956126026572601</v>
      </c>
      <c r="AD549" s="270">
        <v>1.2646776562723383</v>
      </c>
      <c r="AE549" s="270">
        <v>12.338106024031358</v>
      </c>
      <c r="AF549" s="270">
        <v>0.4657684661414519</v>
      </c>
      <c r="AG549" s="270">
        <v>13.324135354630377</v>
      </c>
      <c r="AH549" s="270">
        <v>24.749963757876738</v>
      </c>
      <c r="AI549" s="270">
        <v>2.6275499057071428</v>
      </c>
      <c r="AJ549" s="270">
        <v>9.525956381329161</v>
      </c>
      <c r="AK549" s="270">
        <v>135.92667802845142</v>
      </c>
      <c r="AL549" s="270">
        <v>10.225591624779526</v>
      </c>
      <c r="AM549" s="270">
        <v>1.9703235835647182</v>
      </c>
      <c r="AN549" s="270">
        <v>165.7208926948135</v>
      </c>
      <c r="AO549" s="270">
        <v>3.3089632728299816</v>
      </c>
      <c r="AP549" s="270">
        <v>2625.3202409333308</v>
      </c>
      <c r="AQ549" s="270">
        <v>0.7113574133063213</v>
      </c>
      <c r="AR549" s="270">
        <v>2.0160487608194426</v>
      </c>
      <c r="AS549" s="270">
        <v>0.30351201766536945</v>
      </c>
      <c r="AT549" s="270">
        <v>1.8131605748572597</v>
      </c>
      <c r="AU549" s="270">
        <v>8.8368049338059027</v>
      </c>
      <c r="AV549" s="270">
        <v>0.35754590067375891</v>
      </c>
      <c r="AW549" s="270">
        <v>0.97620434194963313</v>
      </c>
      <c r="AX549" s="270">
        <v>0.14127033213648757</v>
      </c>
      <c r="AY549" s="270">
        <v>0.92929605063207588</v>
      </c>
      <c r="AZ549" s="270">
        <v>0.14350818192212045</v>
      </c>
      <c r="BA549" s="270">
        <v>37.37817202731128</v>
      </c>
      <c r="BB549" s="270">
        <v>11.003497307342165</v>
      </c>
      <c r="BC549" s="270">
        <v>19.520559741486561</v>
      </c>
      <c r="BD549" s="270">
        <v>99.372611879379548</v>
      </c>
      <c r="BE549" s="270">
        <v>61.259750845988492</v>
      </c>
      <c r="BF549" s="270">
        <v>136.01152789344974</v>
      </c>
      <c r="BG549" s="26"/>
    </row>
    <row r="550" spans="1:59" s="96" customFormat="1" ht="12.75" x14ac:dyDescent="0.2">
      <c r="A550" s="13">
        <v>0.95</v>
      </c>
      <c r="B550" s="279">
        <v>810</v>
      </c>
      <c r="C550" s="408">
        <v>9.9345157947921496</v>
      </c>
      <c r="D550" s="408">
        <v>16.696986566674902</v>
      </c>
      <c r="E550" s="408"/>
      <c r="F550" s="408">
        <v>9.1213488414771593</v>
      </c>
      <c r="G550" s="408">
        <v>44.463450428482901</v>
      </c>
      <c r="H550" s="408"/>
      <c r="I550" s="408">
        <v>12.3359899785465</v>
      </c>
      <c r="J550" s="408">
        <v>7.2011434177875699</v>
      </c>
      <c r="K550" s="408"/>
      <c r="L550" s="408"/>
      <c r="M550" s="408"/>
      <c r="N550" s="408"/>
      <c r="O550" s="411">
        <v>0.246564972238907</v>
      </c>
      <c r="P550" s="417">
        <v>6.9650006363103998</v>
      </c>
      <c r="Q550" s="237">
        <v>71.599962392025162</v>
      </c>
      <c r="R550" s="237">
        <v>0</v>
      </c>
      <c r="S550" s="237">
        <v>15.548302974946489</v>
      </c>
      <c r="T550" s="237">
        <v>1.6655283080889551</v>
      </c>
      <c r="U550" s="237">
        <v>0.27107268658190542</v>
      </c>
      <c r="V550" s="237">
        <v>2.6205203475107681</v>
      </c>
      <c r="W550" s="237">
        <v>3.7944041069563039</v>
      </c>
      <c r="X550" s="412">
        <v>4.500209183890405</v>
      </c>
      <c r="Y550" s="270">
        <v>0.70499654568820136</v>
      </c>
      <c r="Z550" s="270">
        <v>98.651238431581646</v>
      </c>
      <c r="AA550" s="270">
        <v>19283.117543660806</v>
      </c>
      <c r="AB550" s="270">
        <v>263.1911512456652</v>
      </c>
      <c r="AC550" s="270">
        <v>3.9471457402001544</v>
      </c>
      <c r="AD550" s="270">
        <v>1.2114733985857726</v>
      </c>
      <c r="AE550" s="270">
        <v>5.1045103313737039</v>
      </c>
      <c r="AF550" s="270">
        <v>0.21521803232087872</v>
      </c>
      <c r="AG550" s="270">
        <v>13.759778599721924</v>
      </c>
      <c r="AH550" s="270">
        <v>25.814672615124046</v>
      </c>
      <c r="AI550" s="270">
        <v>2.7593970597397606</v>
      </c>
      <c r="AJ550" s="270">
        <v>9.8020223933208417</v>
      </c>
      <c r="AK550" s="270">
        <v>148.87442219878278</v>
      </c>
      <c r="AL550" s="270">
        <v>10.813572461482165</v>
      </c>
      <c r="AM550" s="270">
        <v>2.0076622729166607</v>
      </c>
      <c r="AN550" s="270">
        <v>158.43966721154283</v>
      </c>
      <c r="AO550" s="270">
        <v>3.295704989456453</v>
      </c>
      <c r="AP550" s="270">
        <v>2055.8032900566873</v>
      </c>
      <c r="AQ550" s="270">
        <v>0.72607276493090289</v>
      </c>
      <c r="AR550" s="270">
        <v>1.9064251357683941</v>
      </c>
      <c r="AS550" s="270">
        <v>0.27363505269202654</v>
      </c>
      <c r="AT550" s="270">
        <v>1.5575841920500602</v>
      </c>
      <c r="AU550" s="270">
        <v>7.376405001124648</v>
      </c>
      <c r="AV550" s="270">
        <v>0.29465117618441017</v>
      </c>
      <c r="AW550" s="270">
        <v>0.7777103344072589</v>
      </c>
      <c r="AX550" s="270">
        <v>0.10963577716263788</v>
      </c>
      <c r="AY550" s="270">
        <v>0.70767723472319466</v>
      </c>
      <c r="AZ550" s="270">
        <v>0.1077095218220924</v>
      </c>
      <c r="BA550" s="270">
        <v>31.911263657012068</v>
      </c>
      <c r="BB550" s="270">
        <v>11.680817329250553</v>
      </c>
      <c r="BC550" s="270">
        <v>20.478080996298328</v>
      </c>
      <c r="BD550" s="270">
        <v>92.562517595590407</v>
      </c>
      <c r="BE550" s="270">
        <v>57.230529033028766</v>
      </c>
      <c r="BF550" s="270">
        <v>137.89482275731319</v>
      </c>
      <c r="BG550" s="26"/>
    </row>
    <row r="551" spans="1:59" s="96" customFormat="1" ht="12.75" x14ac:dyDescent="0.2">
      <c r="A551" s="13">
        <v>0.999999999999998</v>
      </c>
      <c r="B551" s="279">
        <v>810</v>
      </c>
      <c r="C551" s="408">
        <v>10.715556234801999</v>
      </c>
      <c r="D551" s="408">
        <v>17.589612681058298</v>
      </c>
      <c r="E551" s="408"/>
      <c r="F551" s="408">
        <v>8.4142303830157505</v>
      </c>
      <c r="G551" s="408">
        <v>39.620284378972798</v>
      </c>
      <c r="H551" s="408"/>
      <c r="I551" s="408">
        <v>16.413232203135902</v>
      </c>
      <c r="J551" s="408">
        <v>6.8898461086649299</v>
      </c>
      <c r="K551" s="408"/>
      <c r="L551" s="408"/>
      <c r="M551" s="408"/>
      <c r="N551" s="408"/>
      <c r="O551" s="411">
        <v>0.35723801035043101</v>
      </c>
      <c r="P551" s="417">
        <v>7.2308700786101303</v>
      </c>
      <c r="Q551" s="237">
        <v>71.57411407759642</v>
      </c>
      <c r="R551" s="237">
        <v>0</v>
      </c>
      <c r="S551" s="237">
        <v>15.719784519758184</v>
      </c>
      <c r="T551" s="237">
        <v>1.4719031789987416</v>
      </c>
      <c r="U551" s="237">
        <v>0.25489393695007867</v>
      </c>
      <c r="V551" s="237">
        <v>2.5239614787825109</v>
      </c>
      <c r="W551" s="237">
        <v>4.0352050142933118</v>
      </c>
      <c r="X551" s="412">
        <v>4.4201377936207518</v>
      </c>
      <c r="Y551" s="270">
        <v>0.7081405331232733</v>
      </c>
      <c r="Z551" s="270">
        <v>95.189698843138004</v>
      </c>
      <c r="AA551" s="270">
        <v>20021.771650774514</v>
      </c>
      <c r="AB551" s="270">
        <v>265.08700624331095</v>
      </c>
      <c r="AC551" s="270">
        <v>3.7982196571961055</v>
      </c>
      <c r="AD551" s="270">
        <v>1.1593804277040123</v>
      </c>
      <c r="AE551" s="270">
        <v>4.0343649968430784</v>
      </c>
      <c r="AF551" s="270">
        <v>0.1740186343728119</v>
      </c>
      <c r="AG551" s="270">
        <v>14.2016145090934</v>
      </c>
      <c r="AH551" s="270">
        <v>27.028085627021635</v>
      </c>
      <c r="AI551" s="270">
        <v>2.9181538570948611</v>
      </c>
      <c r="AJ551" s="270">
        <v>9.9817295337390473</v>
      </c>
      <c r="AK551" s="270">
        <v>159.09353615055721</v>
      </c>
      <c r="AL551" s="270">
        <v>11.544597294275288</v>
      </c>
      <c r="AM551" s="270">
        <v>2.0634935270464654</v>
      </c>
      <c r="AN551" s="270">
        <v>152.36289493662358</v>
      </c>
      <c r="AO551" s="270">
        <v>3.3147949449539356</v>
      </c>
      <c r="AP551" s="270">
        <v>1892.3530119716404</v>
      </c>
      <c r="AQ551" s="270">
        <v>0.74178935491255671</v>
      </c>
      <c r="AR551" s="270">
        <v>1.8251372586981252</v>
      </c>
      <c r="AS551" s="270">
        <v>0.25157145170982609</v>
      </c>
      <c r="AT551" s="270">
        <v>1.3791253872636211</v>
      </c>
      <c r="AU551" s="270">
        <v>6.3961130124073442</v>
      </c>
      <c r="AV551" s="270">
        <v>0.25320018957942719</v>
      </c>
      <c r="AW551" s="270">
        <v>0.65317794089868364</v>
      </c>
      <c r="AX551" s="270">
        <v>9.0539931392403447E-2</v>
      </c>
      <c r="AY551" s="270">
        <v>0.57758665057823866</v>
      </c>
      <c r="AZ551" s="270">
        <v>8.7138585589280643E-2</v>
      </c>
      <c r="BA551" s="270">
        <v>28.09376974848854</v>
      </c>
      <c r="BB551" s="270">
        <v>12.542266331380661</v>
      </c>
      <c r="BC551" s="270">
        <v>21.515338252720497</v>
      </c>
      <c r="BD551" s="270">
        <v>85.612766941889134</v>
      </c>
      <c r="BE551" s="270">
        <v>53.986841510646194</v>
      </c>
      <c r="BF551" s="270">
        <v>139.68045652075176</v>
      </c>
      <c r="BG551" s="26"/>
    </row>
    <row r="552" spans="1:59" s="96" customFormat="1" ht="12.75" x14ac:dyDescent="0.2">
      <c r="A552" s="13">
        <v>1.05</v>
      </c>
      <c r="B552" s="279">
        <v>810</v>
      </c>
      <c r="C552" s="408">
        <v>11.411482293028101</v>
      </c>
      <c r="D552" s="408">
        <v>18.4617375343784</v>
      </c>
      <c r="E552" s="408"/>
      <c r="F552" s="408">
        <v>7.80161278818965</v>
      </c>
      <c r="G552" s="408">
        <v>35.104042217359201</v>
      </c>
      <c r="H552" s="408"/>
      <c r="I552" s="408">
        <v>20.159656696629099</v>
      </c>
      <c r="J552" s="408">
        <v>6.6062708674863702</v>
      </c>
      <c r="K552" s="408"/>
      <c r="L552" s="408"/>
      <c r="M552" s="408"/>
      <c r="N552" s="408"/>
      <c r="O552" s="411">
        <v>0.45519760292924599</v>
      </c>
      <c r="P552" s="417">
        <v>7.4774084541815196</v>
      </c>
      <c r="Q552" s="237">
        <v>71.536912298993187</v>
      </c>
      <c r="R552" s="237">
        <v>0</v>
      </c>
      <c r="S552" s="237">
        <v>15.86591806624719</v>
      </c>
      <c r="T552" s="237">
        <v>1.3113380810108692</v>
      </c>
      <c r="U552" s="237">
        <v>0.23746171724276424</v>
      </c>
      <c r="V552" s="237">
        <v>2.3937309584131032</v>
      </c>
      <c r="W552" s="237">
        <v>4.2953925617359623</v>
      </c>
      <c r="X552" s="412">
        <v>4.3592463163569217</v>
      </c>
      <c r="Y552" s="270">
        <v>0.71221654744064167</v>
      </c>
      <c r="Z552" s="270">
        <v>92.362981631939931</v>
      </c>
      <c r="AA552" s="270">
        <v>20780.396333083023</v>
      </c>
      <c r="AB552" s="270">
        <v>266.68566727190728</v>
      </c>
      <c r="AC552" s="270">
        <v>3.6748376862830874</v>
      </c>
      <c r="AD552" s="270">
        <v>1.1168521113708934</v>
      </c>
      <c r="AE552" s="270">
        <v>3.4046494243936833</v>
      </c>
      <c r="AF552" s="270">
        <v>0.14892851542829455</v>
      </c>
      <c r="AG552" s="270">
        <v>14.648893137602032</v>
      </c>
      <c r="AH552" s="270">
        <v>28.281578475874916</v>
      </c>
      <c r="AI552" s="270">
        <v>3.0848905615152522</v>
      </c>
      <c r="AJ552" s="270">
        <v>10.154259938170441</v>
      </c>
      <c r="AK552" s="270">
        <v>169.36566257750601</v>
      </c>
      <c r="AL552" s="270">
        <v>12.326261209529033</v>
      </c>
      <c r="AM552" s="270">
        <v>2.1200313936005708</v>
      </c>
      <c r="AN552" s="270">
        <v>147.38101132762171</v>
      </c>
      <c r="AO552" s="270">
        <v>3.3377590705656628</v>
      </c>
      <c r="AP552" s="270">
        <v>1770.5155177283125</v>
      </c>
      <c r="AQ552" s="270">
        <v>0.75708821007748173</v>
      </c>
      <c r="AR552" s="270">
        <v>1.7576811044187319</v>
      </c>
      <c r="AS552" s="270">
        <v>0.23435787476598477</v>
      </c>
      <c r="AT552" s="270">
        <v>1.2483250868005733</v>
      </c>
      <c r="AU552" s="270">
        <v>5.7022072067011642</v>
      </c>
      <c r="AV552" s="270">
        <v>0.22429451076245857</v>
      </c>
      <c r="AW552" s="270">
        <v>0.56955437993918434</v>
      </c>
      <c r="AX552" s="270">
        <v>7.8066000948065956E-2</v>
      </c>
      <c r="AY552" s="270">
        <v>0.49421547512768182</v>
      </c>
      <c r="AZ552" s="270">
        <v>7.4141649477103014E-2</v>
      </c>
      <c r="BA552" s="270">
        <v>25.323351453011895</v>
      </c>
      <c r="BB552" s="270">
        <v>13.471301574827622</v>
      </c>
      <c r="BC552" s="270">
        <v>22.568742472638007</v>
      </c>
      <c r="BD552" s="270">
        <v>80.016218788418271</v>
      </c>
      <c r="BE552" s="270">
        <v>51.299505858133969</v>
      </c>
      <c r="BF552" s="270">
        <v>141.49683310647711</v>
      </c>
      <c r="BG552" s="26"/>
    </row>
    <row r="553" spans="1:59" s="96" customFormat="1" ht="12.75" x14ac:dyDescent="0.2">
      <c r="A553" s="13">
        <v>1.1000000000000001</v>
      </c>
      <c r="B553" s="279">
        <v>810</v>
      </c>
      <c r="C553" s="408">
        <v>11.993500544976801</v>
      </c>
      <c r="D553" s="408">
        <v>19.172888051810801</v>
      </c>
      <c r="E553" s="408"/>
      <c r="F553" s="408">
        <v>7.2691844925513696</v>
      </c>
      <c r="G553" s="408">
        <v>30.998513703395599</v>
      </c>
      <c r="H553" s="408"/>
      <c r="I553" s="408">
        <v>23.678673019390999</v>
      </c>
      <c r="J553" s="408">
        <v>6.3468084282558204</v>
      </c>
      <c r="K553" s="408"/>
      <c r="L553" s="408"/>
      <c r="M553" s="408"/>
      <c r="N553" s="408"/>
      <c r="O553" s="411">
        <v>0.54043175961857504</v>
      </c>
      <c r="P553" s="417">
        <v>7.7150398293523299</v>
      </c>
      <c r="Q553" s="237">
        <v>71.489619339935274</v>
      </c>
      <c r="R553" s="237">
        <v>0</v>
      </c>
      <c r="S553" s="237">
        <v>16.011653736425078</v>
      </c>
      <c r="T553" s="237">
        <v>1.1699876496826498</v>
      </c>
      <c r="U553" s="237">
        <v>0.22297270006758882</v>
      </c>
      <c r="V553" s="237">
        <v>2.2846220094027738</v>
      </c>
      <c r="W553" s="237">
        <v>4.5239647735399782</v>
      </c>
      <c r="X553" s="412">
        <v>4.2971797909466538</v>
      </c>
      <c r="Y553" s="270">
        <v>0.71791959876751343</v>
      </c>
      <c r="Z553" s="270">
        <v>90.245599097771972</v>
      </c>
      <c r="AA553" s="270">
        <v>21561.303153560955</v>
      </c>
      <c r="AB553" s="270">
        <v>268.49156499213632</v>
      </c>
      <c r="AC553" s="270">
        <v>3.581574204748355</v>
      </c>
      <c r="AD553" s="270">
        <v>1.084232685882019</v>
      </c>
      <c r="AE553" s="270">
        <v>2.9992454905678168</v>
      </c>
      <c r="AF553" s="270">
        <v>0.13242247524266751</v>
      </c>
      <c r="AG553" s="270">
        <v>15.104729516630298</v>
      </c>
      <c r="AH553" s="270">
        <v>29.558689790331986</v>
      </c>
      <c r="AI553" s="270">
        <v>3.2563071094209475</v>
      </c>
      <c r="AJ553" s="270">
        <v>10.329145994214095</v>
      </c>
      <c r="AK553" s="270">
        <v>179.65323170034017</v>
      </c>
      <c r="AL553" s="270">
        <v>13.140559873408826</v>
      </c>
      <c r="AM553" s="270">
        <v>2.1724123839178731</v>
      </c>
      <c r="AN553" s="270">
        <v>143.18344815118706</v>
      </c>
      <c r="AO553" s="270">
        <v>3.361624094457869</v>
      </c>
      <c r="AP553" s="270">
        <v>1676.9196823599138</v>
      </c>
      <c r="AQ553" s="270">
        <v>0.77064251724435084</v>
      </c>
      <c r="AR553" s="270">
        <v>1.6968360987311144</v>
      </c>
      <c r="AS553" s="270">
        <v>0.22002441837126432</v>
      </c>
      <c r="AT553" s="270">
        <v>1.1455374933033546</v>
      </c>
      <c r="AU553" s="270">
        <v>5.1724150414300922</v>
      </c>
      <c r="AV553" s="270">
        <v>0.20248610565185549</v>
      </c>
      <c r="AW553" s="270">
        <v>0.50825733609059343</v>
      </c>
      <c r="AX553" s="270">
        <v>6.9105250705556995E-2</v>
      </c>
      <c r="AY553" s="270">
        <v>0.43513409180090007</v>
      </c>
      <c r="AZ553" s="270">
        <v>6.5022575935196808E-2</v>
      </c>
      <c r="BA553" s="270">
        <v>23.159328424596094</v>
      </c>
      <c r="BB553" s="270">
        <v>14.441318715317921</v>
      </c>
      <c r="BC553" s="270">
        <v>23.643780296411542</v>
      </c>
      <c r="BD553" s="270">
        <v>75.522421290634682</v>
      </c>
      <c r="BE553" s="270">
        <v>49.060653021611401</v>
      </c>
      <c r="BF553" s="270">
        <v>143.02846722907591</v>
      </c>
      <c r="BG553" s="26"/>
    </row>
    <row r="554" spans="1:59" s="96" customFormat="1" ht="12.75" x14ac:dyDescent="0.2">
      <c r="A554" s="13">
        <v>1.1499999999999999</v>
      </c>
      <c r="B554" s="279">
        <v>810</v>
      </c>
      <c r="C554" s="408">
        <v>12.490158504549299</v>
      </c>
      <c r="D554" s="408">
        <v>19.937486456059101</v>
      </c>
      <c r="E554" s="408"/>
      <c r="F554" s="408">
        <v>6.8447879534723199</v>
      </c>
      <c r="G554" s="408">
        <v>27.183292290105602</v>
      </c>
      <c r="H554" s="408"/>
      <c r="I554" s="408">
        <v>26.849607135426201</v>
      </c>
      <c r="J554" s="408">
        <v>6.0789476282078603</v>
      </c>
      <c r="K554" s="408"/>
      <c r="L554" s="408"/>
      <c r="M554" s="408"/>
      <c r="N554" s="408"/>
      <c r="O554" s="411">
        <v>0.61572003217965199</v>
      </c>
      <c r="P554" s="417">
        <v>7.9506695352895198</v>
      </c>
      <c r="Q554" s="237">
        <v>71.439019551431187</v>
      </c>
      <c r="R554" s="237">
        <v>0</v>
      </c>
      <c r="S554" s="237">
        <v>16.169673514166416</v>
      </c>
      <c r="T554" s="237">
        <v>1.0151386618167049</v>
      </c>
      <c r="U554" s="237">
        <v>0.20348442386741178</v>
      </c>
      <c r="V554" s="237">
        <v>2.2191942707657</v>
      </c>
      <c r="W554" s="237">
        <v>4.6839701112730223</v>
      </c>
      <c r="X554" s="412">
        <v>4.2695194666795482</v>
      </c>
      <c r="Y554" s="270">
        <v>0.72485265830551893</v>
      </c>
      <c r="Z554" s="270">
        <v>88.594879749543225</v>
      </c>
      <c r="AA554" s="270">
        <v>22366.553054998247</v>
      </c>
      <c r="AB554" s="270">
        <v>269.83028277987347</v>
      </c>
      <c r="AC554" s="270">
        <v>3.5048562039355255</v>
      </c>
      <c r="AD554" s="270">
        <v>1.0580855613840068</v>
      </c>
      <c r="AE554" s="270">
        <v>2.7150467637015927</v>
      </c>
      <c r="AF554" s="270">
        <v>0.12070037634695258</v>
      </c>
      <c r="AG554" s="270">
        <v>15.566318479009437</v>
      </c>
      <c r="AH554" s="270">
        <v>30.873941385264096</v>
      </c>
      <c r="AI554" s="270">
        <v>3.4354882949935743</v>
      </c>
      <c r="AJ554" s="270">
        <v>10.493172563432532</v>
      </c>
      <c r="AK554" s="270">
        <v>189.24023839597089</v>
      </c>
      <c r="AL554" s="270">
        <v>14.008154256210277</v>
      </c>
      <c r="AM554" s="270">
        <v>2.2262393275678409</v>
      </c>
      <c r="AN554" s="270">
        <v>139.80176608045804</v>
      </c>
      <c r="AO554" s="270">
        <v>3.3896187985161417</v>
      </c>
      <c r="AP554" s="270">
        <v>1604.3373566609635</v>
      </c>
      <c r="AQ554" s="270">
        <v>0.78373726804161048</v>
      </c>
      <c r="AR554" s="270">
        <v>1.6474290721223424</v>
      </c>
      <c r="AS554" s="270">
        <v>0.20870866824798903</v>
      </c>
      <c r="AT554" s="270">
        <v>1.0670603673352712</v>
      </c>
      <c r="AU554" s="270">
        <v>4.7751792383276088</v>
      </c>
      <c r="AV554" s="270">
        <v>0.18625749832895935</v>
      </c>
      <c r="AW554" s="270">
        <v>0.4634813685327655</v>
      </c>
      <c r="AX554" s="270">
        <v>6.2644206102450264E-2</v>
      </c>
      <c r="AY554" s="270">
        <v>0.39290442750489146</v>
      </c>
      <c r="AZ554" s="270">
        <v>5.8545867561603786E-2</v>
      </c>
      <c r="BA554" s="270">
        <v>21.517716506994979</v>
      </c>
      <c r="BB554" s="270">
        <v>15.480618844836837</v>
      </c>
      <c r="BC554" s="270">
        <v>24.697113725257111</v>
      </c>
      <c r="BD554" s="270">
        <v>71.749227055179063</v>
      </c>
      <c r="BE554" s="270">
        <v>47.155931941069056</v>
      </c>
      <c r="BF554" s="270">
        <v>144.65711173386748</v>
      </c>
      <c r="BG554" s="26"/>
    </row>
    <row r="555" spans="1:59" s="96" customFormat="1" ht="12.75" x14ac:dyDescent="0.2">
      <c r="A555" s="13">
        <v>1.2</v>
      </c>
      <c r="B555" s="279">
        <v>810</v>
      </c>
      <c r="C555" s="408">
        <v>13.043265018629301</v>
      </c>
      <c r="D555" s="408">
        <v>20.848398436413</v>
      </c>
      <c r="E555" s="408"/>
      <c r="F555" s="408">
        <v>6.4032715436581302</v>
      </c>
      <c r="G555" s="408">
        <v>23.284936798697</v>
      </c>
      <c r="H555" s="408"/>
      <c r="I555" s="408">
        <v>29.925369294378399</v>
      </c>
      <c r="J555" s="408">
        <v>5.8028518179295396</v>
      </c>
      <c r="K555" s="408"/>
      <c r="L555" s="408"/>
      <c r="M555" s="408"/>
      <c r="N555" s="408"/>
      <c r="O555" s="411">
        <v>0.69190709029457798</v>
      </c>
      <c r="P555" s="417">
        <v>8.1474883027429303</v>
      </c>
      <c r="Q555" s="237">
        <v>71.373285493048044</v>
      </c>
      <c r="R555" s="237">
        <v>0</v>
      </c>
      <c r="S555" s="237">
        <v>16.282747189382448</v>
      </c>
      <c r="T555" s="237">
        <v>0.94187174209815261</v>
      </c>
      <c r="U555" s="237">
        <v>0.19816598376973471</v>
      </c>
      <c r="V555" s="237">
        <v>2.0999350207450895</v>
      </c>
      <c r="W555" s="237">
        <v>4.9184279951549348</v>
      </c>
      <c r="X555" s="412">
        <v>4.1855665758016061</v>
      </c>
      <c r="Y555" s="270">
        <v>0.73018656183635156</v>
      </c>
      <c r="Z555" s="270">
        <v>86.701062456206444</v>
      </c>
      <c r="AA555" s="270">
        <v>23208.608294081663</v>
      </c>
      <c r="AB555" s="270">
        <v>270.71119156551123</v>
      </c>
      <c r="AC555" s="270">
        <v>3.4185973770907698</v>
      </c>
      <c r="AD555" s="270">
        <v>1.029793608634392</v>
      </c>
      <c r="AE555" s="270">
        <v>2.4768649901875261</v>
      </c>
      <c r="AF555" s="270">
        <v>0.1107583269014238</v>
      </c>
      <c r="AG555" s="270">
        <v>16.040255792131923</v>
      </c>
      <c r="AH555" s="270">
        <v>32.306507961326403</v>
      </c>
      <c r="AI555" s="270">
        <v>3.6373096246124135</v>
      </c>
      <c r="AJ555" s="270">
        <v>10.64936414811487</v>
      </c>
      <c r="AK555" s="270">
        <v>200.17135693134395</v>
      </c>
      <c r="AL555" s="270">
        <v>15.015564654030857</v>
      </c>
      <c r="AM555" s="270">
        <v>2.2872954384652031</v>
      </c>
      <c r="AN555" s="270">
        <v>136.59983968533732</v>
      </c>
      <c r="AO555" s="270">
        <v>3.4189642805857954</v>
      </c>
      <c r="AP555" s="270">
        <v>1538.4699628752537</v>
      </c>
      <c r="AQ555" s="270">
        <v>0.79876512570621139</v>
      </c>
      <c r="AR555" s="270">
        <v>1.6047420728119706</v>
      </c>
      <c r="AS555" s="270">
        <v>0.19901802276456865</v>
      </c>
      <c r="AT555" s="270">
        <v>1.0013653390433717</v>
      </c>
      <c r="AU555" s="270">
        <v>4.4469200837596405</v>
      </c>
      <c r="AV555" s="270">
        <v>0.17291944876550849</v>
      </c>
      <c r="AW555" s="270">
        <v>0.42716829887191504</v>
      </c>
      <c r="AX555" s="270">
        <v>5.7452874212596435E-2</v>
      </c>
      <c r="AY555" s="270">
        <v>0.35918352327368785</v>
      </c>
      <c r="AZ555" s="270">
        <v>5.3397274694062677E-2</v>
      </c>
      <c r="BA555" s="270">
        <v>20.152787068648063</v>
      </c>
      <c r="BB555" s="270">
        <v>16.714659352290184</v>
      </c>
      <c r="BC555" s="270">
        <v>25.826854406863955</v>
      </c>
      <c r="BD555" s="270">
        <v>68.261879248479872</v>
      </c>
      <c r="BE555" s="270">
        <v>45.376126753197184</v>
      </c>
      <c r="BF555" s="270">
        <v>146.61404380140874</v>
      </c>
      <c r="BG555" s="26"/>
    </row>
    <row r="556" spans="1:59" s="96" customFormat="1" ht="12.75" x14ac:dyDescent="0.2">
      <c r="A556" s="13">
        <v>1.25</v>
      </c>
      <c r="B556" s="279">
        <v>810</v>
      </c>
      <c r="C556" s="408">
        <v>13.3973654196779</v>
      </c>
      <c r="D556" s="408">
        <v>21.625132000004001</v>
      </c>
      <c r="E556" s="408"/>
      <c r="F556" s="408">
        <v>6.0828138403237002</v>
      </c>
      <c r="G556" s="408">
        <v>19.9271661634182</v>
      </c>
      <c r="H556" s="408"/>
      <c r="I556" s="408">
        <v>32.636891450978297</v>
      </c>
      <c r="J556" s="408">
        <v>5.58014490693966</v>
      </c>
      <c r="K556" s="408"/>
      <c r="L556" s="408"/>
      <c r="M556" s="408"/>
      <c r="N556" s="408"/>
      <c r="O556" s="411">
        <v>0.75048621865819698</v>
      </c>
      <c r="P556" s="417">
        <v>8.3869005628276003</v>
      </c>
      <c r="Q556" s="237">
        <v>71.328457922621453</v>
      </c>
      <c r="R556" s="237">
        <v>0</v>
      </c>
      <c r="S556" s="237">
        <v>16.400105363412667</v>
      </c>
      <c r="T556" s="237">
        <v>0.83047461705428571</v>
      </c>
      <c r="U556" s="237">
        <v>0.18155457563391281</v>
      </c>
      <c r="V556" s="237">
        <v>2.0015427684059093</v>
      </c>
      <c r="W556" s="237">
        <v>5.0772238384751134</v>
      </c>
      <c r="X556" s="412">
        <v>4.1806409143966405</v>
      </c>
      <c r="Y556" s="270">
        <v>0.73982137133964654</v>
      </c>
      <c r="Z556" s="270">
        <v>85.798433768498171</v>
      </c>
      <c r="AA556" s="270">
        <v>24104.953227601367</v>
      </c>
      <c r="AB556" s="270">
        <v>272.28436053600058</v>
      </c>
      <c r="AC556" s="270">
        <v>3.3700036144364556</v>
      </c>
      <c r="AD556" s="270">
        <v>1.0137185903331996</v>
      </c>
      <c r="AE556" s="270">
        <v>2.3228493283994349</v>
      </c>
      <c r="AF556" s="270">
        <v>0.10430292192145275</v>
      </c>
      <c r="AG556" s="270">
        <v>16.542037754275878</v>
      </c>
      <c r="AH556" s="270">
        <v>33.759019683086557</v>
      </c>
      <c r="AI556" s="270">
        <v>3.8401269121049446</v>
      </c>
      <c r="AJ556" s="270">
        <v>10.82247471314869</v>
      </c>
      <c r="AK556" s="270">
        <v>209.72731905756964</v>
      </c>
      <c r="AL556" s="270">
        <v>16.035910431284734</v>
      </c>
      <c r="AM556" s="270">
        <v>2.3431032791693456</v>
      </c>
      <c r="AN556" s="270">
        <v>134.30658966934644</v>
      </c>
      <c r="AO556" s="270">
        <v>3.4538958106320119</v>
      </c>
      <c r="AP556" s="270">
        <v>1493.4235340892428</v>
      </c>
      <c r="AQ556" s="270">
        <v>0.81149632981039177</v>
      </c>
      <c r="AR556" s="270">
        <v>1.5684428502172527</v>
      </c>
      <c r="AS556" s="270">
        <v>0.19115156638880418</v>
      </c>
      <c r="AT556" s="270">
        <v>0.94968157709007772</v>
      </c>
      <c r="AU556" s="270">
        <v>4.1923965381444805</v>
      </c>
      <c r="AV556" s="270">
        <v>0.16263720140018723</v>
      </c>
      <c r="AW556" s="270">
        <v>0.39955077473278283</v>
      </c>
      <c r="AX556" s="270">
        <v>5.3540330465572758E-2</v>
      </c>
      <c r="AY556" s="270">
        <v>0.33391989736536704</v>
      </c>
      <c r="AZ556" s="270">
        <v>4.955648012479439E-2</v>
      </c>
      <c r="BA556" s="270">
        <v>19.080216525214293</v>
      </c>
      <c r="BB556" s="270">
        <v>17.946712015296985</v>
      </c>
      <c r="BC556" s="270">
        <v>26.885407125233549</v>
      </c>
      <c r="BD556" s="270">
        <v>65.528462909436954</v>
      </c>
      <c r="BE556" s="270">
        <v>43.932025101480882</v>
      </c>
      <c r="BF556" s="270">
        <v>148.28300022572378</v>
      </c>
      <c r="BG556" s="26"/>
    </row>
    <row r="557" spans="1:59" s="96" customFormat="1" ht="12.75" x14ac:dyDescent="0.2">
      <c r="A557" s="13">
        <v>1.3</v>
      </c>
      <c r="B557" s="279">
        <v>810</v>
      </c>
      <c r="C557" s="408">
        <v>13.795826154226701</v>
      </c>
      <c r="D557" s="408">
        <v>22.537083936969601</v>
      </c>
      <c r="E557" s="408"/>
      <c r="F557" s="408">
        <v>5.79226924578425</v>
      </c>
      <c r="G557" s="408">
        <v>16.520766588055999</v>
      </c>
      <c r="H557" s="408"/>
      <c r="I557" s="408">
        <v>35.224101723513797</v>
      </c>
      <c r="J557" s="408">
        <v>5.3206447784991298</v>
      </c>
      <c r="K557" s="408"/>
      <c r="L557" s="408"/>
      <c r="M557" s="408"/>
      <c r="N557" s="408"/>
      <c r="O557" s="411">
        <v>0.80930757295047695</v>
      </c>
      <c r="P557" s="417">
        <v>8.5959554374332807</v>
      </c>
      <c r="Q557" s="237">
        <v>71.266850471603988</v>
      </c>
      <c r="R557" s="237">
        <v>0</v>
      </c>
      <c r="S557" s="237">
        <v>16.511540755933588</v>
      </c>
      <c r="T557" s="237">
        <v>0.74832792712135165</v>
      </c>
      <c r="U557" s="237">
        <v>0.17113476801271482</v>
      </c>
      <c r="V557" s="237">
        <v>1.9179154678327976</v>
      </c>
      <c r="W557" s="237">
        <v>5.2241181407601287</v>
      </c>
      <c r="X557" s="412">
        <v>4.1601124687354334</v>
      </c>
      <c r="Y557" s="270">
        <v>0.74799504881032985</v>
      </c>
      <c r="Z557" s="270">
        <v>84.665616972641772</v>
      </c>
      <c r="AA557" s="270">
        <v>25030.029497309595</v>
      </c>
      <c r="AB557" s="270">
        <v>272.90139011090639</v>
      </c>
      <c r="AC557" s="270">
        <v>3.3121340293022716</v>
      </c>
      <c r="AD557" s="270">
        <v>0.99541471531945958</v>
      </c>
      <c r="AE557" s="270">
        <v>2.1858042393210217</v>
      </c>
      <c r="AF557" s="270">
        <v>9.8523716583798507E-2</v>
      </c>
      <c r="AG557" s="270">
        <v>17.046321236761347</v>
      </c>
      <c r="AH557" s="270">
        <v>35.317622151186193</v>
      </c>
      <c r="AI557" s="270">
        <v>4.066136590295014</v>
      </c>
      <c r="AJ557" s="270">
        <v>10.973354994845186</v>
      </c>
      <c r="AK557" s="270">
        <v>219.41279820728565</v>
      </c>
      <c r="AL557" s="270">
        <v>17.213416123457282</v>
      </c>
      <c r="AM557" s="270">
        <v>2.4060740795227118</v>
      </c>
      <c r="AN557" s="270">
        <v>132.15164524358264</v>
      </c>
      <c r="AO557" s="270">
        <v>3.4905605421005967</v>
      </c>
      <c r="AP557" s="270">
        <v>1452.0704166193527</v>
      </c>
      <c r="AQ557" s="270">
        <v>0.82550122200474518</v>
      </c>
      <c r="AR557" s="270">
        <v>1.5377507561309267</v>
      </c>
      <c r="AS557" s="270">
        <v>0.18440680600217565</v>
      </c>
      <c r="AT557" s="270">
        <v>0.90578695642745388</v>
      </c>
      <c r="AU557" s="270">
        <v>3.9776495094266306</v>
      </c>
      <c r="AV557" s="270">
        <v>0.15398634818455581</v>
      </c>
      <c r="AW557" s="270">
        <v>0.37647894576110597</v>
      </c>
      <c r="AX557" s="270">
        <v>5.0287943647627259E-2</v>
      </c>
      <c r="AY557" s="270">
        <v>0.31298801670676091</v>
      </c>
      <c r="AZ557" s="270">
        <v>4.6381742631835525E-2</v>
      </c>
      <c r="BA557" s="270">
        <v>18.174401987520678</v>
      </c>
      <c r="BB557" s="270">
        <v>19.404722210515143</v>
      </c>
      <c r="BC557" s="270">
        <v>27.99211444085611</v>
      </c>
      <c r="BD557" s="270">
        <v>62.945358809258842</v>
      </c>
      <c r="BE557" s="270">
        <v>42.578596817908</v>
      </c>
      <c r="BF557" s="270">
        <v>150.28701295212724</v>
      </c>
      <c r="BG557" s="26"/>
    </row>
    <row r="558" spans="1:59" s="96" customFormat="1" ht="12.75" x14ac:dyDescent="0.2">
      <c r="A558" s="13">
        <v>1.35</v>
      </c>
      <c r="B558" s="279">
        <v>810</v>
      </c>
      <c r="C558" s="408">
        <v>14.1337258293359</v>
      </c>
      <c r="D558" s="408">
        <v>23.463503716095399</v>
      </c>
      <c r="E558" s="408"/>
      <c r="F558" s="408">
        <v>5.5528001183796496</v>
      </c>
      <c r="G558" s="408">
        <v>13.2928632364492</v>
      </c>
      <c r="H558" s="408"/>
      <c r="I558" s="408">
        <v>37.6283094797327</v>
      </c>
      <c r="J558" s="408">
        <v>5.0666293589825999</v>
      </c>
      <c r="K558" s="408"/>
      <c r="L558" s="408"/>
      <c r="M558" s="408"/>
      <c r="N558" s="408"/>
      <c r="O558" s="411">
        <v>0.86216826102447697</v>
      </c>
      <c r="P558" s="417">
        <v>8.8125628841474395</v>
      </c>
      <c r="Q558" s="237">
        <v>71.209584591680695</v>
      </c>
      <c r="R558" s="237">
        <v>0</v>
      </c>
      <c r="S558" s="237">
        <v>16.62887740713396</v>
      </c>
      <c r="T558" s="237">
        <v>0.66263649769214306</v>
      </c>
      <c r="U558" s="237">
        <v>0.1580514549721112</v>
      </c>
      <c r="V558" s="237">
        <v>1.8511995111764652</v>
      </c>
      <c r="W558" s="237">
        <v>5.3581694882079551</v>
      </c>
      <c r="X558" s="412">
        <v>4.1314810491366716</v>
      </c>
      <c r="Y558" s="270">
        <v>0.75753879706660054</v>
      </c>
      <c r="Z558" s="270">
        <v>83.817156867820501</v>
      </c>
      <c r="AA558" s="270">
        <v>26014.004654768964</v>
      </c>
      <c r="AB558" s="270">
        <v>273.52747383757924</v>
      </c>
      <c r="AC558" s="270">
        <v>3.264578560414261</v>
      </c>
      <c r="AD558" s="270">
        <v>0.98073446383488749</v>
      </c>
      <c r="AE558" s="270">
        <v>2.0764985673406504</v>
      </c>
      <c r="AF558" s="270">
        <v>9.3898838289392453E-2</v>
      </c>
      <c r="AG558" s="270">
        <v>17.57442435695695</v>
      </c>
      <c r="AH558" s="270">
        <v>36.970110564071902</v>
      </c>
      <c r="AI558" s="270">
        <v>4.3096650676579245</v>
      </c>
      <c r="AJ558" s="270">
        <v>11.126335219618163</v>
      </c>
      <c r="AK558" s="270">
        <v>228.66020625497438</v>
      </c>
      <c r="AL558" s="270">
        <v>18.514375002206286</v>
      </c>
      <c r="AM558" s="270">
        <v>2.4709397022870845</v>
      </c>
      <c r="AN558" s="270">
        <v>130.36123820520396</v>
      </c>
      <c r="AO558" s="270">
        <v>3.5304365820158474</v>
      </c>
      <c r="AP558" s="270">
        <v>1418.1918446597062</v>
      </c>
      <c r="AQ558" s="270">
        <v>0.83932493411209963</v>
      </c>
      <c r="AR558" s="270">
        <v>1.5112352690131272</v>
      </c>
      <c r="AS558" s="270">
        <v>0.17862767277287184</v>
      </c>
      <c r="AT558" s="270">
        <v>0.86873389546927671</v>
      </c>
      <c r="AU558" s="270">
        <v>3.7977810580807159</v>
      </c>
      <c r="AV558" s="270">
        <v>0.14676349397364119</v>
      </c>
      <c r="AW558" s="270">
        <v>0.35736041339361241</v>
      </c>
      <c r="AX558" s="270">
        <v>4.7606569074058275E-2</v>
      </c>
      <c r="AY558" s="270">
        <v>0.29578871922585409</v>
      </c>
      <c r="AZ558" s="270">
        <v>4.3779380684327948E-2</v>
      </c>
      <c r="BA558" s="270">
        <v>17.411712563597352</v>
      </c>
      <c r="BB558" s="270">
        <v>21.0263429824608</v>
      </c>
      <c r="BC558" s="270">
        <v>29.09453465703789</v>
      </c>
      <c r="BD558" s="270">
        <v>60.672326623092772</v>
      </c>
      <c r="BE558" s="270">
        <v>41.369321171369627</v>
      </c>
      <c r="BF558" s="270">
        <v>152.33353876586102</v>
      </c>
      <c r="BG558" s="26"/>
    </row>
    <row r="559" spans="1:59" s="96" customFormat="1" ht="12.75" x14ac:dyDescent="0.2">
      <c r="A559" s="13">
        <v>1.4</v>
      </c>
      <c r="B559" s="279">
        <v>810</v>
      </c>
      <c r="C559" s="408">
        <v>14.4736624018127</v>
      </c>
      <c r="D559" s="408">
        <v>24.409308165090401</v>
      </c>
      <c r="E559" s="408"/>
      <c r="F559" s="408">
        <v>5.2270580257204697</v>
      </c>
      <c r="G559" s="408">
        <v>10.1288289065446</v>
      </c>
      <c r="H559" s="408"/>
      <c r="I559" s="408">
        <v>40.014250132432203</v>
      </c>
      <c r="J559" s="408">
        <v>4.8353864888096902</v>
      </c>
      <c r="K559" s="408"/>
      <c r="L559" s="408"/>
      <c r="M559" s="408"/>
      <c r="N559" s="408"/>
      <c r="O559" s="411">
        <v>0.91150587958998697</v>
      </c>
      <c r="P559" s="417">
        <v>9.0136769202156799</v>
      </c>
      <c r="Q559" s="237">
        <v>71.156294828583654</v>
      </c>
      <c r="R559" s="237">
        <v>0</v>
      </c>
      <c r="S559" s="237">
        <v>16.713204400186584</v>
      </c>
      <c r="T559" s="237">
        <v>0.60874596425916461</v>
      </c>
      <c r="U559" s="237">
        <v>0.1507142920630957</v>
      </c>
      <c r="V559" s="237">
        <v>1.7580229203975228</v>
      </c>
      <c r="W559" s="237">
        <v>5.4945770188841658</v>
      </c>
      <c r="X559" s="412">
        <v>4.1184405756258213</v>
      </c>
      <c r="Y559" s="270">
        <v>0.76709255710914159</v>
      </c>
      <c r="Z559" s="270">
        <v>82.986394672669689</v>
      </c>
      <c r="AA559" s="270">
        <v>27076.267942512266</v>
      </c>
      <c r="AB559" s="270">
        <v>275.26538912939219</v>
      </c>
      <c r="AC559" s="270">
        <v>3.2186247453323094</v>
      </c>
      <c r="AD559" s="270">
        <v>0.96665571916035409</v>
      </c>
      <c r="AE559" s="270">
        <v>1.9843251397356216</v>
      </c>
      <c r="AF559" s="270">
        <v>8.9977070140499354E-2</v>
      </c>
      <c r="AG559" s="270">
        <v>18.143473038075324</v>
      </c>
      <c r="AH559" s="270">
        <v>38.772831246952464</v>
      </c>
      <c r="AI559" s="270">
        <v>4.5799681342766583</v>
      </c>
      <c r="AJ559" s="270">
        <v>11.31091714811436</v>
      </c>
      <c r="AK559" s="270">
        <v>241.10515790768901</v>
      </c>
      <c r="AL559" s="270">
        <v>19.999003876907725</v>
      </c>
      <c r="AM559" s="270">
        <v>2.5370338861942163</v>
      </c>
      <c r="AN559" s="270">
        <v>128.6268630761534</v>
      </c>
      <c r="AO559" s="270">
        <v>3.5700486123699213</v>
      </c>
      <c r="AP559" s="270">
        <v>1388.5222445174309</v>
      </c>
      <c r="AQ559" s="270">
        <v>0.85431183550359779</v>
      </c>
      <c r="AR559" s="270">
        <v>1.4852138273036235</v>
      </c>
      <c r="AS559" s="270">
        <v>0.17318999301571966</v>
      </c>
      <c r="AT559" s="270">
        <v>0.83466946693844746</v>
      </c>
      <c r="AU559" s="270">
        <v>3.6340513561833876</v>
      </c>
      <c r="AV559" s="270">
        <v>0.14021372961719261</v>
      </c>
      <c r="AW559" s="270">
        <v>0.34017312717357445</v>
      </c>
      <c r="AX559" s="270">
        <v>4.5209533662341136E-2</v>
      </c>
      <c r="AY559" s="270">
        <v>0.28046826907227101</v>
      </c>
      <c r="AZ559" s="270">
        <v>4.1467151452950733E-2</v>
      </c>
      <c r="BA559" s="270">
        <v>16.712225983741764</v>
      </c>
      <c r="BB559" s="270">
        <v>22.891168916696586</v>
      </c>
      <c r="BC559" s="270">
        <v>30.250735314566288</v>
      </c>
      <c r="BD559" s="270">
        <v>58.605642592277853</v>
      </c>
      <c r="BE559" s="270">
        <v>40.212013925000313</v>
      </c>
      <c r="BF559" s="270">
        <v>154.2933579178943</v>
      </c>
      <c r="BG559" s="26"/>
    </row>
    <row r="560" spans="1:59" s="96" customFormat="1" ht="12.75" x14ac:dyDescent="0.2">
      <c r="A560" s="13">
        <v>1.45</v>
      </c>
      <c r="B560" s="279">
        <v>810</v>
      </c>
      <c r="C560" s="408">
        <v>14.770427283878</v>
      </c>
      <c r="D560" s="408">
        <v>25.4487375377653</v>
      </c>
      <c r="E560" s="408"/>
      <c r="F560" s="408">
        <v>4.9699267817861497</v>
      </c>
      <c r="G560" s="408">
        <v>7.1001189059353296</v>
      </c>
      <c r="H560" s="408"/>
      <c r="I560" s="408">
        <v>42.161580730409298</v>
      </c>
      <c r="J560" s="408">
        <v>4.5926212307126599</v>
      </c>
      <c r="K560" s="408"/>
      <c r="L560" s="408"/>
      <c r="M560" s="408"/>
      <c r="N560" s="408"/>
      <c r="O560" s="411">
        <v>0.95658752951334702</v>
      </c>
      <c r="P560" s="417">
        <v>9.2189831436532206</v>
      </c>
      <c r="Q560" s="237">
        <v>71.086632270759608</v>
      </c>
      <c r="R560" s="237">
        <v>0</v>
      </c>
      <c r="S560" s="237">
        <v>16.829086182941563</v>
      </c>
      <c r="T560" s="237">
        <v>0.5332552383266741</v>
      </c>
      <c r="U560" s="237">
        <v>0.13785468287526978</v>
      </c>
      <c r="V560" s="237">
        <v>1.7150416451395927</v>
      </c>
      <c r="W560" s="237">
        <v>5.5744667048185228</v>
      </c>
      <c r="X560" s="412">
        <v>4.1236632751387621</v>
      </c>
      <c r="Y560" s="270">
        <v>0.77757760673912568</v>
      </c>
      <c r="Z560" s="270">
        <v>82.329757903543097</v>
      </c>
      <c r="AA560" s="270">
        <v>28199.731007871284</v>
      </c>
      <c r="AB560" s="270">
        <v>276.57277856416596</v>
      </c>
      <c r="AC560" s="270">
        <v>3.1776827779444967</v>
      </c>
      <c r="AD560" s="270">
        <v>0.95480305547531896</v>
      </c>
      <c r="AE560" s="270">
        <v>1.9074466353992554</v>
      </c>
      <c r="AF560" s="270">
        <v>8.670409979194553E-2</v>
      </c>
      <c r="AG560" s="270">
        <v>18.732070141162499</v>
      </c>
      <c r="AH560" s="270">
        <v>40.692292291862692</v>
      </c>
      <c r="AI560" s="270">
        <v>4.8749840531106079</v>
      </c>
      <c r="AJ560" s="270">
        <v>11.487088114457089</v>
      </c>
      <c r="AK560" s="270">
        <v>252.71741376006332</v>
      </c>
      <c r="AL560" s="270">
        <v>21.677590532041346</v>
      </c>
      <c r="AM560" s="270">
        <v>2.608399712571503</v>
      </c>
      <c r="AN560" s="270">
        <v>127.24831912686086</v>
      </c>
      <c r="AO560" s="270">
        <v>3.6138452907319731</v>
      </c>
      <c r="AP560" s="270">
        <v>1364.1564747765747</v>
      </c>
      <c r="AQ560" s="270">
        <v>0.86974718841280763</v>
      </c>
      <c r="AR560" s="270">
        <v>1.4647916097406521</v>
      </c>
      <c r="AS560" s="270">
        <v>0.16874185521984222</v>
      </c>
      <c r="AT560" s="270">
        <v>0.80675986004515376</v>
      </c>
      <c r="AU560" s="270">
        <v>3.5001546683266929</v>
      </c>
      <c r="AV560" s="270">
        <v>0.13486269357308919</v>
      </c>
      <c r="AW560" s="270">
        <v>0.32617076894786051</v>
      </c>
      <c r="AX560" s="270">
        <v>4.3260844000171474E-2</v>
      </c>
      <c r="AY560" s="270">
        <v>0.2680316094788629</v>
      </c>
      <c r="AZ560" s="270">
        <v>3.9592165714228272E-2</v>
      </c>
      <c r="BA560" s="270">
        <v>16.141196464264166</v>
      </c>
      <c r="BB560" s="270">
        <v>25.026669035366805</v>
      </c>
      <c r="BC560" s="270">
        <v>31.365028999916923</v>
      </c>
      <c r="BD560" s="270">
        <v>56.742277761826017</v>
      </c>
      <c r="BE560" s="270">
        <v>39.170704864091817</v>
      </c>
      <c r="BF560" s="270">
        <v>156.48416189660966</v>
      </c>
      <c r="BG560" s="26"/>
    </row>
    <row r="561" spans="1:59" s="96" customFormat="1" ht="12.75" x14ac:dyDescent="0.2">
      <c r="A561" s="13">
        <v>1.49999999999999</v>
      </c>
      <c r="B561" s="279">
        <v>810</v>
      </c>
      <c r="C561" s="408">
        <v>15.078999966234599</v>
      </c>
      <c r="D561" s="408">
        <v>26.591426812590601</v>
      </c>
      <c r="E561" s="408"/>
      <c r="F561" s="408">
        <v>4.7071611009804002</v>
      </c>
      <c r="G561" s="408">
        <v>3.9438123364778299</v>
      </c>
      <c r="H561" s="408"/>
      <c r="I561" s="408">
        <v>44.342748729957798</v>
      </c>
      <c r="J561" s="408">
        <v>4.3346983271269304</v>
      </c>
      <c r="K561" s="408"/>
      <c r="L561" s="408"/>
      <c r="M561" s="408"/>
      <c r="N561" s="408"/>
      <c r="O561" s="411">
        <v>1.0011527266318201</v>
      </c>
      <c r="P561" s="417">
        <v>9.4285880162919593</v>
      </c>
      <c r="Q561" s="237">
        <v>71.029046821917888</v>
      </c>
      <c r="R561" s="237">
        <v>0</v>
      </c>
      <c r="S561" s="237">
        <v>16.929368158372789</v>
      </c>
      <c r="T561" s="237">
        <v>0.4747330358955853</v>
      </c>
      <c r="U561" s="237">
        <v>0.12705958804425344</v>
      </c>
      <c r="V561" s="237">
        <v>1.6547647859234262</v>
      </c>
      <c r="W561" s="237">
        <v>5.6840782523561959</v>
      </c>
      <c r="X561" s="412">
        <v>4.1009493574898626</v>
      </c>
      <c r="Y561" s="270">
        <v>0.78881950203665629</v>
      </c>
      <c r="Z561" s="270">
        <v>81.655421450963047</v>
      </c>
      <c r="AA561" s="270">
        <v>29472.948001042128</v>
      </c>
      <c r="AB561" s="270">
        <v>277.88104056175661</v>
      </c>
      <c r="AC561" s="270">
        <v>3.1352737494032357</v>
      </c>
      <c r="AD561" s="270">
        <v>0.94276494151823087</v>
      </c>
      <c r="AE561" s="270">
        <v>1.8373795467541409</v>
      </c>
      <c r="AF561" s="270">
        <v>8.3718077157283743E-2</v>
      </c>
      <c r="AG561" s="270">
        <v>19.386329476336961</v>
      </c>
      <c r="AH561" s="270">
        <v>42.905789939941343</v>
      </c>
      <c r="AI561" s="270">
        <v>5.2258973546844354</v>
      </c>
      <c r="AJ561" s="270">
        <v>11.675107931697898</v>
      </c>
      <c r="AK561" s="270">
        <v>265.88649837424208</v>
      </c>
      <c r="AL561" s="270">
        <v>23.75886994123524</v>
      </c>
      <c r="AM561" s="270">
        <v>2.689022882937095</v>
      </c>
      <c r="AN561" s="270">
        <v>125.93313321373562</v>
      </c>
      <c r="AO561" s="270">
        <v>3.6627967698414921</v>
      </c>
      <c r="AP561" s="270">
        <v>1342.1295109427638</v>
      </c>
      <c r="AQ561" s="270">
        <v>0.88689295011781921</v>
      </c>
      <c r="AR561" s="270">
        <v>1.4455244675012509</v>
      </c>
      <c r="AS561" s="270">
        <v>0.16451867786276003</v>
      </c>
      <c r="AT561" s="270">
        <v>0.7804670760426422</v>
      </c>
      <c r="AU561" s="270">
        <v>3.374583209959706</v>
      </c>
      <c r="AV561" s="270">
        <v>0.1298536767780353</v>
      </c>
      <c r="AW561" s="270">
        <v>0.3131215990317317</v>
      </c>
      <c r="AX561" s="270">
        <v>4.1450253407616176E-2</v>
      </c>
      <c r="AY561" s="270">
        <v>0.25649886726903209</v>
      </c>
      <c r="AZ561" s="270">
        <v>3.785587094799632E-2</v>
      </c>
      <c r="BA561" s="270">
        <v>15.604615334751506</v>
      </c>
      <c r="BB561" s="270">
        <v>27.725685795641112</v>
      </c>
      <c r="BC561" s="270">
        <v>32.579988969922084</v>
      </c>
      <c r="BD561" s="270">
        <v>54.918423348192476</v>
      </c>
      <c r="BE561" s="270">
        <v>38.141139232038945</v>
      </c>
      <c r="BF561" s="270">
        <v>158.93834915507315</v>
      </c>
      <c r="BG561" s="26"/>
    </row>
    <row r="562" spans="1:59" s="96" customFormat="1" ht="12.75" x14ac:dyDescent="0.2">
      <c r="A562" s="13">
        <v>1.55000000000007</v>
      </c>
      <c r="B562" s="279">
        <v>810.00000000001</v>
      </c>
      <c r="C562" s="408">
        <v>15.4572153786063</v>
      </c>
      <c r="D562" s="408">
        <v>27.852133098003801</v>
      </c>
      <c r="E562" s="408"/>
      <c r="F562" s="408">
        <v>4.3706211331060798</v>
      </c>
      <c r="G562" s="408">
        <v>0.66544393757998799</v>
      </c>
      <c r="H562" s="408"/>
      <c r="I562" s="408">
        <v>46.5369049869335</v>
      </c>
      <c r="J562" s="408">
        <v>4.0494949398625604</v>
      </c>
      <c r="K562" s="408"/>
      <c r="L562" s="408"/>
      <c r="M562" s="408"/>
      <c r="N562" s="408"/>
      <c r="O562" s="411">
        <v>1.0452007299895201</v>
      </c>
      <c r="P562" s="417">
        <v>9.6052558956661507</v>
      </c>
      <c r="Q562" s="237">
        <v>70.927856531986819</v>
      </c>
      <c r="R562" s="237">
        <v>0</v>
      </c>
      <c r="S562" s="237">
        <v>17.057223058035817</v>
      </c>
      <c r="T562" s="237">
        <v>0.41723297984012642</v>
      </c>
      <c r="U562" s="237">
        <v>0.11534152466328551</v>
      </c>
      <c r="V562" s="237">
        <v>1.6198011318634409</v>
      </c>
      <c r="W562" s="237">
        <v>5.7739674219326291</v>
      </c>
      <c r="X562" s="412">
        <v>4.0885773516778707</v>
      </c>
      <c r="Y562" s="270">
        <v>0.79823169953289796</v>
      </c>
      <c r="Z562" s="270">
        <v>80.694931229519085</v>
      </c>
      <c r="AA562" s="270">
        <v>30846.766014698627</v>
      </c>
      <c r="AB562" s="270">
        <v>279.34350982149977</v>
      </c>
      <c r="AC562" s="270">
        <v>3.0830864566003759</v>
      </c>
      <c r="AD562" s="270">
        <v>0.92789954209759784</v>
      </c>
      <c r="AE562" s="270">
        <v>1.7728733653100506</v>
      </c>
      <c r="AF562" s="270">
        <v>8.0962082470954072E-2</v>
      </c>
      <c r="AG562" s="270">
        <v>20.079671716858147</v>
      </c>
      <c r="AH562" s="270">
        <v>45.405399811462658</v>
      </c>
      <c r="AI562" s="270">
        <v>5.6409505744954673</v>
      </c>
      <c r="AJ562" s="270">
        <v>11.872496800876945</v>
      </c>
      <c r="AK562" s="270">
        <v>283.29949304577246</v>
      </c>
      <c r="AL562" s="270">
        <v>26.363559805446201</v>
      </c>
      <c r="AM562" s="270">
        <v>2.7794424406561156</v>
      </c>
      <c r="AN562" s="270">
        <v>124.56439576113146</v>
      </c>
      <c r="AO562" s="270">
        <v>3.7134151762131484</v>
      </c>
      <c r="AP562" s="270">
        <v>1322.1826773518465</v>
      </c>
      <c r="AQ562" s="270">
        <v>0.90682528050637101</v>
      </c>
      <c r="AR562" s="270">
        <v>1.4275447659960618</v>
      </c>
      <c r="AS562" s="270">
        <v>0.16054225536130598</v>
      </c>
      <c r="AT562" s="270">
        <v>0.75588189744580991</v>
      </c>
      <c r="AU562" s="270">
        <v>3.2576518664998892</v>
      </c>
      <c r="AV562" s="270">
        <v>0.12519719303816271</v>
      </c>
      <c r="AW562" s="270">
        <v>0.30104008448974168</v>
      </c>
      <c r="AX562" s="270">
        <v>3.9778482541306608E-2</v>
      </c>
      <c r="AY562" s="270">
        <v>0.24586898201296717</v>
      </c>
      <c r="AZ562" s="270">
        <v>3.6257460786669068E-2</v>
      </c>
      <c r="BA562" s="270">
        <v>15.104852511201653</v>
      </c>
      <c r="BB562" s="270">
        <v>31.220986152885718</v>
      </c>
      <c r="BC562" s="270">
        <v>33.90458187366491</v>
      </c>
      <c r="BD562" s="270">
        <v>53.144565023136806</v>
      </c>
      <c r="BE562" s="270">
        <v>37.120982287741626</v>
      </c>
      <c r="BF562" s="270">
        <v>161.66471485831605</v>
      </c>
      <c r="BG562" s="26"/>
    </row>
    <row r="563" spans="1:59" s="96" customFormat="1" ht="12.75" x14ac:dyDescent="0.2">
      <c r="A563" s="13">
        <v>1.5999999999999901</v>
      </c>
      <c r="B563" s="279">
        <v>810</v>
      </c>
      <c r="C563" s="408">
        <v>15.1838978094518</v>
      </c>
      <c r="D563" s="408">
        <v>28.437294536468698</v>
      </c>
      <c r="E563" s="408"/>
      <c r="F563" s="408">
        <v>3.1924039429567599</v>
      </c>
      <c r="G563" s="408"/>
      <c r="H563" s="408"/>
      <c r="I563" s="408">
        <v>47.379478826682899</v>
      </c>
      <c r="J563" s="408">
        <v>4.3129652591096397</v>
      </c>
      <c r="K563" s="408"/>
      <c r="L563" s="408"/>
      <c r="M563" s="408"/>
      <c r="N563" s="408"/>
      <c r="O563" s="411">
        <v>1.0540102023421101</v>
      </c>
      <c r="P563" s="417">
        <v>9.8626752519092697</v>
      </c>
      <c r="Q563" s="237">
        <v>70.926261440668341</v>
      </c>
      <c r="R563" s="237">
        <v>0</v>
      </c>
      <c r="S563" s="237">
        <v>17.107456439853038</v>
      </c>
      <c r="T563" s="237">
        <v>0.3935732837273288</v>
      </c>
      <c r="U563" s="237">
        <v>0.11034537607313873</v>
      </c>
      <c r="V563" s="237">
        <v>1.5319652717271142</v>
      </c>
      <c r="W563" s="237">
        <v>5.9743298656503612</v>
      </c>
      <c r="X563" s="412">
        <v>3.9560683223006801</v>
      </c>
      <c r="Y563" s="270">
        <v>0.82310602828597745</v>
      </c>
      <c r="Z563" s="270">
        <v>82.662861562841769</v>
      </c>
      <c r="AA563" s="270">
        <v>32351.117677056307</v>
      </c>
      <c r="AB563" s="270">
        <v>301.80187504525588</v>
      </c>
      <c r="AC563" s="270">
        <v>3.1403197521370187</v>
      </c>
      <c r="AD563" s="270">
        <v>0.94742311911578592</v>
      </c>
      <c r="AE563" s="270">
        <v>1.7662222341443456</v>
      </c>
      <c r="AF563" s="270">
        <v>8.0579992927983068E-2</v>
      </c>
      <c r="AG563" s="270">
        <v>21.02336548758641</v>
      </c>
      <c r="AH563" s="270">
        <v>47.375636948962345</v>
      </c>
      <c r="AI563" s="270">
        <v>5.863330343070027</v>
      </c>
      <c r="AJ563" s="270">
        <v>12.626234309763577</v>
      </c>
      <c r="AK563" s="270">
        <v>344.9940276177519</v>
      </c>
      <c r="AL563" s="270">
        <v>27.454816207611692</v>
      </c>
      <c r="AM563" s="270">
        <v>2.7973112951589498</v>
      </c>
      <c r="AN563" s="270">
        <v>124.74749126972949</v>
      </c>
      <c r="AO563" s="270">
        <v>3.7380778611136387</v>
      </c>
      <c r="AP563" s="270">
        <v>1316.212006485305</v>
      </c>
      <c r="AQ563" s="270">
        <v>0.92867154311806244</v>
      </c>
      <c r="AR563" s="270">
        <v>1.4156526112583494</v>
      </c>
      <c r="AS563" s="270">
        <v>0.15866907669773389</v>
      </c>
      <c r="AT563" s="270">
        <v>0.74555926353141422</v>
      </c>
      <c r="AU563" s="270">
        <v>3.2104550592267453</v>
      </c>
      <c r="AV563" s="270">
        <v>0.12334421321039257</v>
      </c>
      <c r="AW563" s="270">
        <v>0.29637502887469241</v>
      </c>
      <c r="AX563" s="270">
        <v>3.9144841414369205E-2</v>
      </c>
      <c r="AY563" s="270">
        <v>0.24188731675937769</v>
      </c>
      <c r="AZ563" s="270">
        <v>3.5663827158624165E-2</v>
      </c>
      <c r="BA563" s="270">
        <v>14.889790451938941</v>
      </c>
      <c r="BB563" s="270">
        <v>31.893838152631993</v>
      </c>
      <c r="BC563" s="270">
        <v>34.163345208741859</v>
      </c>
      <c r="BD563" s="270">
        <v>53.180604348487357</v>
      </c>
      <c r="BE563" s="270">
        <v>36.643124141871027</v>
      </c>
      <c r="BF563" s="270">
        <v>161.22316117554837</v>
      </c>
      <c r="BG563" s="26"/>
    </row>
    <row r="564" spans="1:59" s="96" customFormat="1" ht="12.75" x14ac:dyDescent="0.2">
      <c r="A564" s="13">
        <v>1.65</v>
      </c>
      <c r="B564" s="279">
        <v>810</v>
      </c>
      <c r="C564" s="408">
        <v>14.8537569830709</v>
      </c>
      <c r="D564" s="408">
        <v>28.9645241827684</v>
      </c>
      <c r="E564" s="408"/>
      <c r="F564" s="408">
        <v>1.8264400280020501</v>
      </c>
      <c r="G564" s="408"/>
      <c r="H564" s="408"/>
      <c r="I564" s="408">
        <v>47.767623542433299</v>
      </c>
      <c r="J564" s="408">
        <v>4.6920150289466296</v>
      </c>
      <c r="K564" s="408"/>
      <c r="L564" s="408"/>
      <c r="M564" s="408"/>
      <c r="N564" s="408"/>
      <c r="O564" s="411">
        <v>1.05401021142675</v>
      </c>
      <c r="P564" s="417">
        <v>10.0818842080522</v>
      </c>
      <c r="Q564" s="237">
        <v>70.872679039082271</v>
      </c>
      <c r="R564" s="237">
        <v>0</v>
      </c>
      <c r="S564" s="237">
        <v>17.200986008076988</v>
      </c>
      <c r="T564" s="237">
        <v>0.35682372018438946</v>
      </c>
      <c r="U564" s="237">
        <v>0.10088175254629796</v>
      </c>
      <c r="V564" s="237">
        <v>1.4874261579878554</v>
      </c>
      <c r="W564" s="237">
        <v>6.1311524628255993</v>
      </c>
      <c r="X564" s="412">
        <v>3.8500508592965921</v>
      </c>
      <c r="Y564" s="270">
        <v>0.84749792070417118</v>
      </c>
      <c r="Z564" s="270">
        <v>84.917102834948963</v>
      </c>
      <c r="AA564" s="270">
        <v>33753.795233630277</v>
      </c>
      <c r="AB564" s="270">
        <v>332.40971362357914</v>
      </c>
      <c r="AC564" s="270">
        <v>3.2081874198987337</v>
      </c>
      <c r="AD564" s="270">
        <v>0.97087082359259924</v>
      </c>
      <c r="AE564" s="270">
        <v>1.7723426307645855</v>
      </c>
      <c r="AF564" s="270">
        <v>8.0722344567177473E-2</v>
      </c>
      <c r="AG564" s="270">
        <v>21.967904711886426</v>
      </c>
      <c r="AH564" s="270">
        <v>49.024068750812546</v>
      </c>
      <c r="AI564" s="270">
        <v>6.0084037595207818</v>
      </c>
      <c r="AJ564" s="270">
        <v>13.555917120383185</v>
      </c>
      <c r="AK564" s="270">
        <v>457.19071914405714</v>
      </c>
      <c r="AL564" s="270">
        <v>27.996042198989155</v>
      </c>
      <c r="AM564" s="270">
        <v>2.7961541370975205</v>
      </c>
      <c r="AN564" s="270">
        <v>125.15631992180556</v>
      </c>
      <c r="AO564" s="270">
        <v>3.7493081642901047</v>
      </c>
      <c r="AP564" s="270">
        <v>1313.9214517347366</v>
      </c>
      <c r="AQ564" s="270">
        <v>0.95152815041694616</v>
      </c>
      <c r="AR564" s="270">
        <v>1.4073945966749386</v>
      </c>
      <c r="AS564" s="270">
        <v>0.15759242284462127</v>
      </c>
      <c r="AT564" s="270">
        <v>0.74013206145280996</v>
      </c>
      <c r="AU564" s="270">
        <v>3.1864843527272977</v>
      </c>
      <c r="AV564" s="270">
        <v>0.12241517784468284</v>
      </c>
      <c r="AW564" s="270">
        <v>0.29410220086375194</v>
      </c>
      <c r="AX564" s="270">
        <v>3.8841767301974452E-2</v>
      </c>
      <c r="AY564" s="270">
        <v>0.24000559295406881</v>
      </c>
      <c r="AZ564" s="270">
        <v>3.5385727213003919E-2</v>
      </c>
      <c r="BA564" s="270">
        <v>14.775512034954025</v>
      </c>
      <c r="BB564" s="270">
        <v>31.698217476573831</v>
      </c>
      <c r="BC564" s="270">
        <v>34.03730730529832</v>
      </c>
      <c r="BD564" s="270">
        <v>53.588815810842135</v>
      </c>
      <c r="BE564" s="270">
        <v>36.287374680959253</v>
      </c>
      <c r="BF564" s="270">
        <v>160.09988501389745</v>
      </c>
      <c r="BG564" s="26"/>
    </row>
    <row r="565" spans="1:59" s="96" customFormat="1" ht="12.75" x14ac:dyDescent="0.2">
      <c r="A565" s="13">
        <v>1.7000000000000097</v>
      </c>
      <c r="B565" s="279">
        <v>810.00000000001</v>
      </c>
      <c r="C565" s="408">
        <v>14.538434973497001</v>
      </c>
      <c r="D565" s="408">
        <v>29.650111788133302</v>
      </c>
      <c r="E565" s="408"/>
      <c r="F565" s="408">
        <v>0.14803874632745401</v>
      </c>
      <c r="G565" s="408"/>
      <c r="H565" s="408"/>
      <c r="I565" s="408">
        <v>48.176623976108303</v>
      </c>
      <c r="J565" s="408">
        <v>5.1251289664876003</v>
      </c>
      <c r="K565" s="408"/>
      <c r="L565" s="408"/>
      <c r="M565" s="408"/>
      <c r="N565" s="408"/>
      <c r="O565" s="411">
        <v>1.0540101995273801</v>
      </c>
      <c r="P565" s="417">
        <v>10.300548705375</v>
      </c>
      <c r="Q565" s="237">
        <v>70.833458972700058</v>
      </c>
      <c r="R565" s="237">
        <v>0</v>
      </c>
      <c r="S565" s="237">
        <v>17.279427990434858</v>
      </c>
      <c r="T565" s="237">
        <v>0.33133626739423505</v>
      </c>
      <c r="U565" s="237">
        <v>9.4173022790550204E-2</v>
      </c>
      <c r="V565" s="237">
        <v>1.422753566816773</v>
      </c>
      <c r="W565" s="237">
        <v>6.3159195205586354</v>
      </c>
      <c r="X565" s="412">
        <v>3.7229306593048817</v>
      </c>
      <c r="Y565" s="270">
        <v>0.87409230297697871</v>
      </c>
      <c r="Z565" s="270">
        <v>87.326054993432649</v>
      </c>
      <c r="AA565" s="270">
        <v>35434.875349996983</v>
      </c>
      <c r="AB565" s="270">
        <v>377.42068264346619</v>
      </c>
      <c r="AC565" s="270">
        <v>3.2787358819914338</v>
      </c>
      <c r="AD565" s="270">
        <v>0.99598339508356803</v>
      </c>
      <c r="AE565" s="270">
        <v>1.7790676952293101</v>
      </c>
      <c r="AF565" s="270">
        <v>8.0863451564325048E-2</v>
      </c>
      <c r="AG565" s="270">
        <v>23.127466075744099</v>
      </c>
      <c r="AH565" s="270">
        <v>50.992730213606762</v>
      </c>
      <c r="AI565" s="270">
        <v>6.1760614454932821</v>
      </c>
      <c r="AJ565" s="270">
        <v>14.825699301331785</v>
      </c>
      <c r="AK565" s="270">
        <v>757.53243612331403</v>
      </c>
      <c r="AL565" s="270">
        <v>28.611421401039404</v>
      </c>
      <c r="AM565" s="270">
        <v>2.794642318753378</v>
      </c>
      <c r="AN565" s="270">
        <v>125.51332916583476</v>
      </c>
      <c r="AO565" s="270">
        <v>3.7579035771618794</v>
      </c>
      <c r="AP565" s="270">
        <v>1311.3103511615859</v>
      </c>
      <c r="AQ565" s="270">
        <v>0.98121514451762892</v>
      </c>
      <c r="AR565" s="270">
        <v>1.3985732501256698</v>
      </c>
      <c r="AS565" s="270">
        <v>0.15645153151773103</v>
      </c>
      <c r="AT565" s="270">
        <v>0.73440925151404213</v>
      </c>
      <c r="AU565" s="270">
        <v>3.1612635695890017</v>
      </c>
      <c r="AV565" s="270">
        <v>0.12143845454652683</v>
      </c>
      <c r="AW565" s="270">
        <v>0.2917173926177517</v>
      </c>
      <c r="AX565" s="270">
        <v>3.8524151420762279E-2</v>
      </c>
      <c r="AY565" s="270">
        <v>0.23803502020446052</v>
      </c>
      <c r="AZ565" s="270">
        <v>3.5094620931957553E-2</v>
      </c>
      <c r="BA565" s="270">
        <v>14.656004342257539</v>
      </c>
      <c r="BB565" s="270">
        <v>31.45900527548137</v>
      </c>
      <c r="BC565" s="270">
        <v>33.85192055271304</v>
      </c>
      <c r="BD565" s="270">
        <v>54.063946367972576</v>
      </c>
      <c r="BE565" s="270">
        <v>35.86279202054908</v>
      </c>
      <c r="BF565" s="270">
        <v>158.822712766504</v>
      </c>
      <c r="BG565" s="26"/>
    </row>
    <row r="566" spans="1:59" s="96" customFormat="1" ht="12.75" x14ac:dyDescent="0.2">
      <c r="A566" s="13">
        <v>1.75</v>
      </c>
      <c r="B566" s="279">
        <v>810</v>
      </c>
      <c r="C566" s="408">
        <v>14.158842119093899</v>
      </c>
      <c r="D566" s="408">
        <v>30.144574041176998</v>
      </c>
      <c r="E566" s="408"/>
      <c r="F566" s="408"/>
      <c r="G566" s="408"/>
      <c r="H566" s="408"/>
      <c r="I566" s="408">
        <v>48.245284661564803</v>
      </c>
      <c r="J566" s="408">
        <v>5.3273868154626696</v>
      </c>
      <c r="K566" s="408"/>
      <c r="L566" s="408"/>
      <c r="M566" s="408"/>
      <c r="N566" s="408"/>
      <c r="O566" s="411">
        <v>1.05401022121082</v>
      </c>
      <c r="P566" s="417">
        <v>10.5767019747384</v>
      </c>
      <c r="Q566" s="237">
        <v>70.810179689370273</v>
      </c>
      <c r="R566" s="237">
        <v>0</v>
      </c>
      <c r="S566" s="237">
        <v>17.251522687958115</v>
      </c>
      <c r="T566" s="237">
        <v>0.31268306501415477</v>
      </c>
      <c r="U566" s="237">
        <v>8.7154440937425984E-2</v>
      </c>
      <c r="V566" s="237">
        <v>1.4272068858287525</v>
      </c>
      <c r="W566" s="237">
        <v>6.0841705813673679</v>
      </c>
      <c r="X566" s="412">
        <v>4.0270826495239262</v>
      </c>
      <c r="Y566" s="270">
        <v>0.89808284724690912</v>
      </c>
      <c r="Z566" s="270">
        <v>89.642374966645349</v>
      </c>
      <c r="AA566" s="270">
        <v>36459.753367468664</v>
      </c>
      <c r="AB566" s="270">
        <v>391.26844989806551</v>
      </c>
      <c r="AC566" s="270">
        <v>3.3414454339998434</v>
      </c>
      <c r="AD566" s="270">
        <v>1.0186660015827147</v>
      </c>
      <c r="AE566" s="270">
        <v>1.7830451827631071</v>
      </c>
      <c r="AF566" s="270">
        <v>8.1011387417827041E-2</v>
      </c>
      <c r="AG566" s="270">
        <v>23.716720612091894</v>
      </c>
      <c r="AH566" s="270">
        <v>52.010099907041081</v>
      </c>
      <c r="AI566" s="270">
        <v>6.2650351602618244</v>
      </c>
      <c r="AJ566" s="270">
        <v>15.260555413503448</v>
      </c>
      <c r="AK566" s="270">
        <v>820.99389538048922</v>
      </c>
      <c r="AL566" s="270">
        <v>28.964989330745532</v>
      </c>
      <c r="AM566" s="270">
        <v>2.8004253349330068</v>
      </c>
      <c r="AN566" s="270">
        <v>126.26087047039543</v>
      </c>
      <c r="AO566" s="270">
        <v>3.777760603340639</v>
      </c>
      <c r="AP566" s="270">
        <v>1311.2466212349041</v>
      </c>
      <c r="AQ566" s="270">
        <v>0.98545346885814944</v>
      </c>
      <c r="AR566" s="270">
        <v>1.3978591108423024</v>
      </c>
      <c r="AS566" s="270">
        <v>0.15630534087305012</v>
      </c>
      <c r="AT566" s="270">
        <v>0.73357026584518981</v>
      </c>
      <c r="AU566" s="270">
        <v>3.1574206969225438</v>
      </c>
      <c r="AV566" s="270">
        <v>0.12128786210779804</v>
      </c>
      <c r="AW566" s="270">
        <v>0.29134196124509232</v>
      </c>
      <c r="AX566" s="270">
        <v>3.8473799012808237E-2</v>
      </c>
      <c r="AY566" s="270">
        <v>0.23772247336910018</v>
      </c>
      <c r="AZ566" s="270">
        <v>3.5048601561057408E-2</v>
      </c>
      <c r="BA566" s="270">
        <v>14.637280235389886</v>
      </c>
      <c r="BB566" s="270">
        <v>31.366056618806923</v>
      </c>
      <c r="BC566" s="270">
        <v>33.530004954829344</v>
      </c>
      <c r="BD566" s="270">
        <v>54.04077213386234</v>
      </c>
      <c r="BE566" s="270">
        <v>35.668916310750177</v>
      </c>
      <c r="BF566" s="270">
        <v>158.56491249976736</v>
      </c>
      <c r="BG566" s="26"/>
    </row>
    <row r="567" spans="1:59" s="96" customFormat="1" ht="12.75" x14ac:dyDescent="0.2">
      <c r="A567" s="13">
        <v>1.7999999999999903</v>
      </c>
      <c r="B567" s="279">
        <v>810</v>
      </c>
      <c r="C567" s="408">
        <v>13.7786695892789</v>
      </c>
      <c r="D567" s="408">
        <v>30.789615213216901</v>
      </c>
      <c r="E567" s="408"/>
      <c r="F567" s="408"/>
      <c r="G567" s="408"/>
      <c r="H567" s="408"/>
      <c r="I567" s="408">
        <v>48.260154610437098</v>
      </c>
      <c r="J567" s="408">
        <v>5.5227160861893703</v>
      </c>
      <c r="K567" s="408"/>
      <c r="L567" s="408"/>
      <c r="M567" s="408"/>
      <c r="N567" s="408"/>
      <c r="O567" s="411">
        <v>1.0540102121699599</v>
      </c>
      <c r="P567" s="417">
        <v>10.868528056191799</v>
      </c>
      <c r="Q567" s="237">
        <v>70.780746619946598</v>
      </c>
      <c r="R567" s="237">
        <v>0</v>
      </c>
      <c r="S567" s="237">
        <v>17.164860478938841</v>
      </c>
      <c r="T567" s="237">
        <v>0.29854868775209698</v>
      </c>
      <c r="U567" s="237">
        <v>8.0917282858016248E-2</v>
      </c>
      <c r="V567" s="237">
        <v>1.4599366407050747</v>
      </c>
      <c r="W567" s="237">
        <v>5.6089286199388653</v>
      </c>
      <c r="X567" s="412">
        <v>4.6060616698605035</v>
      </c>
      <c r="Y567" s="270">
        <v>0.92258311669008575</v>
      </c>
      <c r="Z567" s="270">
        <v>92.013521308597603</v>
      </c>
      <c r="AA567" s="270">
        <v>37445.563543368226</v>
      </c>
      <c r="AB567" s="270">
        <v>401.79467564993848</v>
      </c>
      <c r="AC567" s="270">
        <v>3.4010228459547016</v>
      </c>
      <c r="AD567" s="270">
        <v>1.041344924841672</v>
      </c>
      <c r="AE567" s="270">
        <v>1.7867104374326312</v>
      </c>
      <c r="AF567" s="270">
        <v>8.1156966590031424E-2</v>
      </c>
      <c r="AG567" s="270">
        <v>24.252923989282269</v>
      </c>
      <c r="AH567" s="270">
        <v>52.921143536300868</v>
      </c>
      <c r="AI567" s="270">
        <v>6.3422413910558841</v>
      </c>
      <c r="AJ567" s="270">
        <v>15.60880797986435</v>
      </c>
      <c r="AK567" s="270">
        <v>839.75744698311166</v>
      </c>
      <c r="AL567" s="270">
        <v>29.277645373061251</v>
      </c>
      <c r="AM567" s="270">
        <v>2.8063378105230421</v>
      </c>
      <c r="AN567" s="270">
        <v>127.01501751092484</v>
      </c>
      <c r="AO567" s="270">
        <v>3.7964360327626387</v>
      </c>
      <c r="AP567" s="270">
        <v>1311.3448834756489</v>
      </c>
      <c r="AQ567" s="270">
        <v>0.98682585995366545</v>
      </c>
      <c r="AR567" s="270">
        <v>1.3980523623276118</v>
      </c>
      <c r="AS567" s="270">
        <v>0.15628236808238524</v>
      </c>
      <c r="AT567" s="270">
        <v>0.73337195727226168</v>
      </c>
      <c r="AU567" s="270">
        <v>3.1564530689201824</v>
      </c>
      <c r="AV567" s="270">
        <v>0.12124937731682371</v>
      </c>
      <c r="AW567" s="270">
        <v>0.29124527680428242</v>
      </c>
      <c r="AX567" s="270">
        <v>3.8461051033148543E-2</v>
      </c>
      <c r="AY567" s="270">
        <v>0.23764527680682226</v>
      </c>
      <c r="AZ567" s="270">
        <v>3.5037576255538182E-2</v>
      </c>
      <c r="BA567" s="270">
        <v>14.632964634905633</v>
      </c>
      <c r="BB567" s="270">
        <v>31.244464588041748</v>
      </c>
      <c r="BC567" s="270">
        <v>33.072494048185511</v>
      </c>
      <c r="BD567" s="270">
        <v>53.880175955000453</v>
      </c>
      <c r="BE567" s="270">
        <v>35.436063904963731</v>
      </c>
      <c r="BF567" s="270">
        <v>158.32951980752435</v>
      </c>
      <c r="BG567" s="26"/>
    </row>
    <row r="568" spans="1:59" s="96" customFormat="1" ht="12.75" x14ac:dyDescent="0.2">
      <c r="A568" s="13">
        <v>1.8500000000000201</v>
      </c>
      <c r="B568" s="279">
        <v>810.00000000001</v>
      </c>
      <c r="C568" s="408">
        <v>13.0753986253987</v>
      </c>
      <c r="D568" s="408">
        <v>31.609464139640501</v>
      </c>
      <c r="E568" s="408"/>
      <c r="F568" s="408"/>
      <c r="G568" s="408"/>
      <c r="H568" s="408"/>
      <c r="I568" s="408">
        <v>47.899366510401698</v>
      </c>
      <c r="J568" s="408">
        <v>5.7730123722151596</v>
      </c>
      <c r="K568" s="408">
        <v>0.58874813933123504</v>
      </c>
      <c r="L568" s="408"/>
      <c r="M568" s="408"/>
      <c r="N568" s="408"/>
      <c r="O568" s="411">
        <v>1.0540102130126601</v>
      </c>
      <c r="P568" s="417">
        <v>11.251004969100199</v>
      </c>
      <c r="Q568" s="237">
        <v>70.808044065576809</v>
      </c>
      <c r="R568" s="237">
        <v>0</v>
      </c>
      <c r="S568" s="237">
        <v>17.078323567586914</v>
      </c>
      <c r="T568" s="237">
        <v>0.294641297561272</v>
      </c>
      <c r="U568" s="237">
        <v>7.8164751674660596E-2</v>
      </c>
      <c r="V568" s="237">
        <v>1.4583695380420325</v>
      </c>
      <c r="W568" s="237">
        <v>5.3105935385524274</v>
      </c>
      <c r="X568" s="412">
        <v>4.9718632410058889</v>
      </c>
      <c r="Y568" s="270">
        <v>0.96479166385495874</v>
      </c>
      <c r="Z568" s="270">
        <v>89.882404151957516</v>
      </c>
      <c r="AA568" s="270">
        <v>35485.824348383867</v>
      </c>
      <c r="AB568" s="270">
        <v>352.61386574446306</v>
      </c>
      <c r="AC568" s="270">
        <v>3.5256953113835339</v>
      </c>
      <c r="AD568" s="270">
        <v>1.0850881422580896</v>
      </c>
      <c r="AE568" s="270">
        <v>1.7736007202728414</v>
      </c>
      <c r="AF568" s="270">
        <v>8.1344041504724574E-2</v>
      </c>
      <c r="AG568" s="270">
        <v>25.343873272072575</v>
      </c>
      <c r="AH568" s="270">
        <v>54.830851173142904</v>
      </c>
      <c r="AI568" s="270">
        <v>6.5167730318421588</v>
      </c>
      <c r="AJ568" s="270">
        <v>16.318731380751199</v>
      </c>
      <c r="AK568" s="270">
        <v>877.95531177487396</v>
      </c>
      <c r="AL568" s="270">
        <v>30.012313510688227</v>
      </c>
      <c r="AM568" s="270">
        <v>2.8377303960601528</v>
      </c>
      <c r="AN568" s="270">
        <v>129.11665407312475</v>
      </c>
      <c r="AO568" s="270">
        <v>3.8511233856149238</v>
      </c>
      <c r="AP568" s="270">
        <v>1285.0912135764177</v>
      </c>
      <c r="AQ568" s="270">
        <v>0.99654534955913621</v>
      </c>
      <c r="AR568" s="270">
        <v>1.4094217839146166</v>
      </c>
      <c r="AS568" s="270">
        <v>0.15748809649054885</v>
      </c>
      <c r="AT568" s="270">
        <v>0.73889311154859172</v>
      </c>
      <c r="AU568" s="270">
        <v>3.1800798189183852</v>
      </c>
      <c r="AV568" s="270">
        <v>0.12215456897350742</v>
      </c>
      <c r="AW568" s="270">
        <v>0.29341540185806303</v>
      </c>
      <c r="AX568" s="270">
        <v>3.8747976029356299E-2</v>
      </c>
      <c r="AY568" s="270">
        <v>0.23942041228189917</v>
      </c>
      <c r="AZ568" s="270">
        <v>3.5299910274721034E-2</v>
      </c>
      <c r="BA568" s="270">
        <v>14.743035751800107</v>
      </c>
      <c r="BB568" s="270">
        <v>28.407336213375537</v>
      </c>
      <c r="BC568" s="270">
        <v>32.593536680241421</v>
      </c>
      <c r="BD568" s="270">
        <v>54.025984404271313</v>
      </c>
      <c r="BE568" s="270">
        <v>34.851960404587999</v>
      </c>
      <c r="BF568" s="270">
        <v>159.18418909263178</v>
      </c>
      <c r="BG568" s="26"/>
    </row>
    <row r="569" spans="1:59" s="96" customFormat="1" ht="12.75" x14ac:dyDescent="0.2">
      <c r="A569" s="13">
        <v>1.8999999999999901</v>
      </c>
      <c r="B569" s="279">
        <v>810</v>
      </c>
      <c r="C569" s="408">
        <v>12.3023577117131</v>
      </c>
      <c r="D569" s="408">
        <v>32.006234780253699</v>
      </c>
      <c r="E569" s="408"/>
      <c r="F569" s="408"/>
      <c r="G569" s="408"/>
      <c r="H569" s="408"/>
      <c r="I569" s="408">
        <v>47.766156410391297</v>
      </c>
      <c r="J569" s="408">
        <v>5.9628631360545903</v>
      </c>
      <c r="K569" s="408">
        <v>0.90837775372957297</v>
      </c>
      <c r="L569" s="408"/>
      <c r="M569" s="408"/>
      <c r="N569" s="408"/>
      <c r="O569" s="411">
        <v>1.05401020785774</v>
      </c>
      <c r="P569" s="417">
        <v>11.841435187248701</v>
      </c>
      <c r="Q569" s="237">
        <v>70.935255834897887</v>
      </c>
      <c r="R569" s="237">
        <v>0</v>
      </c>
      <c r="S569" s="237">
        <v>16.997839734614708</v>
      </c>
      <c r="T569" s="237">
        <v>0.29547826669099619</v>
      </c>
      <c r="U569" s="237">
        <v>7.731372368598427E-2</v>
      </c>
      <c r="V569" s="237">
        <v>1.4560709674303727</v>
      </c>
      <c r="W569" s="237">
        <v>5.2570573410577994</v>
      </c>
      <c r="X569" s="412">
        <v>4.9809841316222636</v>
      </c>
      <c r="Y569" s="270">
        <v>1.0202267053678904</v>
      </c>
      <c r="Z569" s="270">
        <v>91.205490156323947</v>
      </c>
      <c r="AA569" s="270">
        <v>35419.956408299855</v>
      </c>
      <c r="AB569" s="270">
        <v>338.43731901427532</v>
      </c>
      <c r="AC569" s="270">
        <v>3.6851728231344225</v>
      </c>
      <c r="AD569" s="270">
        <v>1.1398911240272203</v>
      </c>
      <c r="AE569" s="270">
        <v>1.7702961217420017</v>
      </c>
      <c r="AF569" s="270">
        <v>8.1604000457341008E-2</v>
      </c>
      <c r="AG569" s="270">
        <v>26.676351453730703</v>
      </c>
      <c r="AH569" s="270">
        <v>57.133497327397961</v>
      </c>
      <c r="AI569" s="270">
        <v>6.7261241819399586</v>
      </c>
      <c r="AJ569" s="270">
        <v>17.180662093122287</v>
      </c>
      <c r="AK569" s="270">
        <v>924.88409719193601</v>
      </c>
      <c r="AL569" s="270">
        <v>30.864786948757068</v>
      </c>
      <c r="AM569" s="270">
        <v>2.8651468988327351</v>
      </c>
      <c r="AN569" s="270">
        <v>131.29024788454197</v>
      </c>
      <c r="AO569" s="270">
        <v>3.9123680224168806</v>
      </c>
      <c r="AP569" s="270">
        <v>1271.9142495355604</v>
      </c>
      <c r="AQ569" s="270">
        <v>1.0051236933317933</v>
      </c>
      <c r="AR569" s="270">
        <v>1.4162688193699939</v>
      </c>
      <c r="AS569" s="270">
        <v>0.15812161218102144</v>
      </c>
      <c r="AT569" s="270">
        <v>0.74153932784543419</v>
      </c>
      <c r="AU569" s="270">
        <v>3.1909581690460107</v>
      </c>
      <c r="AV569" s="270">
        <v>0.12256522684051036</v>
      </c>
      <c r="AW569" s="270">
        <v>0.29436792188629612</v>
      </c>
      <c r="AX569" s="270">
        <v>3.8871598794295283E-2</v>
      </c>
      <c r="AY569" s="270">
        <v>0.24017785667191241</v>
      </c>
      <c r="AZ569" s="270">
        <v>3.5411359361633046E-2</v>
      </c>
      <c r="BA569" s="270">
        <v>14.790363777329505</v>
      </c>
      <c r="BB569" s="270">
        <v>27.123602374120487</v>
      </c>
      <c r="BC569" s="270">
        <v>32.414300267153905</v>
      </c>
      <c r="BD569" s="270">
        <v>54.327291074519941</v>
      </c>
      <c r="BE569" s="270">
        <v>34.579843587703927</v>
      </c>
      <c r="BF569" s="270">
        <v>159.81832539074003</v>
      </c>
      <c r="BG569" s="26"/>
    </row>
    <row r="570" spans="1:59" s="96" customFormat="1" ht="12.75" x14ac:dyDescent="0.2">
      <c r="A570" s="13">
        <v>1.95</v>
      </c>
      <c r="B570" s="279">
        <v>810</v>
      </c>
      <c r="C570" s="408">
        <v>11.5858325727521</v>
      </c>
      <c r="D570" s="408">
        <v>32.354760799184803</v>
      </c>
      <c r="E570" s="408"/>
      <c r="F570" s="408"/>
      <c r="G570" s="408"/>
      <c r="H570" s="408"/>
      <c r="I570" s="408">
        <v>47.6241641368157</v>
      </c>
      <c r="J570" s="408">
        <v>6.1356968351796297</v>
      </c>
      <c r="K570" s="408">
        <v>1.2455354454701</v>
      </c>
      <c r="L570" s="408"/>
      <c r="M570" s="408"/>
      <c r="N570" s="408"/>
      <c r="O570" s="411">
        <v>1.0540102105976299</v>
      </c>
      <c r="P570" s="417">
        <v>12.4432910874645</v>
      </c>
      <c r="Q570" s="237">
        <v>71.068125543850456</v>
      </c>
      <c r="R570" s="237">
        <v>0</v>
      </c>
      <c r="S570" s="237">
        <v>16.928912754566184</v>
      </c>
      <c r="T570" s="237">
        <v>0.29519923194961295</v>
      </c>
      <c r="U570" s="237">
        <v>7.6501160605636498E-2</v>
      </c>
      <c r="V570" s="237">
        <v>1.4463358348740027</v>
      </c>
      <c r="W570" s="237">
        <v>5.242127020848411</v>
      </c>
      <c r="X570" s="412">
        <v>4.9427984533057039</v>
      </c>
      <c r="Y570" s="270">
        <v>1.0770292007478053</v>
      </c>
      <c r="Z570" s="270">
        <v>92.000131386180954</v>
      </c>
      <c r="AA570" s="270">
        <v>35116.620401651133</v>
      </c>
      <c r="AB570" s="270">
        <v>322.83168094936599</v>
      </c>
      <c r="AC570" s="270">
        <v>3.8469689988560369</v>
      </c>
      <c r="AD570" s="270">
        <v>1.1957551523604542</v>
      </c>
      <c r="AE570" s="270">
        <v>1.7658822575677158</v>
      </c>
      <c r="AF570" s="270">
        <v>8.1840213726843691E-2</v>
      </c>
      <c r="AG570" s="270">
        <v>28.044840360816981</v>
      </c>
      <c r="AH570" s="270">
        <v>59.455080867048459</v>
      </c>
      <c r="AI570" s="270">
        <v>6.934018434944095</v>
      </c>
      <c r="AJ570" s="270">
        <v>18.066400398238134</v>
      </c>
      <c r="AK570" s="270">
        <v>973.16509026312042</v>
      </c>
      <c r="AL570" s="270">
        <v>31.706869662458519</v>
      </c>
      <c r="AM570" s="270">
        <v>2.8920644000133242</v>
      </c>
      <c r="AN570" s="270">
        <v>133.40676481449606</v>
      </c>
      <c r="AO570" s="270">
        <v>3.9719279624556196</v>
      </c>
      <c r="AP570" s="270">
        <v>1258.148649333863</v>
      </c>
      <c r="AQ570" s="270">
        <v>1.013565160018419</v>
      </c>
      <c r="AR570" s="270">
        <v>1.4232174999118803</v>
      </c>
      <c r="AS570" s="270">
        <v>0.15877463952991722</v>
      </c>
      <c r="AT570" s="270">
        <v>0.74429713953719612</v>
      </c>
      <c r="AU570" s="270">
        <v>3.2023505310546083</v>
      </c>
      <c r="AV570" s="270">
        <v>0.12299603790646998</v>
      </c>
      <c r="AW570" s="270">
        <v>0.29537101616442435</v>
      </c>
      <c r="AX570" s="270">
        <v>3.9002043829567373E-2</v>
      </c>
      <c r="AY570" s="270">
        <v>0.24097777120476485</v>
      </c>
      <c r="AZ570" s="270">
        <v>3.5529079291492641E-2</v>
      </c>
      <c r="BA570" s="270">
        <v>14.840264296556816</v>
      </c>
      <c r="BB570" s="270">
        <v>25.890544792789779</v>
      </c>
      <c r="BC570" s="270">
        <v>32.266795456640779</v>
      </c>
      <c r="BD570" s="270">
        <v>54.632081070348242</v>
      </c>
      <c r="BE570" s="270">
        <v>34.314504752220003</v>
      </c>
      <c r="BF570" s="270">
        <v>160.4746495629816</v>
      </c>
      <c r="BG570" s="26"/>
    </row>
    <row r="571" spans="1:59" s="96" customFormat="1" ht="12.75" x14ac:dyDescent="0.2">
      <c r="A571" s="13">
        <v>1.99999999999998</v>
      </c>
      <c r="B571" s="279">
        <v>810</v>
      </c>
      <c r="C571" s="408">
        <v>11.0378813445933</v>
      </c>
      <c r="D571" s="408">
        <v>32.619223888601603</v>
      </c>
      <c r="E571" s="408"/>
      <c r="F571" s="408"/>
      <c r="G571" s="408"/>
      <c r="H571" s="408"/>
      <c r="I571" s="408">
        <v>47.613319979387697</v>
      </c>
      <c r="J571" s="408">
        <v>6.2801804779628396</v>
      </c>
      <c r="K571" s="408">
        <v>1.3953841015961199</v>
      </c>
      <c r="L571" s="408"/>
      <c r="M571" s="408"/>
      <c r="N571" s="408"/>
      <c r="O571" s="411">
        <v>1.0540102078584399</v>
      </c>
      <c r="P571" s="417">
        <v>13.0002993716656</v>
      </c>
      <c r="Q571" s="237">
        <v>71.187126699832177</v>
      </c>
      <c r="R571" s="237">
        <v>0</v>
      </c>
      <c r="S571" s="237">
        <v>16.825073519296819</v>
      </c>
      <c r="T571" s="237">
        <v>0.30284802886106804</v>
      </c>
      <c r="U571" s="237">
        <v>7.6674152770170839E-2</v>
      </c>
      <c r="V571" s="237">
        <v>1.4395235624461096</v>
      </c>
      <c r="W571" s="237">
        <v>5.128014491984203</v>
      </c>
      <c r="X571" s="412">
        <v>5.0407395448094752</v>
      </c>
      <c r="Y571" s="270">
        <v>1.1266361755031513</v>
      </c>
      <c r="Z571" s="270">
        <v>93.880876512360828</v>
      </c>
      <c r="AA571" s="270">
        <v>35527.675246837534</v>
      </c>
      <c r="AB571" s="270">
        <v>320.47621685570374</v>
      </c>
      <c r="AC571" s="270">
        <v>3.9804822830816122</v>
      </c>
      <c r="AD571" s="270">
        <v>1.242700863681881</v>
      </c>
      <c r="AE571" s="270">
        <v>1.7660933340568443</v>
      </c>
      <c r="AF571" s="270">
        <v>8.2037298159422817E-2</v>
      </c>
      <c r="AG571" s="270">
        <v>29.184811243762887</v>
      </c>
      <c r="AH571" s="270">
        <v>61.337687813068278</v>
      </c>
      <c r="AI571" s="270">
        <v>7.0974336029906837</v>
      </c>
      <c r="AJ571" s="270">
        <v>18.803549311812265</v>
      </c>
      <c r="AK571" s="270">
        <v>1013.490638684304</v>
      </c>
      <c r="AL571" s="270">
        <v>32.35573655805608</v>
      </c>
      <c r="AM571" s="270">
        <v>2.9083769708208731</v>
      </c>
      <c r="AN571" s="270">
        <v>134.91844165294884</v>
      </c>
      <c r="AO571" s="270">
        <v>4.0150570487053274</v>
      </c>
      <c r="AP571" s="270">
        <v>1252.2259621809935</v>
      </c>
      <c r="AQ571" s="270">
        <v>1.0185516573855631</v>
      </c>
      <c r="AR571" s="270">
        <v>1.4259383134540402</v>
      </c>
      <c r="AS571" s="270">
        <v>0.15897361136548974</v>
      </c>
      <c r="AT571" s="270">
        <v>0.74496888480983303</v>
      </c>
      <c r="AU571" s="270">
        <v>3.2048199471967691</v>
      </c>
      <c r="AV571" s="270">
        <v>0.12308508077282197</v>
      </c>
      <c r="AW571" s="270">
        <v>0.29555636385756978</v>
      </c>
      <c r="AX571" s="270">
        <v>3.90246079310844E-2</v>
      </c>
      <c r="AY571" s="270">
        <v>0.24111146586168464</v>
      </c>
      <c r="AZ571" s="270">
        <v>3.5548514905911426E-2</v>
      </c>
      <c r="BA571" s="270">
        <v>14.848976959746386</v>
      </c>
      <c r="BB571" s="270">
        <v>25.372873578658673</v>
      </c>
      <c r="BC571" s="270">
        <v>32.14204166009845</v>
      </c>
      <c r="BD571" s="270">
        <v>54.809813401996891</v>
      </c>
      <c r="BE571" s="270">
        <v>34.159238876500368</v>
      </c>
      <c r="BF571" s="270">
        <v>160.71993006360566</v>
      </c>
      <c r="BG571" s="26"/>
    </row>
    <row r="572" spans="1:59" s="96" customFormat="1" ht="12.75" x14ac:dyDescent="0.2">
      <c r="A572" s="13">
        <v>2.05000000000001</v>
      </c>
      <c r="B572" s="279">
        <v>810</v>
      </c>
      <c r="C572" s="408">
        <v>10.4604702103383</v>
      </c>
      <c r="D572" s="408">
        <v>32.915085073377497</v>
      </c>
      <c r="E572" s="408"/>
      <c r="F572" s="408"/>
      <c r="G572" s="408"/>
      <c r="H572" s="408"/>
      <c r="I572" s="408">
        <v>47.539336227206299</v>
      </c>
      <c r="J572" s="408">
        <v>6.4196653105275896</v>
      </c>
      <c r="K572" s="408">
        <v>1.6114329653593999</v>
      </c>
      <c r="L572" s="408"/>
      <c r="M572" s="408"/>
      <c r="N572" s="408"/>
      <c r="O572" s="411">
        <v>1.0540102131909099</v>
      </c>
      <c r="P572" s="417">
        <v>13.6253851145475</v>
      </c>
      <c r="Q572" s="237">
        <v>71.324746630058215</v>
      </c>
      <c r="R572" s="237">
        <v>0</v>
      </c>
      <c r="S572" s="237">
        <v>16.742618078265426</v>
      </c>
      <c r="T572" s="237">
        <v>0.30136406420331152</v>
      </c>
      <c r="U572" s="237">
        <v>7.6491972139108785E-2</v>
      </c>
      <c r="V572" s="237">
        <v>1.4421147773752359</v>
      </c>
      <c r="W572" s="237">
        <v>5.0319346195987542</v>
      </c>
      <c r="X572" s="412">
        <v>5.0807298583599616</v>
      </c>
      <c r="Y572" s="270">
        <v>1.1830849091277189</v>
      </c>
      <c r="Z572" s="270">
        <v>95.231699271846168</v>
      </c>
      <c r="AA572" s="270">
        <v>35615.333276060221</v>
      </c>
      <c r="AB572" s="270">
        <v>313.38947539043056</v>
      </c>
      <c r="AC572" s="270">
        <v>4.131205960251072</v>
      </c>
      <c r="AD572" s="270">
        <v>1.2960777809127266</v>
      </c>
      <c r="AE572" s="270">
        <v>1.7643931341074779</v>
      </c>
      <c r="AF572" s="270">
        <v>8.223775148944297E-2</v>
      </c>
      <c r="AG572" s="270">
        <v>30.493468817846782</v>
      </c>
      <c r="AH572" s="270">
        <v>63.468305575500274</v>
      </c>
      <c r="AI572" s="270">
        <v>7.2805735297543919</v>
      </c>
      <c r="AJ572" s="270">
        <v>19.65085523975447</v>
      </c>
      <c r="AK572" s="270">
        <v>1059.8200417541075</v>
      </c>
      <c r="AL572" s="270">
        <v>33.084385131276264</v>
      </c>
      <c r="AM572" s="270">
        <v>2.9286177794264612</v>
      </c>
      <c r="AN572" s="270">
        <v>136.64354385767462</v>
      </c>
      <c r="AO572" s="270">
        <v>4.0636280824015332</v>
      </c>
      <c r="AP572" s="270">
        <v>1243.7381553291407</v>
      </c>
      <c r="AQ572" s="270">
        <v>1.0248165166868362</v>
      </c>
      <c r="AR572" s="270">
        <v>1.4304742802633983</v>
      </c>
      <c r="AS572" s="270">
        <v>0.15937562362044233</v>
      </c>
      <c r="AT572" s="270">
        <v>0.74659629853540099</v>
      </c>
      <c r="AU572" s="270">
        <v>3.2114167967707647</v>
      </c>
      <c r="AV572" s="270">
        <v>0.12333278032661354</v>
      </c>
      <c r="AW572" s="270">
        <v>0.29612422001398159</v>
      </c>
      <c r="AX572" s="270">
        <v>3.9097842578087023E-2</v>
      </c>
      <c r="AY572" s="270">
        <v>0.24155877362206488</v>
      </c>
      <c r="AZ572" s="270">
        <v>3.5614261924256471E-2</v>
      </c>
      <c r="BA572" s="270">
        <v>14.877044296513777</v>
      </c>
      <c r="BB572" s="270">
        <v>24.665737216900638</v>
      </c>
      <c r="BC572" s="270">
        <v>32.008303260864544</v>
      </c>
      <c r="BD572" s="270">
        <v>55.025950135006887</v>
      </c>
      <c r="BE572" s="270">
        <v>33.970961813433568</v>
      </c>
      <c r="BF572" s="270">
        <v>161.13405416674942</v>
      </c>
      <c r="BG572" s="26"/>
    </row>
    <row r="573" spans="1:59" s="96" customFormat="1" ht="12.75" x14ac:dyDescent="0.2">
      <c r="A573" s="13">
        <v>2.1</v>
      </c>
      <c r="B573" s="279">
        <v>810</v>
      </c>
      <c r="C573" s="408">
        <v>10.0689018777645</v>
      </c>
      <c r="D573" s="408">
        <v>33.139760232260997</v>
      </c>
      <c r="E573" s="408"/>
      <c r="F573" s="408"/>
      <c r="G573" s="408"/>
      <c r="H573" s="408"/>
      <c r="I573" s="408">
        <v>47.5540046121559</v>
      </c>
      <c r="J573" s="408">
        <v>6.52475747434291</v>
      </c>
      <c r="K573" s="408">
        <v>1.6585655832141499</v>
      </c>
      <c r="L573" s="408"/>
      <c r="M573" s="408"/>
      <c r="N573" s="408"/>
      <c r="O573" s="411">
        <v>1.05401022026158</v>
      </c>
      <c r="P573" s="417">
        <v>14.1343177853455</v>
      </c>
      <c r="Q573" s="237">
        <v>71.409960077152064</v>
      </c>
      <c r="R573" s="237">
        <v>0</v>
      </c>
      <c r="S573" s="237">
        <v>16.660514278137065</v>
      </c>
      <c r="T573" s="237">
        <v>0.30258539711645682</v>
      </c>
      <c r="U573" s="237">
        <v>7.6008705735734247E-2</v>
      </c>
      <c r="V573" s="237">
        <v>1.460136681986794</v>
      </c>
      <c r="W573" s="237">
        <v>4.8445558525769075</v>
      </c>
      <c r="X573" s="412">
        <v>5.2462390072949807</v>
      </c>
      <c r="Y573" s="270">
        <v>1.2265551587077361</v>
      </c>
      <c r="Z573" s="270">
        <v>97.421423302274007</v>
      </c>
      <c r="AA573" s="270">
        <v>36289.603027999343</v>
      </c>
      <c r="AB573" s="270">
        <v>316.53341775765318</v>
      </c>
      <c r="AC573" s="270">
        <v>4.2391854907683806</v>
      </c>
      <c r="AD573" s="270">
        <v>1.3353484064095356</v>
      </c>
      <c r="AE573" s="270">
        <v>1.7665390278092346</v>
      </c>
      <c r="AF573" s="270">
        <v>8.2389184789324041E-2</v>
      </c>
      <c r="AG573" s="270">
        <v>31.444219597554941</v>
      </c>
      <c r="AH573" s="270">
        <v>64.976418387572053</v>
      </c>
      <c r="AI573" s="270">
        <v>7.4060498339390124</v>
      </c>
      <c r="AJ573" s="270">
        <v>20.265992763565652</v>
      </c>
      <c r="AK573" s="270">
        <v>1093.54402040428</v>
      </c>
      <c r="AL573" s="270">
        <v>33.574516743640366</v>
      </c>
      <c r="AM573" s="270">
        <v>2.9391586235439848</v>
      </c>
      <c r="AN573" s="270">
        <v>137.72292278405243</v>
      </c>
      <c r="AO573" s="270">
        <v>4.0942368212601403</v>
      </c>
      <c r="AP573" s="270">
        <v>1242.1685265748079</v>
      </c>
      <c r="AQ573" s="270">
        <v>1.0279666714003337</v>
      </c>
      <c r="AR573" s="270">
        <v>1.4317430786718828</v>
      </c>
      <c r="AS573" s="270">
        <v>0.15944150327158549</v>
      </c>
      <c r="AT573" s="270">
        <v>0.74671883221486646</v>
      </c>
      <c r="AU573" s="270">
        <v>3.2116426257725905</v>
      </c>
      <c r="AV573" s="270">
        <v>0.123337404252842</v>
      </c>
      <c r="AW573" s="270">
        <v>0.29611517974161211</v>
      </c>
      <c r="AX573" s="270">
        <v>3.9095301460723632E-2</v>
      </c>
      <c r="AY573" s="270">
        <v>0.24153923403752234</v>
      </c>
      <c r="AZ573" s="270">
        <v>3.5611205113401996E-2</v>
      </c>
      <c r="BA573" s="270">
        <v>14.876188129505639</v>
      </c>
      <c r="BB573" s="270">
        <v>24.512602648992406</v>
      </c>
      <c r="BC573" s="270">
        <v>31.891577295185002</v>
      </c>
      <c r="BD573" s="270">
        <v>55.119430639051423</v>
      </c>
      <c r="BE573" s="270">
        <v>33.885199621708246</v>
      </c>
      <c r="BF573" s="270">
        <v>161.2228682030991</v>
      </c>
      <c r="BG573" s="26"/>
    </row>
    <row r="574" spans="1:59" s="96" customFormat="1" ht="12.75" x14ac:dyDescent="0.2">
      <c r="A574" s="13">
        <v>2.15</v>
      </c>
      <c r="B574" s="279">
        <v>810</v>
      </c>
      <c r="C574" s="408">
        <v>9.5381113422907404</v>
      </c>
      <c r="D574" s="408">
        <v>33.372242566663999</v>
      </c>
      <c r="E574" s="408"/>
      <c r="F574" s="408"/>
      <c r="G574" s="408"/>
      <c r="H574" s="408"/>
      <c r="I574" s="408">
        <v>47.4794812655174</v>
      </c>
      <c r="J574" s="408">
        <v>6.6536680880172501</v>
      </c>
      <c r="K574" s="408">
        <v>1.90248652928608</v>
      </c>
      <c r="L574" s="408"/>
      <c r="M574" s="408"/>
      <c r="N574" s="408"/>
      <c r="O574" s="411">
        <v>1.0540102082245499</v>
      </c>
      <c r="P574" s="417">
        <v>14.8065044551865</v>
      </c>
      <c r="Q574" s="237">
        <v>71.571189802496633</v>
      </c>
      <c r="R574" s="237">
        <v>0</v>
      </c>
      <c r="S574" s="237">
        <v>16.565278725643225</v>
      </c>
      <c r="T574" s="237">
        <v>0.30457361952627571</v>
      </c>
      <c r="U574" s="237">
        <v>7.6240929023169215E-2</v>
      </c>
      <c r="V574" s="237">
        <v>1.446733948594183</v>
      </c>
      <c r="W574" s="237">
        <v>4.8030487732663643</v>
      </c>
      <c r="X574" s="412">
        <v>5.2329342014501306</v>
      </c>
      <c r="Y574" s="270">
        <v>1.287135225387612</v>
      </c>
      <c r="Z574" s="270">
        <v>98.169284000608343</v>
      </c>
      <c r="AA574" s="270">
        <v>36089.713387893127</v>
      </c>
      <c r="AB574" s="270">
        <v>306.71735764772245</v>
      </c>
      <c r="AC574" s="270">
        <v>4.3975559334653598</v>
      </c>
      <c r="AD574" s="270">
        <v>1.3918251280775833</v>
      </c>
      <c r="AE574" s="270">
        <v>1.7634660590254208</v>
      </c>
      <c r="AF574" s="270">
        <v>8.2567723274786647E-2</v>
      </c>
      <c r="AG574" s="270">
        <v>32.843294096504387</v>
      </c>
      <c r="AH574" s="270">
        <v>67.182786633807737</v>
      </c>
      <c r="AI574" s="270">
        <v>7.5911216108783455</v>
      </c>
      <c r="AJ574" s="270">
        <v>21.172309352038212</v>
      </c>
      <c r="AK574" s="270">
        <v>1143.245389390783</v>
      </c>
      <c r="AL574" s="270">
        <v>34.303284608603057</v>
      </c>
      <c r="AM574" s="270">
        <v>2.9588181280373789</v>
      </c>
      <c r="AN574" s="270">
        <v>139.4004794555872</v>
      </c>
      <c r="AO574" s="270">
        <v>4.141656659558592</v>
      </c>
      <c r="AP574" s="270">
        <v>1232.5130928806668</v>
      </c>
      <c r="AQ574" s="270">
        <v>1.034073280120541</v>
      </c>
      <c r="AR574" s="270">
        <v>1.436217408056321</v>
      </c>
      <c r="AS574" s="270">
        <v>0.15984161843839609</v>
      </c>
      <c r="AT574" s="270">
        <v>0.74834808663594943</v>
      </c>
      <c r="AU574" s="270">
        <v>3.2182639631266223</v>
      </c>
      <c r="AV574" s="270">
        <v>0.12358620099740174</v>
      </c>
      <c r="AW574" s="270">
        <v>0.2966864507768629</v>
      </c>
      <c r="AX574" s="270">
        <v>3.9169017784542702E-2</v>
      </c>
      <c r="AY574" s="270">
        <v>0.24198940017702938</v>
      </c>
      <c r="AZ574" s="270">
        <v>3.5677343551937281E-2</v>
      </c>
      <c r="BA574" s="270">
        <v>14.904388195685884</v>
      </c>
      <c r="BB574" s="270">
        <v>23.77063453811423</v>
      </c>
      <c r="BC574" s="270">
        <v>31.799610662176388</v>
      </c>
      <c r="BD574" s="270">
        <v>55.348366152561674</v>
      </c>
      <c r="BE574" s="270">
        <v>33.698130829866216</v>
      </c>
      <c r="BF574" s="270">
        <v>161.6540068079581</v>
      </c>
      <c r="BG574" s="26"/>
    </row>
    <row r="575" spans="1:59" s="96" customFormat="1" ht="12.75" x14ac:dyDescent="0.2">
      <c r="A575" s="13">
        <v>2.2000000000000002</v>
      </c>
      <c r="B575" s="279">
        <v>810</v>
      </c>
      <c r="C575" s="408">
        <v>9.2275489785323508</v>
      </c>
      <c r="D575" s="408">
        <v>33.535730065440802</v>
      </c>
      <c r="E575" s="408"/>
      <c r="F575" s="408"/>
      <c r="G575" s="408"/>
      <c r="H575" s="408"/>
      <c r="I575" s="408">
        <v>47.540657489100298</v>
      </c>
      <c r="J575" s="408">
        <v>6.7431356071662796</v>
      </c>
      <c r="K575" s="408">
        <v>1.89891764066211</v>
      </c>
      <c r="L575" s="408"/>
      <c r="M575" s="408"/>
      <c r="N575" s="408"/>
      <c r="O575" s="411">
        <v>1.05401021909809</v>
      </c>
      <c r="P575" s="417">
        <v>15.3068382088974</v>
      </c>
      <c r="Q575" s="237">
        <v>71.659265478403327</v>
      </c>
      <c r="R575" s="237">
        <v>0</v>
      </c>
      <c r="S575" s="237">
        <v>16.461584539888491</v>
      </c>
      <c r="T575" s="237">
        <v>0.312176164993137</v>
      </c>
      <c r="U575" s="237">
        <v>7.7200943404206746E-2</v>
      </c>
      <c r="V575" s="237">
        <v>1.4564884006157142</v>
      </c>
      <c r="W575" s="237">
        <v>4.5886877843734633</v>
      </c>
      <c r="X575" s="412">
        <v>5.4445966883216252</v>
      </c>
      <c r="Y575" s="270">
        <v>1.3286466889256094</v>
      </c>
      <c r="Z575" s="270">
        <v>100.56236728185354</v>
      </c>
      <c r="AA575" s="270">
        <v>36901.430404173188</v>
      </c>
      <c r="AB575" s="270">
        <v>312.26661180858292</v>
      </c>
      <c r="AC575" s="270">
        <v>4.4945945565480834</v>
      </c>
      <c r="AD575" s="270">
        <v>1.4277937638674298</v>
      </c>
      <c r="AE575" s="270">
        <v>1.7665187626862002</v>
      </c>
      <c r="AF575" s="270">
        <v>8.269447398996628E-2</v>
      </c>
      <c r="AG575" s="270">
        <v>33.711597026621419</v>
      </c>
      <c r="AH575" s="270">
        <v>68.505678803975883</v>
      </c>
      <c r="AI575" s="270">
        <v>7.6969075927892074</v>
      </c>
      <c r="AJ575" s="270">
        <v>21.733710544418315</v>
      </c>
      <c r="AK575" s="270">
        <v>1174.1777810349654</v>
      </c>
      <c r="AL575" s="270">
        <v>34.706704382434161</v>
      </c>
      <c r="AM575" s="270">
        <v>2.9650365396115101</v>
      </c>
      <c r="AN575" s="270">
        <v>140.21154039533192</v>
      </c>
      <c r="AO575" s="270">
        <v>4.1651126000052257</v>
      </c>
      <c r="AP575" s="270">
        <v>1232.8497534079995</v>
      </c>
      <c r="AQ575" s="270">
        <v>1.0358424594949569</v>
      </c>
      <c r="AR575" s="270">
        <v>1.435908618035856</v>
      </c>
      <c r="AS575" s="270">
        <v>0.1597414653823267</v>
      </c>
      <c r="AT575" s="270">
        <v>0.74771549564270734</v>
      </c>
      <c r="AU575" s="270">
        <v>3.2152718743418767</v>
      </c>
      <c r="AV575" s="270">
        <v>0.12346770085607206</v>
      </c>
      <c r="AW575" s="270">
        <v>0.29638344697561109</v>
      </c>
      <c r="AX575" s="270">
        <v>3.912772654624929E-2</v>
      </c>
      <c r="AY575" s="270">
        <v>0.24173054074104131</v>
      </c>
      <c r="AZ575" s="270">
        <v>3.5638967073882928E-2</v>
      </c>
      <c r="BA575" s="270">
        <v>14.888709567064996</v>
      </c>
      <c r="BB575" s="270">
        <v>23.775496368484411</v>
      </c>
      <c r="BC575" s="270">
        <v>31.711525613241431</v>
      </c>
      <c r="BD575" s="270">
        <v>55.401854931678017</v>
      </c>
      <c r="BE575" s="270">
        <v>33.648063697374809</v>
      </c>
      <c r="BF575" s="270">
        <v>161.60219086030722</v>
      </c>
      <c r="BG575" s="26"/>
    </row>
    <row r="576" spans="1:59" s="96" customFormat="1" ht="12.75" x14ac:dyDescent="0.2">
      <c r="A576" s="13">
        <v>2.25</v>
      </c>
      <c r="B576" s="279">
        <v>810</v>
      </c>
      <c r="C576" s="408">
        <v>8.8044053165813505</v>
      </c>
      <c r="D576" s="408">
        <v>33.7221502917454</v>
      </c>
      <c r="E576" s="408"/>
      <c r="F576" s="408"/>
      <c r="G576" s="408"/>
      <c r="H576" s="408"/>
      <c r="I576" s="408">
        <v>47.502020088700803</v>
      </c>
      <c r="J576" s="408">
        <v>6.84901430992314</v>
      </c>
      <c r="K576" s="408">
        <v>2.0683997938399998</v>
      </c>
      <c r="L576" s="408"/>
      <c r="M576" s="408"/>
      <c r="N576" s="408"/>
      <c r="O576" s="411">
        <v>1.05401019920934</v>
      </c>
      <c r="P576" s="417">
        <v>15.956467386297</v>
      </c>
      <c r="Q576" s="237">
        <v>71.80535908011197</v>
      </c>
      <c r="R576" s="237">
        <v>0</v>
      </c>
      <c r="S576" s="237">
        <v>16.365900057832132</v>
      </c>
      <c r="T576" s="237">
        <v>0.31320913008706958</v>
      </c>
      <c r="U576" s="237">
        <v>7.6570053073442737E-2</v>
      </c>
      <c r="V576" s="237">
        <v>1.4504708171647114</v>
      </c>
      <c r="W576" s="237">
        <v>4.5063487867890872</v>
      </c>
      <c r="X576" s="412">
        <v>5.482142074941585</v>
      </c>
      <c r="Y576" s="270">
        <v>1.3855337236081837</v>
      </c>
      <c r="Z576" s="270">
        <v>101.54196670472942</v>
      </c>
      <c r="AA576" s="270">
        <v>36898.205926095208</v>
      </c>
      <c r="AB576" s="270">
        <v>306.46626908033977</v>
      </c>
      <c r="AC576" s="270">
        <v>4.6356056261910279</v>
      </c>
      <c r="AD576" s="270">
        <v>1.4790726231761446</v>
      </c>
      <c r="AE576" s="270">
        <v>1.7648948688461907</v>
      </c>
      <c r="AF576" s="270">
        <v>8.28415023561479E-2</v>
      </c>
      <c r="AG576" s="270">
        <v>34.98365054723596</v>
      </c>
      <c r="AH576" s="270">
        <v>70.443202651998746</v>
      </c>
      <c r="AI576" s="270">
        <v>7.854359062035825</v>
      </c>
      <c r="AJ576" s="270">
        <v>22.557905872291091</v>
      </c>
      <c r="AK576" s="270">
        <v>1219.512547233209</v>
      </c>
      <c r="AL576" s="270">
        <v>35.318129406200235</v>
      </c>
      <c r="AM576" s="270">
        <v>2.9799232034874952</v>
      </c>
      <c r="AN576" s="270">
        <v>141.55797372169101</v>
      </c>
      <c r="AO576" s="270">
        <v>4.2032686414881724</v>
      </c>
      <c r="AP576" s="270">
        <v>1226.2443475197833</v>
      </c>
      <c r="AQ576" s="270">
        <v>1.040427934110026</v>
      </c>
      <c r="AR576" s="270">
        <v>1.4389201406645162</v>
      </c>
      <c r="AS576" s="270">
        <v>0.15999580842552477</v>
      </c>
      <c r="AT576" s="270">
        <v>0.74870508871016672</v>
      </c>
      <c r="AU576" s="270">
        <v>3.2192075030890894</v>
      </c>
      <c r="AV576" s="270">
        <v>0.12361433534221961</v>
      </c>
      <c r="AW576" s="270">
        <v>0.29671379906823048</v>
      </c>
      <c r="AX576" s="270">
        <v>3.9169903355890601E-2</v>
      </c>
      <c r="AY576" s="270">
        <v>0.24198670085120264</v>
      </c>
      <c r="AZ576" s="270">
        <v>3.567652741612521E-2</v>
      </c>
      <c r="BA576" s="270">
        <v>14.90486311477413</v>
      </c>
      <c r="BB576" s="270">
        <v>23.284685762886944</v>
      </c>
      <c r="BC576" s="270">
        <v>31.635268424899014</v>
      </c>
      <c r="BD576" s="270">
        <v>55.572557314980301</v>
      </c>
      <c r="BE576" s="270">
        <v>33.510975618529848</v>
      </c>
      <c r="BF576" s="270">
        <v>161.89009004541757</v>
      </c>
      <c r="BG576" s="26"/>
    </row>
    <row r="577" spans="1:59" s="96" customFormat="1" ht="12.75" x14ac:dyDescent="0.2">
      <c r="A577" s="13">
        <v>2.2999999999999998</v>
      </c>
      <c r="B577" s="279">
        <v>810</v>
      </c>
      <c r="C577" s="408">
        <v>8.5585705956663798</v>
      </c>
      <c r="D577" s="408">
        <v>33.8507927699657</v>
      </c>
      <c r="E577" s="408"/>
      <c r="F577" s="408"/>
      <c r="G577" s="408"/>
      <c r="H577" s="408"/>
      <c r="I577" s="408">
        <v>47.579196523548703</v>
      </c>
      <c r="J577" s="408">
        <v>6.9249953503159603</v>
      </c>
      <c r="K577" s="408">
        <v>2.0324345570497599</v>
      </c>
      <c r="L577" s="408"/>
      <c r="M577" s="408"/>
      <c r="N577" s="408"/>
      <c r="O577" s="411">
        <v>1.05401020345345</v>
      </c>
      <c r="P577" s="417">
        <v>16.4338835829092</v>
      </c>
      <c r="Q577" s="237">
        <v>71.876826217985723</v>
      </c>
      <c r="R577" s="237">
        <v>0</v>
      </c>
      <c r="S577" s="237">
        <v>16.263578066518143</v>
      </c>
      <c r="T577" s="237">
        <v>0.31982600805522793</v>
      </c>
      <c r="U577" s="237">
        <v>7.6756801469349892E-2</v>
      </c>
      <c r="V577" s="237">
        <v>1.4659161737453472</v>
      </c>
      <c r="W577" s="237">
        <v>4.270139818567718</v>
      </c>
      <c r="X577" s="412">
        <v>5.7269569136584968</v>
      </c>
      <c r="Y577" s="270">
        <v>1.4242683882737606</v>
      </c>
      <c r="Z577" s="270">
        <v>104.04032675214093</v>
      </c>
      <c r="AA577" s="270">
        <v>37791.800720136322</v>
      </c>
      <c r="AB577" s="270">
        <v>313.42027502818951</v>
      </c>
      <c r="AC577" s="270">
        <v>4.7205994010377941</v>
      </c>
      <c r="AD577" s="270">
        <v>1.5112745405419872</v>
      </c>
      <c r="AE577" s="270">
        <v>1.7684154023233127</v>
      </c>
      <c r="AF577" s="270">
        <v>8.2947383641109859E-2</v>
      </c>
      <c r="AG577" s="270">
        <v>35.758010751641713</v>
      </c>
      <c r="AH577" s="270">
        <v>71.581073352251593</v>
      </c>
      <c r="AI577" s="270">
        <v>7.942152247722281</v>
      </c>
      <c r="AJ577" s="270">
        <v>23.05836127525847</v>
      </c>
      <c r="AK577" s="270">
        <v>1247.1955737985577</v>
      </c>
      <c r="AL577" s="270">
        <v>35.646394696847601</v>
      </c>
      <c r="AM577" s="270">
        <v>2.9834883106910186</v>
      </c>
      <c r="AN577" s="270">
        <v>142.16922971148983</v>
      </c>
      <c r="AO577" s="270">
        <v>4.2211863434923167</v>
      </c>
      <c r="AP577" s="270">
        <v>1227.8189554759369</v>
      </c>
      <c r="AQ577" s="270">
        <v>1.0413654702893111</v>
      </c>
      <c r="AR577" s="270">
        <v>1.4378868404477088</v>
      </c>
      <c r="AS577" s="270">
        <v>0.15982611686331183</v>
      </c>
      <c r="AT577" s="270">
        <v>0.74777443220945994</v>
      </c>
      <c r="AU577" s="270">
        <v>3.2149759836908305</v>
      </c>
      <c r="AV577" s="270">
        <v>0.12344884724048803</v>
      </c>
      <c r="AW577" s="270">
        <v>0.29630077888068118</v>
      </c>
      <c r="AX577" s="270">
        <v>3.9114260379217343E-2</v>
      </c>
      <c r="AY577" s="270">
        <v>0.24163968425190521</v>
      </c>
      <c r="AZ577" s="270">
        <v>3.5625167414802719E-2</v>
      </c>
      <c r="BA577" s="270">
        <v>14.883692471146919</v>
      </c>
      <c r="BB577" s="270">
        <v>23.381381488177478</v>
      </c>
      <c r="BC577" s="270">
        <v>31.56268994570674</v>
      </c>
      <c r="BD577" s="270">
        <v>55.597891945288644</v>
      </c>
      <c r="BE577" s="270">
        <v>33.485561685532232</v>
      </c>
      <c r="BF577" s="270">
        <v>161.77159911077848</v>
      </c>
      <c r="BG577" s="26"/>
    </row>
    <row r="578" spans="1:59" s="96" customFormat="1" ht="12.75" x14ac:dyDescent="0.2">
      <c r="A578" s="13">
        <v>2.3499999999999801</v>
      </c>
      <c r="B578" s="279">
        <v>810</v>
      </c>
      <c r="C578" s="408">
        <v>8.2007079167239194</v>
      </c>
      <c r="D578" s="408">
        <v>34.009084254232597</v>
      </c>
      <c r="E578" s="408"/>
      <c r="F578" s="408"/>
      <c r="G578" s="408"/>
      <c r="H578" s="408"/>
      <c r="I578" s="408">
        <v>47.5931857416886</v>
      </c>
      <c r="J578" s="408">
        <v>7.0178611845461001</v>
      </c>
      <c r="K578" s="408">
        <v>2.1251507006200598</v>
      </c>
      <c r="L578" s="408"/>
      <c r="M578" s="408"/>
      <c r="N578" s="408"/>
      <c r="O578" s="411">
        <v>1.0540102021887201</v>
      </c>
      <c r="P578" s="417">
        <v>17.100782214267699</v>
      </c>
      <c r="Q578" s="237">
        <v>72.032289337120574</v>
      </c>
      <c r="R578" s="237">
        <v>0</v>
      </c>
      <c r="S578" s="237">
        <v>16.137937349251558</v>
      </c>
      <c r="T578" s="237">
        <v>0.32503047616478598</v>
      </c>
      <c r="U578" s="237">
        <v>7.7998774274372878E-2</v>
      </c>
      <c r="V578" s="237">
        <v>1.4607768042814484</v>
      </c>
      <c r="W578" s="237">
        <v>4.1031413997147617</v>
      </c>
      <c r="X578" s="412">
        <v>5.862825859192478</v>
      </c>
      <c r="Y578" s="270">
        <v>1.4807179745397661</v>
      </c>
      <c r="Z578" s="270">
        <v>105.68127758694555</v>
      </c>
      <c r="AA578" s="270">
        <v>38137.484199529485</v>
      </c>
      <c r="AB578" s="270">
        <v>312.36955491147694</v>
      </c>
      <c r="AC578" s="270">
        <v>4.8515271728720668</v>
      </c>
      <c r="AD578" s="270">
        <v>1.5599543157266473</v>
      </c>
      <c r="AE578" s="270">
        <v>1.7687194425040056</v>
      </c>
      <c r="AF578" s="270">
        <v>8.3079869475389242E-2</v>
      </c>
      <c r="AG578" s="270">
        <v>36.959580020815032</v>
      </c>
      <c r="AH578" s="270">
        <v>73.34718881945912</v>
      </c>
      <c r="AI578" s="270">
        <v>8.080730756043117</v>
      </c>
      <c r="AJ578" s="270">
        <v>23.83648975532277</v>
      </c>
      <c r="AK578" s="270">
        <v>1290.1695373761308</v>
      </c>
      <c r="AL578" s="270">
        <v>36.174339497966486</v>
      </c>
      <c r="AM578" s="270">
        <v>2.9938777192649133</v>
      </c>
      <c r="AN578" s="270">
        <v>143.2551042072848</v>
      </c>
      <c r="AO578" s="270">
        <v>4.2522968189597252</v>
      </c>
      <c r="AP578" s="270">
        <v>1224.2436309085504</v>
      </c>
      <c r="AQ578" s="270">
        <v>1.0444906178865083</v>
      </c>
      <c r="AR578" s="270">
        <v>1.4391537196108519</v>
      </c>
      <c r="AS578" s="270">
        <v>0.15989435209752165</v>
      </c>
      <c r="AT578" s="270">
        <v>0.74791250405941512</v>
      </c>
      <c r="AU578" s="270">
        <v>3.2152753668561154</v>
      </c>
      <c r="AV578" s="270">
        <v>0.1234562946663212</v>
      </c>
      <c r="AW578" s="270">
        <v>0.29629855164605634</v>
      </c>
      <c r="AX578" s="270">
        <v>3.9112595162488599E-2</v>
      </c>
      <c r="AY578" s="270">
        <v>0.24162521604648171</v>
      </c>
      <c r="AZ578" s="270">
        <v>3.5622811679072025E-2</v>
      </c>
      <c r="BA578" s="270">
        <v>14.883110635892145</v>
      </c>
      <c r="BB578" s="270">
        <v>23.116222165540481</v>
      </c>
      <c r="BC578" s="270">
        <v>31.491753196747556</v>
      </c>
      <c r="BD578" s="270">
        <v>55.713780755843111</v>
      </c>
      <c r="BE578" s="270">
        <v>33.389877157593538</v>
      </c>
      <c r="BF578" s="270">
        <v>161.88829397717504</v>
      </c>
      <c r="BG578" s="26"/>
    </row>
    <row r="579" spans="1:59" s="96" customFormat="1" ht="12.75" x14ac:dyDescent="0.2">
      <c r="A579" s="13">
        <v>2.4</v>
      </c>
      <c r="B579" s="279">
        <v>810</v>
      </c>
      <c r="C579" s="408">
        <v>7.9680242995506001</v>
      </c>
      <c r="D579" s="408">
        <v>34.117713909087499</v>
      </c>
      <c r="E579" s="408"/>
      <c r="F579" s="408"/>
      <c r="G579" s="408"/>
      <c r="H579" s="408"/>
      <c r="I579" s="408">
        <v>47.6284161652584</v>
      </c>
      <c r="J579" s="408">
        <v>7.0861101895797596</v>
      </c>
      <c r="K579" s="408">
        <v>2.1457252311738602</v>
      </c>
      <c r="L579" s="408"/>
      <c r="M579" s="408"/>
      <c r="N579" s="408"/>
      <c r="O579" s="411">
        <v>1.0540102053499001</v>
      </c>
      <c r="P579" s="417">
        <v>17.588740331408001</v>
      </c>
      <c r="Q579" s="237">
        <v>72.096509962158621</v>
      </c>
      <c r="R579" s="237">
        <v>0</v>
      </c>
      <c r="S579" s="237">
        <v>16.064013191129504</v>
      </c>
      <c r="T579" s="237">
        <v>0.32697329255634094</v>
      </c>
      <c r="U579" s="237">
        <v>7.749627986863325E-2</v>
      </c>
      <c r="V579" s="237">
        <v>1.4772755700416913</v>
      </c>
      <c r="W579" s="237">
        <v>3.9271079011856891</v>
      </c>
      <c r="X579" s="412">
        <v>6.0306238030595374</v>
      </c>
      <c r="Y579" s="270">
        <v>1.5210301424656238</v>
      </c>
      <c r="Z579" s="270">
        <v>107.38857374617243</v>
      </c>
      <c r="AA579" s="270">
        <v>38646.951728118387</v>
      </c>
      <c r="AB579" s="270">
        <v>314.80929468567604</v>
      </c>
      <c r="AC579" s="270">
        <v>4.9403019095852576</v>
      </c>
      <c r="AD579" s="270">
        <v>1.5935622078682019</v>
      </c>
      <c r="AE579" s="270">
        <v>1.7702417781813613</v>
      </c>
      <c r="AF579" s="270">
        <v>8.3172361771914005E-2</v>
      </c>
      <c r="AG579" s="270">
        <v>37.782292484002262</v>
      </c>
      <c r="AH579" s="270">
        <v>74.532088460106436</v>
      </c>
      <c r="AI579" s="270">
        <v>8.1715993267060885</v>
      </c>
      <c r="AJ579" s="270">
        <v>24.368953567927232</v>
      </c>
      <c r="AK579" s="270">
        <v>1319.6469391276271</v>
      </c>
      <c r="AL579" s="270">
        <v>36.515880721933208</v>
      </c>
      <c r="AM579" s="270">
        <v>2.9993045874994277</v>
      </c>
      <c r="AN579" s="270">
        <v>143.92080032374116</v>
      </c>
      <c r="AO579" s="270">
        <v>4.2715370987372445</v>
      </c>
      <c r="AP579" s="270">
        <v>1223.5339568460574</v>
      </c>
      <c r="AQ579" s="270">
        <v>1.0460713543532922</v>
      </c>
      <c r="AR579" s="270">
        <v>1.4392459804518301</v>
      </c>
      <c r="AS579" s="270">
        <v>0.15985538895175644</v>
      </c>
      <c r="AT579" s="270">
        <v>0.74760755039921334</v>
      </c>
      <c r="AU579" s="270">
        <v>3.2137618204357783</v>
      </c>
      <c r="AV579" s="270">
        <v>0.12339545702554318</v>
      </c>
      <c r="AW579" s="270">
        <v>0.29613866133572764</v>
      </c>
      <c r="AX579" s="270">
        <v>3.9090524808732728E-2</v>
      </c>
      <c r="AY579" s="270">
        <v>0.24148598819525049</v>
      </c>
      <c r="AZ579" s="270">
        <v>3.5602120801152708E-2</v>
      </c>
      <c r="BA579" s="270">
        <v>14.874731204053781</v>
      </c>
      <c r="BB579" s="270">
        <v>23.056036506277376</v>
      </c>
      <c r="BC579" s="270">
        <v>31.438142453294258</v>
      </c>
      <c r="BD579" s="270">
        <v>55.76956216871092</v>
      </c>
      <c r="BE579" s="270">
        <v>33.345084643031804</v>
      </c>
      <c r="BF579" s="270">
        <v>161.88887355961921</v>
      </c>
      <c r="BG579" s="26"/>
    </row>
    <row r="580" spans="1:59" s="96" customFormat="1" ht="12.75" x14ac:dyDescent="0.2">
      <c r="A580" s="13">
        <v>2.4499999999999802</v>
      </c>
      <c r="B580" s="279">
        <v>810</v>
      </c>
      <c r="C580" s="408">
        <v>7.6961809462393003</v>
      </c>
      <c r="D580" s="408">
        <v>34.247155680837103</v>
      </c>
      <c r="E580" s="408"/>
      <c r="F580" s="408"/>
      <c r="G580" s="408"/>
      <c r="H580" s="408"/>
      <c r="I580" s="408">
        <v>47.677073734409099</v>
      </c>
      <c r="J580" s="408">
        <v>7.1645332608333998</v>
      </c>
      <c r="K580" s="408">
        <v>2.1610461702897199</v>
      </c>
      <c r="L580" s="408"/>
      <c r="M580" s="408"/>
      <c r="N580" s="408"/>
      <c r="O580" s="411">
        <v>1.05401020739137</v>
      </c>
      <c r="P580" s="417">
        <v>18.201468560742299</v>
      </c>
      <c r="Q580" s="237">
        <v>72.230643665874467</v>
      </c>
      <c r="R580" s="237">
        <v>0</v>
      </c>
      <c r="S580" s="237">
        <v>15.91993745776028</v>
      </c>
      <c r="T580" s="237">
        <v>0.33636400295676744</v>
      </c>
      <c r="U580" s="237">
        <v>7.9341352199782098E-2</v>
      </c>
      <c r="V580" s="237">
        <v>1.4747245880795821</v>
      </c>
      <c r="W580" s="237">
        <v>3.7010245881940671</v>
      </c>
      <c r="X580" s="412">
        <v>6.2579643449350488</v>
      </c>
      <c r="Y580" s="270">
        <v>1.5712657240331265</v>
      </c>
      <c r="Z580" s="270">
        <v>109.59488248931565</v>
      </c>
      <c r="AA580" s="270">
        <v>39323.940988484843</v>
      </c>
      <c r="AB580" s="270">
        <v>318.41405379620096</v>
      </c>
      <c r="AC580" s="270">
        <v>5.0480856662017199</v>
      </c>
      <c r="AD580" s="270">
        <v>1.6347493994576892</v>
      </c>
      <c r="AE580" s="270">
        <v>1.7723144742892898</v>
      </c>
      <c r="AF580" s="270">
        <v>8.3281953786162599E-2</v>
      </c>
      <c r="AG580" s="270">
        <v>38.790107100802253</v>
      </c>
      <c r="AH580" s="270">
        <v>75.962116112672334</v>
      </c>
      <c r="AI580" s="270">
        <v>8.2797833845170885</v>
      </c>
      <c r="AJ580" s="270">
        <v>25.021226787989658</v>
      </c>
      <c r="AK580" s="270">
        <v>1355.8070406811655</v>
      </c>
      <c r="AL580" s="270">
        <v>36.919980014341299</v>
      </c>
      <c r="AM580" s="270">
        <v>3.0052675902214641</v>
      </c>
      <c r="AN580" s="270">
        <v>144.69174402685161</v>
      </c>
      <c r="AO580" s="270">
        <v>4.2938605613137959</v>
      </c>
      <c r="AP580" s="270">
        <v>1223.0455732289654</v>
      </c>
      <c r="AQ580" s="270">
        <v>1.0477871043160947</v>
      </c>
      <c r="AR580" s="270">
        <v>1.4391414606955431</v>
      </c>
      <c r="AS580" s="270">
        <v>0.15978582540243758</v>
      </c>
      <c r="AT580" s="270">
        <v>0.74713783534380807</v>
      </c>
      <c r="AU580" s="270">
        <v>3.2115036675816517</v>
      </c>
      <c r="AV580" s="270">
        <v>0.12330555503921917</v>
      </c>
      <c r="AW580" s="270">
        <v>0.29590652477647111</v>
      </c>
      <c r="AX580" s="270">
        <v>3.9058741062000059E-2</v>
      </c>
      <c r="AY580" s="270">
        <v>0.24128623729986384</v>
      </c>
      <c r="AZ580" s="270">
        <v>3.5572475236863278E-2</v>
      </c>
      <c r="BA580" s="270">
        <v>14.862655394559248</v>
      </c>
      <c r="BB580" s="270">
        <v>23.009451393018825</v>
      </c>
      <c r="BC580" s="270">
        <v>31.372931840475523</v>
      </c>
      <c r="BD580" s="270">
        <v>55.828619617016422</v>
      </c>
      <c r="BE580" s="270">
        <v>33.295509655484004</v>
      </c>
      <c r="BF580" s="270">
        <v>161.86724328262798</v>
      </c>
      <c r="BG580" s="26"/>
    </row>
    <row r="581" spans="1:59" s="96" customFormat="1" ht="12.75" x14ac:dyDescent="0.2">
      <c r="A581" s="13">
        <v>2.5</v>
      </c>
      <c r="B581" s="279">
        <v>810</v>
      </c>
      <c r="C581" s="408">
        <v>7.5097522280661</v>
      </c>
      <c r="D581" s="408">
        <v>34.332874493979801</v>
      </c>
      <c r="E581" s="408"/>
      <c r="F581" s="408"/>
      <c r="G581" s="408"/>
      <c r="H581" s="408"/>
      <c r="I581" s="408">
        <v>47.733090380893501</v>
      </c>
      <c r="J581" s="408">
        <v>7.2242249561573999</v>
      </c>
      <c r="K581" s="408">
        <v>2.1460477208086601</v>
      </c>
      <c r="L581" s="408"/>
      <c r="M581" s="408"/>
      <c r="N581" s="408"/>
      <c r="O581" s="411">
        <v>1.05401022009458</v>
      </c>
      <c r="P581" s="417">
        <v>18.662511804928499</v>
      </c>
      <c r="Q581" s="237">
        <v>72.286369558276746</v>
      </c>
      <c r="R581" s="237">
        <v>0</v>
      </c>
      <c r="S581" s="237">
        <v>15.836198620503982</v>
      </c>
      <c r="T581" s="237">
        <v>0.34038929390792294</v>
      </c>
      <c r="U581" s="237">
        <v>7.9068680823378937E-2</v>
      </c>
      <c r="V581" s="237">
        <v>1.4877043902241276</v>
      </c>
      <c r="W581" s="237">
        <v>3.4955251739960511</v>
      </c>
      <c r="X581" s="412">
        <v>6.4747442822678023</v>
      </c>
      <c r="Y581" s="270">
        <v>1.608505223033746</v>
      </c>
      <c r="Z581" s="270">
        <v>111.5871387419041</v>
      </c>
      <c r="AA581" s="270">
        <v>39996.129358022772</v>
      </c>
      <c r="AB581" s="270">
        <v>323.05182207051149</v>
      </c>
      <c r="AC581" s="270">
        <v>5.1248280211377955</v>
      </c>
      <c r="AD581" s="270">
        <v>1.6644270729944501</v>
      </c>
      <c r="AE581" s="270">
        <v>1.7745920981475169</v>
      </c>
      <c r="AF581" s="270">
        <v>8.3361108409336623E-2</v>
      </c>
      <c r="AG581" s="270">
        <v>39.511019580979365</v>
      </c>
      <c r="AH581" s="270">
        <v>76.967046447444588</v>
      </c>
      <c r="AI581" s="270">
        <v>8.3543531950504271</v>
      </c>
      <c r="AJ581" s="270">
        <v>25.487405554421315</v>
      </c>
      <c r="AK581" s="270">
        <v>1381.7247829808546</v>
      </c>
      <c r="AL581" s="270">
        <v>37.194629782410431</v>
      </c>
      <c r="AM581" s="270">
        <v>3.0082515463879225</v>
      </c>
      <c r="AN581" s="270">
        <v>145.18518334190659</v>
      </c>
      <c r="AO581" s="270">
        <v>4.3083843512579856</v>
      </c>
      <c r="AP581" s="270">
        <v>1223.7127294691518</v>
      </c>
      <c r="AQ581" s="270">
        <v>1.048593153496332</v>
      </c>
      <c r="AR581" s="270">
        <v>1.4384545457380673</v>
      </c>
      <c r="AS581" s="270">
        <v>0.15966770593356452</v>
      </c>
      <c r="AT581" s="270">
        <v>0.74648085588505031</v>
      </c>
      <c r="AU581" s="270">
        <v>3.208503590947589</v>
      </c>
      <c r="AV581" s="270">
        <v>0.12318804522615583</v>
      </c>
      <c r="AW581" s="270">
        <v>0.29561235104940087</v>
      </c>
      <c r="AX581" s="270">
        <v>3.9019044687700191E-2</v>
      </c>
      <c r="AY581" s="270">
        <v>0.24103842868499695</v>
      </c>
      <c r="AZ581" s="270">
        <v>3.5535779476301065E-2</v>
      </c>
      <c r="BA581" s="270">
        <v>14.847541634613334</v>
      </c>
      <c r="BB581" s="270">
        <v>23.047508526675724</v>
      </c>
      <c r="BC581" s="270">
        <v>31.327321616714372</v>
      </c>
      <c r="BD581" s="270">
        <v>55.85692488279458</v>
      </c>
      <c r="BE581" s="270">
        <v>33.272783226623346</v>
      </c>
      <c r="BF581" s="270">
        <v>161.79336510144472</v>
      </c>
      <c r="BG581" s="26"/>
    </row>
    <row r="582" spans="1:59" s="96" customFormat="1" ht="12.75" x14ac:dyDescent="0.2">
      <c r="A582" s="13">
        <v>0.5</v>
      </c>
      <c r="B582" s="279">
        <v>820</v>
      </c>
      <c r="C582" s="408">
        <v>16.411247376043601</v>
      </c>
      <c r="D582" s="408">
        <v>17.748050940866701</v>
      </c>
      <c r="E582" s="408">
        <v>10.292288482102</v>
      </c>
      <c r="F582" s="408">
        <v>23.112364467068002</v>
      </c>
      <c r="G582" s="408">
        <v>31.394754111561198</v>
      </c>
      <c r="H582" s="408"/>
      <c r="I582" s="408"/>
      <c r="J582" s="408"/>
      <c r="K582" s="408"/>
      <c r="L582" s="408">
        <v>1.0412946223583599</v>
      </c>
      <c r="M582" s="408"/>
      <c r="N582" s="408"/>
      <c r="O582" s="411"/>
      <c r="P582" s="417">
        <v>5.6488194878345297</v>
      </c>
      <c r="Q582" s="237">
        <v>71.998931544183392</v>
      </c>
      <c r="R582" s="237">
        <v>0</v>
      </c>
      <c r="S582" s="237">
        <v>14.212916121745858</v>
      </c>
      <c r="T582" s="237">
        <v>3.3974828610354488</v>
      </c>
      <c r="U582" s="237">
        <v>0.57887986694491289</v>
      </c>
      <c r="V582" s="237">
        <v>3.0362676252752179</v>
      </c>
      <c r="W582" s="237">
        <v>3.4038382539637091</v>
      </c>
      <c r="X582" s="412">
        <v>3.3716837268514612</v>
      </c>
      <c r="Y582" s="270">
        <v>0.52915593115209425</v>
      </c>
      <c r="Z582" s="270">
        <v>63.73533146373854</v>
      </c>
      <c r="AA582" s="270">
        <v>15715.704103286453</v>
      </c>
      <c r="AB582" s="270">
        <v>133.980069172974</v>
      </c>
      <c r="AC582" s="270">
        <v>2.5284669812994567</v>
      </c>
      <c r="AD582" s="270">
        <v>0.77555602272198276</v>
      </c>
      <c r="AE582" s="270">
        <v>9.6198369625276801</v>
      </c>
      <c r="AF582" s="270">
        <v>0.43797460524230541</v>
      </c>
      <c r="AG582" s="270">
        <v>11.017702652854737</v>
      </c>
      <c r="AH582" s="270">
        <v>24.012550100595895</v>
      </c>
      <c r="AI582" s="270">
        <v>2.8893232989850239</v>
      </c>
      <c r="AJ582" s="270">
        <v>6.1600377670006372</v>
      </c>
      <c r="AK582" s="270">
        <v>71.983641468133342</v>
      </c>
      <c r="AL582" s="270">
        <v>12.325096716803563</v>
      </c>
      <c r="AM582" s="270">
        <v>2.7658012214122047</v>
      </c>
      <c r="AN582" s="270">
        <v>171.09032092389796</v>
      </c>
      <c r="AO582" s="270">
        <v>3.5903904505227708</v>
      </c>
      <c r="AP582" s="270">
        <v>3673.9386173787789</v>
      </c>
      <c r="AQ582" s="270">
        <v>0.71637381820244206</v>
      </c>
      <c r="AR582" s="270">
        <v>3.3708533149123543</v>
      </c>
      <c r="AS582" s="270">
        <v>0.57012469160596824</v>
      </c>
      <c r="AT582" s="270">
        <v>3.8908918509006605</v>
      </c>
      <c r="AU582" s="270">
        <v>20.748383586733187</v>
      </c>
      <c r="AV582" s="270">
        <v>0.87620474372881096</v>
      </c>
      <c r="AW582" s="270">
        <v>2.7114388345750933</v>
      </c>
      <c r="AX582" s="270">
        <v>0.43746055655683991</v>
      </c>
      <c r="AY582" s="270">
        <v>3.1324189096786568</v>
      </c>
      <c r="AZ582" s="270">
        <v>0.51744108798466804</v>
      </c>
      <c r="BA582" s="270">
        <v>60.879996231287471</v>
      </c>
      <c r="BB582" s="270">
        <v>10.329302927196149</v>
      </c>
      <c r="BC582" s="270">
        <v>19.311775880049666</v>
      </c>
      <c r="BD582" s="270">
        <v>79.90085378782166</v>
      </c>
      <c r="BE582" s="270">
        <v>49.270592192730753</v>
      </c>
      <c r="BF582" s="270">
        <v>193.49539110835019</v>
      </c>
      <c r="BG582" s="26"/>
    </row>
    <row r="583" spans="1:59" s="96" customFormat="1" ht="12.75" x14ac:dyDescent="0.2">
      <c r="A583" s="13">
        <v>0.55000000000000104</v>
      </c>
      <c r="B583" s="279">
        <v>820</v>
      </c>
      <c r="C583" s="408">
        <v>16.185960792935699</v>
      </c>
      <c r="D583" s="408">
        <v>17.839292640001698</v>
      </c>
      <c r="E583" s="408">
        <v>9.8299446515938502</v>
      </c>
      <c r="F583" s="408">
        <v>22.757823072092201</v>
      </c>
      <c r="G583" s="408">
        <v>32.394096429944703</v>
      </c>
      <c r="H583" s="408"/>
      <c r="I583" s="408"/>
      <c r="J583" s="408"/>
      <c r="K583" s="408"/>
      <c r="L583" s="408">
        <v>0.99288241343194095</v>
      </c>
      <c r="M583" s="408"/>
      <c r="N583" s="408"/>
      <c r="O583" s="411"/>
      <c r="P583" s="417">
        <v>5.6209517462486298</v>
      </c>
      <c r="Q583" s="237">
        <v>72.437926413069192</v>
      </c>
      <c r="R583" s="237">
        <v>0</v>
      </c>
      <c r="S583" s="237">
        <v>14.122556889334078</v>
      </c>
      <c r="T583" s="237">
        <v>3.2090679039811949</v>
      </c>
      <c r="U583" s="237">
        <v>0.5292331472359656</v>
      </c>
      <c r="V583" s="237">
        <v>3.0951839657203029</v>
      </c>
      <c r="W583" s="237">
        <v>3.2281151327458861</v>
      </c>
      <c r="X583" s="412">
        <v>3.3779165479133884</v>
      </c>
      <c r="Y583" s="270">
        <v>0.53163822639304614</v>
      </c>
      <c r="Z583" s="270">
        <v>64.418971633203654</v>
      </c>
      <c r="AA583" s="270">
        <v>15718.004463894866</v>
      </c>
      <c r="AB583" s="270">
        <v>135.79815028015017</v>
      </c>
      <c r="AC583" s="270">
        <v>2.5565078214940886</v>
      </c>
      <c r="AD583" s="270">
        <v>0.78461741236756299</v>
      </c>
      <c r="AE583" s="270">
        <v>9.6727625319764314</v>
      </c>
      <c r="AF583" s="270">
        <v>0.43743164116883854</v>
      </c>
      <c r="AG583" s="270">
        <v>11.027639388258857</v>
      </c>
      <c r="AH583" s="270">
        <v>23.890777508479939</v>
      </c>
      <c r="AI583" s="270">
        <v>2.8591655830977216</v>
      </c>
      <c r="AJ583" s="270">
        <v>6.2126205641807628</v>
      </c>
      <c r="AK583" s="270">
        <v>72.86302805487091</v>
      </c>
      <c r="AL583" s="270">
        <v>12.142787896977399</v>
      </c>
      <c r="AM583" s="270">
        <v>2.7128786958937825</v>
      </c>
      <c r="AN583" s="270">
        <v>170.85689236577824</v>
      </c>
      <c r="AO583" s="270">
        <v>3.5681252200523281</v>
      </c>
      <c r="AP583" s="270">
        <v>3611.0896300753252</v>
      </c>
      <c r="AQ583" s="270">
        <v>0.71369179484078171</v>
      </c>
      <c r="AR583" s="270">
        <v>3.3016403409286252</v>
      </c>
      <c r="AS583" s="270">
        <v>0.5583564551025082</v>
      </c>
      <c r="AT583" s="270">
        <v>3.8115322388817976</v>
      </c>
      <c r="AU583" s="270">
        <v>20.331703945891171</v>
      </c>
      <c r="AV583" s="270">
        <v>0.85879627814952986</v>
      </c>
      <c r="AW583" s="270">
        <v>2.6595807616752452</v>
      </c>
      <c r="AX583" s="270">
        <v>0.42950861758818243</v>
      </c>
      <c r="AY583" s="270">
        <v>3.0787763103524122</v>
      </c>
      <c r="AZ583" s="270">
        <v>0.50919255374623218</v>
      </c>
      <c r="BA583" s="270">
        <v>60.730656526630526</v>
      </c>
      <c r="BB583" s="270">
        <v>10.327904163669324</v>
      </c>
      <c r="BC583" s="270">
        <v>19.219700972754669</v>
      </c>
      <c r="BD583" s="270">
        <v>80.438983018976685</v>
      </c>
      <c r="BE583" s="270">
        <v>49.766883360950075</v>
      </c>
      <c r="BF583" s="270">
        <v>190.17162708838265</v>
      </c>
      <c r="BG583" s="26"/>
    </row>
    <row r="584" spans="1:59" s="96" customFormat="1" ht="12.75" x14ac:dyDescent="0.2">
      <c r="A584" s="13">
        <v>0.59999999999999898</v>
      </c>
      <c r="B584" s="279">
        <v>820</v>
      </c>
      <c r="C584" s="408">
        <v>15.972936618100301</v>
      </c>
      <c r="D584" s="408">
        <v>17.908284905122599</v>
      </c>
      <c r="E584" s="408">
        <v>9.3170375358160893</v>
      </c>
      <c r="F584" s="408">
        <v>22.288291333231498</v>
      </c>
      <c r="G584" s="408">
        <v>33.520915908742197</v>
      </c>
      <c r="H584" s="408"/>
      <c r="I584" s="408"/>
      <c r="J584" s="408">
        <v>5.3979123528276302E-2</v>
      </c>
      <c r="K584" s="408"/>
      <c r="L584" s="408">
        <v>0.93855457545904897</v>
      </c>
      <c r="M584" s="408"/>
      <c r="N584" s="408"/>
      <c r="O584" s="411"/>
      <c r="P584" s="417">
        <v>5.5728874694437698</v>
      </c>
      <c r="Q584" s="237">
        <v>72.844045102339038</v>
      </c>
      <c r="R584" s="237">
        <v>0</v>
      </c>
      <c r="S584" s="237">
        <v>14.038217535121444</v>
      </c>
      <c r="T584" s="237">
        <v>3.027998949622428</v>
      </c>
      <c r="U584" s="237">
        <v>0.48505678113680545</v>
      </c>
      <c r="V584" s="237">
        <v>3.1391348710370548</v>
      </c>
      <c r="W584" s="237">
        <v>3.0672414427510928</v>
      </c>
      <c r="X584" s="412">
        <v>3.3983053179921363</v>
      </c>
      <c r="Y584" s="270">
        <v>0.53367986558429659</v>
      </c>
      <c r="Z584" s="270">
        <v>65.08904741008277</v>
      </c>
      <c r="AA584" s="270">
        <v>15709.411701285855</v>
      </c>
      <c r="AB584" s="270">
        <v>138.00877869272625</v>
      </c>
      <c r="AC584" s="270">
        <v>2.5852973732432427</v>
      </c>
      <c r="AD584" s="270">
        <v>0.79380198299206584</v>
      </c>
      <c r="AE584" s="270">
        <v>9.7258964036479583</v>
      </c>
      <c r="AF584" s="270">
        <v>0.43637529111879003</v>
      </c>
      <c r="AG584" s="270">
        <v>11.034130514492428</v>
      </c>
      <c r="AH584" s="270">
        <v>23.746532547705371</v>
      </c>
      <c r="AI584" s="270">
        <v>2.8251376607599314</v>
      </c>
      <c r="AJ584" s="270">
        <v>6.2750555144044267</v>
      </c>
      <c r="AK584" s="270">
        <v>74.056311790784193</v>
      </c>
      <c r="AL584" s="270">
        <v>11.940639258121378</v>
      </c>
      <c r="AM584" s="270">
        <v>2.6551474634572707</v>
      </c>
      <c r="AN584" s="270">
        <v>170.44352765341389</v>
      </c>
      <c r="AO584" s="270">
        <v>3.5411780633214467</v>
      </c>
      <c r="AP584" s="270">
        <v>3542.2158572400313</v>
      </c>
      <c r="AQ584" s="270">
        <v>0.71129545102506431</v>
      </c>
      <c r="AR584" s="270">
        <v>3.2265451233054145</v>
      </c>
      <c r="AS584" s="270">
        <v>0.54559837733666139</v>
      </c>
      <c r="AT584" s="270">
        <v>3.7254711733264196</v>
      </c>
      <c r="AU584" s="270">
        <v>19.879499229595407</v>
      </c>
      <c r="AV584" s="270">
        <v>0.8398924775442278</v>
      </c>
      <c r="AW584" s="270">
        <v>2.6031440864063624</v>
      </c>
      <c r="AX584" s="270">
        <v>0.4208271027826701</v>
      </c>
      <c r="AY584" s="270">
        <v>3.0199866403234239</v>
      </c>
      <c r="AZ584" s="270">
        <v>0.50010937102525699</v>
      </c>
      <c r="BA584" s="270">
        <v>60.54512461376347</v>
      </c>
      <c r="BB584" s="270">
        <v>10.323777250165421</v>
      </c>
      <c r="BC584" s="270">
        <v>19.126375122815507</v>
      </c>
      <c r="BD584" s="270">
        <v>81.131105894540184</v>
      </c>
      <c r="BE584" s="270">
        <v>50.342479070463654</v>
      </c>
      <c r="BF584" s="270">
        <v>186.54690249293935</v>
      </c>
      <c r="BG584" s="26"/>
    </row>
    <row r="585" spans="1:59" s="96" customFormat="1" ht="12.75" x14ac:dyDescent="0.2">
      <c r="A585" s="13">
        <v>0.65000000000000202</v>
      </c>
      <c r="B585" s="279">
        <v>820</v>
      </c>
      <c r="C585" s="408">
        <v>13.561379197876599</v>
      </c>
      <c r="D585" s="408">
        <v>17.071060430431402</v>
      </c>
      <c r="E585" s="408">
        <v>5.9954071282605597</v>
      </c>
      <c r="F585" s="408">
        <v>19.801343529428198</v>
      </c>
      <c r="G585" s="408">
        <v>40.786146699517701</v>
      </c>
      <c r="H585" s="408"/>
      <c r="I585" s="408"/>
      <c r="J585" s="408">
        <v>2.1302302812940401</v>
      </c>
      <c r="K585" s="408"/>
      <c r="L585" s="408">
        <v>0.65443273319145701</v>
      </c>
      <c r="M585" s="408"/>
      <c r="N585" s="408"/>
      <c r="O585" s="411"/>
      <c r="P585" s="417">
        <v>5.6104805894751504</v>
      </c>
      <c r="Q585" s="237">
        <v>72.295170821758589</v>
      </c>
      <c r="R585" s="237">
        <v>0</v>
      </c>
      <c r="S585" s="237">
        <v>14.273815563127876</v>
      </c>
      <c r="T585" s="237">
        <v>3.1137800770733661</v>
      </c>
      <c r="U585" s="237">
        <v>0.48392785685070711</v>
      </c>
      <c r="V585" s="237">
        <v>3.1080929555750427</v>
      </c>
      <c r="W585" s="237">
        <v>3.0354132741000774</v>
      </c>
      <c r="X585" s="412">
        <v>3.689799451514344</v>
      </c>
      <c r="Y585" s="270">
        <v>0.57150189339846869</v>
      </c>
      <c r="Z585" s="270">
        <v>73.779945658429909</v>
      </c>
      <c r="AA585" s="270">
        <v>16090.25533605055</v>
      </c>
      <c r="AB585" s="270">
        <v>156.3208534926778</v>
      </c>
      <c r="AC585" s="270">
        <v>2.9409682557339862</v>
      </c>
      <c r="AD585" s="270">
        <v>0.90608177092237219</v>
      </c>
      <c r="AE585" s="270">
        <v>10.312521863680441</v>
      </c>
      <c r="AF585" s="270">
        <v>0.43975347985954982</v>
      </c>
      <c r="AG585" s="270">
        <v>11.361424977347376</v>
      </c>
      <c r="AH585" s="270">
        <v>23.338270212459854</v>
      </c>
      <c r="AI585" s="270">
        <v>2.6693862999740552</v>
      </c>
      <c r="AJ585" s="270">
        <v>6.8290260456258576</v>
      </c>
      <c r="AK585" s="270">
        <v>81.513874413122736</v>
      </c>
      <c r="AL585" s="270">
        <v>10.930899276153312</v>
      </c>
      <c r="AM585" s="270">
        <v>2.3616446739276569</v>
      </c>
      <c r="AN585" s="270">
        <v>172.51625399928312</v>
      </c>
      <c r="AO585" s="270">
        <v>3.4471168041561091</v>
      </c>
      <c r="AP585" s="270">
        <v>3166.7417481446896</v>
      </c>
      <c r="AQ585" s="270">
        <v>0.69778040555834764</v>
      </c>
      <c r="AR585" s="270">
        <v>2.8463454510050279</v>
      </c>
      <c r="AS585" s="270">
        <v>0.4812768745313924</v>
      </c>
      <c r="AT585" s="270">
        <v>3.2940687887704687</v>
      </c>
      <c r="AU585" s="270">
        <v>17.622516892641503</v>
      </c>
      <c r="AV585" s="270">
        <v>0.74580332349147349</v>
      </c>
      <c r="AW585" s="270">
        <v>2.3246669797300559</v>
      </c>
      <c r="AX585" s="270">
        <v>0.37847101265972199</v>
      </c>
      <c r="AY585" s="270">
        <v>2.7371387702667302</v>
      </c>
      <c r="AZ585" s="270">
        <v>0.45719912986843458</v>
      </c>
      <c r="BA585" s="270">
        <v>59.736470219056912</v>
      </c>
      <c r="BB585" s="270">
        <v>10.361667246156918</v>
      </c>
      <c r="BC585" s="270">
        <v>18.852380272592221</v>
      </c>
      <c r="BD585" s="270">
        <v>88.489460137020401</v>
      </c>
      <c r="BE585" s="270">
        <v>56.005990940885376</v>
      </c>
      <c r="BF585" s="270">
        <v>167.59815055300456</v>
      </c>
      <c r="BG585" s="26"/>
    </row>
    <row r="586" spans="1:59" s="96" customFormat="1" ht="12.75" x14ac:dyDescent="0.2">
      <c r="A586" s="13">
        <v>0.69999999999999196</v>
      </c>
      <c r="B586" s="279">
        <v>820</v>
      </c>
      <c r="C586" s="408">
        <v>10.8757655505093</v>
      </c>
      <c r="D586" s="408">
        <v>16.120120433310099</v>
      </c>
      <c r="E586" s="408">
        <v>1.9126505221724801</v>
      </c>
      <c r="F586" s="408">
        <v>16.614879391661201</v>
      </c>
      <c r="G586" s="408">
        <v>49.6338114174171</v>
      </c>
      <c r="H586" s="408"/>
      <c r="I586" s="408"/>
      <c r="J586" s="408">
        <v>4.5342094701464299</v>
      </c>
      <c r="K586" s="408"/>
      <c r="L586" s="408">
        <v>0.30856321478336202</v>
      </c>
      <c r="M586" s="408"/>
      <c r="N586" s="408"/>
      <c r="O586" s="411"/>
      <c r="P586" s="417">
        <v>5.5569685143944296</v>
      </c>
      <c r="Q586" s="237">
        <v>71.674787503496006</v>
      </c>
      <c r="R586" s="237">
        <v>0</v>
      </c>
      <c r="S586" s="237">
        <v>14.470249609061961</v>
      </c>
      <c r="T586" s="237">
        <v>3.2950103828774906</v>
      </c>
      <c r="U586" s="237">
        <v>0.4836069673235453</v>
      </c>
      <c r="V586" s="237">
        <v>3.0551347428898659</v>
      </c>
      <c r="W586" s="237">
        <v>2.9686204067217039</v>
      </c>
      <c r="X586" s="412">
        <v>4.0525903876294231</v>
      </c>
      <c r="Y586" s="270">
        <v>0.61835767549378839</v>
      </c>
      <c r="Z586" s="270">
        <v>86.699919921879101</v>
      </c>
      <c r="AA586" s="270">
        <v>16470.133817068134</v>
      </c>
      <c r="AB586" s="270">
        <v>185.89692162190056</v>
      </c>
      <c r="AC586" s="270">
        <v>3.4837011360054899</v>
      </c>
      <c r="AD586" s="270">
        <v>1.0780805909279383</v>
      </c>
      <c r="AE586" s="270">
        <v>11.049333119894669</v>
      </c>
      <c r="AF586" s="270">
        <v>0.44105120366367484</v>
      </c>
      <c r="AG586" s="270">
        <v>11.717224537032076</v>
      </c>
      <c r="AH586" s="270">
        <v>22.757767343337495</v>
      </c>
      <c r="AI586" s="270">
        <v>2.4930786715440734</v>
      </c>
      <c r="AJ586" s="270">
        <v>7.6214670478595137</v>
      </c>
      <c r="AK586" s="270">
        <v>93.432354273342256</v>
      </c>
      <c r="AL586" s="270">
        <v>9.8848550833366335</v>
      </c>
      <c r="AM586" s="270">
        <v>2.0775233353192015</v>
      </c>
      <c r="AN586" s="270">
        <v>173.89827252253201</v>
      </c>
      <c r="AO586" s="270">
        <v>3.3242850305864011</v>
      </c>
      <c r="AP586" s="270">
        <v>2801.5167645664969</v>
      </c>
      <c r="AQ586" s="270">
        <v>0.68244675594837756</v>
      </c>
      <c r="AR586" s="270">
        <v>2.4849180610457444</v>
      </c>
      <c r="AS586" s="270">
        <v>0.42013621747733065</v>
      </c>
      <c r="AT586" s="270">
        <v>2.8818231263078364</v>
      </c>
      <c r="AU586" s="270">
        <v>15.453374639249111</v>
      </c>
      <c r="AV586" s="270">
        <v>0.65502809902127168</v>
      </c>
      <c r="AW586" s="270">
        <v>2.0525049033563594</v>
      </c>
      <c r="AX586" s="270">
        <v>0.33638874316534001</v>
      </c>
      <c r="AY586" s="270">
        <v>2.45085854948743</v>
      </c>
      <c r="AZ586" s="270">
        <v>0.4128261164922602</v>
      </c>
      <c r="BA586" s="270">
        <v>58.787332149872583</v>
      </c>
      <c r="BB586" s="270">
        <v>10.414969181275911</v>
      </c>
      <c r="BC586" s="270">
        <v>18.524592510571857</v>
      </c>
      <c r="BD586" s="270">
        <v>99.144494685281884</v>
      </c>
      <c r="BE586" s="270">
        <v>64.829643942152614</v>
      </c>
      <c r="BF586" s="270">
        <v>148.96213241953043</v>
      </c>
      <c r="BG586" s="26"/>
    </row>
    <row r="587" spans="1:59" s="96" customFormat="1" ht="12.75" x14ac:dyDescent="0.2">
      <c r="A587" s="13">
        <v>0.750000000000004</v>
      </c>
      <c r="B587" s="279">
        <v>820</v>
      </c>
      <c r="C587" s="408">
        <v>9.1909736325124403</v>
      </c>
      <c r="D587" s="408">
        <v>15.564861428541199</v>
      </c>
      <c r="E587" s="408"/>
      <c r="F587" s="408">
        <v>14.353615497742799</v>
      </c>
      <c r="G587" s="408">
        <v>54.642635227497401</v>
      </c>
      <c r="H587" s="408"/>
      <c r="I587" s="408">
        <v>1.05586774370887E-13</v>
      </c>
      <c r="J587" s="408">
        <v>6.1469113180346904</v>
      </c>
      <c r="K587" s="408"/>
      <c r="L587" s="408">
        <v>0.101002895671297</v>
      </c>
      <c r="M587" s="408"/>
      <c r="N587" s="408"/>
      <c r="O587" s="411"/>
      <c r="P587" s="417">
        <v>5.6212589338508803</v>
      </c>
      <c r="Q587" s="237">
        <v>71.34573420007581</v>
      </c>
      <c r="R587" s="237">
        <v>0</v>
      </c>
      <c r="S587" s="237">
        <v>14.69015832091233</v>
      </c>
      <c r="T587" s="237">
        <v>3.2067391259078377</v>
      </c>
      <c r="U587" s="237">
        <v>0.46034294622702526</v>
      </c>
      <c r="V587" s="237">
        <v>3.0356619641950173</v>
      </c>
      <c r="W587" s="237">
        <v>2.934094376250425</v>
      </c>
      <c r="X587" s="412">
        <v>4.3272690664315627</v>
      </c>
      <c r="Y587" s="270">
        <v>0.65461729854782069</v>
      </c>
      <c r="Z587" s="270">
        <v>97.520444352603107</v>
      </c>
      <c r="AA587" s="270">
        <v>16833.700509021459</v>
      </c>
      <c r="AB587" s="270">
        <v>213.01583274944079</v>
      </c>
      <c r="AC587" s="270">
        <v>3.930800038724291</v>
      </c>
      <c r="AD587" s="270">
        <v>1.2230233952794358</v>
      </c>
      <c r="AE587" s="270">
        <v>11.640557091076236</v>
      </c>
      <c r="AF587" s="270">
        <v>0.44384205129340776</v>
      </c>
      <c r="AG587" s="270">
        <v>12.050475423257266</v>
      </c>
      <c r="AH587" s="270">
        <v>22.599482986964798</v>
      </c>
      <c r="AI587" s="270">
        <v>2.414769565741357</v>
      </c>
      <c r="AJ587" s="270">
        <v>8.2921672821976014</v>
      </c>
      <c r="AK587" s="270">
        <v>104.43302397771514</v>
      </c>
      <c r="AL587" s="270">
        <v>9.4088345474097785</v>
      </c>
      <c r="AM587" s="270">
        <v>1.9491226065048248</v>
      </c>
      <c r="AN587" s="270">
        <v>175.76461712788225</v>
      </c>
      <c r="AO587" s="270">
        <v>3.2660497882909754</v>
      </c>
      <c r="AP587" s="270">
        <v>2631.5254300947427</v>
      </c>
      <c r="AQ587" s="270">
        <v>0.67825077114909582</v>
      </c>
      <c r="AR587" s="270">
        <v>2.3219880774336668</v>
      </c>
      <c r="AS587" s="270">
        <v>0.39252756700337504</v>
      </c>
      <c r="AT587" s="270">
        <v>2.6949662885646255</v>
      </c>
      <c r="AU587" s="270">
        <v>14.466808403422693</v>
      </c>
      <c r="AV587" s="270">
        <v>0.61365440170753638</v>
      </c>
      <c r="AW587" s="270">
        <v>1.9276053974207232</v>
      </c>
      <c r="AX587" s="270">
        <v>0.31691553639420322</v>
      </c>
      <c r="AY587" s="270">
        <v>2.3171767045634528</v>
      </c>
      <c r="AZ587" s="270">
        <v>0.39189816112734638</v>
      </c>
      <c r="BA587" s="270">
        <v>57.654321129320294</v>
      </c>
      <c r="BB587" s="270">
        <v>10.305885716117389</v>
      </c>
      <c r="BC587" s="270">
        <v>18.272786512071193</v>
      </c>
      <c r="BD587" s="270">
        <v>107.81154993499675</v>
      </c>
      <c r="BE587" s="270">
        <v>69.778802913093131</v>
      </c>
      <c r="BF587" s="270">
        <v>140.14479131546358</v>
      </c>
      <c r="BG587" s="26"/>
    </row>
    <row r="588" spans="1:59" s="96" customFormat="1" ht="12.75" x14ac:dyDescent="0.2">
      <c r="A588" s="13">
        <v>0.79999999999999805</v>
      </c>
      <c r="B588" s="279">
        <v>820</v>
      </c>
      <c r="C588" s="408">
        <v>9.4277867332750507</v>
      </c>
      <c r="D588" s="408">
        <v>15.9300366928414</v>
      </c>
      <c r="E588" s="408"/>
      <c r="F588" s="408">
        <v>12.931765205541399</v>
      </c>
      <c r="G588" s="408">
        <v>52.360704359401097</v>
      </c>
      <c r="H588" s="408"/>
      <c r="I588" s="408">
        <v>2.67506922689924</v>
      </c>
      <c r="J588" s="408">
        <v>6.5067787191316997</v>
      </c>
      <c r="K588" s="408"/>
      <c r="L588" s="408">
        <v>0.16785906291014999</v>
      </c>
      <c r="M588" s="408"/>
      <c r="N588" s="408"/>
      <c r="O588" s="411"/>
      <c r="P588" s="417">
        <v>5.9040774842611601</v>
      </c>
      <c r="Q588" s="237">
        <v>71.331463391316575</v>
      </c>
      <c r="R588" s="237">
        <v>0</v>
      </c>
      <c r="S588" s="237">
        <v>14.920605697387643</v>
      </c>
      <c r="T588" s="237">
        <v>2.8811071712599614</v>
      </c>
      <c r="U588" s="237">
        <v>0.42207351527352555</v>
      </c>
      <c r="V588" s="237">
        <v>2.9772459132994253</v>
      </c>
      <c r="W588" s="237">
        <v>3.1220403565903565</v>
      </c>
      <c r="X588" s="412">
        <v>4.3454639548725211</v>
      </c>
      <c r="Y588" s="270">
        <v>0.663535287826164</v>
      </c>
      <c r="Z588" s="270">
        <v>97.361102954162277</v>
      </c>
      <c r="AA588" s="270">
        <v>17321.083218876502</v>
      </c>
      <c r="AB588" s="270">
        <v>224.13008151919951</v>
      </c>
      <c r="AC588" s="270">
        <v>3.9204001639476402</v>
      </c>
      <c r="AD588" s="270">
        <v>1.216361562949452</v>
      </c>
      <c r="AE588" s="270">
        <v>11.816988132839525</v>
      </c>
      <c r="AF588" s="270">
        <v>0.45024524452957698</v>
      </c>
      <c r="AG588" s="270">
        <v>12.402551974726299</v>
      </c>
      <c r="AH588" s="270">
        <v>23.256054657590798</v>
      </c>
      <c r="AI588" s="270">
        <v>2.4846648340755451</v>
      </c>
      <c r="AJ588" s="270">
        <v>8.6249302872477376</v>
      </c>
      <c r="AK588" s="270">
        <v>113.44758111346523</v>
      </c>
      <c r="AL588" s="270">
        <v>9.69203930994437</v>
      </c>
      <c r="AM588" s="270">
        <v>1.9633624792346493</v>
      </c>
      <c r="AN588" s="270">
        <v>171.81787394454426</v>
      </c>
      <c r="AO588" s="270">
        <v>3.2808485028273102</v>
      </c>
      <c r="AP588" s="270">
        <v>2642.8686203514312</v>
      </c>
      <c r="AQ588" s="270">
        <v>0.69120427274419083</v>
      </c>
      <c r="AR588" s="270">
        <v>2.218769114811284</v>
      </c>
      <c r="AS588" s="270">
        <v>0.3589435234413566</v>
      </c>
      <c r="AT588" s="270">
        <v>2.327669602811707</v>
      </c>
      <c r="AU588" s="270">
        <v>11.976123817693029</v>
      </c>
      <c r="AV588" s="270">
        <v>0.49715157645485741</v>
      </c>
      <c r="AW588" s="270">
        <v>1.4599369449400441</v>
      </c>
      <c r="AX588" s="270">
        <v>0.22478757383345904</v>
      </c>
      <c r="AY588" s="270">
        <v>1.5518097642266107</v>
      </c>
      <c r="AZ588" s="270">
        <v>0.24924097358929453</v>
      </c>
      <c r="BA588" s="270">
        <v>49.068848427611265</v>
      </c>
      <c r="BB588" s="270">
        <v>10.581234517900796</v>
      </c>
      <c r="BC588" s="270">
        <v>18.691514497192507</v>
      </c>
      <c r="BD588" s="270">
        <v>104.0046083727897</v>
      </c>
      <c r="BE588" s="270">
        <v>66.446351198556215</v>
      </c>
      <c r="BF588" s="270">
        <v>139.31870450359816</v>
      </c>
      <c r="BG588" s="26"/>
    </row>
    <row r="589" spans="1:59" s="96" customFormat="1" ht="12.75" x14ac:dyDescent="0.2">
      <c r="A589" s="13">
        <v>0.85</v>
      </c>
      <c r="B589" s="279">
        <v>820</v>
      </c>
      <c r="C589" s="408">
        <v>10.0640502073762</v>
      </c>
      <c r="D589" s="408">
        <v>16.540410545806999</v>
      </c>
      <c r="E589" s="408"/>
      <c r="F589" s="408">
        <v>11.6809209455265</v>
      </c>
      <c r="G589" s="408">
        <v>48.5325239459738</v>
      </c>
      <c r="H589" s="408"/>
      <c r="I589" s="408">
        <v>6.3009641781274599</v>
      </c>
      <c r="J589" s="408">
        <v>6.5867136960113699</v>
      </c>
      <c r="K589" s="408"/>
      <c r="L589" s="408">
        <v>0.29441648117770203</v>
      </c>
      <c r="M589" s="408"/>
      <c r="N589" s="408"/>
      <c r="O589" s="411"/>
      <c r="P589" s="417">
        <v>6.1980503501359401</v>
      </c>
      <c r="Q589" s="237">
        <v>71.359221135396169</v>
      </c>
      <c r="R589" s="237">
        <v>0</v>
      </c>
      <c r="S589" s="237">
        <v>15.137647984529359</v>
      </c>
      <c r="T589" s="237">
        <v>2.5371467923688811</v>
      </c>
      <c r="U589" s="237">
        <v>0.38949716985715799</v>
      </c>
      <c r="V589" s="237">
        <v>2.8735161033592278</v>
      </c>
      <c r="W589" s="237">
        <v>3.3823745062751756</v>
      </c>
      <c r="X589" s="412">
        <v>4.3205963082140277</v>
      </c>
      <c r="Y589" s="270">
        <v>0.66709454943076474</v>
      </c>
      <c r="Z589" s="270">
        <v>94.857159717754129</v>
      </c>
      <c r="AA589" s="270">
        <v>17879.077980028669</v>
      </c>
      <c r="AB589" s="270">
        <v>231.54800980758034</v>
      </c>
      <c r="AC589" s="270">
        <v>3.8178718021271578</v>
      </c>
      <c r="AD589" s="270">
        <v>1.1780665903024568</v>
      </c>
      <c r="AE589" s="270">
        <v>11.895738120745747</v>
      </c>
      <c r="AF589" s="270">
        <v>0.45792580423889806</v>
      </c>
      <c r="AG589" s="270">
        <v>12.77506316767489</v>
      </c>
      <c r="AH589" s="270">
        <v>24.129922904954615</v>
      </c>
      <c r="AI589" s="270">
        <v>2.5911684961881942</v>
      </c>
      <c r="AJ589" s="270">
        <v>8.8906694378021616</v>
      </c>
      <c r="AK589" s="270">
        <v>123.05284546924217</v>
      </c>
      <c r="AL589" s="270">
        <v>10.160051955021613</v>
      </c>
      <c r="AM589" s="270">
        <v>1.9990216807811085</v>
      </c>
      <c r="AN589" s="270">
        <v>166.03487933484408</v>
      </c>
      <c r="AO589" s="270">
        <v>3.3071721955059878</v>
      </c>
      <c r="AP589" s="270">
        <v>2682.0897387749383</v>
      </c>
      <c r="AQ589" s="270">
        <v>0.70695986465314931</v>
      </c>
      <c r="AR589" s="270">
        <v>2.1092397144087589</v>
      </c>
      <c r="AS589" s="270">
        <v>0.32398102121582445</v>
      </c>
      <c r="AT589" s="270">
        <v>1.9772920897220547</v>
      </c>
      <c r="AU589" s="270">
        <v>9.7664851914518334</v>
      </c>
      <c r="AV589" s="270">
        <v>0.39757920801555924</v>
      </c>
      <c r="AW589" s="270">
        <v>1.1037855010504138</v>
      </c>
      <c r="AX589" s="270">
        <v>0.16188815112292068</v>
      </c>
      <c r="AY589" s="270">
        <v>1.0755259506697299</v>
      </c>
      <c r="AZ589" s="270">
        <v>0.16737354313224773</v>
      </c>
      <c r="BA589" s="270">
        <v>41.128928467834513</v>
      </c>
      <c r="BB589" s="270">
        <v>11.108703322853419</v>
      </c>
      <c r="BC589" s="270">
        <v>19.382910328948128</v>
      </c>
      <c r="BD589" s="270">
        <v>97.283532721267704</v>
      </c>
      <c r="BE589" s="270">
        <v>62.542830705075545</v>
      </c>
      <c r="BF589" s="270">
        <v>139.43243236751954</v>
      </c>
      <c r="BG589" s="26"/>
    </row>
    <row r="590" spans="1:59" s="96" customFormat="1" ht="12.75" x14ac:dyDescent="0.2">
      <c r="A590" s="13">
        <v>0.89999999999999514</v>
      </c>
      <c r="B590" s="279">
        <v>820</v>
      </c>
      <c r="C590" s="408">
        <v>10.6385269059984</v>
      </c>
      <c r="D590" s="408">
        <v>17.161508136504299</v>
      </c>
      <c r="E590" s="408"/>
      <c r="F590" s="408">
        <v>10.656730220848999</v>
      </c>
      <c r="G590" s="408">
        <v>44.748948211622</v>
      </c>
      <c r="H590" s="408"/>
      <c r="I590" s="408">
        <v>9.7840754378421195</v>
      </c>
      <c r="J590" s="408">
        <v>6.5902238092436702</v>
      </c>
      <c r="K590" s="408"/>
      <c r="L590" s="408">
        <v>0.41998727794055801</v>
      </c>
      <c r="M590" s="408"/>
      <c r="N590" s="408"/>
      <c r="O590" s="411"/>
      <c r="P590" s="417">
        <v>6.49099463330022</v>
      </c>
      <c r="Q590" s="237">
        <v>71.42054255196426</v>
      </c>
      <c r="R590" s="237">
        <v>0</v>
      </c>
      <c r="S590" s="237">
        <v>15.359501110701304</v>
      </c>
      <c r="T590" s="237">
        <v>2.1697041432715265</v>
      </c>
      <c r="U590" s="237">
        <v>0.34813013284451633</v>
      </c>
      <c r="V590" s="237">
        <v>2.8133793916398346</v>
      </c>
      <c r="W590" s="237">
        <v>3.589480267921568</v>
      </c>
      <c r="X590" s="412">
        <v>4.2992624016569874</v>
      </c>
      <c r="Y590" s="270">
        <v>0.67191298251705722</v>
      </c>
      <c r="Z590" s="270">
        <v>92.768745316956526</v>
      </c>
      <c r="AA590" s="270">
        <v>18467.693404270784</v>
      </c>
      <c r="AB590" s="270">
        <v>237.74614410141618</v>
      </c>
      <c r="AC590" s="270">
        <v>3.7293655759055335</v>
      </c>
      <c r="AD590" s="270">
        <v>1.1453877725309791</v>
      </c>
      <c r="AE590" s="270">
        <v>11.977300745840795</v>
      </c>
      <c r="AF590" s="270">
        <v>0.4664366519200559</v>
      </c>
      <c r="AG590" s="270">
        <v>13.157302660979573</v>
      </c>
      <c r="AH590" s="270">
        <v>25.054204460123387</v>
      </c>
      <c r="AI590" s="270">
        <v>2.7058165824248759</v>
      </c>
      <c r="AJ590" s="270">
        <v>9.1343572067431467</v>
      </c>
      <c r="AK590" s="270">
        <v>132.46480124435161</v>
      </c>
      <c r="AL590" s="270">
        <v>10.671100210659024</v>
      </c>
      <c r="AM590" s="270">
        <v>2.0378918074529668</v>
      </c>
      <c r="AN590" s="270">
        <v>161.05874393083565</v>
      </c>
      <c r="AO590" s="270">
        <v>3.3383366340561991</v>
      </c>
      <c r="AP590" s="270">
        <v>2725.4062975984602</v>
      </c>
      <c r="AQ590" s="270">
        <v>0.7218743556222329</v>
      </c>
      <c r="AR590" s="270">
        <v>2.0166075443233367</v>
      </c>
      <c r="AS590" s="270">
        <v>0.29662780736127248</v>
      </c>
      <c r="AT590" s="270">
        <v>1.7293093474501231</v>
      </c>
      <c r="AU590" s="270">
        <v>8.3038561703510645</v>
      </c>
      <c r="AV590" s="270">
        <v>0.33372270831750261</v>
      </c>
      <c r="AW590" s="270">
        <v>0.89489798162206269</v>
      </c>
      <c r="AX590" s="270">
        <v>0.12767387080525497</v>
      </c>
      <c r="AY590" s="270">
        <v>0.83109992160708746</v>
      </c>
      <c r="AZ590" s="270">
        <v>0.12729377813929044</v>
      </c>
      <c r="BA590" s="270">
        <v>35.633734900301171</v>
      </c>
      <c r="BB590" s="270">
        <v>11.68953727989936</v>
      </c>
      <c r="BC590" s="270">
        <v>20.103967728554714</v>
      </c>
      <c r="BD590" s="270">
        <v>91.334653367879085</v>
      </c>
      <c r="BE590" s="270">
        <v>59.223252740608508</v>
      </c>
      <c r="BF590" s="270">
        <v>139.75935051475275</v>
      </c>
      <c r="BG590" s="26"/>
    </row>
    <row r="591" spans="1:59" s="96" customFormat="1" ht="12.75" x14ac:dyDescent="0.2">
      <c r="A591" s="13">
        <v>0.95000000000001805</v>
      </c>
      <c r="B591" s="279">
        <v>820</v>
      </c>
      <c r="C591" s="408">
        <v>11.2718719909728</v>
      </c>
      <c r="D591" s="408">
        <v>17.9003854154696</v>
      </c>
      <c r="E591" s="408"/>
      <c r="F591" s="408">
        <v>9.4749440344934399</v>
      </c>
      <c r="G591" s="408">
        <v>40.797224901844103</v>
      </c>
      <c r="H591" s="408"/>
      <c r="I591" s="408">
        <v>13.8317201054417</v>
      </c>
      <c r="J591" s="408">
        <v>6.4043437218284698</v>
      </c>
      <c r="K591" s="408"/>
      <c r="L591" s="408">
        <v>6.8322076076504104E-2</v>
      </c>
      <c r="M591" s="408"/>
      <c r="N591" s="408"/>
      <c r="O591" s="411">
        <v>0.25118775387340597</v>
      </c>
      <c r="P591" s="417">
        <v>6.7479801681585903</v>
      </c>
      <c r="Q591" s="237">
        <v>71.417041797736516</v>
      </c>
      <c r="R591" s="237">
        <v>0</v>
      </c>
      <c r="S591" s="237">
        <v>15.53138348424403</v>
      </c>
      <c r="T591" s="237">
        <v>1.9294780803638687</v>
      </c>
      <c r="U591" s="237">
        <v>0.3227735075337661</v>
      </c>
      <c r="V591" s="237">
        <v>2.6873283403350303</v>
      </c>
      <c r="W591" s="237">
        <v>3.8642665954140316</v>
      </c>
      <c r="X591" s="412">
        <v>4.2477281943727601</v>
      </c>
      <c r="Y591" s="270">
        <v>0.67650861407897789</v>
      </c>
      <c r="Z591" s="270">
        <v>90.577698830396386</v>
      </c>
      <c r="AA591" s="270">
        <v>19131.743609943656</v>
      </c>
      <c r="AB591" s="270">
        <v>245.51849691472717</v>
      </c>
      <c r="AC591" s="270">
        <v>3.6319162803878324</v>
      </c>
      <c r="AD591" s="270">
        <v>1.1100016016211309</v>
      </c>
      <c r="AE591" s="270">
        <v>4.9934116007789076</v>
      </c>
      <c r="AF591" s="270">
        <v>0.21312198681272965</v>
      </c>
      <c r="AG591" s="270">
        <v>13.581072511927548</v>
      </c>
      <c r="AH591" s="270">
        <v>26.078962050405433</v>
      </c>
      <c r="AI591" s="270">
        <v>2.8334966423722974</v>
      </c>
      <c r="AJ591" s="270">
        <v>9.4169343213455665</v>
      </c>
      <c r="AK591" s="270">
        <v>145.06263115832283</v>
      </c>
      <c r="AL591" s="270">
        <v>11.247438647491546</v>
      </c>
      <c r="AM591" s="270">
        <v>2.0694059009915859</v>
      </c>
      <c r="AN591" s="270">
        <v>154.60721331046076</v>
      </c>
      <c r="AO591" s="270">
        <v>3.3200750859482864</v>
      </c>
      <c r="AP591" s="270">
        <v>2101.3082702297024</v>
      </c>
      <c r="AQ591" s="270">
        <v>0.73564329543696749</v>
      </c>
      <c r="AR591" s="270">
        <v>1.9076474102785796</v>
      </c>
      <c r="AS591" s="270">
        <v>0.26883450115345897</v>
      </c>
      <c r="AT591" s="270">
        <v>1.5035053446614253</v>
      </c>
      <c r="AU591" s="270">
        <v>7.049419049296028</v>
      </c>
      <c r="AV591" s="270">
        <v>0.28035880117016004</v>
      </c>
      <c r="AW591" s="270">
        <v>0.73173889548927129</v>
      </c>
      <c r="AX591" s="270">
        <v>0.10229121648181302</v>
      </c>
      <c r="AY591" s="270">
        <v>0.65634363123454043</v>
      </c>
      <c r="AZ591" s="270">
        <v>9.9442270443623859E-2</v>
      </c>
      <c r="BA591" s="270">
        <v>30.807498938733808</v>
      </c>
      <c r="BB591" s="270">
        <v>12.36334686921337</v>
      </c>
      <c r="BC591" s="270">
        <v>21.042580432677177</v>
      </c>
      <c r="BD591" s="270">
        <v>86.265097147130092</v>
      </c>
      <c r="BE591" s="270">
        <v>55.637377172345275</v>
      </c>
      <c r="BF591" s="270">
        <v>141.40086315870019</v>
      </c>
      <c r="BG591" s="26"/>
    </row>
    <row r="592" spans="1:59" s="96" customFormat="1" ht="12.75" x14ac:dyDescent="0.2">
      <c r="A592" s="13">
        <v>0.999999999999998</v>
      </c>
      <c r="B592" s="279">
        <v>820</v>
      </c>
      <c r="C592" s="408">
        <v>12.0469821361848</v>
      </c>
      <c r="D592" s="408">
        <v>18.7810759771215</v>
      </c>
      <c r="E592" s="408"/>
      <c r="F592" s="408">
        <v>8.7559552599899302</v>
      </c>
      <c r="G592" s="408">
        <v>35.910397270368797</v>
      </c>
      <c r="H592" s="408"/>
      <c r="I592" s="408">
        <v>18.0357167788057</v>
      </c>
      <c r="J592" s="408">
        <v>6.0712160946831197</v>
      </c>
      <c r="K592" s="408"/>
      <c r="L592" s="408"/>
      <c r="M592" s="408"/>
      <c r="N592" s="408"/>
      <c r="O592" s="411">
        <v>0.39865648284622901</v>
      </c>
      <c r="P592" s="417">
        <v>7.0118596475546804</v>
      </c>
      <c r="Q592" s="237">
        <v>71.412757186072412</v>
      </c>
      <c r="R592" s="237">
        <v>0</v>
      </c>
      <c r="S592" s="237">
        <v>15.706173977662768</v>
      </c>
      <c r="T592" s="237">
        <v>1.7082784616999678</v>
      </c>
      <c r="U592" s="237">
        <v>0.30310847966799248</v>
      </c>
      <c r="V592" s="237">
        <v>2.57862769764332</v>
      </c>
      <c r="W592" s="237">
        <v>4.1225319413266774</v>
      </c>
      <c r="X592" s="412">
        <v>4.1685222559268498</v>
      </c>
      <c r="Y592" s="270">
        <v>0.67996504316617856</v>
      </c>
      <c r="Z592" s="270">
        <v>87.713826521458614</v>
      </c>
      <c r="AA592" s="270">
        <v>19877.860838654913</v>
      </c>
      <c r="AB592" s="270">
        <v>247.39698401669474</v>
      </c>
      <c r="AC592" s="270">
        <v>3.5072051720949635</v>
      </c>
      <c r="AD592" s="270">
        <v>1.0664718673604192</v>
      </c>
      <c r="AE592" s="270">
        <v>3.7121500982450772</v>
      </c>
      <c r="AF592" s="270">
        <v>0.16206552005795455</v>
      </c>
      <c r="AG592" s="270">
        <v>14.022319071318062</v>
      </c>
      <c r="AH592" s="270">
        <v>27.336468147760637</v>
      </c>
      <c r="AI592" s="270">
        <v>3.0029872059523708</v>
      </c>
      <c r="AJ592" s="270">
        <v>9.5896205775551255</v>
      </c>
      <c r="AK592" s="270">
        <v>154.9272974936917</v>
      </c>
      <c r="AL592" s="270">
        <v>12.047627111162139</v>
      </c>
      <c r="AM592" s="270">
        <v>2.1273351167577386</v>
      </c>
      <c r="AN592" s="270">
        <v>148.57174935293321</v>
      </c>
      <c r="AO592" s="270">
        <v>3.3328815781173766</v>
      </c>
      <c r="AP592" s="270">
        <v>1869.8910956357463</v>
      </c>
      <c r="AQ592" s="270">
        <v>0.75131355700277314</v>
      </c>
      <c r="AR592" s="270">
        <v>1.8217840761460757</v>
      </c>
      <c r="AS592" s="270">
        <v>0.24667951135925834</v>
      </c>
      <c r="AT592" s="270">
        <v>1.3310531293589756</v>
      </c>
      <c r="AU592" s="270">
        <v>6.1209951847447872</v>
      </c>
      <c r="AV592" s="270">
        <v>0.24143538369950432</v>
      </c>
      <c r="AW592" s="270">
        <v>0.6172717985928392</v>
      </c>
      <c r="AX592" s="270">
        <v>8.5010456372331358E-2</v>
      </c>
      <c r="AY592" s="270">
        <v>0.53989159634818529</v>
      </c>
      <c r="AZ592" s="270">
        <v>8.1179126828403669E-2</v>
      </c>
      <c r="BA592" s="270">
        <v>27.125282960189267</v>
      </c>
      <c r="BB592" s="270">
        <v>13.341777646784386</v>
      </c>
      <c r="BC592" s="270">
        <v>22.17874714839877</v>
      </c>
      <c r="BD592" s="270">
        <v>80.208566565257044</v>
      </c>
      <c r="BE592" s="270">
        <v>52.485218148663201</v>
      </c>
      <c r="BF592" s="270">
        <v>143.44900804541251</v>
      </c>
      <c r="BG592" s="26"/>
    </row>
    <row r="593" spans="1:59" s="96" customFormat="1" ht="12.75" x14ac:dyDescent="0.2">
      <c r="A593" s="13">
        <v>1.05</v>
      </c>
      <c r="B593" s="279">
        <v>820</v>
      </c>
      <c r="C593" s="408">
        <v>12.6774084353376</v>
      </c>
      <c r="D593" s="408">
        <v>19.577292869594501</v>
      </c>
      <c r="E593" s="408"/>
      <c r="F593" s="408">
        <v>8.1560583102709998</v>
      </c>
      <c r="G593" s="408">
        <v>31.567468871131101</v>
      </c>
      <c r="H593" s="408"/>
      <c r="I593" s="408">
        <v>21.733392986492401</v>
      </c>
      <c r="J593" s="408">
        <v>5.7958269801466802</v>
      </c>
      <c r="K593" s="408"/>
      <c r="L593" s="408"/>
      <c r="M593" s="408"/>
      <c r="N593" s="408"/>
      <c r="O593" s="411">
        <v>0.49255154702670401</v>
      </c>
      <c r="P593" s="417">
        <v>7.2611693877663201</v>
      </c>
      <c r="Q593" s="237">
        <v>71.409240102155962</v>
      </c>
      <c r="R593" s="237">
        <v>0</v>
      </c>
      <c r="S593" s="237">
        <v>15.86617573517751</v>
      </c>
      <c r="T593" s="237">
        <v>1.5032482004315209</v>
      </c>
      <c r="U593" s="237">
        <v>0.27798342123235403</v>
      </c>
      <c r="V593" s="237">
        <v>2.4579218409656485</v>
      </c>
      <c r="W593" s="237">
        <v>4.3770002710144471</v>
      </c>
      <c r="X593" s="412">
        <v>4.1084304290225599</v>
      </c>
      <c r="Y593" s="270">
        <v>0.68503468883684693</v>
      </c>
      <c r="Z593" s="270">
        <v>85.622297912865776</v>
      </c>
      <c r="AA593" s="270">
        <v>20629.451201446114</v>
      </c>
      <c r="AB593" s="270">
        <v>249.28649135379757</v>
      </c>
      <c r="AC593" s="270">
        <v>3.4141610751566529</v>
      </c>
      <c r="AD593" s="270">
        <v>1.034191841344908</v>
      </c>
      <c r="AE593" s="270">
        <v>3.1927694062848286</v>
      </c>
      <c r="AF593" s="270">
        <v>0.14092347095785124</v>
      </c>
      <c r="AG593" s="270">
        <v>14.463145218099623</v>
      </c>
      <c r="AH593" s="270">
        <v>28.597584395198982</v>
      </c>
      <c r="AI593" s="270">
        <v>3.1748047201226806</v>
      </c>
      <c r="AJ593" s="270">
        <v>9.7596644758382372</v>
      </c>
      <c r="AK593" s="270">
        <v>164.48171547507306</v>
      </c>
      <c r="AL593" s="270">
        <v>12.871605072249725</v>
      </c>
      <c r="AM593" s="270">
        <v>2.1835432615728245</v>
      </c>
      <c r="AN593" s="270">
        <v>143.99193573687222</v>
      </c>
      <c r="AO593" s="270">
        <v>3.3557870182571992</v>
      </c>
      <c r="AP593" s="270">
        <v>1754.6554985687567</v>
      </c>
      <c r="AQ593" s="270">
        <v>0.7659771463533267</v>
      </c>
      <c r="AR593" s="270">
        <v>1.7536630601104211</v>
      </c>
      <c r="AS593" s="270">
        <v>0.2301328129800807</v>
      </c>
      <c r="AT593" s="270">
        <v>1.2095753834993264</v>
      </c>
      <c r="AU593" s="270">
        <v>5.4874521632006017</v>
      </c>
      <c r="AV593" s="270">
        <v>0.21523049497806629</v>
      </c>
      <c r="AW593" s="270">
        <v>0.54275190080747326</v>
      </c>
      <c r="AX593" s="270">
        <v>7.4028500401807654E-2</v>
      </c>
      <c r="AY593" s="270">
        <v>0.4670966613937248</v>
      </c>
      <c r="AZ593" s="270">
        <v>6.9900535128043034E-2</v>
      </c>
      <c r="BA593" s="270">
        <v>24.547537072323202</v>
      </c>
      <c r="BB593" s="270">
        <v>14.350762137522667</v>
      </c>
      <c r="BC593" s="270">
        <v>23.267287582426533</v>
      </c>
      <c r="BD593" s="270">
        <v>75.449596325231653</v>
      </c>
      <c r="BE593" s="270">
        <v>49.997241174139795</v>
      </c>
      <c r="BF593" s="270">
        <v>145.13451251136425</v>
      </c>
      <c r="BG593" s="26"/>
    </row>
    <row r="594" spans="1:59" s="96" customFormat="1" ht="12.75" x14ac:dyDescent="0.2">
      <c r="A594" s="13">
        <v>1.1000000000000001</v>
      </c>
      <c r="B594" s="279">
        <v>820</v>
      </c>
      <c r="C594" s="408">
        <v>13.3078349552024</v>
      </c>
      <c r="D594" s="408">
        <v>20.373509888382898</v>
      </c>
      <c r="E594" s="408"/>
      <c r="F594" s="408">
        <v>7.5561614205857701</v>
      </c>
      <c r="G594" s="408">
        <v>27.224540811114899</v>
      </c>
      <c r="H594" s="408"/>
      <c r="I594" s="408">
        <v>25.431068371983301</v>
      </c>
      <c r="J594" s="408">
        <v>5.5204379362167302</v>
      </c>
      <c r="K594" s="408"/>
      <c r="L594" s="408"/>
      <c r="M594" s="408"/>
      <c r="N594" s="408"/>
      <c r="O594" s="411">
        <v>0.58644661651410501</v>
      </c>
      <c r="P594" s="417">
        <v>7.48685745440548</v>
      </c>
      <c r="Q594" s="237">
        <v>71.406040520314889</v>
      </c>
      <c r="R594" s="237">
        <v>0</v>
      </c>
      <c r="S594" s="237">
        <v>16.011761102817598</v>
      </c>
      <c r="T594" s="237">
        <v>1.316690667956665</v>
      </c>
      <c r="U594" s="237">
        <v>0.25512203791071347</v>
      </c>
      <c r="V594" s="237">
        <v>2.3480911124752244</v>
      </c>
      <c r="W594" s="237">
        <v>4.6085417203737169</v>
      </c>
      <c r="X594" s="412">
        <v>4.0537528381511754</v>
      </c>
      <c r="Y594" s="270">
        <v>0.6901804878169332</v>
      </c>
      <c r="Z594" s="270">
        <v>83.628189617994494</v>
      </c>
      <c r="AA594" s="270">
        <v>21440.11059674522</v>
      </c>
      <c r="AB594" s="270">
        <v>251.20507990348622</v>
      </c>
      <c r="AC594" s="270">
        <v>3.3259261560872813</v>
      </c>
      <c r="AD594" s="270">
        <v>1.0038084992967693</v>
      </c>
      <c r="AE594" s="270">
        <v>2.8008868982173656</v>
      </c>
      <c r="AF594" s="270">
        <v>0.1246609815153962</v>
      </c>
      <c r="AG594" s="270">
        <v>14.93258771820121</v>
      </c>
      <c r="AH594" s="270">
        <v>29.980686336621662</v>
      </c>
      <c r="AI594" s="270">
        <v>3.3674766630690844</v>
      </c>
      <c r="AJ594" s="270">
        <v>9.9358475808133289</v>
      </c>
      <c r="AK594" s="270">
        <v>175.29203177772027</v>
      </c>
      <c r="AL594" s="270">
        <v>13.816566680550038</v>
      </c>
      <c r="AM594" s="270">
        <v>2.2428022667585106</v>
      </c>
      <c r="AN594" s="270">
        <v>139.68602987788802</v>
      </c>
      <c r="AO594" s="270">
        <v>3.3790094629258993</v>
      </c>
      <c r="AP594" s="270">
        <v>1652.798632477326</v>
      </c>
      <c r="AQ594" s="270">
        <v>0.78122451761962797</v>
      </c>
      <c r="AR594" s="270">
        <v>1.690452866190375</v>
      </c>
      <c r="AS594" s="270">
        <v>0.21566640693318609</v>
      </c>
      <c r="AT594" s="270">
        <v>1.1084164620998536</v>
      </c>
      <c r="AU594" s="270">
        <v>4.9727558002318286</v>
      </c>
      <c r="AV594" s="270">
        <v>0.19415709715487384</v>
      </c>
      <c r="AW594" s="270">
        <v>0.48428660285949171</v>
      </c>
      <c r="AX594" s="270">
        <v>6.5559314713100836E-2</v>
      </c>
      <c r="AY594" s="270">
        <v>0.41159966175927498</v>
      </c>
      <c r="AZ594" s="270">
        <v>6.1373616551610027E-2</v>
      </c>
      <c r="BA594" s="270">
        <v>22.417205584430882</v>
      </c>
      <c r="BB594" s="270">
        <v>15.524842926414101</v>
      </c>
      <c r="BC594" s="270">
        <v>24.468194734499949</v>
      </c>
      <c r="BD594" s="270">
        <v>71.223719419129296</v>
      </c>
      <c r="BE594" s="270">
        <v>47.734466321724064</v>
      </c>
      <c r="BF594" s="270">
        <v>146.86009752312961</v>
      </c>
      <c r="BG594" s="26"/>
    </row>
    <row r="595" spans="1:59" s="96" customFormat="1" ht="12.75" x14ac:dyDescent="0.2">
      <c r="A595" s="13">
        <v>1.1499999999999999</v>
      </c>
      <c r="B595" s="279">
        <v>820</v>
      </c>
      <c r="C595" s="408">
        <v>13.785994823802399</v>
      </c>
      <c r="D595" s="408">
        <v>21.179518903376302</v>
      </c>
      <c r="E595" s="408"/>
      <c r="F595" s="408">
        <v>7.1246045593651104</v>
      </c>
      <c r="G595" s="408">
        <v>23.460718688192401</v>
      </c>
      <c r="H595" s="408"/>
      <c r="I595" s="408">
        <v>28.520708250670101</v>
      </c>
      <c r="J595" s="408">
        <v>5.2680631292666398</v>
      </c>
      <c r="K595" s="408"/>
      <c r="L595" s="408"/>
      <c r="M595" s="408"/>
      <c r="N595" s="408"/>
      <c r="O595" s="411">
        <v>0.66039164532696704</v>
      </c>
      <c r="P595" s="417">
        <v>7.7151229630472002</v>
      </c>
      <c r="Q595" s="237">
        <v>71.361832626322183</v>
      </c>
      <c r="R595" s="237">
        <v>0</v>
      </c>
      <c r="S595" s="237">
        <v>16.160306569808952</v>
      </c>
      <c r="T595" s="237">
        <v>1.1701172390863008</v>
      </c>
      <c r="U595" s="237">
        <v>0.23743845004674147</v>
      </c>
      <c r="V595" s="237">
        <v>2.2549325209522126</v>
      </c>
      <c r="W595" s="237">
        <v>4.8025105786051672</v>
      </c>
      <c r="X595" s="412">
        <v>4.0128620151784506</v>
      </c>
      <c r="Y595" s="270">
        <v>0.6969841158944533</v>
      </c>
      <c r="Z595" s="270">
        <v>82.291053194957144</v>
      </c>
      <c r="AA595" s="270">
        <v>22239.133048715539</v>
      </c>
      <c r="AB595" s="270">
        <v>252.63978005498336</v>
      </c>
      <c r="AC595" s="270">
        <v>3.2619697064266333</v>
      </c>
      <c r="AD595" s="270">
        <v>0.98235907034298919</v>
      </c>
      <c r="AE595" s="270">
        <v>2.5559009814479245</v>
      </c>
      <c r="AF595" s="270">
        <v>0.11440459117544877</v>
      </c>
      <c r="AG595" s="270">
        <v>15.387090552318799</v>
      </c>
      <c r="AH595" s="270">
        <v>31.331009046472253</v>
      </c>
      <c r="AI595" s="270">
        <v>3.558000821648414</v>
      </c>
      <c r="AJ595" s="270">
        <v>10.094342444747822</v>
      </c>
      <c r="AK595" s="270">
        <v>184.52700037809001</v>
      </c>
      <c r="AL595" s="270">
        <v>14.769956224470262</v>
      </c>
      <c r="AM595" s="270">
        <v>2.3006023359789127</v>
      </c>
      <c r="AN595" s="270">
        <v>136.59440853331401</v>
      </c>
      <c r="AO595" s="270">
        <v>3.4082304506507723</v>
      </c>
      <c r="AP595" s="270">
        <v>1583.9174265594656</v>
      </c>
      <c r="AQ595" s="270">
        <v>0.79502931548157729</v>
      </c>
      <c r="AR595" s="270">
        <v>1.6433814990779509</v>
      </c>
      <c r="AS595" s="270">
        <v>0.20511425584559134</v>
      </c>
      <c r="AT595" s="270">
        <v>1.0367750140599949</v>
      </c>
      <c r="AU595" s="270">
        <v>4.6140766380700313</v>
      </c>
      <c r="AV595" s="270">
        <v>0.17957008889404844</v>
      </c>
      <c r="AW595" s="270">
        <v>0.44447715260329129</v>
      </c>
      <c r="AX595" s="270">
        <v>5.9858366605831548E-2</v>
      </c>
      <c r="AY595" s="270">
        <v>0.37452766749490968</v>
      </c>
      <c r="AZ595" s="270">
        <v>5.5709243641672603E-2</v>
      </c>
      <c r="BA595" s="270">
        <v>20.917708919889957</v>
      </c>
      <c r="BB595" s="270">
        <v>16.715820643876381</v>
      </c>
      <c r="BC595" s="270">
        <v>25.564451762955134</v>
      </c>
      <c r="BD595" s="270">
        <v>67.911891706229611</v>
      </c>
      <c r="BE595" s="270">
        <v>45.947235326527782</v>
      </c>
      <c r="BF595" s="270">
        <v>148.61693309578453</v>
      </c>
      <c r="BG595" s="26"/>
    </row>
    <row r="596" spans="1:59" s="96" customFormat="1" ht="12.75" x14ac:dyDescent="0.2">
      <c r="A596" s="13">
        <v>1.19999999999999</v>
      </c>
      <c r="B596" s="279">
        <v>820</v>
      </c>
      <c r="C596" s="408">
        <v>14.264154602087901</v>
      </c>
      <c r="D596" s="408">
        <v>21.985527809051302</v>
      </c>
      <c r="E596" s="408"/>
      <c r="F596" s="408">
        <v>6.6930478205795101</v>
      </c>
      <c r="G596" s="408">
        <v>19.696896578524299</v>
      </c>
      <c r="H596" s="408"/>
      <c r="I596" s="408">
        <v>31.6103480656991</v>
      </c>
      <c r="J596" s="408">
        <v>5.0156884347424704</v>
      </c>
      <c r="K596" s="408"/>
      <c r="L596" s="408"/>
      <c r="M596" s="408"/>
      <c r="N596" s="408"/>
      <c r="O596" s="411">
        <v>0.73433668931538798</v>
      </c>
      <c r="P596" s="417">
        <v>7.9280854820954598</v>
      </c>
      <c r="Q596" s="237">
        <v>71.320389997204771</v>
      </c>
      <c r="R596" s="237">
        <v>0</v>
      </c>
      <c r="S596" s="237">
        <v>16.299557788394466</v>
      </c>
      <c r="T596" s="237">
        <v>1.0327153487769349</v>
      </c>
      <c r="U596" s="237">
        <v>0.22086138543346007</v>
      </c>
      <c r="V596" s="237">
        <v>2.1676032096056623</v>
      </c>
      <c r="W596" s="237">
        <v>4.984342566783476</v>
      </c>
      <c r="X596" s="412">
        <v>3.9745297038012382</v>
      </c>
      <c r="Y596" s="270">
        <v>0.70392321938590308</v>
      </c>
      <c r="Z596" s="270">
        <v>80.996003386242791</v>
      </c>
      <c r="AA596" s="270">
        <v>23100.016334619308</v>
      </c>
      <c r="AB596" s="270">
        <v>254.09096186970228</v>
      </c>
      <c r="AC596" s="270">
        <v>3.2004265867602433</v>
      </c>
      <c r="AD596" s="270">
        <v>0.96180713315610211</v>
      </c>
      <c r="AE596" s="270">
        <v>2.350324483752976</v>
      </c>
      <c r="AF596" s="270">
        <v>0.10570757638381316</v>
      </c>
      <c r="AG596" s="270">
        <v>15.870129349415469</v>
      </c>
      <c r="AH596" s="270">
        <v>32.808705074724315</v>
      </c>
      <c r="AI596" s="270">
        <v>3.771376731336705</v>
      </c>
      <c r="AJ596" s="270">
        <v>10.257975840217025</v>
      </c>
      <c r="AK596" s="270">
        <v>194.78913964399391</v>
      </c>
      <c r="AL596" s="270">
        <v>15.864671933616615</v>
      </c>
      <c r="AM596" s="270">
        <v>2.3614603898777897</v>
      </c>
      <c r="AN596" s="270">
        <v>133.63667554120966</v>
      </c>
      <c r="AO596" s="270">
        <v>3.4379612422812178</v>
      </c>
      <c r="AP596" s="270">
        <v>1520.5478220670013</v>
      </c>
      <c r="AQ596" s="270">
        <v>0.80933077058161074</v>
      </c>
      <c r="AR596" s="270">
        <v>1.5988605608144431</v>
      </c>
      <c r="AS596" s="270">
        <v>0.19554653268066904</v>
      </c>
      <c r="AT596" s="270">
        <v>0.97383228854260562</v>
      </c>
      <c r="AU596" s="270">
        <v>4.3036586904997201</v>
      </c>
      <c r="AV596" s="270">
        <v>0.16702175706255423</v>
      </c>
      <c r="AW596" s="270">
        <v>0.41071542024964774</v>
      </c>
      <c r="AX596" s="270">
        <v>5.5069590638911939E-2</v>
      </c>
      <c r="AY596" s="270">
        <v>0.34358190338144085</v>
      </c>
      <c r="AZ596" s="270">
        <v>5.1002092873250894E-2</v>
      </c>
      <c r="BA596" s="270">
        <v>19.606239069997201</v>
      </c>
      <c r="BB596" s="270">
        <v>18.104711209325657</v>
      </c>
      <c r="BC596" s="270">
        <v>26.763548359831173</v>
      </c>
      <c r="BD596" s="270">
        <v>64.894372085627765</v>
      </c>
      <c r="BE596" s="270">
        <v>44.289006280120347</v>
      </c>
      <c r="BF596" s="270">
        <v>150.41631063207149</v>
      </c>
      <c r="BG596" s="26"/>
    </row>
    <row r="597" spans="1:59" s="96" customFormat="1" ht="12.75" x14ac:dyDescent="0.2">
      <c r="A597" s="13">
        <v>1.25</v>
      </c>
      <c r="B597" s="279">
        <v>820</v>
      </c>
      <c r="C597" s="408">
        <v>14.667784272616901</v>
      </c>
      <c r="D597" s="408">
        <v>22.832650320995</v>
      </c>
      <c r="E597" s="408"/>
      <c r="F597" s="408">
        <v>6.3877139185148399</v>
      </c>
      <c r="G597" s="408">
        <v>16.246263318175501</v>
      </c>
      <c r="H597" s="408"/>
      <c r="I597" s="408">
        <v>34.3144609548905</v>
      </c>
      <c r="J597" s="408">
        <v>4.7554535525774497</v>
      </c>
      <c r="K597" s="408"/>
      <c r="L597" s="408"/>
      <c r="M597" s="408"/>
      <c r="N597" s="408"/>
      <c r="O597" s="411">
        <v>0.79567366222992097</v>
      </c>
      <c r="P597" s="417">
        <v>8.1394755363294706</v>
      </c>
      <c r="Q597" s="237">
        <v>71.270930769770786</v>
      </c>
      <c r="R597" s="237">
        <v>0</v>
      </c>
      <c r="S597" s="237">
        <v>16.424412156395206</v>
      </c>
      <c r="T597" s="237">
        <v>0.92335693520187379</v>
      </c>
      <c r="U597" s="237">
        <v>0.20563066358302087</v>
      </c>
      <c r="V597" s="237">
        <v>2.0771571635482875</v>
      </c>
      <c r="W597" s="237">
        <v>5.150443932946918</v>
      </c>
      <c r="X597" s="412">
        <v>3.948068378553903</v>
      </c>
      <c r="Y597" s="270">
        <v>0.71146098517713774</v>
      </c>
      <c r="Z597" s="270">
        <v>79.979884211152594</v>
      </c>
      <c r="AA597" s="270">
        <v>23962.887670405045</v>
      </c>
      <c r="AB597" s="270">
        <v>254.76929930820921</v>
      </c>
      <c r="AC597" s="270">
        <v>3.1488586700055192</v>
      </c>
      <c r="AD597" s="270">
        <v>0.94516331183444269</v>
      </c>
      <c r="AE597" s="270">
        <v>2.2042699733398394</v>
      </c>
      <c r="AF597" s="270">
        <v>9.9516572081173552E-2</v>
      </c>
      <c r="AG597" s="270">
        <v>16.342485726704556</v>
      </c>
      <c r="AH597" s="270">
        <v>34.300654101671597</v>
      </c>
      <c r="AI597" s="270">
        <v>3.9921169683991957</v>
      </c>
      <c r="AJ597" s="270">
        <v>10.398445772314011</v>
      </c>
      <c r="AK597" s="270">
        <v>203.46149007864418</v>
      </c>
      <c r="AL597" s="270">
        <v>17.03001838598194</v>
      </c>
      <c r="AM597" s="270">
        <v>2.4240556282775163</v>
      </c>
      <c r="AN597" s="270">
        <v>131.35584065507467</v>
      </c>
      <c r="AO597" s="270">
        <v>3.4726891318917108</v>
      </c>
      <c r="AP597" s="270">
        <v>1474.6624823605011</v>
      </c>
      <c r="AQ597" s="270">
        <v>0.82289955862983044</v>
      </c>
      <c r="AR597" s="270">
        <v>1.5640907107484017</v>
      </c>
      <c r="AS597" s="270">
        <v>0.1880649374205442</v>
      </c>
      <c r="AT597" s="270">
        <v>0.9253400081637343</v>
      </c>
      <c r="AU597" s="270">
        <v>4.0665913497191841</v>
      </c>
      <c r="AV597" s="270">
        <v>0.15747366012049038</v>
      </c>
      <c r="AW597" s="270">
        <v>0.3852555010458229</v>
      </c>
      <c r="AX597" s="270">
        <v>5.1480718099948738E-2</v>
      </c>
      <c r="AY597" s="270">
        <v>0.3204853436347313</v>
      </c>
      <c r="AZ597" s="270">
        <v>4.7499278722284148E-2</v>
      </c>
      <c r="BA597" s="270">
        <v>18.600539092944267</v>
      </c>
      <c r="BB597" s="270">
        <v>19.606439599897399</v>
      </c>
      <c r="BC597" s="270">
        <v>27.909535151454097</v>
      </c>
      <c r="BD597" s="270">
        <v>62.331002553335026</v>
      </c>
      <c r="BE597" s="270">
        <v>42.890642496282503</v>
      </c>
      <c r="BF597" s="270">
        <v>152.35869673669814</v>
      </c>
      <c r="BG597" s="26"/>
    </row>
    <row r="598" spans="1:59" s="96" customFormat="1" ht="12.75" x14ac:dyDescent="0.2">
      <c r="A598" s="13">
        <v>1.3</v>
      </c>
      <c r="B598" s="279">
        <v>820</v>
      </c>
      <c r="C598" s="408">
        <v>15.071414391862699</v>
      </c>
      <c r="D598" s="408">
        <v>23.6797720343972</v>
      </c>
      <c r="E598" s="408"/>
      <c r="F598" s="408">
        <v>6.0823804276812803</v>
      </c>
      <c r="G598" s="408">
        <v>12.7956301277645</v>
      </c>
      <c r="H598" s="408"/>
      <c r="I598" s="408">
        <v>37.018573746632498</v>
      </c>
      <c r="J598" s="408">
        <v>4.4952186422920901</v>
      </c>
      <c r="K598" s="408"/>
      <c r="L598" s="408"/>
      <c r="M598" s="408"/>
      <c r="N598" s="408"/>
      <c r="O598" s="411">
        <v>0.85701062936970596</v>
      </c>
      <c r="P598" s="417">
        <v>8.3395434460885003</v>
      </c>
      <c r="Q598" s="237">
        <v>71.223912113527859</v>
      </c>
      <c r="R598" s="237">
        <v>0</v>
      </c>
      <c r="S598" s="237">
        <v>16.54310878885331</v>
      </c>
      <c r="T598" s="237">
        <v>0.81939138424971403</v>
      </c>
      <c r="U598" s="237">
        <v>0.19115101261965858</v>
      </c>
      <c r="V598" s="237">
        <v>1.9911712088138578</v>
      </c>
      <c r="W598" s="237">
        <v>5.3083538780082211</v>
      </c>
      <c r="X598" s="412">
        <v>3.922911613927365</v>
      </c>
      <c r="Y598" s="270">
        <v>0.71916191050397427</v>
      </c>
      <c r="Z598" s="270">
        <v>78.988941928672574</v>
      </c>
      <c r="AA598" s="270">
        <v>24892.722584667019</v>
      </c>
      <c r="AB598" s="270">
        <v>255.4512582650778</v>
      </c>
      <c r="AC598" s="270">
        <v>3.0989261457220438</v>
      </c>
      <c r="AD598" s="270">
        <v>0.92908570225627118</v>
      </c>
      <c r="AE598" s="270">
        <v>2.0753057572514133</v>
      </c>
      <c r="AF598" s="270">
        <v>9.4010626516119286E-2</v>
      </c>
      <c r="AG598" s="270">
        <v>16.843822555712446</v>
      </c>
      <c r="AH598" s="270">
        <v>35.934757102680479</v>
      </c>
      <c r="AI598" s="270">
        <v>4.2403036326213197</v>
      </c>
      <c r="AJ598" s="270">
        <v>10.542815894791515</v>
      </c>
      <c r="AK598" s="270">
        <v>212.94202815575665</v>
      </c>
      <c r="AL598" s="270">
        <v>18.380139398704621</v>
      </c>
      <c r="AM598" s="270">
        <v>2.4900596392257897</v>
      </c>
      <c r="AN598" s="270">
        <v>129.15155436994738</v>
      </c>
      <c r="AO598" s="270">
        <v>3.5081257558300463</v>
      </c>
      <c r="AP598" s="270">
        <v>1431.4653755887341</v>
      </c>
      <c r="AQ598" s="270">
        <v>0.83693107051529536</v>
      </c>
      <c r="AR598" s="270">
        <v>1.5308009298741334</v>
      </c>
      <c r="AS598" s="270">
        <v>0.1811347366139838</v>
      </c>
      <c r="AT598" s="270">
        <v>0.88144803212501055</v>
      </c>
      <c r="AU598" s="270">
        <v>3.8542781743857124</v>
      </c>
      <c r="AV598" s="270">
        <v>0.14895819905167898</v>
      </c>
      <c r="AW598" s="270">
        <v>0.36276781619074866</v>
      </c>
      <c r="AX598" s="270">
        <v>4.8330998197876882E-2</v>
      </c>
      <c r="AY598" s="270">
        <v>0.3002984241087297</v>
      </c>
      <c r="AZ598" s="270">
        <v>4.4446688616547235E-2</v>
      </c>
      <c r="BA598" s="270">
        <v>17.692979596351559</v>
      </c>
      <c r="BB598" s="270">
        <v>21.379828619666085</v>
      </c>
      <c r="BC598" s="270">
        <v>29.158052386156594</v>
      </c>
      <c r="BD598" s="270">
        <v>59.962447261974141</v>
      </c>
      <c r="BE598" s="270">
        <v>41.57787921381837</v>
      </c>
      <c r="BF598" s="270">
        <v>154.35190502074272</v>
      </c>
      <c r="BG598" s="26"/>
    </row>
    <row r="599" spans="1:59" s="96" customFormat="1" ht="12.75" x14ac:dyDescent="0.2">
      <c r="A599" s="13">
        <v>1.35</v>
      </c>
      <c r="B599" s="279">
        <v>820</v>
      </c>
      <c r="C599" s="408">
        <v>15.4184090682578</v>
      </c>
      <c r="D599" s="408">
        <v>24.5548145527918</v>
      </c>
      <c r="E599" s="408"/>
      <c r="F599" s="408">
        <v>5.7900639849826803</v>
      </c>
      <c r="G599" s="408">
        <v>9.6062921664445096</v>
      </c>
      <c r="H599" s="408"/>
      <c r="I599" s="408">
        <v>39.461305250483598</v>
      </c>
      <c r="J599" s="408">
        <v>4.2592455383575896</v>
      </c>
      <c r="K599" s="408"/>
      <c r="L599" s="408"/>
      <c r="M599" s="408"/>
      <c r="N599" s="408"/>
      <c r="O599" s="411">
        <v>0.90986943868203796</v>
      </c>
      <c r="P599" s="417">
        <v>8.5348550143362996</v>
      </c>
      <c r="Q599" s="237">
        <v>71.170431876197384</v>
      </c>
      <c r="R599" s="237">
        <v>0</v>
      </c>
      <c r="S599" s="237">
        <v>16.64281582843779</v>
      </c>
      <c r="T599" s="237">
        <v>0.74509282191173176</v>
      </c>
      <c r="U599" s="237">
        <v>0.18118132093731426</v>
      </c>
      <c r="V599" s="237">
        <v>1.8985927445346413</v>
      </c>
      <c r="W599" s="237">
        <v>5.4545735983509331</v>
      </c>
      <c r="X599" s="412">
        <v>3.9073118096302117</v>
      </c>
      <c r="Y599" s="270">
        <v>0.72753412377981641</v>
      </c>
      <c r="Z599" s="270">
        <v>78.216351644137589</v>
      </c>
      <c r="AA599" s="270">
        <v>25854.892006315575</v>
      </c>
      <c r="AB599" s="270">
        <v>256.50353573075779</v>
      </c>
      <c r="AC599" s="270">
        <v>3.0570789505054536</v>
      </c>
      <c r="AD599" s="270">
        <v>0.91600961803315384</v>
      </c>
      <c r="AE599" s="270">
        <v>1.976427577064908</v>
      </c>
      <c r="AF599" s="270">
        <v>8.9777812390624254E-2</v>
      </c>
      <c r="AG599" s="270">
        <v>17.357618596927818</v>
      </c>
      <c r="AH599" s="270">
        <v>37.629258783990281</v>
      </c>
      <c r="AI599" s="270">
        <v>4.5023313449755191</v>
      </c>
      <c r="AJ599" s="270">
        <v>10.695260765936505</v>
      </c>
      <c r="AK599" s="270">
        <v>222.86960820818476</v>
      </c>
      <c r="AL599" s="270">
        <v>19.848312672800166</v>
      </c>
      <c r="AM599" s="270">
        <v>2.5565455265184873</v>
      </c>
      <c r="AN599" s="270">
        <v>127.34855950392351</v>
      </c>
      <c r="AO599" s="270">
        <v>3.5455707712928701</v>
      </c>
      <c r="AP599" s="270">
        <v>1397.7948931791561</v>
      </c>
      <c r="AQ599" s="270">
        <v>0.85110440650912556</v>
      </c>
      <c r="AR599" s="270">
        <v>1.5028993924500147</v>
      </c>
      <c r="AS599" s="270">
        <v>0.17537362750259289</v>
      </c>
      <c r="AT599" s="270">
        <v>0.84546680963526943</v>
      </c>
      <c r="AU599" s="270">
        <v>3.6814834620496697</v>
      </c>
      <c r="AV599" s="270">
        <v>0.1420479523876893</v>
      </c>
      <c r="AW599" s="270">
        <v>0.34464518554261958</v>
      </c>
      <c r="AX599" s="270">
        <v>4.5804456028753208E-2</v>
      </c>
      <c r="AY599" s="270">
        <v>0.28415454940184476</v>
      </c>
      <c r="AZ599" s="270">
        <v>4.2010744460067445E-2</v>
      </c>
      <c r="BA599" s="270">
        <v>16.951377241325694</v>
      </c>
      <c r="BB599" s="270">
        <v>23.330814847172338</v>
      </c>
      <c r="BC599" s="270">
        <v>30.367796961833537</v>
      </c>
      <c r="BD599" s="270">
        <v>57.928467352773374</v>
      </c>
      <c r="BE599" s="270">
        <v>40.420070852277931</v>
      </c>
      <c r="BF599" s="270">
        <v>156.33708378917166</v>
      </c>
      <c r="BG599" s="26"/>
    </row>
    <row r="600" spans="1:59" s="96" customFormat="1" ht="12.75" x14ac:dyDescent="0.2">
      <c r="A600" s="13">
        <v>1.4000000000000201</v>
      </c>
      <c r="B600" s="279">
        <v>820</v>
      </c>
      <c r="C600" s="408">
        <v>15.7296682829361</v>
      </c>
      <c r="D600" s="408">
        <v>25.5186837796793</v>
      </c>
      <c r="E600" s="408"/>
      <c r="F600" s="408">
        <v>5.4960384936428897</v>
      </c>
      <c r="G600" s="408">
        <v>6.5004483965834297</v>
      </c>
      <c r="H600" s="408"/>
      <c r="I600" s="408">
        <v>41.774046591053597</v>
      </c>
      <c r="J600" s="408">
        <v>4.0222206459355201</v>
      </c>
      <c r="K600" s="408"/>
      <c r="L600" s="408"/>
      <c r="M600" s="408"/>
      <c r="N600" s="408"/>
      <c r="O600" s="411">
        <v>0.95889381016923503</v>
      </c>
      <c r="P600" s="417">
        <v>8.7355128315440798</v>
      </c>
      <c r="Q600" s="237">
        <v>71.115936570683331</v>
      </c>
      <c r="R600" s="237">
        <v>0</v>
      </c>
      <c r="S600" s="237">
        <v>16.759012791822254</v>
      </c>
      <c r="T600" s="237">
        <v>0.65610214111643705</v>
      </c>
      <c r="U600" s="237">
        <v>0.16625617087019701</v>
      </c>
      <c r="V600" s="237">
        <v>1.8391077760658261</v>
      </c>
      <c r="W600" s="237">
        <v>5.5647206722753744</v>
      </c>
      <c r="X600" s="412">
        <v>3.8988638771665753</v>
      </c>
      <c r="Y600" s="270">
        <v>0.73702944830492567</v>
      </c>
      <c r="Z600" s="270">
        <v>77.599710465150139</v>
      </c>
      <c r="AA600" s="270">
        <v>26905.784336306977</v>
      </c>
      <c r="AB600" s="270">
        <v>257.95661932875146</v>
      </c>
      <c r="AC600" s="270">
        <v>3.0199798488370884</v>
      </c>
      <c r="AD600" s="270">
        <v>0.90489041723161323</v>
      </c>
      <c r="AE600" s="270">
        <v>1.8933766542512005</v>
      </c>
      <c r="AF600" s="270">
        <v>8.6212938825455374E-2</v>
      </c>
      <c r="AG600" s="270">
        <v>17.912744875223009</v>
      </c>
      <c r="AH600" s="270">
        <v>39.483516784831245</v>
      </c>
      <c r="AI600" s="270">
        <v>4.7945278447210562</v>
      </c>
      <c r="AJ600" s="270">
        <v>10.86382916698815</v>
      </c>
      <c r="AK600" s="270">
        <v>233.82769855730575</v>
      </c>
      <c r="AL600" s="270">
        <v>21.54009575321793</v>
      </c>
      <c r="AM600" s="270">
        <v>2.6273526581507123</v>
      </c>
      <c r="AN600" s="270">
        <v>125.79633694788167</v>
      </c>
      <c r="AO600" s="270">
        <v>3.5862978205140394</v>
      </c>
      <c r="AP600" s="270">
        <v>1369.178796042263</v>
      </c>
      <c r="AQ600" s="270">
        <v>0.86622763674217451</v>
      </c>
      <c r="AR600" s="270">
        <v>1.4784939461880924</v>
      </c>
      <c r="AS600" s="270">
        <v>0.17032766045422315</v>
      </c>
      <c r="AT600" s="270">
        <v>0.81425741836117482</v>
      </c>
      <c r="AU600" s="270">
        <v>3.532418518707729</v>
      </c>
      <c r="AV600" s="270">
        <v>0.13609995994934335</v>
      </c>
      <c r="AW600" s="270">
        <v>0.32912935358451806</v>
      </c>
      <c r="AX600" s="270">
        <v>4.3649150452370888E-2</v>
      </c>
      <c r="AY600" s="270">
        <v>0.27041526019353773</v>
      </c>
      <c r="AZ600" s="270">
        <v>3.9941116948721114E-2</v>
      </c>
      <c r="BA600" s="270">
        <v>16.310102669352091</v>
      </c>
      <c r="BB600" s="270">
        <v>25.6056799289974</v>
      </c>
      <c r="BC600" s="270">
        <v>31.58200745537313</v>
      </c>
      <c r="BD600" s="270">
        <v>56.070204771447408</v>
      </c>
      <c r="BE600" s="270">
        <v>39.334688845676702</v>
      </c>
      <c r="BF600" s="270">
        <v>158.42881237055224</v>
      </c>
      <c r="BG600" s="26"/>
    </row>
    <row r="601" spans="1:59" s="96" customFormat="1" ht="12.75" x14ac:dyDescent="0.2">
      <c r="A601" s="13">
        <v>1.45</v>
      </c>
      <c r="B601" s="279">
        <v>820</v>
      </c>
      <c r="C601" s="408">
        <v>16.0491400210995</v>
      </c>
      <c r="D601" s="408">
        <v>26.556788159528001</v>
      </c>
      <c r="E601" s="408"/>
      <c r="F601" s="408">
        <v>5.2316949303043998</v>
      </c>
      <c r="G601" s="408">
        <v>3.3088293556977302</v>
      </c>
      <c r="H601" s="408"/>
      <c r="I601" s="408">
        <v>44.085026843583996</v>
      </c>
      <c r="J601" s="408">
        <v>3.7617904296883</v>
      </c>
      <c r="K601" s="408"/>
      <c r="L601" s="408"/>
      <c r="M601" s="408"/>
      <c r="N601" s="408"/>
      <c r="O601" s="411">
        <v>1.0067302600980701</v>
      </c>
      <c r="P601" s="417">
        <v>8.9375220362055394</v>
      </c>
      <c r="Q601" s="237">
        <v>71.060143895194628</v>
      </c>
      <c r="R601" s="237">
        <v>0</v>
      </c>
      <c r="S601" s="237">
        <v>16.866660080664918</v>
      </c>
      <c r="T601" s="237">
        <v>0.58428915533994841</v>
      </c>
      <c r="U601" s="237">
        <v>0.15420994935649635</v>
      </c>
      <c r="V601" s="237">
        <v>1.7755927540154617</v>
      </c>
      <c r="W601" s="237">
        <v>5.6831975833513502</v>
      </c>
      <c r="X601" s="412">
        <v>3.875906582077203</v>
      </c>
      <c r="Y601" s="270">
        <v>0.74691809016924304</v>
      </c>
      <c r="Z601" s="270">
        <v>76.964248509320655</v>
      </c>
      <c r="AA601" s="270">
        <v>28064.671735006577</v>
      </c>
      <c r="AB601" s="270">
        <v>259.00942747214322</v>
      </c>
      <c r="AC601" s="270">
        <v>2.9817161799178931</v>
      </c>
      <c r="AD601" s="270">
        <v>0.89362321746450013</v>
      </c>
      <c r="AE601" s="270">
        <v>1.8190054529017721</v>
      </c>
      <c r="AF601" s="270">
        <v>8.3019481211685758E-2</v>
      </c>
      <c r="AG601" s="270">
        <v>18.51029123369619</v>
      </c>
      <c r="AH601" s="270">
        <v>41.572782412782587</v>
      </c>
      <c r="AI601" s="270">
        <v>5.135908152271929</v>
      </c>
      <c r="AJ601" s="270">
        <v>11.029218380730867</v>
      </c>
      <c r="AK601" s="270">
        <v>245.12206647840736</v>
      </c>
      <c r="AL601" s="270">
        <v>23.606934664060852</v>
      </c>
      <c r="AM601" s="270">
        <v>2.7064218840220162</v>
      </c>
      <c r="AN601" s="270">
        <v>124.33844102409969</v>
      </c>
      <c r="AO601" s="270">
        <v>3.6315861590615772</v>
      </c>
      <c r="AP601" s="270">
        <v>1343.6317388947175</v>
      </c>
      <c r="AQ601" s="270">
        <v>0.88236440088527179</v>
      </c>
      <c r="AR601" s="270">
        <v>1.4559177139496251</v>
      </c>
      <c r="AS601" s="270">
        <v>0.16564450584911625</v>
      </c>
      <c r="AT601" s="270">
        <v>0.78553409351665848</v>
      </c>
      <c r="AU601" s="270">
        <v>3.39587568596848</v>
      </c>
      <c r="AV601" s="270">
        <v>0.13066216549596915</v>
      </c>
      <c r="AW601" s="270">
        <v>0.31500988266847141</v>
      </c>
      <c r="AX601" s="270">
        <v>4.1693904864102363E-2</v>
      </c>
      <c r="AY601" s="270">
        <v>0.25797641613328653</v>
      </c>
      <c r="AZ601" s="270">
        <v>3.8070062496953508E-2</v>
      </c>
      <c r="BA601" s="270">
        <v>15.721539564559103</v>
      </c>
      <c r="BB601" s="270">
        <v>28.465870614125787</v>
      </c>
      <c r="BC601" s="270">
        <v>32.900571591255158</v>
      </c>
      <c r="BD601" s="270">
        <v>54.270744663617187</v>
      </c>
      <c r="BE601" s="270">
        <v>38.288069379261977</v>
      </c>
      <c r="BF601" s="270">
        <v>160.77507927693813</v>
      </c>
      <c r="BG601" s="26"/>
    </row>
    <row r="602" spans="1:59" s="96" customFormat="1" ht="12.75" x14ac:dyDescent="0.2">
      <c r="A602" s="13">
        <v>1.49999999999999</v>
      </c>
      <c r="B602" s="279">
        <v>820</v>
      </c>
      <c r="C602" s="408">
        <v>16.3807405387454</v>
      </c>
      <c r="D602" s="408">
        <v>27.728716513203501</v>
      </c>
      <c r="E602" s="408"/>
      <c r="F602" s="408">
        <v>4.94149966562542</v>
      </c>
      <c r="G602" s="408">
        <v>0.157330356552664</v>
      </c>
      <c r="H602" s="408"/>
      <c r="I602" s="408">
        <v>46.241746516248803</v>
      </c>
      <c r="J602" s="408">
        <v>3.4981552349340901</v>
      </c>
      <c r="K602" s="408"/>
      <c r="L602" s="408"/>
      <c r="M602" s="408"/>
      <c r="N602" s="408"/>
      <c r="O602" s="411">
        <v>1.0518111746901799</v>
      </c>
      <c r="P602" s="417">
        <v>9.1236612746041601</v>
      </c>
      <c r="Q602" s="237">
        <v>71.000802385257984</v>
      </c>
      <c r="R602" s="237">
        <v>0</v>
      </c>
      <c r="S602" s="237">
        <v>16.959556399915538</v>
      </c>
      <c r="T602" s="237">
        <v>0.52379562836928373</v>
      </c>
      <c r="U602" s="237">
        <v>0.14347775567419241</v>
      </c>
      <c r="V602" s="237">
        <v>1.7123086374908545</v>
      </c>
      <c r="W602" s="237">
        <v>5.7641421296985689</v>
      </c>
      <c r="X602" s="412">
        <v>3.8959170635935703</v>
      </c>
      <c r="Y602" s="270">
        <v>0.75632216798827534</v>
      </c>
      <c r="Z602" s="270">
        <v>76.277355983874756</v>
      </c>
      <c r="AA602" s="270">
        <v>29296.207089595806</v>
      </c>
      <c r="AB602" s="270">
        <v>260.21008366219888</v>
      </c>
      <c r="AC602" s="270">
        <v>2.9409159597706895</v>
      </c>
      <c r="AD602" s="270">
        <v>0.88208578565693929</v>
      </c>
      <c r="AE602" s="270">
        <v>1.7542462071906504</v>
      </c>
      <c r="AF602" s="270">
        <v>8.023360734175905E-2</v>
      </c>
      <c r="AG602" s="270">
        <v>19.134835108170979</v>
      </c>
      <c r="AH602" s="270">
        <v>43.855569282603462</v>
      </c>
      <c r="AI602" s="270">
        <v>5.5232953392286488</v>
      </c>
      <c r="AJ602" s="270">
        <v>11.201121512702191</v>
      </c>
      <c r="AK602" s="270">
        <v>258.28320025605342</v>
      </c>
      <c r="AL602" s="270">
        <v>26.080378081628233</v>
      </c>
      <c r="AM602" s="270">
        <v>2.7933427740433303</v>
      </c>
      <c r="AN602" s="270">
        <v>123.0433439360807</v>
      </c>
      <c r="AO602" s="270">
        <v>3.6792491279701229</v>
      </c>
      <c r="AP602" s="270">
        <v>1321.8446118908359</v>
      </c>
      <c r="AQ602" s="270">
        <v>0.90047912746362058</v>
      </c>
      <c r="AR602" s="270">
        <v>1.4373133455647882</v>
      </c>
      <c r="AS602" s="270">
        <v>0.16163286186384657</v>
      </c>
      <c r="AT602" s="270">
        <v>0.76089924609711901</v>
      </c>
      <c r="AU602" s="270">
        <v>3.2789621810079876</v>
      </c>
      <c r="AV602" s="270">
        <v>0.12601004933919746</v>
      </c>
      <c r="AW602" s="270">
        <v>0.30295919890121015</v>
      </c>
      <c r="AX602" s="270">
        <v>4.0028089489915909E-2</v>
      </c>
      <c r="AY602" s="270">
        <v>0.24739147140858775</v>
      </c>
      <c r="AZ602" s="270">
        <v>3.6479224124222213E-2</v>
      </c>
      <c r="BA602" s="270">
        <v>15.218992438033837</v>
      </c>
      <c r="BB602" s="270">
        <v>31.999640701220457</v>
      </c>
      <c r="BC602" s="270">
        <v>34.219132752589672</v>
      </c>
      <c r="BD602" s="270">
        <v>52.598713042004775</v>
      </c>
      <c r="BE602" s="270">
        <v>37.298343112298269</v>
      </c>
      <c r="BF602" s="270">
        <v>163.37953871312064</v>
      </c>
      <c r="BG602" s="26"/>
    </row>
    <row r="603" spans="1:59" s="96" customFormat="1" ht="12.75" x14ac:dyDescent="0.2">
      <c r="A603" s="13">
        <v>1.55000000000001</v>
      </c>
      <c r="B603" s="279">
        <v>820</v>
      </c>
      <c r="C603" s="408">
        <v>16.118637745139601</v>
      </c>
      <c r="D603" s="408">
        <v>27.979303274355701</v>
      </c>
      <c r="E603" s="408"/>
      <c r="F603" s="408">
        <v>4.2804256755587602</v>
      </c>
      <c r="G603" s="408"/>
      <c r="H603" s="408"/>
      <c r="I603" s="408">
        <v>46.794165271142603</v>
      </c>
      <c r="J603" s="408">
        <v>3.7734578200180202</v>
      </c>
      <c r="K603" s="408"/>
      <c r="L603" s="408"/>
      <c r="M603" s="408"/>
      <c r="N603" s="408"/>
      <c r="O603" s="411">
        <v>1.0540102137853999</v>
      </c>
      <c r="P603" s="417">
        <v>9.2907264015159292</v>
      </c>
      <c r="Q603" s="237">
        <v>70.94594252649749</v>
      </c>
      <c r="R603" s="237">
        <v>0</v>
      </c>
      <c r="S603" s="237">
        <v>17.000790737506481</v>
      </c>
      <c r="T603" s="237">
        <v>0.4926248420579698</v>
      </c>
      <c r="U603" s="237">
        <v>0.13385655647320951</v>
      </c>
      <c r="V603" s="237">
        <v>1.6520465191669258</v>
      </c>
      <c r="W603" s="237">
        <v>5.809652425154729</v>
      </c>
      <c r="X603" s="412">
        <v>3.9650863931431997</v>
      </c>
      <c r="Y603" s="270">
        <v>0.77206101843945329</v>
      </c>
      <c r="Z603" s="270">
        <v>77.703486059226194</v>
      </c>
      <c r="AA603" s="270">
        <v>30104.607498793717</v>
      </c>
      <c r="AB603" s="270">
        <v>272.04066758974778</v>
      </c>
      <c r="AC603" s="270">
        <v>2.9854651344019305</v>
      </c>
      <c r="AD603" s="270">
        <v>0.89660461297586158</v>
      </c>
      <c r="AE603" s="270">
        <v>1.7551142400977586</v>
      </c>
      <c r="AF603" s="270">
        <v>8.0210132436542944E-2</v>
      </c>
      <c r="AG603" s="270">
        <v>19.644878205602978</v>
      </c>
      <c r="AH603" s="270">
        <v>44.83940807923485</v>
      </c>
      <c r="AI603" s="270">
        <v>5.6229041495913279</v>
      </c>
      <c r="AJ603" s="270">
        <v>11.604290769758302</v>
      </c>
      <c r="AK603" s="270">
        <v>284.44695937554172</v>
      </c>
      <c r="AL603" s="270">
        <v>26.509312882393999</v>
      </c>
      <c r="AM603" s="270">
        <v>2.7900580727905067</v>
      </c>
      <c r="AN603" s="270">
        <v>123.14184498135816</v>
      </c>
      <c r="AO603" s="270">
        <v>3.6884509827602998</v>
      </c>
      <c r="AP603" s="270">
        <v>1318.2423199779546</v>
      </c>
      <c r="AQ603" s="270">
        <v>0.90924800027487274</v>
      </c>
      <c r="AR603" s="270">
        <v>1.4260937983697768</v>
      </c>
      <c r="AS603" s="270">
        <v>0.16014221478103377</v>
      </c>
      <c r="AT603" s="270">
        <v>0.75325735861965082</v>
      </c>
      <c r="AU603" s="270">
        <v>3.2449223051654528</v>
      </c>
      <c r="AV603" s="270">
        <v>0.12468625469085727</v>
      </c>
      <c r="AW603" s="270">
        <v>0.2996928582428901</v>
      </c>
      <c r="AX603" s="270">
        <v>3.9589875930233304E-2</v>
      </c>
      <c r="AY603" s="270">
        <v>0.24465907232545769</v>
      </c>
      <c r="AZ603" s="270">
        <v>3.6074089612310505E-2</v>
      </c>
      <c r="BA603" s="270">
        <v>15.05859262531362</v>
      </c>
      <c r="BB603" s="270">
        <v>32.03806871499183</v>
      </c>
      <c r="BC603" s="270">
        <v>34.248601508065505</v>
      </c>
      <c r="BD603" s="270">
        <v>52.660252911184514</v>
      </c>
      <c r="BE603" s="270">
        <v>36.993494277466098</v>
      </c>
      <c r="BF603" s="270">
        <v>162.38843144946205</v>
      </c>
      <c r="BG603" s="26"/>
    </row>
    <row r="604" spans="1:59" s="96" customFormat="1" ht="12.75" x14ac:dyDescent="0.2">
      <c r="A604" s="13">
        <v>1.6</v>
      </c>
      <c r="B604" s="279">
        <v>820</v>
      </c>
      <c r="C604" s="408">
        <v>15.804469150019701</v>
      </c>
      <c r="D604" s="408">
        <v>28.363346935602099</v>
      </c>
      <c r="E604" s="408"/>
      <c r="F604" s="408">
        <v>3.37777966231342</v>
      </c>
      <c r="G604" s="408"/>
      <c r="H604" s="408"/>
      <c r="I604" s="408">
        <v>47.152136122131701</v>
      </c>
      <c r="J604" s="408">
        <v>4.0905454047404604</v>
      </c>
      <c r="K604" s="408"/>
      <c r="L604" s="408"/>
      <c r="M604" s="408"/>
      <c r="N604" s="408"/>
      <c r="O604" s="411">
        <v>1.05401020024314</v>
      </c>
      <c r="P604" s="417">
        <v>9.4754117261043298</v>
      </c>
      <c r="Q604" s="237">
        <v>70.882615037135508</v>
      </c>
      <c r="R604" s="237">
        <v>0</v>
      </c>
      <c r="S604" s="237">
        <v>17.073843449396509</v>
      </c>
      <c r="T604" s="237">
        <v>0.44613304554454836</v>
      </c>
      <c r="U604" s="237">
        <v>0.11993804149181529</v>
      </c>
      <c r="V604" s="237">
        <v>1.6262001590338613</v>
      </c>
      <c r="W604" s="237">
        <v>5.8633719513771183</v>
      </c>
      <c r="X604" s="412">
        <v>3.9878983160206349</v>
      </c>
      <c r="Y604" s="270">
        <v>0.79074160203714849</v>
      </c>
      <c r="Z604" s="270">
        <v>79.467889811197892</v>
      </c>
      <c r="AA604" s="270">
        <v>31069.780785569066</v>
      </c>
      <c r="AB604" s="270">
        <v>289.24542582870714</v>
      </c>
      <c r="AC604" s="270">
        <v>3.0397784243372614</v>
      </c>
      <c r="AD604" s="270">
        <v>0.91493662593368985</v>
      </c>
      <c r="AE604" s="270">
        <v>1.7599740957616308</v>
      </c>
      <c r="AF604" s="270">
        <v>8.0337674240613124E-2</v>
      </c>
      <c r="AG604" s="270">
        <v>20.277874134544387</v>
      </c>
      <c r="AH604" s="270">
        <v>45.978046129452942</v>
      </c>
      <c r="AI604" s="270">
        <v>5.7263445021152268</v>
      </c>
      <c r="AJ604" s="270">
        <v>12.162814409837612</v>
      </c>
      <c r="AK604" s="270">
        <v>329.11003742246339</v>
      </c>
      <c r="AL604" s="270">
        <v>26.901407300177446</v>
      </c>
      <c r="AM604" s="270">
        <v>2.7875183929570166</v>
      </c>
      <c r="AN604" s="270">
        <v>123.49588380182679</v>
      </c>
      <c r="AO604" s="270">
        <v>3.699001385443843</v>
      </c>
      <c r="AP604" s="270">
        <v>1316.2061113590275</v>
      </c>
      <c r="AQ604" s="270">
        <v>0.92296748389150784</v>
      </c>
      <c r="AR604" s="270">
        <v>1.4182747616433324</v>
      </c>
      <c r="AS604" s="270">
        <v>0.15913037384341325</v>
      </c>
      <c r="AT604" s="270">
        <v>0.74816434080462235</v>
      </c>
      <c r="AU604" s="270">
        <v>3.22242806455339</v>
      </c>
      <c r="AV604" s="270">
        <v>0.12381442996112159</v>
      </c>
      <c r="AW604" s="270">
        <v>0.29755917979100538</v>
      </c>
      <c r="AX604" s="270">
        <v>3.9305260440958126E-2</v>
      </c>
      <c r="AY604" s="270">
        <v>0.24289153451062923</v>
      </c>
      <c r="AZ604" s="270">
        <v>3.5812834136875284E-2</v>
      </c>
      <c r="BA604" s="270">
        <v>14.950957141020615</v>
      </c>
      <c r="BB604" s="270">
        <v>31.874007109684396</v>
      </c>
      <c r="BC604" s="270">
        <v>34.131882002340177</v>
      </c>
      <c r="BD604" s="270">
        <v>52.901122088930556</v>
      </c>
      <c r="BE604" s="270">
        <v>36.701888388107569</v>
      </c>
      <c r="BF604" s="270">
        <v>161.40607432594282</v>
      </c>
      <c r="BG604" s="26"/>
    </row>
    <row r="605" spans="1:59" s="96" customFormat="1" ht="12.75" x14ac:dyDescent="0.2">
      <c r="A605" s="13">
        <v>1.65</v>
      </c>
      <c r="B605" s="279">
        <v>820</v>
      </c>
      <c r="C605" s="408">
        <v>15.4273864045464</v>
      </c>
      <c r="D605" s="408">
        <v>28.797415869226199</v>
      </c>
      <c r="E605" s="408"/>
      <c r="F605" s="408">
        <v>1.9403117072296701</v>
      </c>
      <c r="G605" s="408"/>
      <c r="H605" s="408"/>
      <c r="I605" s="408">
        <v>47.600735788475703</v>
      </c>
      <c r="J605" s="408">
        <v>4.4862961291120396</v>
      </c>
      <c r="K605" s="408"/>
      <c r="L605" s="408"/>
      <c r="M605" s="408"/>
      <c r="N605" s="408"/>
      <c r="O605" s="411">
        <v>1.0540102113518599</v>
      </c>
      <c r="P605" s="417">
        <v>9.7070138752177595</v>
      </c>
      <c r="Q605" s="237">
        <v>70.85889401275972</v>
      </c>
      <c r="R605" s="237">
        <v>0</v>
      </c>
      <c r="S605" s="237">
        <v>17.153805623321166</v>
      </c>
      <c r="T605" s="237">
        <v>0.41861546789322723</v>
      </c>
      <c r="U605" s="237">
        <v>0.11541010547779276</v>
      </c>
      <c r="V605" s="237">
        <v>1.535471719653998</v>
      </c>
      <c r="W605" s="237">
        <v>6.096930831878117</v>
      </c>
      <c r="X605" s="412">
        <v>3.8208722390159733</v>
      </c>
      <c r="Y605" s="270">
        <v>0.81599518972731366</v>
      </c>
      <c r="Z605" s="270">
        <v>81.819500789789657</v>
      </c>
      <c r="AA605" s="270">
        <v>32492.507877890821</v>
      </c>
      <c r="AB605" s="270">
        <v>319.40710525479022</v>
      </c>
      <c r="AC605" s="270">
        <v>3.1135174656122304</v>
      </c>
      <c r="AD605" s="270">
        <v>0.9396660677273061</v>
      </c>
      <c r="AE605" s="270">
        <v>1.7666471000825386</v>
      </c>
      <c r="AF605" s="270">
        <v>8.0498447971632789E-2</v>
      </c>
      <c r="AG605" s="270">
        <v>21.240285873908654</v>
      </c>
      <c r="AH605" s="270">
        <v>47.687151090122775</v>
      </c>
      <c r="AI605" s="270">
        <v>5.8803950739083595</v>
      </c>
      <c r="AJ605" s="270">
        <v>13.092826921607276</v>
      </c>
      <c r="AK605" s="270">
        <v>437.16809918221742</v>
      </c>
      <c r="AL605" s="270">
        <v>27.480393780147622</v>
      </c>
      <c r="AM605" s="270">
        <v>2.7864170139207891</v>
      </c>
      <c r="AN605" s="270">
        <v>123.97507139877641</v>
      </c>
      <c r="AO605" s="270">
        <v>3.7133818142928536</v>
      </c>
      <c r="AP605" s="270">
        <v>1313.7443850557459</v>
      </c>
      <c r="AQ605" s="270">
        <v>0.94683603516227677</v>
      </c>
      <c r="AR605" s="270">
        <v>1.4089349807924165</v>
      </c>
      <c r="AS605" s="270">
        <v>0.15790352699643573</v>
      </c>
      <c r="AT605" s="270">
        <v>0.74195029445029315</v>
      </c>
      <c r="AU605" s="270">
        <v>3.1949208284537089</v>
      </c>
      <c r="AV605" s="270">
        <v>0.12274746649190633</v>
      </c>
      <c r="AW605" s="270">
        <v>0.29494351397939789</v>
      </c>
      <c r="AX605" s="270">
        <v>3.8955994335835964E-2</v>
      </c>
      <c r="AY605" s="270">
        <v>0.24072114736622865</v>
      </c>
      <c r="AZ605" s="270">
        <v>3.5491888527289669E-2</v>
      </c>
      <c r="BA605" s="270">
        <v>14.819003700628919</v>
      </c>
      <c r="BB605" s="270">
        <v>31.694871547158854</v>
      </c>
      <c r="BC605" s="270">
        <v>34.095829300388516</v>
      </c>
      <c r="BD605" s="270">
        <v>53.388790935238404</v>
      </c>
      <c r="BE605" s="270">
        <v>36.364914635607072</v>
      </c>
      <c r="BF605" s="270">
        <v>160.22930663771442</v>
      </c>
      <c r="BG605" s="26"/>
    </row>
    <row r="606" spans="1:59" s="96" customFormat="1" ht="12.75" x14ac:dyDescent="0.2">
      <c r="A606" s="13">
        <v>1.6999999999999902</v>
      </c>
      <c r="B606" s="279">
        <v>820</v>
      </c>
      <c r="C606" s="408">
        <v>15.095528863904701</v>
      </c>
      <c r="D606" s="408">
        <v>29.3404521525433</v>
      </c>
      <c r="E606" s="408"/>
      <c r="F606" s="408">
        <v>0.47839051444659098</v>
      </c>
      <c r="G606" s="408"/>
      <c r="H606" s="408"/>
      <c r="I606" s="408">
        <v>48.011466298563498</v>
      </c>
      <c r="J606" s="408">
        <v>4.8809613070295299</v>
      </c>
      <c r="K606" s="408"/>
      <c r="L606" s="408"/>
      <c r="M606" s="408"/>
      <c r="N606" s="408"/>
      <c r="O606" s="411">
        <v>1.05401020207995</v>
      </c>
      <c r="P606" s="417">
        <v>9.9204111310074392</v>
      </c>
      <c r="Q606" s="237">
        <v>70.820475666294911</v>
      </c>
      <c r="R606" s="237">
        <v>0</v>
      </c>
      <c r="S606" s="237">
        <v>17.228167404190618</v>
      </c>
      <c r="T606" s="237">
        <v>0.38924417142385354</v>
      </c>
      <c r="U606" s="237">
        <v>0.10626685208791355</v>
      </c>
      <c r="V606" s="237">
        <v>1.4836137640126044</v>
      </c>
      <c r="W606" s="237">
        <v>6.2744599050116756</v>
      </c>
      <c r="X606" s="412">
        <v>3.6977722369784076</v>
      </c>
      <c r="Y606" s="270">
        <v>0.840514078054304</v>
      </c>
      <c r="Z606" s="270">
        <v>84.071206674215745</v>
      </c>
      <c r="AA606" s="270">
        <v>33964.569595928486</v>
      </c>
      <c r="AB606" s="270">
        <v>356.11648377048351</v>
      </c>
      <c r="AC606" s="270">
        <v>3.1817479970679714</v>
      </c>
      <c r="AD606" s="270">
        <v>0.9632456368433574</v>
      </c>
      <c r="AE606" s="270">
        <v>1.7729983645338132</v>
      </c>
      <c r="AF606" s="270">
        <v>8.0642329119452003E-2</v>
      </c>
      <c r="AG606" s="270">
        <v>22.249423298181032</v>
      </c>
      <c r="AH606" s="270">
        <v>49.432347962302806</v>
      </c>
      <c r="AI606" s="270">
        <v>6.0325742920051413</v>
      </c>
      <c r="AJ606" s="270">
        <v>14.154699851087445</v>
      </c>
      <c r="AK606" s="270">
        <v>654.570907698459</v>
      </c>
      <c r="AL606" s="270">
        <v>28.044287586173954</v>
      </c>
      <c r="AM606" s="270">
        <v>2.7849058655793453</v>
      </c>
      <c r="AN606" s="270">
        <v>124.36661223789062</v>
      </c>
      <c r="AO606" s="270">
        <v>3.7241108818243296</v>
      </c>
      <c r="AP606" s="270">
        <v>1311.3048087739032</v>
      </c>
      <c r="AQ606" s="270">
        <v>0.97225351786771974</v>
      </c>
      <c r="AR606" s="270">
        <v>1.4002384711444391</v>
      </c>
      <c r="AS606" s="270">
        <v>0.15677279536162705</v>
      </c>
      <c r="AT606" s="270">
        <v>0.73625669758893897</v>
      </c>
      <c r="AU606" s="270">
        <v>3.1697821917842015</v>
      </c>
      <c r="AV606" s="270">
        <v>0.12177327328935107</v>
      </c>
      <c r="AW606" s="270">
        <v>0.29256068929524442</v>
      </c>
      <c r="AX606" s="270">
        <v>3.8638277278130115E-2</v>
      </c>
      <c r="AY606" s="270">
        <v>0.23874854287280095</v>
      </c>
      <c r="AZ606" s="270">
        <v>3.5200352917917919E-2</v>
      </c>
      <c r="BA606" s="270">
        <v>14.699185453195742</v>
      </c>
      <c r="BB606" s="270">
        <v>31.492124834668186</v>
      </c>
      <c r="BC606" s="270">
        <v>33.976635183399985</v>
      </c>
      <c r="BD606" s="270">
        <v>53.831847600134296</v>
      </c>
      <c r="BE606" s="270">
        <v>35.998808207007258</v>
      </c>
      <c r="BF606" s="270">
        <v>159.05450228181743</v>
      </c>
      <c r="BG606" s="26"/>
    </row>
    <row r="607" spans="1:59" s="96" customFormat="1" ht="12.75" x14ac:dyDescent="0.2">
      <c r="A607" s="13">
        <v>1.75</v>
      </c>
      <c r="B607" s="279">
        <v>820</v>
      </c>
      <c r="C607" s="408">
        <v>14.7194242743034</v>
      </c>
      <c r="D607" s="408">
        <v>29.889717709070801</v>
      </c>
      <c r="E607" s="408"/>
      <c r="F607" s="408"/>
      <c r="G607" s="408"/>
      <c r="H607" s="408"/>
      <c r="I607" s="408">
        <v>48.135592467181503</v>
      </c>
      <c r="J607" s="408">
        <v>5.13285884842269</v>
      </c>
      <c r="K607" s="408"/>
      <c r="L607" s="408"/>
      <c r="M607" s="408"/>
      <c r="N607" s="408"/>
      <c r="O607" s="411">
        <v>1.0540102216865901</v>
      </c>
      <c r="P607" s="417">
        <v>10.1738935276886</v>
      </c>
      <c r="Q607" s="237">
        <v>70.788625774998778</v>
      </c>
      <c r="R607" s="237">
        <v>0</v>
      </c>
      <c r="S607" s="237">
        <v>17.249501623860613</v>
      </c>
      <c r="T607" s="237">
        <v>0.35683200277707927</v>
      </c>
      <c r="U607" s="237">
        <v>9.7807598082256586E-2</v>
      </c>
      <c r="V607" s="237">
        <v>1.473118558231729</v>
      </c>
      <c r="W607" s="237">
        <v>6.1502126998805231</v>
      </c>
      <c r="X607" s="412">
        <v>3.883901742169023</v>
      </c>
      <c r="Y607" s="270">
        <v>0.86413553436814361</v>
      </c>
      <c r="Z607" s="270">
        <v>86.321227278202201</v>
      </c>
      <c r="AA607" s="270">
        <v>35091.163226095734</v>
      </c>
      <c r="AB607" s="270">
        <v>376.6112597009519</v>
      </c>
      <c r="AC607" s="270">
        <v>3.2446050865540887</v>
      </c>
      <c r="AD607" s="270">
        <v>0.98580259399993975</v>
      </c>
      <c r="AE607" s="270">
        <v>1.7776547497854691</v>
      </c>
      <c r="AF607" s="270">
        <v>8.0792679433604186E-2</v>
      </c>
      <c r="AG607" s="270">
        <v>22.944811884618851</v>
      </c>
      <c r="AH607" s="270">
        <v>50.637600935950289</v>
      </c>
      <c r="AI607" s="270">
        <v>6.138188404436808</v>
      </c>
      <c r="AJ607" s="270">
        <v>14.763574249707686</v>
      </c>
      <c r="AK607" s="270">
        <v>793.82185930942205</v>
      </c>
      <c r="AL607" s="270">
        <v>28.456073065767793</v>
      </c>
      <c r="AM607" s="270">
        <v>2.7900774920495115</v>
      </c>
      <c r="AN607" s="270">
        <v>125.06428896681051</v>
      </c>
      <c r="AO607" s="270">
        <v>3.7423932943895872</v>
      </c>
      <c r="AP607" s="270">
        <v>1310.8327134371059</v>
      </c>
      <c r="AQ607" s="270">
        <v>0.98242121911334368</v>
      </c>
      <c r="AR607" s="270">
        <v>1.3982772944236448</v>
      </c>
      <c r="AS607" s="270">
        <v>0.15646849778309152</v>
      </c>
      <c r="AT607" s="270">
        <v>0.73463070986233825</v>
      </c>
      <c r="AU607" s="270">
        <v>3.1624788213068076</v>
      </c>
      <c r="AV607" s="270">
        <v>0.12148874814211116</v>
      </c>
      <c r="AW607" s="270">
        <v>0.2918585811522037</v>
      </c>
      <c r="AX607" s="270">
        <v>3.8544416504341372E-2</v>
      </c>
      <c r="AY607" s="270">
        <v>0.2381659302494141</v>
      </c>
      <c r="AZ607" s="270">
        <v>3.5114403348666418E-2</v>
      </c>
      <c r="BA607" s="270">
        <v>14.66412364263565</v>
      </c>
      <c r="BB607" s="270">
        <v>31.373328866186302</v>
      </c>
      <c r="BC607" s="270">
        <v>33.67583025525235</v>
      </c>
      <c r="BD607" s="270">
        <v>53.925246564231358</v>
      </c>
      <c r="BE607" s="270">
        <v>35.758624565056643</v>
      </c>
      <c r="BF607" s="270">
        <v>158.62310220135831</v>
      </c>
      <c r="BG607" s="26"/>
    </row>
    <row r="608" spans="1:59" s="96" customFormat="1" ht="12.75" x14ac:dyDescent="0.2">
      <c r="A608" s="13">
        <v>1.7999999999999701</v>
      </c>
      <c r="B608" s="279">
        <v>819.99999999999</v>
      </c>
      <c r="C608" s="408">
        <v>14.3156951866321</v>
      </c>
      <c r="D608" s="408">
        <v>30.463466412746001</v>
      </c>
      <c r="E608" s="408"/>
      <c r="F608" s="408"/>
      <c r="G608" s="408"/>
      <c r="H608" s="408"/>
      <c r="I608" s="408">
        <v>48.1793838314032</v>
      </c>
      <c r="J608" s="408">
        <v>5.3304630985209798</v>
      </c>
      <c r="K608" s="408"/>
      <c r="L608" s="408"/>
      <c r="M608" s="408"/>
      <c r="N608" s="408"/>
      <c r="O608" s="411">
        <v>1.05401021200846</v>
      </c>
      <c r="P608" s="417">
        <v>10.4608160503729</v>
      </c>
      <c r="Q608" s="237">
        <v>70.779227863324223</v>
      </c>
      <c r="R608" s="237">
        <v>0</v>
      </c>
      <c r="S608" s="237">
        <v>17.162752725164072</v>
      </c>
      <c r="T608" s="237">
        <v>0.34823760977109902</v>
      </c>
      <c r="U608" s="237">
        <v>9.229349635810094E-2</v>
      </c>
      <c r="V608" s="237">
        <v>1.4860691533204231</v>
      </c>
      <c r="W608" s="237">
        <v>5.76793213263465</v>
      </c>
      <c r="X608" s="412">
        <v>4.3634870194274322</v>
      </c>
      <c r="Y608" s="270">
        <v>0.88825611498341439</v>
      </c>
      <c r="Z608" s="270">
        <v>88.664176598831858</v>
      </c>
      <c r="AA608" s="270">
        <v>36062.505841642036</v>
      </c>
      <c r="AB608" s="270">
        <v>386.99157479073057</v>
      </c>
      <c r="AC608" s="270">
        <v>3.3063722555809139</v>
      </c>
      <c r="AD608" s="270">
        <v>1.0085466302850425</v>
      </c>
      <c r="AE608" s="270">
        <v>1.7815207608908921</v>
      </c>
      <c r="AF608" s="270">
        <v>8.0946813672388471E-2</v>
      </c>
      <c r="AG608" s="270">
        <v>23.481419599640653</v>
      </c>
      <c r="AH608" s="270">
        <v>51.566413730450627</v>
      </c>
      <c r="AI608" s="270">
        <v>6.2190891486407969</v>
      </c>
      <c r="AJ608" s="270">
        <v>15.111343259550434</v>
      </c>
      <c r="AK608" s="270">
        <v>812.61379656037843</v>
      </c>
      <c r="AL608" s="270">
        <v>28.783324405541716</v>
      </c>
      <c r="AM608" s="270">
        <v>2.7959666543576218</v>
      </c>
      <c r="AN608" s="270">
        <v>125.84741828928885</v>
      </c>
      <c r="AO608" s="270">
        <v>3.7627132312562614</v>
      </c>
      <c r="AP608" s="270">
        <v>1310.8796168702359</v>
      </c>
      <c r="AQ608" s="270">
        <v>0.98381827911335307</v>
      </c>
      <c r="AR608" s="270">
        <v>1.3980069353643887</v>
      </c>
      <c r="AS608" s="270">
        <v>0.15638132673651392</v>
      </c>
      <c r="AT608" s="270">
        <v>0.73409529832219322</v>
      </c>
      <c r="AU608" s="270">
        <v>3.1599929065958068</v>
      </c>
      <c r="AV608" s="270">
        <v>0.12139100235759899</v>
      </c>
      <c r="AW608" s="270">
        <v>0.29161420092075457</v>
      </c>
      <c r="AX608" s="270">
        <v>3.8511727754129831E-2</v>
      </c>
      <c r="AY608" s="270">
        <v>0.23796393572947355</v>
      </c>
      <c r="AZ608" s="270">
        <v>3.5084834411126288E-2</v>
      </c>
      <c r="BA608" s="270">
        <v>14.652123644899367</v>
      </c>
      <c r="BB608" s="270">
        <v>31.265971418121058</v>
      </c>
      <c r="BC608" s="270">
        <v>33.268528604111168</v>
      </c>
      <c r="BD608" s="270">
        <v>53.803264826047247</v>
      </c>
      <c r="BE608" s="270">
        <v>35.544706169408272</v>
      </c>
      <c r="BF608" s="270">
        <v>158.382804718752</v>
      </c>
      <c r="BG608" s="26"/>
    </row>
    <row r="609" spans="1:59" s="96" customFormat="1" ht="12.75" x14ac:dyDescent="0.2">
      <c r="A609" s="13">
        <v>1.85000000000012</v>
      </c>
      <c r="B609" s="279">
        <v>820</v>
      </c>
      <c r="C609" s="408">
        <v>13.9844867475047</v>
      </c>
      <c r="D609" s="408">
        <v>31.181201393460601</v>
      </c>
      <c r="E609" s="408"/>
      <c r="F609" s="408"/>
      <c r="G609" s="408"/>
      <c r="H609" s="408"/>
      <c r="I609" s="408">
        <v>48.169313721047601</v>
      </c>
      <c r="J609" s="408">
        <v>5.5218160444075899</v>
      </c>
      <c r="K609" s="408"/>
      <c r="L609" s="408"/>
      <c r="M609" s="408"/>
      <c r="N609" s="408"/>
      <c r="O609" s="411">
        <v>1.0540102088995</v>
      </c>
      <c r="P609" s="417">
        <v>10.7085698776583</v>
      </c>
      <c r="Q609" s="237">
        <v>70.719733048139673</v>
      </c>
      <c r="R609" s="237">
        <v>0</v>
      </c>
      <c r="S609" s="237">
        <v>17.076714733793111</v>
      </c>
      <c r="T609" s="237">
        <v>0.32785373246786759</v>
      </c>
      <c r="U609" s="237">
        <v>8.4775268483923402E-2</v>
      </c>
      <c r="V609" s="237">
        <v>1.5370476034405769</v>
      </c>
      <c r="W609" s="237">
        <v>5.1883550002424652</v>
      </c>
      <c r="X609" s="412">
        <v>5.0655206134323834</v>
      </c>
      <c r="Y609" s="270">
        <v>0.90903184109355251</v>
      </c>
      <c r="Z609" s="270">
        <v>90.667979019456368</v>
      </c>
      <c r="AA609" s="270">
        <v>36898.102506373594</v>
      </c>
      <c r="AB609" s="270">
        <v>395.90362533547506</v>
      </c>
      <c r="AC609" s="270">
        <v>3.3540449660473857</v>
      </c>
      <c r="AD609" s="270">
        <v>1.0275763092132506</v>
      </c>
      <c r="AE609" s="270">
        <v>1.7847059824379095</v>
      </c>
      <c r="AF609" s="270">
        <v>8.107239515438304E-2</v>
      </c>
      <c r="AG609" s="270">
        <v>23.932433024087622</v>
      </c>
      <c r="AH609" s="270">
        <v>52.325237558685764</v>
      </c>
      <c r="AI609" s="270">
        <v>6.2815594400275421</v>
      </c>
      <c r="AJ609" s="270">
        <v>15.405355283145507</v>
      </c>
      <c r="AK609" s="270">
        <v>828.34202249504779</v>
      </c>
      <c r="AL609" s="270">
        <v>29.038761699974838</v>
      </c>
      <c r="AM609" s="270">
        <v>2.8008715709358589</v>
      </c>
      <c r="AN609" s="270">
        <v>126.48128600334475</v>
      </c>
      <c r="AO609" s="270">
        <v>3.7770999220769128</v>
      </c>
      <c r="AP609" s="270">
        <v>1310.9293295410821</v>
      </c>
      <c r="AQ609" s="270">
        <v>0.98483366742552414</v>
      </c>
      <c r="AR609" s="270">
        <v>1.3984208351348908</v>
      </c>
      <c r="AS609" s="270">
        <v>0.15640040418764248</v>
      </c>
      <c r="AT609" s="270">
        <v>0.73414280666146547</v>
      </c>
      <c r="AU609" s="270">
        <v>3.1601722253960505</v>
      </c>
      <c r="AV609" s="270">
        <v>0.1213978042650993</v>
      </c>
      <c r="AW609" s="270">
        <v>0.29163318882470113</v>
      </c>
      <c r="AX609" s="270">
        <v>3.8514805704371921E-2</v>
      </c>
      <c r="AY609" s="270">
        <v>0.23798647974449644</v>
      </c>
      <c r="AZ609" s="270">
        <v>3.5088685008726764E-2</v>
      </c>
      <c r="BA609" s="270">
        <v>14.6539356619166</v>
      </c>
      <c r="BB609" s="270">
        <v>31.123920112829467</v>
      </c>
      <c r="BC609" s="270">
        <v>32.760462114876006</v>
      </c>
      <c r="BD609" s="270">
        <v>53.588649590660232</v>
      </c>
      <c r="BE609" s="270">
        <v>35.288372435089997</v>
      </c>
      <c r="BF609" s="270">
        <v>158.12252524315241</v>
      </c>
      <c r="BG609" s="26"/>
    </row>
    <row r="610" spans="1:59" s="96" customFormat="1" ht="12.75" x14ac:dyDescent="0.2">
      <c r="A610" s="13">
        <v>1.8999999999999599</v>
      </c>
      <c r="B610" s="279">
        <v>820</v>
      </c>
      <c r="C610" s="408">
        <v>13.4618259487345</v>
      </c>
      <c r="D610" s="408">
        <v>31.567696719772901</v>
      </c>
      <c r="E610" s="408"/>
      <c r="F610" s="408"/>
      <c r="G610" s="408"/>
      <c r="H610" s="408"/>
      <c r="I610" s="408">
        <v>48.224236585114902</v>
      </c>
      <c r="J610" s="408">
        <v>5.6922305396068502</v>
      </c>
      <c r="K610" s="408"/>
      <c r="L610" s="408"/>
      <c r="M610" s="408"/>
      <c r="N610" s="408"/>
      <c r="O610" s="411">
        <v>1.0540102067709201</v>
      </c>
      <c r="P610" s="417">
        <v>11.124334648995999</v>
      </c>
      <c r="Q610" s="237">
        <v>70.754624636617123</v>
      </c>
      <c r="R610" s="237">
        <v>0</v>
      </c>
      <c r="S610" s="237">
        <v>17.002729651355921</v>
      </c>
      <c r="T610" s="237">
        <v>0.31893441559399727</v>
      </c>
      <c r="U610" s="237">
        <v>8.1378804960362455E-2</v>
      </c>
      <c r="V610" s="237">
        <v>1.5425878569709339</v>
      </c>
      <c r="W610" s="237">
        <v>4.9126087705347699</v>
      </c>
      <c r="X610" s="412">
        <v>5.3871358639668951</v>
      </c>
      <c r="Y610" s="270">
        <v>0.94400400650640948</v>
      </c>
      <c r="Z610" s="270">
        <v>94.071536790124455</v>
      </c>
      <c r="AA610" s="270">
        <v>38306.3701554414</v>
      </c>
      <c r="AB610" s="270">
        <v>410.96729652609429</v>
      </c>
      <c r="AC610" s="270">
        <v>3.4474096342730376</v>
      </c>
      <c r="AD610" s="270">
        <v>1.0605942786915921</v>
      </c>
      <c r="AE610" s="270">
        <v>1.7897791121238065</v>
      </c>
      <c r="AF610" s="270">
        <v>8.1277532763729302E-2</v>
      </c>
      <c r="AG610" s="270">
        <v>24.710215502132257</v>
      </c>
      <c r="AH610" s="270">
        <v>53.676277711916867</v>
      </c>
      <c r="AI610" s="270">
        <v>6.4026244770113303</v>
      </c>
      <c r="AJ610" s="270">
        <v>15.907636339214486</v>
      </c>
      <c r="AK610" s="270">
        <v>855.6872383398412</v>
      </c>
      <c r="AL610" s="270">
        <v>29.525434054939488</v>
      </c>
      <c r="AM610" s="270">
        <v>2.8114951915802715</v>
      </c>
      <c r="AN610" s="270">
        <v>127.63963363885262</v>
      </c>
      <c r="AO610" s="270">
        <v>3.8098373281598641</v>
      </c>
      <c r="AP610" s="270">
        <v>1311.4631502368604</v>
      </c>
      <c r="AQ610" s="270">
        <v>0.98789624188954006</v>
      </c>
      <c r="AR610" s="270">
        <v>1.3989245953089211</v>
      </c>
      <c r="AS610" s="270">
        <v>0.15636192479553487</v>
      </c>
      <c r="AT610" s="270">
        <v>0.73373034815989435</v>
      </c>
      <c r="AU610" s="270">
        <v>3.1580218544627363</v>
      </c>
      <c r="AV610" s="270">
        <v>0.12131027191976609</v>
      </c>
      <c r="AW610" s="270">
        <v>0.29139832806648203</v>
      </c>
      <c r="AX610" s="270">
        <v>3.8482174170248441E-2</v>
      </c>
      <c r="AY610" s="270">
        <v>0.23778057705957298</v>
      </c>
      <c r="AZ610" s="270">
        <v>3.5058167787443063E-2</v>
      </c>
      <c r="BA610" s="270">
        <v>14.641724813695527</v>
      </c>
      <c r="BB610" s="270">
        <v>31.092286002454195</v>
      </c>
      <c r="BC610" s="270">
        <v>32.527295855428335</v>
      </c>
      <c r="BD610" s="270">
        <v>53.637005275088427</v>
      </c>
      <c r="BE610" s="270">
        <v>35.165846215043672</v>
      </c>
      <c r="BF610" s="270">
        <v>158.08106372069608</v>
      </c>
      <c r="BG610" s="26"/>
    </row>
    <row r="611" spans="1:59" s="96" customFormat="1" ht="12.75" x14ac:dyDescent="0.2">
      <c r="A611" s="13">
        <v>1.9500000000000299</v>
      </c>
      <c r="B611" s="279">
        <v>820</v>
      </c>
      <c r="C611" s="408">
        <v>12.9324927829903</v>
      </c>
      <c r="D611" s="408">
        <v>31.851571660575701</v>
      </c>
      <c r="E611" s="408"/>
      <c r="F611" s="408"/>
      <c r="G611" s="408"/>
      <c r="H611" s="408"/>
      <c r="I611" s="408">
        <v>48.276226025799303</v>
      </c>
      <c r="J611" s="408">
        <v>5.8511110336837904</v>
      </c>
      <c r="K611" s="408">
        <v>3.4588294450483101E-2</v>
      </c>
      <c r="L611" s="408"/>
      <c r="M611" s="408"/>
      <c r="N611" s="408"/>
      <c r="O611" s="411">
        <v>1.0540102025004301</v>
      </c>
      <c r="P611" s="417">
        <v>11.567660959006499</v>
      </c>
      <c r="Q611" s="237">
        <v>70.806218068474308</v>
      </c>
      <c r="R611" s="237">
        <v>0</v>
      </c>
      <c r="S611" s="237">
        <v>16.929108604904215</v>
      </c>
      <c r="T611" s="237">
        <v>0.31616196328899338</v>
      </c>
      <c r="U611" s="237">
        <v>7.9150493765945462E-2</v>
      </c>
      <c r="V611" s="237">
        <v>1.5385713420421638</v>
      </c>
      <c r="W611" s="237">
        <v>4.7298503112552295</v>
      </c>
      <c r="X611" s="412">
        <v>5.6009392162691523</v>
      </c>
      <c r="Y611" s="270">
        <v>0.98188056619052966</v>
      </c>
      <c r="Z611" s="270">
        <v>97.353906950083115</v>
      </c>
      <c r="AA611" s="270">
        <v>39587.058969131933</v>
      </c>
      <c r="AB611" s="270">
        <v>422.45816874608505</v>
      </c>
      <c r="AC611" s="270">
        <v>3.5497828865729288</v>
      </c>
      <c r="AD611" s="270">
        <v>1.0963731699612844</v>
      </c>
      <c r="AE611" s="270">
        <v>1.7937597358469155</v>
      </c>
      <c r="AF611" s="270">
        <v>8.1481777827588392E-2</v>
      </c>
      <c r="AG611" s="270">
        <v>25.556272547418075</v>
      </c>
      <c r="AH611" s="270">
        <v>55.136144532730647</v>
      </c>
      <c r="AI611" s="270">
        <v>6.5335906038899401</v>
      </c>
      <c r="AJ611" s="270">
        <v>16.453540285311622</v>
      </c>
      <c r="AK611" s="270">
        <v>885.49385548311432</v>
      </c>
      <c r="AL611" s="270">
        <v>30.049545992290472</v>
      </c>
      <c r="AM611" s="270">
        <v>2.8233667708167411</v>
      </c>
      <c r="AN611" s="270">
        <v>128.87582714008943</v>
      </c>
      <c r="AO611" s="270">
        <v>3.8454990869736791</v>
      </c>
      <c r="AP611" s="270">
        <v>1310.3928696039202</v>
      </c>
      <c r="AQ611" s="270">
        <v>0.99143378354458211</v>
      </c>
      <c r="AR611" s="270">
        <v>1.3997730605414436</v>
      </c>
      <c r="AS611" s="270">
        <v>0.15635471778958679</v>
      </c>
      <c r="AT611" s="270">
        <v>0.73344177674211808</v>
      </c>
      <c r="AU611" s="270">
        <v>3.1563610121703545</v>
      </c>
      <c r="AV611" s="270">
        <v>0.12124086898527148</v>
      </c>
      <c r="AW611" s="270">
        <v>0.2912032399305815</v>
      </c>
      <c r="AX611" s="270">
        <v>3.8454472408667062E-2</v>
      </c>
      <c r="AY611" s="270">
        <v>0.23760379702352574</v>
      </c>
      <c r="AZ611" s="270">
        <v>3.5031814578824004E-2</v>
      </c>
      <c r="BA611" s="270">
        <v>14.631285924302025</v>
      </c>
      <c r="BB611" s="270">
        <v>30.910383039039399</v>
      </c>
      <c r="BC611" s="270">
        <v>32.374459742695166</v>
      </c>
      <c r="BD611" s="270">
        <v>53.749930427866353</v>
      </c>
      <c r="BE611" s="270">
        <v>35.059931060087436</v>
      </c>
      <c r="BF611" s="270">
        <v>158.1280220637303</v>
      </c>
      <c r="BG611" s="26"/>
    </row>
    <row r="612" spans="1:59" s="96" customFormat="1" ht="12.75" x14ac:dyDescent="0.2">
      <c r="A612" s="13">
        <v>2</v>
      </c>
      <c r="B612" s="279">
        <v>820</v>
      </c>
      <c r="C612" s="408">
        <v>12.169525214959201</v>
      </c>
      <c r="D612" s="408">
        <v>32.212758388108497</v>
      </c>
      <c r="E612" s="408"/>
      <c r="F612" s="408"/>
      <c r="G612" s="408"/>
      <c r="H612" s="408"/>
      <c r="I612" s="408">
        <v>48.171397503054699</v>
      </c>
      <c r="J612" s="408">
        <v>6.0420085490937598</v>
      </c>
      <c r="K612" s="408">
        <v>0.35030012251982001</v>
      </c>
      <c r="L612" s="408"/>
      <c r="M612" s="408"/>
      <c r="N612" s="408"/>
      <c r="O612" s="411">
        <v>1.0540102222641199</v>
      </c>
      <c r="P612" s="417">
        <v>12.176541267122699</v>
      </c>
      <c r="Q612" s="237">
        <v>70.953234990614774</v>
      </c>
      <c r="R612" s="237">
        <v>0</v>
      </c>
      <c r="S612" s="237">
        <v>16.816337509507637</v>
      </c>
      <c r="T612" s="237">
        <v>0.32757682638320723</v>
      </c>
      <c r="U612" s="237">
        <v>8.0863111627628159E-2</v>
      </c>
      <c r="V612" s="237">
        <v>1.5142506855146844</v>
      </c>
      <c r="W612" s="237">
        <v>4.6545192437901575</v>
      </c>
      <c r="X612" s="412">
        <v>5.6532176325619092</v>
      </c>
      <c r="Y612" s="270">
        <v>1.0385662111270053</v>
      </c>
      <c r="Z612" s="270">
        <v>98.886323443133335</v>
      </c>
      <c r="AA612" s="270">
        <v>39504.575392260776</v>
      </c>
      <c r="AB612" s="270">
        <v>402.49365244359126</v>
      </c>
      <c r="AC612" s="270">
        <v>3.7099780033472198</v>
      </c>
      <c r="AD612" s="270">
        <v>1.1516103943898486</v>
      </c>
      <c r="AE612" s="270">
        <v>1.7904066893036772</v>
      </c>
      <c r="AF612" s="270">
        <v>8.173864055758974E-2</v>
      </c>
      <c r="AG612" s="270">
        <v>26.893383735002168</v>
      </c>
      <c r="AH612" s="270">
        <v>57.432348591126782</v>
      </c>
      <c r="AI612" s="270">
        <v>6.7410746227725733</v>
      </c>
      <c r="AJ612" s="270">
        <v>17.317909688818819</v>
      </c>
      <c r="AK612" s="270">
        <v>932.62923756536043</v>
      </c>
      <c r="AL612" s="270">
        <v>30.889905547288862</v>
      </c>
      <c r="AM612" s="270">
        <v>2.849185521493506</v>
      </c>
      <c r="AN612" s="270">
        <v>130.98348514807449</v>
      </c>
      <c r="AO612" s="270">
        <v>3.9053277359640366</v>
      </c>
      <c r="AP612" s="270">
        <v>1296.7100834239436</v>
      </c>
      <c r="AQ612" s="270">
        <v>0.99949740619655081</v>
      </c>
      <c r="AR612" s="270">
        <v>1.4058072148054512</v>
      </c>
      <c r="AS612" s="270">
        <v>0.15689615651137007</v>
      </c>
      <c r="AT612" s="270">
        <v>0.73565090802209998</v>
      </c>
      <c r="AU612" s="270">
        <v>3.1653451345813028</v>
      </c>
      <c r="AV612" s="270">
        <v>0.12157858820519991</v>
      </c>
      <c r="AW612" s="270">
        <v>0.29197928143671315</v>
      </c>
      <c r="AX612" s="270">
        <v>3.8554662163784968E-2</v>
      </c>
      <c r="AY612" s="270">
        <v>0.2382159282366432</v>
      </c>
      <c r="AZ612" s="270">
        <v>3.5121777390189603E-2</v>
      </c>
      <c r="BA612" s="270">
        <v>14.669638426977373</v>
      </c>
      <c r="BB612" s="270">
        <v>29.412609191487544</v>
      </c>
      <c r="BC612" s="270">
        <v>32.218260580153213</v>
      </c>
      <c r="BD612" s="270">
        <v>54.046330842799151</v>
      </c>
      <c r="BE612" s="270">
        <v>34.789026873000665</v>
      </c>
      <c r="BF612" s="270">
        <v>158.69872688463835</v>
      </c>
      <c r="BG612" s="26"/>
    </row>
    <row r="613" spans="1:59" s="96" customFormat="1" ht="12.75" x14ac:dyDescent="0.2">
      <c r="A613" s="13">
        <v>2.0499999999999998</v>
      </c>
      <c r="B613" s="279">
        <v>820</v>
      </c>
      <c r="C613" s="408">
        <v>11.4803979865826</v>
      </c>
      <c r="D613" s="408">
        <v>32.561196003350702</v>
      </c>
      <c r="E613" s="408"/>
      <c r="F613" s="408"/>
      <c r="G613" s="408"/>
      <c r="H613" s="408"/>
      <c r="I613" s="408">
        <v>47.980893072828302</v>
      </c>
      <c r="J613" s="408">
        <v>6.1989244805132797</v>
      </c>
      <c r="K613" s="408">
        <v>0.72457823924877196</v>
      </c>
      <c r="L613" s="408"/>
      <c r="M613" s="408"/>
      <c r="N613" s="408"/>
      <c r="O613" s="411">
        <v>1.05401021747631</v>
      </c>
      <c r="P613" s="417">
        <v>12.7613264819715</v>
      </c>
      <c r="Q613" s="237">
        <v>71.073676322162385</v>
      </c>
      <c r="R613" s="237">
        <v>0</v>
      </c>
      <c r="S613" s="237">
        <v>16.77208931487689</v>
      </c>
      <c r="T613" s="237">
        <v>0.31747718541881365</v>
      </c>
      <c r="U613" s="237">
        <v>7.850226073704536E-2</v>
      </c>
      <c r="V613" s="237">
        <v>1.5253076267598789</v>
      </c>
      <c r="W613" s="237">
        <v>4.6314906026283165</v>
      </c>
      <c r="X613" s="412">
        <v>5.6014566874166629</v>
      </c>
      <c r="Y613" s="270">
        <v>1.0943605730240473</v>
      </c>
      <c r="Z613" s="270">
        <v>99.118463502283632</v>
      </c>
      <c r="AA613" s="270">
        <v>38779.073408850621</v>
      </c>
      <c r="AB613" s="270">
        <v>375.66614295964251</v>
      </c>
      <c r="AC613" s="270">
        <v>3.8672262397354586</v>
      </c>
      <c r="AD613" s="270">
        <v>1.2061882254624199</v>
      </c>
      <c r="AE613" s="270">
        <v>1.7843732662575749</v>
      </c>
      <c r="AF613" s="270">
        <v>8.1959516930488016E-2</v>
      </c>
      <c r="AG613" s="270">
        <v>28.230997513208429</v>
      </c>
      <c r="AH613" s="270">
        <v>59.696036434070201</v>
      </c>
      <c r="AI613" s="270">
        <v>6.9436183974509689</v>
      </c>
      <c r="AJ613" s="270">
        <v>18.183980906037043</v>
      </c>
      <c r="AK613" s="270">
        <v>979.81451495101942</v>
      </c>
      <c r="AL613" s="270">
        <v>31.712803566725313</v>
      </c>
      <c r="AM613" s="270">
        <v>2.8771619001478226</v>
      </c>
      <c r="AN613" s="270">
        <v>133.08622754248833</v>
      </c>
      <c r="AO613" s="270">
        <v>3.9641191876353816</v>
      </c>
      <c r="AP613" s="270">
        <v>1280.8456900246306</v>
      </c>
      <c r="AQ613" s="270">
        <v>1.0083270561685982</v>
      </c>
      <c r="AR613" s="270">
        <v>1.4137904224825102</v>
      </c>
      <c r="AS613" s="270">
        <v>0.15767661905685107</v>
      </c>
      <c r="AT613" s="270">
        <v>0.73903797900230139</v>
      </c>
      <c r="AU613" s="270">
        <v>3.1795027319049676</v>
      </c>
      <c r="AV613" s="270">
        <v>0.12211635156082205</v>
      </c>
      <c r="AW613" s="270">
        <v>0.29324345755752201</v>
      </c>
      <c r="AX613" s="270">
        <v>3.8719909309811978E-2</v>
      </c>
      <c r="AY613" s="270">
        <v>0.23923190320557147</v>
      </c>
      <c r="AZ613" s="270">
        <v>3.527143599604881E-2</v>
      </c>
      <c r="BA613" s="270">
        <v>14.732820371673812</v>
      </c>
      <c r="BB613" s="270">
        <v>27.820392069708642</v>
      </c>
      <c r="BC613" s="270">
        <v>32.076351097845638</v>
      </c>
      <c r="BD613" s="270">
        <v>54.360520614425909</v>
      </c>
      <c r="BE613" s="270">
        <v>34.508106940803479</v>
      </c>
      <c r="BF613" s="270">
        <v>159.4529764713794</v>
      </c>
      <c r="BG613" s="26"/>
    </row>
    <row r="614" spans="1:59" s="96" customFormat="1" ht="12.75" x14ac:dyDescent="0.2">
      <c r="A614" s="13">
        <v>2.0999999999999801</v>
      </c>
      <c r="B614" s="279">
        <v>820</v>
      </c>
      <c r="C614" s="408">
        <v>10.903742048711001</v>
      </c>
      <c r="D614" s="408">
        <v>32.846637151658399</v>
      </c>
      <c r="E614" s="408"/>
      <c r="F614" s="408"/>
      <c r="G614" s="408"/>
      <c r="H614" s="408"/>
      <c r="I614" s="408">
        <v>47.895786801248903</v>
      </c>
      <c r="J614" s="408">
        <v>6.34128296485558</v>
      </c>
      <c r="K614" s="408">
        <v>0.95854082175006805</v>
      </c>
      <c r="L614" s="408"/>
      <c r="M614" s="408"/>
      <c r="N614" s="408"/>
      <c r="O614" s="411">
        <v>1.0540102117760599</v>
      </c>
      <c r="P614" s="417">
        <v>13.3400641543353</v>
      </c>
      <c r="Q614" s="237">
        <v>71.199502734427909</v>
      </c>
      <c r="R614" s="237">
        <v>0</v>
      </c>
      <c r="S614" s="237">
        <v>16.68599230418377</v>
      </c>
      <c r="T614" s="237">
        <v>0.31966558004533135</v>
      </c>
      <c r="U614" s="237">
        <v>7.8440037755842545E-2</v>
      </c>
      <c r="V614" s="237">
        <v>1.5215349185616822</v>
      </c>
      <c r="W614" s="237">
        <v>4.543829333586265</v>
      </c>
      <c r="X614" s="412">
        <v>5.6510350914392129</v>
      </c>
      <c r="Y614" s="270">
        <v>1.147175488572763</v>
      </c>
      <c r="Z614" s="270">
        <v>100.37685806744477</v>
      </c>
      <c r="AA614" s="270">
        <v>38752.48524685188</v>
      </c>
      <c r="AB614" s="270">
        <v>364.03806266434356</v>
      </c>
      <c r="AC614" s="270">
        <v>4.0094527029262004</v>
      </c>
      <c r="AD614" s="270">
        <v>1.2562957041576888</v>
      </c>
      <c r="AE614" s="270">
        <v>1.7820244494962458</v>
      </c>
      <c r="AF614" s="270">
        <v>8.2156651573078249E-2</v>
      </c>
      <c r="AG614" s="270">
        <v>29.453262280381487</v>
      </c>
      <c r="AH614" s="270">
        <v>61.714366160028426</v>
      </c>
      <c r="AI614" s="270">
        <v>7.1194628298880165</v>
      </c>
      <c r="AJ614" s="270">
        <v>18.974950407600645</v>
      </c>
      <c r="AK614" s="270">
        <v>1023.0338588739628</v>
      </c>
      <c r="AL614" s="270">
        <v>32.416093054515237</v>
      </c>
      <c r="AM614" s="270">
        <v>2.8975549773490874</v>
      </c>
      <c r="AN614" s="270">
        <v>134.78360414928045</v>
      </c>
      <c r="AO614" s="270">
        <v>4.0120011871356391</v>
      </c>
      <c r="AP614" s="270">
        <v>1271.1874491107617</v>
      </c>
      <c r="AQ614" s="270">
        <v>1.0146715118530287</v>
      </c>
      <c r="AR614" s="270">
        <v>1.4185664402124534</v>
      </c>
      <c r="AS614" s="270">
        <v>0.15810805390448276</v>
      </c>
      <c r="AT614" s="270">
        <v>0.74080923149150202</v>
      </c>
      <c r="AU614" s="270">
        <v>3.1867282745342416</v>
      </c>
      <c r="AV614" s="270">
        <v>0.12238830725199598</v>
      </c>
      <c r="AW614" s="270">
        <v>0.29387017512695451</v>
      </c>
      <c r="AX614" s="270">
        <v>3.8800957650654125E-2</v>
      </c>
      <c r="AY614" s="270">
        <v>0.2397275686884989</v>
      </c>
      <c r="AZ614" s="270">
        <v>3.534431545067037E-2</v>
      </c>
      <c r="BA614" s="270">
        <v>14.763854983902835</v>
      </c>
      <c r="BB614" s="270">
        <v>26.906488726194038</v>
      </c>
      <c r="BC614" s="270">
        <v>31.952190602401565</v>
      </c>
      <c r="BD614" s="270">
        <v>54.585487491329225</v>
      </c>
      <c r="BE614" s="270">
        <v>34.310507125117077</v>
      </c>
      <c r="BF614" s="270">
        <v>159.89733795788285</v>
      </c>
      <c r="BG614" s="26"/>
    </row>
    <row r="615" spans="1:59" s="96" customFormat="1" ht="12.75" x14ac:dyDescent="0.2">
      <c r="A615" s="13">
        <v>2.1499999999999799</v>
      </c>
      <c r="B615" s="279">
        <v>820</v>
      </c>
      <c r="C615" s="408">
        <v>10.4220256513942</v>
      </c>
      <c r="D615" s="408">
        <v>33.079152399967001</v>
      </c>
      <c r="E615" s="408"/>
      <c r="F615" s="408"/>
      <c r="G615" s="408"/>
      <c r="H615" s="408"/>
      <c r="I615" s="408">
        <v>47.8943037064397</v>
      </c>
      <c r="J615" s="408">
        <v>6.4679147806685897</v>
      </c>
      <c r="K615" s="408">
        <v>1.08259324273861</v>
      </c>
      <c r="L615" s="408"/>
      <c r="M615" s="408"/>
      <c r="N615" s="408"/>
      <c r="O615" s="411">
        <v>1.0540102187918301</v>
      </c>
      <c r="P615" s="417">
        <v>13.903428727475999</v>
      </c>
      <c r="Q615" s="237">
        <v>71.314561871939645</v>
      </c>
      <c r="R615" s="237">
        <v>0</v>
      </c>
      <c r="S615" s="237">
        <v>16.582172581485491</v>
      </c>
      <c r="T615" s="237">
        <v>0.32407966751348427</v>
      </c>
      <c r="U615" s="237">
        <v>7.8236436834430809E-2</v>
      </c>
      <c r="V615" s="237">
        <v>1.5229393998426992</v>
      </c>
      <c r="W615" s="237">
        <v>4.3870702512480984</v>
      </c>
      <c r="X615" s="412">
        <v>5.7909397911361484</v>
      </c>
      <c r="Y615" s="270">
        <v>1.1966446198133107</v>
      </c>
      <c r="Z615" s="270">
        <v>102.45181504790379</v>
      </c>
      <c r="AA615" s="270">
        <v>39248.865529821662</v>
      </c>
      <c r="AB615" s="270">
        <v>362.21001963488743</v>
      </c>
      <c r="AC615" s="270">
        <v>4.1365643203554896</v>
      </c>
      <c r="AD615" s="270">
        <v>1.3017423750317516</v>
      </c>
      <c r="AE615" s="270">
        <v>1.7824722991528479</v>
      </c>
      <c r="AF615" s="270">
        <v>8.2332279215269699E-2</v>
      </c>
      <c r="AG615" s="270">
        <v>30.554698356303458</v>
      </c>
      <c r="AH615" s="270">
        <v>63.490431709275413</v>
      </c>
      <c r="AI615" s="270">
        <v>7.2701707757048224</v>
      </c>
      <c r="AJ615" s="270">
        <v>19.687184063745665</v>
      </c>
      <c r="AK615" s="270">
        <v>1062.0755251710427</v>
      </c>
      <c r="AL615" s="270">
        <v>33.008769675484011</v>
      </c>
      <c r="AM615" s="270">
        <v>2.9115583574430794</v>
      </c>
      <c r="AN615" s="270">
        <v>136.12548098529342</v>
      </c>
      <c r="AO615" s="270">
        <v>4.0503291432616546</v>
      </c>
      <c r="AP615" s="270">
        <v>1266.1833235933989</v>
      </c>
      <c r="AQ615" s="270">
        <v>1.0189323269881982</v>
      </c>
      <c r="AR615" s="270">
        <v>1.4207262946497834</v>
      </c>
      <c r="AS615" s="270">
        <v>0.15825666906394012</v>
      </c>
      <c r="AT615" s="270">
        <v>0.74127591702904794</v>
      </c>
      <c r="AU615" s="270">
        <v>3.1883648811159961</v>
      </c>
      <c r="AV615" s="270">
        <v>0.12244606088922874</v>
      </c>
      <c r="AW615" s="270">
        <v>0.29398371782933058</v>
      </c>
      <c r="AX615" s="270">
        <v>3.8814258352395228E-2</v>
      </c>
      <c r="AY615" s="270">
        <v>0.23980468344882713</v>
      </c>
      <c r="AZ615" s="270">
        <v>3.5355436135737099E-2</v>
      </c>
      <c r="BA615" s="270">
        <v>14.769020269022644</v>
      </c>
      <c r="BB615" s="270">
        <v>26.441341191307302</v>
      </c>
      <c r="BC615" s="270">
        <v>31.843416305263968</v>
      </c>
      <c r="BD615" s="270">
        <v>54.736562216949835</v>
      </c>
      <c r="BE615" s="270">
        <v>34.176661739899529</v>
      </c>
      <c r="BF615" s="270">
        <v>160.08999822140879</v>
      </c>
      <c r="BG615" s="26"/>
    </row>
    <row r="616" spans="1:59" s="96" customFormat="1" ht="12.75" x14ac:dyDescent="0.2">
      <c r="A616" s="13">
        <v>2.2000000000000099</v>
      </c>
      <c r="B616" s="279">
        <v>820</v>
      </c>
      <c r="C616" s="408">
        <v>9.93025333561752</v>
      </c>
      <c r="D616" s="408">
        <v>33.311525688205897</v>
      </c>
      <c r="E616" s="408"/>
      <c r="F616" s="408"/>
      <c r="G616" s="408"/>
      <c r="H616" s="408"/>
      <c r="I616" s="408">
        <v>47.807690331215298</v>
      </c>
      <c r="J616" s="408">
        <v>6.5876516448628202</v>
      </c>
      <c r="K616" s="408">
        <v>1.30886878641543</v>
      </c>
      <c r="L616" s="408"/>
      <c r="M616" s="408"/>
      <c r="N616" s="408"/>
      <c r="O616" s="411">
        <v>1.0540102136830001</v>
      </c>
      <c r="P616" s="417">
        <v>14.4899281791043</v>
      </c>
      <c r="Q616" s="237">
        <v>71.444946970567301</v>
      </c>
      <c r="R616" s="237">
        <v>0</v>
      </c>
      <c r="S616" s="237">
        <v>16.500385622184819</v>
      </c>
      <c r="T616" s="237">
        <v>0.32771806267354547</v>
      </c>
      <c r="U616" s="237">
        <v>7.953294831121166E-2</v>
      </c>
      <c r="V616" s="237">
        <v>1.5140576724153867</v>
      </c>
      <c r="W616" s="237">
        <v>4.3233067237034071</v>
      </c>
      <c r="X616" s="412">
        <v>5.8100520001443208</v>
      </c>
      <c r="Y616" s="270">
        <v>1.2498043300234356</v>
      </c>
      <c r="Z616" s="270">
        <v>103.21257205243647</v>
      </c>
      <c r="AA616" s="270">
        <v>39030.033953774233</v>
      </c>
      <c r="AB616" s="270">
        <v>350.29353775500755</v>
      </c>
      <c r="AC616" s="270">
        <v>4.275275699089228</v>
      </c>
      <c r="AD616" s="270">
        <v>1.3512490842827078</v>
      </c>
      <c r="AE616" s="270">
        <v>1.7795692725366987</v>
      </c>
      <c r="AF616" s="270">
        <v>8.249777631063078E-2</v>
      </c>
      <c r="AG616" s="270">
        <v>31.773261163761962</v>
      </c>
      <c r="AH616" s="270">
        <v>65.437590597809461</v>
      </c>
      <c r="AI616" s="270">
        <v>7.4352662299466337</v>
      </c>
      <c r="AJ616" s="270">
        <v>20.476387666071734</v>
      </c>
      <c r="AK616" s="270">
        <v>1105.2950410109866</v>
      </c>
      <c r="AL616" s="270">
        <v>33.662828824070068</v>
      </c>
      <c r="AM616" s="270">
        <v>2.9301199798687159</v>
      </c>
      <c r="AN616" s="270">
        <v>137.66466385403413</v>
      </c>
      <c r="AO616" s="270">
        <v>4.0936522873736134</v>
      </c>
      <c r="AP616" s="270">
        <v>1256.9667704834064</v>
      </c>
      <c r="AQ616" s="270">
        <v>1.0247176779414386</v>
      </c>
      <c r="AR616" s="270">
        <v>1.4252415225496509</v>
      </c>
      <c r="AS616" s="270">
        <v>0.15867282512098449</v>
      </c>
      <c r="AT616" s="270">
        <v>0.74301009458235434</v>
      </c>
      <c r="AU616" s="270">
        <v>3.1954872366166671</v>
      </c>
      <c r="AV616" s="270">
        <v>0.12271480453967736</v>
      </c>
      <c r="AW616" s="270">
        <v>0.29460646556150394</v>
      </c>
      <c r="AX616" s="270">
        <v>3.8895030411640864E-2</v>
      </c>
      <c r="AY616" s="270">
        <v>0.24029932142119997</v>
      </c>
      <c r="AZ616" s="270">
        <v>3.5428191669370286E-2</v>
      </c>
      <c r="BA616" s="270">
        <v>14.799922412443884</v>
      </c>
      <c r="BB616" s="270">
        <v>25.641784986106945</v>
      </c>
      <c r="BC616" s="270">
        <v>31.748876936125995</v>
      </c>
      <c r="BD616" s="270">
        <v>54.946090319164234</v>
      </c>
      <c r="BE616" s="270">
        <v>34.000559098142645</v>
      </c>
      <c r="BF616" s="270">
        <v>160.51768744928069</v>
      </c>
      <c r="BG616" s="26"/>
    </row>
    <row r="617" spans="1:59" s="96" customFormat="1" ht="12.75" x14ac:dyDescent="0.2">
      <c r="A617" s="13">
        <v>2.2500000000000298</v>
      </c>
      <c r="B617" s="279">
        <v>820</v>
      </c>
      <c r="C617" s="408">
        <v>9.5313075371471498</v>
      </c>
      <c r="D617" s="408">
        <v>33.504260465459403</v>
      </c>
      <c r="E617" s="408"/>
      <c r="F617" s="408"/>
      <c r="G617" s="408"/>
      <c r="H617" s="408"/>
      <c r="I617" s="408">
        <v>47.808284565687998</v>
      </c>
      <c r="J617" s="408">
        <v>6.6938955671356002</v>
      </c>
      <c r="K617" s="408">
        <v>1.40824166707665</v>
      </c>
      <c r="L617" s="408"/>
      <c r="M617" s="408"/>
      <c r="N617" s="408"/>
      <c r="O617" s="411">
        <v>1.0540101974932401</v>
      </c>
      <c r="P617" s="417">
        <v>15.04984161965</v>
      </c>
      <c r="Q617" s="237">
        <v>71.550163030300766</v>
      </c>
      <c r="R617" s="237">
        <v>0</v>
      </c>
      <c r="S617" s="237">
        <v>16.405591915315966</v>
      </c>
      <c r="T617" s="237">
        <v>0.32979463749340193</v>
      </c>
      <c r="U617" s="237">
        <v>7.8722816110257735E-2</v>
      </c>
      <c r="V617" s="237">
        <v>1.5209560403869931</v>
      </c>
      <c r="W617" s="237">
        <v>4.1646160936919436</v>
      </c>
      <c r="X617" s="412">
        <v>5.9501554667006689</v>
      </c>
      <c r="Y617" s="270">
        <v>1.2982984505601316</v>
      </c>
      <c r="Z617" s="270">
        <v>105.07386043616616</v>
      </c>
      <c r="AA617" s="270">
        <v>39471.179877557901</v>
      </c>
      <c r="AB617" s="270">
        <v>349.21850517039144</v>
      </c>
      <c r="AC617" s="270">
        <v>4.3945156799920966</v>
      </c>
      <c r="AD617" s="270">
        <v>1.3946377062139843</v>
      </c>
      <c r="AE617" s="270">
        <v>1.7800528889124068</v>
      </c>
      <c r="AF617" s="270">
        <v>8.2644915023672688E-2</v>
      </c>
      <c r="AG617" s="270">
        <v>32.830464868972378</v>
      </c>
      <c r="AH617" s="270">
        <v>67.085002870531653</v>
      </c>
      <c r="AI617" s="270">
        <v>7.5709087820669261</v>
      </c>
      <c r="AJ617" s="270">
        <v>21.160441792610516</v>
      </c>
      <c r="AK617" s="270">
        <v>1142.8823114114364</v>
      </c>
      <c r="AL617" s="270">
        <v>34.190217311371768</v>
      </c>
      <c r="AM617" s="270">
        <v>2.9418804325073533</v>
      </c>
      <c r="AN617" s="270">
        <v>138.81910649386074</v>
      </c>
      <c r="AO617" s="270">
        <v>4.1265749016730213</v>
      </c>
      <c r="AP617" s="270">
        <v>1253.0574362514074</v>
      </c>
      <c r="AQ617" s="270">
        <v>1.0282840919215215</v>
      </c>
      <c r="AR617" s="270">
        <v>1.426997024161712</v>
      </c>
      <c r="AS617" s="270">
        <v>0.15879107777449181</v>
      </c>
      <c r="AT617" s="270">
        <v>0.7433718177665003</v>
      </c>
      <c r="AU617" s="270">
        <v>3.196732791125739</v>
      </c>
      <c r="AV617" s="270">
        <v>0.12275837873188314</v>
      </c>
      <c r="AW617" s="270">
        <v>0.29469007578582529</v>
      </c>
      <c r="AX617" s="270">
        <v>3.8904654957505294E-2</v>
      </c>
      <c r="AY617" s="270">
        <v>0.24035455478683249</v>
      </c>
      <c r="AZ617" s="270">
        <v>3.543612618755651E-2</v>
      </c>
      <c r="BA617" s="270">
        <v>14.803670288701486</v>
      </c>
      <c r="BB617" s="270">
        <v>25.301979536857175</v>
      </c>
      <c r="BC617" s="270">
        <v>31.659500851167131</v>
      </c>
      <c r="BD617" s="270">
        <v>55.0715958228852</v>
      </c>
      <c r="BE617" s="270">
        <v>33.893404041238973</v>
      </c>
      <c r="BF617" s="270">
        <v>160.67344879819893</v>
      </c>
      <c r="BG617" s="26"/>
    </row>
    <row r="618" spans="1:59" s="96" customFormat="1" ht="12.75" x14ac:dyDescent="0.2">
      <c r="A618" s="13">
        <v>2.2999999999999998</v>
      </c>
      <c r="B618" s="279">
        <v>820</v>
      </c>
      <c r="C618" s="408">
        <v>9.1776223254441796</v>
      </c>
      <c r="D618" s="408">
        <v>33.663977312803901</v>
      </c>
      <c r="E618" s="408"/>
      <c r="F618" s="408"/>
      <c r="G618" s="408"/>
      <c r="H618" s="408"/>
      <c r="I618" s="408">
        <v>47.808182659938602</v>
      </c>
      <c r="J618" s="408">
        <v>6.7889414808945698</v>
      </c>
      <c r="K618" s="408">
        <v>1.5072660144274499</v>
      </c>
      <c r="L618" s="408"/>
      <c r="M618" s="408"/>
      <c r="N618" s="408"/>
      <c r="O618" s="411">
        <v>1.0540102064913099</v>
      </c>
      <c r="P618" s="417">
        <v>15.581808235804701</v>
      </c>
      <c r="Q618" s="237">
        <v>71.653674865493443</v>
      </c>
      <c r="R618" s="237">
        <v>0</v>
      </c>
      <c r="S618" s="237">
        <v>16.313441356168415</v>
      </c>
      <c r="T618" s="237">
        <v>0.33473556847099861</v>
      </c>
      <c r="U618" s="237">
        <v>7.8743198962564889E-2</v>
      </c>
      <c r="V618" s="237">
        <v>1.518562640773462</v>
      </c>
      <c r="W618" s="237">
        <v>4.0328150192460246</v>
      </c>
      <c r="X618" s="412">
        <v>6.0680273508850924</v>
      </c>
      <c r="Y618" s="270">
        <v>1.3443073413851869</v>
      </c>
      <c r="Z618" s="270">
        <v>106.61458338254897</v>
      </c>
      <c r="AA618" s="270">
        <v>39787.987106147637</v>
      </c>
      <c r="AB618" s="270">
        <v>347.21452583958285</v>
      </c>
      <c r="AC618" s="270">
        <v>4.5063271854881384</v>
      </c>
      <c r="AD618" s="270">
        <v>1.4354675335589198</v>
      </c>
      <c r="AE618" s="270">
        <v>1.7801110590239921</v>
      </c>
      <c r="AF618" s="270">
        <v>8.2774022260420299E-2</v>
      </c>
      <c r="AG618" s="270">
        <v>33.829226605263749</v>
      </c>
      <c r="AH618" s="270">
        <v>68.619203558719107</v>
      </c>
      <c r="AI618" s="270">
        <v>7.6958714107863955</v>
      </c>
      <c r="AJ618" s="270">
        <v>21.806781844256555</v>
      </c>
      <c r="AK618" s="270">
        <v>1178.4483819961595</v>
      </c>
      <c r="AL618" s="270">
        <v>34.673797500524877</v>
      </c>
      <c r="AM618" s="270">
        <v>2.9525143103971061</v>
      </c>
      <c r="AN618" s="270">
        <v>139.86435311085492</v>
      </c>
      <c r="AO618" s="270">
        <v>4.1564516597180203</v>
      </c>
      <c r="AP618" s="270">
        <v>1249.1196115611369</v>
      </c>
      <c r="AQ618" s="270">
        <v>1.0315153067448137</v>
      </c>
      <c r="AR618" s="270">
        <v>1.428600094223889</v>
      </c>
      <c r="AS618" s="270">
        <v>0.15890024461101507</v>
      </c>
      <c r="AT618" s="270">
        <v>0.74371018303307923</v>
      </c>
      <c r="AU618" s="270">
        <v>3.1979087054213458</v>
      </c>
      <c r="AV618" s="270">
        <v>0.122799682644902</v>
      </c>
      <c r="AW618" s="270">
        <v>0.29477023256740564</v>
      </c>
      <c r="AX618" s="270">
        <v>3.8913952368565839E-2</v>
      </c>
      <c r="AY618" s="270">
        <v>0.24040809629095924</v>
      </c>
      <c r="AZ618" s="270">
        <v>3.5443821149005211E-2</v>
      </c>
      <c r="BA618" s="270">
        <v>14.807273036856893</v>
      </c>
      <c r="BB618" s="270">
        <v>24.972898603440839</v>
      </c>
      <c r="BC618" s="270">
        <v>31.588629653544249</v>
      </c>
      <c r="BD618" s="270">
        <v>55.190485757217012</v>
      </c>
      <c r="BE618" s="270">
        <v>33.795174812462513</v>
      </c>
      <c r="BF618" s="270">
        <v>160.82200871626455</v>
      </c>
      <c r="BG618" s="26"/>
    </row>
    <row r="619" spans="1:59" s="96" customFormat="1" ht="12.75" x14ac:dyDescent="0.2">
      <c r="A619" s="13">
        <v>2.3499999999999903</v>
      </c>
      <c r="B619" s="279">
        <v>820</v>
      </c>
      <c r="C619" s="408">
        <v>8.8500745781346808</v>
      </c>
      <c r="D619" s="408">
        <v>33.837087126835797</v>
      </c>
      <c r="E619" s="408"/>
      <c r="F619" s="408"/>
      <c r="G619" s="408"/>
      <c r="H619" s="408"/>
      <c r="I619" s="408">
        <v>47.8402494454213</v>
      </c>
      <c r="J619" s="408">
        <v>6.8793612058186504</v>
      </c>
      <c r="K619" s="408">
        <v>1.53921742691123</v>
      </c>
      <c r="L619" s="408"/>
      <c r="M619" s="408"/>
      <c r="N619" s="408"/>
      <c r="O619" s="411">
        <v>1.0540102168783301</v>
      </c>
      <c r="P619" s="417">
        <v>16.142434888985999</v>
      </c>
      <c r="Q619" s="237">
        <v>71.750294824362086</v>
      </c>
      <c r="R619" s="237">
        <v>0</v>
      </c>
      <c r="S619" s="237">
        <v>16.21103195272352</v>
      </c>
      <c r="T619" s="237">
        <v>0.334034151479913</v>
      </c>
      <c r="U619" s="237">
        <v>7.8393226852122286E-2</v>
      </c>
      <c r="V619" s="237">
        <v>1.5385643215234297</v>
      </c>
      <c r="W619" s="237">
        <v>3.8047825034578588</v>
      </c>
      <c r="X619" s="412">
        <v>6.2828990196010901</v>
      </c>
      <c r="Y619" s="270">
        <v>1.3913572919830972</v>
      </c>
      <c r="Z619" s="270">
        <v>109.02770718903695</v>
      </c>
      <c r="AA619" s="270">
        <v>40549.817270151172</v>
      </c>
      <c r="AB619" s="270">
        <v>351.17880144556091</v>
      </c>
      <c r="AC619" s="270">
        <v>4.6140521036970528</v>
      </c>
      <c r="AD619" s="270">
        <v>1.4757317959175873</v>
      </c>
      <c r="AE619" s="270">
        <v>1.7821860393470619</v>
      </c>
      <c r="AF619" s="270">
        <v>8.2903147454804385E-2</v>
      </c>
      <c r="AG619" s="270">
        <v>34.805493541122722</v>
      </c>
      <c r="AH619" s="270">
        <v>70.087451853139655</v>
      </c>
      <c r="AI619" s="270">
        <v>7.8124437851454323</v>
      </c>
      <c r="AJ619" s="270">
        <v>22.438408339349397</v>
      </c>
      <c r="AK619" s="270">
        <v>1213.2608892986327</v>
      </c>
      <c r="AL619" s="270">
        <v>35.119322205270933</v>
      </c>
      <c r="AM619" s="270">
        <v>2.9606306057983107</v>
      </c>
      <c r="AN619" s="270">
        <v>140.7811863840742</v>
      </c>
      <c r="AO619" s="270">
        <v>4.1826919127609843</v>
      </c>
      <c r="AP619" s="270">
        <v>1248.0312340350063</v>
      </c>
      <c r="AQ619" s="270">
        <v>1.033906699888413</v>
      </c>
      <c r="AR619" s="270">
        <v>1.4291560427676424</v>
      </c>
      <c r="AS619" s="270">
        <v>0.15889647152263239</v>
      </c>
      <c r="AT619" s="270">
        <v>0.7435300166906248</v>
      </c>
      <c r="AU619" s="270">
        <v>3.1968682961369979</v>
      </c>
      <c r="AV619" s="270">
        <v>0.12275616401165981</v>
      </c>
      <c r="AW619" s="270">
        <v>0.29464779025033272</v>
      </c>
      <c r="AX619" s="270">
        <v>3.8896561516581017E-2</v>
      </c>
      <c r="AY619" s="270">
        <v>0.24029707663849817</v>
      </c>
      <c r="AZ619" s="270">
        <v>3.5427267836962033E-2</v>
      </c>
      <c r="BA619" s="270">
        <v>14.800716487087698</v>
      </c>
      <c r="BB619" s="270">
        <v>24.864637137784865</v>
      </c>
      <c r="BC619" s="270">
        <v>31.501069261843245</v>
      </c>
      <c r="BD619" s="270">
        <v>55.266026343426518</v>
      </c>
      <c r="BE619" s="270">
        <v>33.727613184149369</v>
      </c>
      <c r="BF619" s="270">
        <v>160.85430979245803</v>
      </c>
      <c r="BG619" s="26"/>
    </row>
    <row r="620" spans="1:59" s="96" customFormat="1" ht="12.75" x14ac:dyDescent="0.2">
      <c r="A620" s="13">
        <v>2.4000000000000199</v>
      </c>
      <c r="B620" s="279">
        <v>820</v>
      </c>
      <c r="C620" s="408">
        <v>8.5265874430922093</v>
      </c>
      <c r="D620" s="408">
        <v>33.953929266131198</v>
      </c>
      <c r="E620" s="408"/>
      <c r="F620" s="408"/>
      <c r="G620" s="408"/>
      <c r="H620" s="408"/>
      <c r="I620" s="408">
        <v>47.840273975845001</v>
      </c>
      <c r="J620" s="408">
        <v>6.9670100427807897</v>
      </c>
      <c r="K620" s="408">
        <v>1.65818905466721</v>
      </c>
      <c r="L620" s="408"/>
      <c r="M620" s="408"/>
      <c r="N620" s="408"/>
      <c r="O620" s="411">
        <v>1.0540102174835799</v>
      </c>
      <c r="P620" s="417">
        <v>16.692596110685798</v>
      </c>
      <c r="Q620" s="237">
        <v>71.862949339686622</v>
      </c>
      <c r="R620" s="237">
        <v>0</v>
      </c>
      <c r="S620" s="237">
        <v>16.113613831790001</v>
      </c>
      <c r="T620" s="237">
        <v>0.34532012798830009</v>
      </c>
      <c r="U620" s="237">
        <v>7.9728053960952755E-2</v>
      </c>
      <c r="V620" s="237">
        <v>1.5197101033196554</v>
      </c>
      <c r="W620" s="237">
        <v>3.7107817510892041</v>
      </c>
      <c r="X620" s="412">
        <v>6.3678967921652747</v>
      </c>
      <c r="Y620" s="270">
        <v>1.4389294663792287</v>
      </c>
      <c r="Z620" s="270">
        <v>110.0812749025298</v>
      </c>
      <c r="AA620" s="270">
        <v>40630.471030485925</v>
      </c>
      <c r="AB620" s="270">
        <v>346.57491839942622</v>
      </c>
      <c r="AC620" s="270">
        <v>4.7278140492065353</v>
      </c>
      <c r="AD620" s="270">
        <v>1.5173995406817529</v>
      </c>
      <c r="AE620" s="270">
        <v>1.781273279875488</v>
      </c>
      <c r="AF620" s="270">
        <v>8.3017253878822195E-2</v>
      </c>
      <c r="AG620" s="270">
        <v>35.8336623435627</v>
      </c>
      <c r="AH620" s="270">
        <v>71.624649395751135</v>
      </c>
      <c r="AI620" s="270">
        <v>7.9353259769479214</v>
      </c>
      <c r="AJ620" s="270">
        <v>23.103877671082291</v>
      </c>
      <c r="AK620" s="270">
        <v>1249.9973067081146</v>
      </c>
      <c r="AL620" s="270">
        <v>35.590528791327102</v>
      </c>
      <c r="AM620" s="270">
        <v>2.970731569264808</v>
      </c>
      <c r="AN620" s="270">
        <v>141.77551065418612</v>
      </c>
      <c r="AO620" s="270">
        <v>4.2113324093187776</v>
      </c>
      <c r="AP620" s="270">
        <v>1243.1780419725171</v>
      </c>
      <c r="AQ620" s="270">
        <v>1.0369924416530034</v>
      </c>
      <c r="AR620" s="270">
        <v>1.430691838614867</v>
      </c>
      <c r="AS620" s="270">
        <v>0.15900193075219024</v>
      </c>
      <c r="AT620" s="270">
        <v>0.74385907667599915</v>
      </c>
      <c r="AU620" s="270">
        <v>3.1980164580851085</v>
      </c>
      <c r="AV620" s="270">
        <v>0.12279652179346071</v>
      </c>
      <c r="AW620" s="270">
        <v>0.29472626125420848</v>
      </c>
      <c r="AX620" s="270">
        <v>3.8905660152188923E-2</v>
      </c>
      <c r="AY620" s="270">
        <v>0.24034931582619787</v>
      </c>
      <c r="AZ620" s="270">
        <v>3.54347500488311E-2</v>
      </c>
      <c r="BA620" s="270">
        <v>14.804207850128321</v>
      </c>
      <c r="BB620" s="270">
        <v>24.484860484581372</v>
      </c>
      <c r="BC620" s="270">
        <v>31.457284655708008</v>
      </c>
      <c r="BD620" s="270">
        <v>55.393289861306464</v>
      </c>
      <c r="BE620" s="270">
        <v>33.628263509722935</v>
      </c>
      <c r="BF620" s="270">
        <v>161.01258768031479</v>
      </c>
      <c r="BG620" s="26"/>
    </row>
    <row r="621" spans="1:59" s="96" customFormat="1" ht="12.75" x14ac:dyDescent="0.2">
      <c r="A621" s="13">
        <v>2.4500000000000002</v>
      </c>
      <c r="B621" s="279">
        <v>820</v>
      </c>
      <c r="C621" s="408">
        <v>8.2718008696946406</v>
      </c>
      <c r="D621" s="408">
        <v>34.078686055612003</v>
      </c>
      <c r="E621" s="408"/>
      <c r="F621" s="408"/>
      <c r="G621" s="408"/>
      <c r="H621" s="408"/>
      <c r="I621" s="408">
        <v>47.875511047548599</v>
      </c>
      <c r="J621" s="408">
        <v>7.0413777939558804</v>
      </c>
      <c r="K621" s="408">
        <v>1.6786140141336701</v>
      </c>
      <c r="L621" s="408"/>
      <c r="M621" s="408"/>
      <c r="N621" s="408"/>
      <c r="O621" s="411">
        <v>1.05401021905526</v>
      </c>
      <c r="P621" s="417">
        <v>17.195915298800699</v>
      </c>
      <c r="Q621" s="237">
        <v>71.946823418263122</v>
      </c>
      <c r="R621" s="237">
        <v>0</v>
      </c>
      <c r="S621" s="237">
        <v>16.015206663581207</v>
      </c>
      <c r="T621" s="237">
        <v>0.34920197245337581</v>
      </c>
      <c r="U621" s="237">
        <v>8.0100115902843202E-2</v>
      </c>
      <c r="V621" s="237">
        <v>1.5269644679387258</v>
      </c>
      <c r="W621" s="237">
        <v>3.5144863170668681</v>
      </c>
      <c r="X621" s="412">
        <v>6.5672170447938649</v>
      </c>
      <c r="Y621" s="270">
        <v>1.4807425928135705</v>
      </c>
      <c r="Z621" s="270">
        <v>112.14934962336835</v>
      </c>
      <c r="AA621" s="270">
        <v>41282.135836086432</v>
      </c>
      <c r="AB621" s="270">
        <v>350.0746572019047</v>
      </c>
      <c r="AC621" s="270">
        <v>4.820015379367308</v>
      </c>
      <c r="AD621" s="270">
        <v>1.5522713556489545</v>
      </c>
      <c r="AE621" s="270">
        <v>1.7830368416685427</v>
      </c>
      <c r="AF621" s="270">
        <v>8.3118809149323986E-2</v>
      </c>
      <c r="AG621" s="270">
        <v>36.681420230859423</v>
      </c>
      <c r="AH621" s="270">
        <v>72.862984699533229</v>
      </c>
      <c r="AI621" s="270">
        <v>8.0312927716757851</v>
      </c>
      <c r="AJ621" s="270">
        <v>23.652336969562985</v>
      </c>
      <c r="AK621" s="270">
        <v>1280.323057164527</v>
      </c>
      <c r="AL621" s="270">
        <v>35.952934711286822</v>
      </c>
      <c r="AM621" s="270">
        <v>2.9766972217105052</v>
      </c>
      <c r="AN621" s="270">
        <v>142.49323629400783</v>
      </c>
      <c r="AO621" s="270">
        <v>4.2320268146335591</v>
      </c>
      <c r="AP621" s="270">
        <v>1242.4886158397221</v>
      </c>
      <c r="AQ621" s="270">
        <v>1.0387345697625661</v>
      </c>
      <c r="AR621" s="270">
        <v>1.4308688786983361</v>
      </c>
      <c r="AS621" s="270">
        <v>0.15896896362750471</v>
      </c>
      <c r="AT621" s="270">
        <v>0.74357392201018013</v>
      </c>
      <c r="AU621" s="270">
        <v>3.1965749008411284</v>
      </c>
      <c r="AV621" s="270">
        <v>0.12273827686288387</v>
      </c>
      <c r="AW621" s="270">
        <v>0.29457175460672719</v>
      </c>
      <c r="AX621" s="270">
        <v>3.8884247403952299E-2</v>
      </c>
      <c r="AY621" s="270">
        <v>0.24021401990096694</v>
      </c>
      <c r="AZ621" s="270">
        <v>3.5414635999057337E-2</v>
      </c>
      <c r="BA621" s="270">
        <v>14.796089005128865</v>
      </c>
      <c r="BB621" s="270">
        <v>24.417620460360428</v>
      </c>
      <c r="BC621" s="270">
        <v>31.395144068535302</v>
      </c>
      <c r="BD621" s="270">
        <v>55.452178686070411</v>
      </c>
      <c r="BE621" s="270">
        <v>33.57921756148567</v>
      </c>
      <c r="BF621" s="270">
        <v>161.01772685949095</v>
      </c>
      <c r="BG621" s="26"/>
    </row>
    <row r="622" spans="1:59" s="96" customFormat="1" ht="12.75" x14ac:dyDescent="0.2">
      <c r="A622" s="13">
        <v>2.4999999999999902</v>
      </c>
      <c r="B622" s="279">
        <v>820</v>
      </c>
      <c r="C622" s="408">
        <v>8.0170142743067707</v>
      </c>
      <c r="D622" s="408">
        <v>34.2034412380983</v>
      </c>
      <c r="E622" s="408"/>
      <c r="F622" s="408"/>
      <c r="G622" s="408"/>
      <c r="H622" s="408"/>
      <c r="I622" s="408">
        <v>47.910749749271702</v>
      </c>
      <c r="J622" s="408">
        <v>7.1157455012380604</v>
      </c>
      <c r="K622" s="408">
        <v>1.69903902299267</v>
      </c>
      <c r="L622" s="408"/>
      <c r="M622" s="408"/>
      <c r="N622" s="408"/>
      <c r="O622" s="411">
        <v>1.05401021409252</v>
      </c>
      <c r="P622" s="417">
        <v>17.7312262803541</v>
      </c>
      <c r="Q622" s="237">
        <v>72.037154576652455</v>
      </c>
      <c r="R622" s="237">
        <v>0</v>
      </c>
      <c r="S622" s="237">
        <v>15.909223361464544</v>
      </c>
      <c r="T622" s="237">
        <v>0.35338265318875667</v>
      </c>
      <c r="U622" s="237">
        <v>8.0500824718632513E-2</v>
      </c>
      <c r="V622" s="237">
        <v>1.5347772015516261</v>
      </c>
      <c r="W622" s="237">
        <v>3.3030784977011054</v>
      </c>
      <c r="X622" s="412">
        <v>6.781882884722898</v>
      </c>
      <c r="Y622" s="270">
        <v>1.5250585027288601</v>
      </c>
      <c r="Z622" s="270">
        <v>114.29661663175732</v>
      </c>
      <c r="AA622" s="270">
        <v>41955.044921451154</v>
      </c>
      <c r="AB622" s="270">
        <v>353.64579400877579</v>
      </c>
      <c r="AC622" s="270">
        <v>4.9158845105242053</v>
      </c>
      <c r="AD622" s="270">
        <v>1.5887836756711426</v>
      </c>
      <c r="AE622" s="270">
        <v>1.7848039070621464</v>
      </c>
      <c r="AF622" s="270">
        <v>8.3220613634474985E-2</v>
      </c>
      <c r="AG622" s="270">
        <v>37.570262937770529</v>
      </c>
      <c r="AH622" s="270">
        <v>74.144893010518331</v>
      </c>
      <c r="AI622" s="270">
        <v>8.1296091373605517</v>
      </c>
      <c r="AJ622" s="270">
        <v>24.227469037933314</v>
      </c>
      <c r="AK622" s="270">
        <v>1312.1568439950145</v>
      </c>
      <c r="AL622" s="270">
        <v>36.32279681374942</v>
      </c>
      <c r="AM622" s="270">
        <v>2.98268681611221</v>
      </c>
      <c r="AN622" s="270">
        <v>143.21826369997208</v>
      </c>
      <c r="AO622" s="270">
        <v>4.2529255786355842</v>
      </c>
      <c r="AP622" s="270">
        <v>1241.7999480177828</v>
      </c>
      <c r="AQ622" s="270">
        <v>1.0404825396037745</v>
      </c>
      <c r="AR622" s="270">
        <v>1.4310459221547882</v>
      </c>
      <c r="AS622" s="270">
        <v>0.15893600543512612</v>
      </c>
      <c r="AT622" s="270">
        <v>0.74328896300615455</v>
      </c>
      <c r="AU622" s="270">
        <v>3.1951345428369464</v>
      </c>
      <c r="AV622" s="270">
        <v>0.12268008330810214</v>
      </c>
      <c r="AW622" s="270">
        <v>0.29441740050854098</v>
      </c>
      <c r="AX622" s="270">
        <v>3.8862856966924778E-2</v>
      </c>
      <c r="AY622" s="270">
        <v>0.24007886847416435</v>
      </c>
      <c r="AZ622" s="270">
        <v>3.5394543627008231E-2</v>
      </c>
      <c r="BA622" s="270">
        <v>14.787978583187661</v>
      </c>
      <c r="BB622" s="270">
        <v>24.350748466345308</v>
      </c>
      <c r="BC622" s="270">
        <v>31.333249390995309</v>
      </c>
      <c r="BD622" s="270">
        <v>55.511192846384958</v>
      </c>
      <c r="BE622" s="270">
        <v>33.530314402249921</v>
      </c>
      <c r="BF622" s="270">
        <v>161.02286323993116</v>
      </c>
      <c r="BG622" s="26"/>
    </row>
    <row r="623" spans="1:59" s="96" customFormat="1" ht="12.75" x14ac:dyDescent="0.2">
      <c r="A623" s="13">
        <v>0.5</v>
      </c>
      <c r="B623" s="279">
        <v>830</v>
      </c>
      <c r="C623" s="408">
        <v>17.362780783398001</v>
      </c>
      <c r="D623" s="408">
        <v>18.580347074117</v>
      </c>
      <c r="E623" s="408">
        <v>11.127192645235199</v>
      </c>
      <c r="F623" s="408">
        <v>23.147861641951</v>
      </c>
      <c r="G623" s="408">
        <v>28.675306391005002</v>
      </c>
      <c r="H623" s="408"/>
      <c r="I623" s="408"/>
      <c r="J623" s="408"/>
      <c r="K623" s="408"/>
      <c r="L623" s="408">
        <v>1.1065114642938101</v>
      </c>
      <c r="M623" s="408"/>
      <c r="N623" s="408"/>
      <c r="O623" s="411"/>
      <c r="P623" s="417">
        <v>5.6337269181909004</v>
      </c>
      <c r="Q623" s="237">
        <v>70.796098656336028</v>
      </c>
      <c r="R623" s="237">
        <v>0</v>
      </c>
      <c r="S623" s="237">
        <v>14.481488751689106</v>
      </c>
      <c r="T623" s="237">
        <v>4.0655696653422844</v>
      </c>
      <c r="U623" s="237">
        <v>0.71501849437454235</v>
      </c>
      <c r="V623" s="237">
        <v>3.1043398918803433</v>
      </c>
      <c r="W623" s="237">
        <v>3.5861252556987231</v>
      </c>
      <c r="X623" s="412">
        <v>3.2513592846789598</v>
      </c>
      <c r="Y623" s="270">
        <v>0.51747079751090419</v>
      </c>
      <c r="Z623" s="270">
        <v>61.175257048959644</v>
      </c>
      <c r="AA623" s="270">
        <v>15668.805367573512</v>
      </c>
      <c r="AB623" s="270">
        <v>131.14157447045784</v>
      </c>
      <c r="AC623" s="270">
        <v>2.4251093470028469</v>
      </c>
      <c r="AD623" s="270">
        <v>0.74377490961994197</v>
      </c>
      <c r="AE623" s="270">
        <v>9.5007660954335336</v>
      </c>
      <c r="AF623" s="270">
        <v>0.43843610006335937</v>
      </c>
      <c r="AG623" s="270">
        <v>10.979892112801817</v>
      </c>
      <c r="AH623" s="270">
        <v>24.300829103158968</v>
      </c>
      <c r="AI623" s="270">
        <v>2.9651593684237496</v>
      </c>
      <c r="AJ623" s="270">
        <v>6.0760444653857517</v>
      </c>
      <c r="AK623" s="270">
        <v>71.906885143527674</v>
      </c>
      <c r="AL623" s="270">
        <v>12.811534382937865</v>
      </c>
      <c r="AM623" s="270">
        <v>2.9077370258438044</v>
      </c>
      <c r="AN623" s="270">
        <v>170.61850551974754</v>
      </c>
      <c r="AO623" s="270">
        <v>3.6354277203187584</v>
      </c>
      <c r="AP623" s="270">
        <v>3862.8915990970686</v>
      </c>
      <c r="AQ623" s="270">
        <v>0.73248274597673979</v>
      </c>
      <c r="AR623" s="270">
        <v>3.5536006904953563</v>
      </c>
      <c r="AS623" s="270">
        <v>0.60074981291987251</v>
      </c>
      <c r="AT623" s="270">
        <v>4.0933516966404131</v>
      </c>
      <c r="AU623" s="270">
        <v>21.795788726885093</v>
      </c>
      <c r="AV623" s="270">
        <v>0.91957287594799708</v>
      </c>
      <c r="AW623" s="270">
        <v>2.8371770770406726</v>
      </c>
      <c r="AX623" s="270">
        <v>0.45613960146741805</v>
      </c>
      <c r="AY623" s="270">
        <v>3.2541280087967275</v>
      </c>
      <c r="AZ623" s="270">
        <v>0.53541981477599987</v>
      </c>
      <c r="BA623" s="270">
        <v>61.93981469637113</v>
      </c>
      <c r="BB623" s="270">
        <v>10.453051332226837</v>
      </c>
      <c r="BC623" s="270">
        <v>19.494191826881313</v>
      </c>
      <c r="BD623" s="270">
        <v>77.964356869137845</v>
      </c>
      <c r="BE623" s="270">
        <v>47.843571449264743</v>
      </c>
      <c r="BF623" s="270">
        <v>202.51189063010307</v>
      </c>
      <c r="BG623" s="26"/>
    </row>
    <row r="624" spans="1:59" s="96" customFormat="1" ht="12.75" x14ac:dyDescent="0.2">
      <c r="A624" s="13">
        <v>0.55000000000000104</v>
      </c>
      <c r="B624" s="279">
        <v>830</v>
      </c>
      <c r="C624" s="408">
        <v>17.046765332087698</v>
      </c>
      <c r="D624" s="408">
        <v>18.6954221614725</v>
      </c>
      <c r="E624" s="408">
        <v>10.748460274747799</v>
      </c>
      <c r="F624" s="408">
        <v>22.828548939642999</v>
      </c>
      <c r="G624" s="408">
        <v>29.6242767851991</v>
      </c>
      <c r="H624" s="408"/>
      <c r="I624" s="408"/>
      <c r="J624" s="408"/>
      <c r="K624" s="408"/>
      <c r="L624" s="408">
        <v>1.05652650684982</v>
      </c>
      <c r="M624" s="408"/>
      <c r="N624" s="408"/>
      <c r="O624" s="411"/>
      <c r="P624" s="417">
        <v>5.6424848165227903</v>
      </c>
      <c r="Q624" s="237">
        <v>71.320617928261456</v>
      </c>
      <c r="R624" s="237">
        <v>0</v>
      </c>
      <c r="S624" s="237">
        <v>14.416230628645208</v>
      </c>
      <c r="T624" s="237">
        <v>3.7732492770721078</v>
      </c>
      <c r="U624" s="237">
        <v>0.63906597449001723</v>
      </c>
      <c r="V624" s="237">
        <v>3.1559740022839038</v>
      </c>
      <c r="W624" s="237">
        <v>3.4212968867269953</v>
      </c>
      <c r="X624" s="412">
        <v>3.2735653025203257</v>
      </c>
      <c r="Y624" s="270">
        <v>0.5217956078037127</v>
      </c>
      <c r="Z624" s="270">
        <v>62.061431850951834</v>
      </c>
      <c r="AA624" s="270">
        <v>15715.66622916491</v>
      </c>
      <c r="AB624" s="270">
        <v>133.05032777381996</v>
      </c>
      <c r="AC624" s="270">
        <v>2.4586595312688466</v>
      </c>
      <c r="AD624" s="270">
        <v>0.75487531558209875</v>
      </c>
      <c r="AE624" s="270">
        <v>9.5804096643439891</v>
      </c>
      <c r="AF624" s="270">
        <v>0.43914172180926231</v>
      </c>
      <c r="AG624" s="270">
        <v>11.01894752230579</v>
      </c>
      <c r="AH624" s="270">
        <v>24.236166294504308</v>
      </c>
      <c r="AI624" s="270">
        <v>2.9401495270896119</v>
      </c>
      <c r="AJ624" s="270">
        <v>6.1374221432408262</v>
      </c>
      <c r="AK624" s="270">
        <v>72.732796833062679</v>
      </c>
      <c r="AL624" s="270">
        <v>12.642654135853748</v>
      </c>
      <c r="AM624" s="270">
        <v>2.8550681773841111</v>
      </c>
      <c r="AN624" s="270">
        <v>170.8890193229048</v>
      </c>
      <c r="AO624" s="270">
        <v>3.6201282887874293</v>
      </c>
      <c r="AP624" s="270">
        <v>3799.371450033746</v>
      </c>
      <c r="AQ624" s="270">
        <v>0.72989508935470326</v>
      </c>
      <c r="AR624" s="270">
        <v>3.4834093871095004</v>
      </c>
      <c r="AS624" s="270">
        <v>0.58879627578536331</v>
      </c>
      <c r="AT624" s="270">
        <v>4.0129662325063791</v>
      </c>
      <c r="AU624" s="270">
        <v>21.375252054417871</v>
      </c>
      <c r="AV624" s="270">
        <v>0.90204898984641868</v>
      </c>
      <c r="AW624" s="270">
        <v>2.7854420967239912</v>
      </c>
      <c r="AX624" s="270">
        <v>0.44830021288878574</v>
      </c>
      <c r="AY624" s="270">
        <v>3.2019593773599442</v>
      </c>
      <c r="AZ624" s="270">
        <v>0.52752757105404957</v>
      </c>
      <c r="BA624" s="270">
        <v>61.701010591408867</v>
      </c>
      <c r="BB624" s="270">
        <v>10.430713871907797</v>
      </c>
      <c r="BC624" s="270">
        <v>19.382203370026186</v>
      </c>
      <c r="BD624" s="270">
        <v>78.525519452495715</v>
      </c>
      <c r="BE624" s="270">
        <v>48.179822852774372</v>
      </c>
      <c r="BF624" s="270">
        <v>199.12398728042214</v>
      </c>
      <c r="BG624" s="26"/>
    </row>
    <row r="625" spans="1:59" s="96" customFormat="1" ht="12.75" x14ac:dyDescent="0.2">
      <c r="A625" s="13">
        <v>0.59999999999999798</v>
      </c>
      <c r="B625" s="279">
        <v>830</v>
      </c>
      <c r="C625" s="408">
        <v>16.845200973187399</v>
      </c>
      <c r="D625" s="408">
        <v>18.784501378374198</v>
      </c>
      <c r="E625" s="408">
        <v>10.2631149615274</v>
      </c>
      <c r="F625" s="408">
        <v>22.421510691252902</v>
      </c>
      <c r="G625" s="408">
        <v>30.681473622667198</v>
      </c>
      <c r="H625" s="408"/>
      <c r="I625" s="408"/>
      <c r="J625" s="408"/>
      <c r="K625" s="408"/>
      <c r="L625" s="408">
        <v>1.0041983729908901</v>
      </c>
      <c r="M625" s="408"/>
      <c r="N625" s="408"/>
      <c r="O625" s="411"/>
      <c r="P625" s="417">
        <v>5.6013878448438499</v>
      </c>
      <c r="Q625" s="237">
        <v>71.778682800400389</v>
      </c>
      <c r="R625" s="237">
        <v>0</v>
      </c>
      <c r="S625" s="237">
        <v>14.327686531280376</v>
      </c>
      <c r="T625" s="237">
        <v>3.5634451885994651</v>
      </c>
      <c r="U625" s="237">
        <v>0.5847170602665438</v>
      </c>
      <c r="V625" s="237">
        <v>3.1978993496078036</v>
      </c>
      <c r="W625" s="237">
        <v>3.2685371586187255</v>
      </c>
      <c r="X625" s="412">
        <v>3.2790319112267161</v>
      </c>
      <c r="Y625" s="270">
        <v>0.52361786370051067</v>
      </c>
      <c r="Z625" s="270">
        <v>62.642568686654151</v>
      </c>
      <c r="AA625" s="270">
        <v>15704.498164807179</v>
      </c>
      <c r="AB625" s="270">
        <v>134.93412713793177</v>
      </c>
      <c r="AC625" s="270">
        <v>2.4832684608750464</v>
      </c>
      <c r="AD625" s="270">
        <v>0.7627858138891731</v>
      </c>
      <c r="AE625" s="270">
        <v>9.6286235242303135</v>
      </c>
      <c r="AF625" s="270">
        <v>0.43818313789428187</v>
      </c>
      <c r="AG625" s="270">
        <v>11.021600115299416</v>
      </c>
      <c r="AH625" s="270">
        <v>24.090615253125627</v>
      </c>
      <c r="AI625" s="270">
        <v>2.9057433644370172</v>
      </c>
      <c r="AJ625" s="270">
        <v>6.1908034951536166</v>
      </c>
      <c r="AK625" s="270">
        <v>73.755781869507103</v>
      </c>
      <c r="AL625" s="270">
        <v>12.434955205071548</v>
      </c>
      <c r="AM625" s="270">
        <v>2.7946786119686138</v>
      </c>
      <c r="AN625" s="270">
        <v>170.4976911121062</v>
      </c>
      <c r="AO625" s="270">
        <v>3.5939960502621364</v>
      </c>
      <c r="AP625" s="270">
        <v>3727.96732648842</v>
      </c>
      <c r="AQ625" s="270">
        <v>0.72712765726614215</v>
      </c>
      <c r="AR625" s="270">
        <v>3.4044900640557061</v>
      </c>
      <c r="AS625" s="270">
        <v>0.57539865139059543</v>
      </c>
      <c r="AT625" s="270">
        <v>3.9228297640515417</v>
      </c>
      <c r="AU625" s="270">
        <v>20.902810564345316</v>
      </c>
      <c r="AV625" s="270">
        <v>0.88233036108340801</v>
      </c>
      <c r="AW625" s="270">
        <v>2.7268691048250626</v>
      </c>
      <c r="AX625" s="270">
        <v>0.43934385160421285</v>
      </c>
      <c r="AY625" s="270">
        <v>3.141688273431801</v>
      </c>
      <c r="AZ625" s="270">
        <v>0.51827820264376612</v>
      </c>
      <c r="BA625" s="270">
        <v>61.525887793144548</v>
      </c>
      <c r="BB625" s="270">
        <v>10.427430180551211</v>
      </c>
      <c r="BC625" s="270">
        <v>19.286001814150282</v>
      </c>
      <c r="BD625" s="270">
        <v>79.07856795904685</v>
      </c>
      <c r="BE625" s="270">
        <v>48.673630132388425</v>
      </c>
      <c r="BF625" s="270">
        <v>195.38171908221153</v>
      </c>
      <c r="BG625" s="26"/>
    </row>
    <row r="626" spans="1:59" s="96" customFormat="1" ht="12.75" x14ac:dyDescent="0.2">
      <c r="A626" s="13">
        <v>0.65000000000000202</v>
      </c>
      <c r="B626" s="279">
        <v>830</v>
      </c>
      <c r="C626" s="408">
        <v>16.442350520380099</v>
      </c>
      <c r="D626" s="408">
        <v>18.796324060703899</v>
      </c>
      <c r="E626" s="408">
        <v>9.5358013883695794</v>
      </c>
      <c r="F626" s="408">
        <v>21.783489893306601</v>
      </c>
      <c r="G626" s="408">
        <v>32.301375923798901</v>
      </c>
      <c r="H626" s="408"/>
      <c r="I626" s="408"/>
      <c r="J626" s="408">
        <v>0.21155757772329301</v>
      </c>
      <c r="K626" s="408"/>
      <c r="L626" s="408">
        <v>0.92910063571766</v>
      </c>
      <c r="M626" s="408"/>
      <c r="N626" s="408"/>
      <c r="O626" s="411"/>
      <c r="P626" s="417">
        <v>5.56678302780377</v>
      </c>
      <c r="Q626" s="237">
        <v>72.117290668837668</v>
      </c>
      <c r="R626" s="237">
        <v>0</v>
      </c>
      <c r="S626" s="237">
        <v>14.276447053188383</v>
      </c>
      <c r="T626" s="237">
        <v>3.3908174751310596</v>
      </c>
      <c r="U626" s="237">
        <v>0.54073767267311079</v>
      </c>
      <c r="V626" s="237">
        <v>3.2387842674150598</v>
      </c>
      <c r="W626" s="237">
        <v>3.1242930605533443</v>
      </c>
      <c r="X626" s="412">
        <v>3.3116298022013888</v>
      </c>
      <c r="Y626" s="270">
        <v>0.52849271074906756</v>
      </c>
      <c r="Z626" s="270">
        <v>63.852014431623964</v>
      </c>
      <c r="AA626" s="270">
        <v>15733.267508263709</v>
      </c>
      <c r="AB626" s="270">
        <v>138.29446614365284</v>
      </c>
      <c r="AC626" s="270">
        <v>2.5332624707524762</v>
      </c>
      <c r="AD626" s="270">
        <v>0.77873300024445657</v>
      </c>
      <c r="AE626" s="270">
        <v>9.7274477173609881</v>
      </c>
      <c r="AF626" s="270">
        <v>0.43768950720775918</v>
      </c>
      <c r="AG626" s="270">
        <v>11.057888485092098</v>
      </c>
      <c r="AH626" s="270">
        <v>23.929819276700542</v>
      </c>
      <c r="AI626" s="270">
        <v>2.8604689262614658</v>
      </c>
      <c r="AJ626" s="270">
        <v>6.2913139095813406</v>
      </c>
      <c r="AK626" s="270">
        <v>75.4632834169891</v>
      </c>
      <c r="AL626" s="270">
        <v>12.149793696064144</v>
      </c>
      <c r="AM626" s="270">
        <v>2.7106730452003172</v>
      </c>
      <c r="AN626" s="270">
        <v>170.36141041524581</v>
      </c>
      <c r="AO626" s="270">
        <v>3.5618829745411986</v>
      </c>
      <c r="AP626" s="270">
        <v>3625.3381649427374</v>
      </c>
      <c r="AQ626" s="270">
        <v>0.7237689420238137</v>
      </c>
      <c r="AR626" s="270">
        <v>3.2947066226648776</v>
      </c>
      <c r="AS626" s="270">
        <v>0.5567866447080152</v>
      </c>
      <c r="AT626" s="270">
        <v>3.7978850776641577</v>
      </c>
      <c r="AU626" s="270">
        <v>20.24904269449614</v>
      </c>
      <c r="AV626" s="270">
        <v>0.85507377934962003</v>
      </c>
      <c r="AW626" s="270">
        <v>2.6461848395818768</v>
      </c>
      <c r="AX626" s="270">
        <v>0.42706115633223679</v>
      </c>
      <c r="AY626" s="270">
        <v>3.0594737520173036</v>
      </c>
      <c r="AZ626" s="270">
        <v>0.50574649717850706</v>
      </c>
      <c r="BA626" s="270">
        <v>61.26500041196779</v>
      </c>
      <c r="BB626" s="270">
        <v>10.422407603218337</v>
      </c>
      <c r="BC626" s="270">
        <v>19.171172751201482</v>
      </c>
      <c r="BD626" s="270">
        <v>80.228231804607361</v>
      </c>
      <c r="BE626" s="270">
        <v>49.542224174311869</v>
      </c>
      <c r="BF626" s="270">
        <v>190.09211878588201</v>
      </c>
      <c r="BG626" s="26"/>
    </row>
    <row r="627" spans="1:59" s="96" customFormat="1" ht="12.75" x14ac:dyDescent="0.2">
      <c r="A627" s="13">
        <v>0.70000000000000295</v>
      </c>
      <c r="B627" s="279">
        <v>830</v>
      </c>
      <c r="C627" s="408">
        <v>14.1086257738169</v>
      </c>
      <c r="D627" s="408">
        <v>17.958448322652</v>
      </c>
      <c r="E627" s="408">
        <v>6.0630847321310197</v>
      </c>
      <c r="F627" s="408">
        <v>19.202730122901102</v>
      </c>
      <c r="G627" s="408">
        <v>39.799194841383397</v>
      </c>
      <c r="H627" s="408"/>
      <c r="I627" s="408"/>
      <c r="J627" s="408">
        <v>2.2412784465735198</v>
      </c>
      <c r="K627" s="408"/>
      <c r="L627" s="408">
        <v>0.62663776054195397</v>
      </c>
      <c r="M627" s="408"/>
      <c r="N627" s="408"/>
      <c r="O627" s="411"/>
      <c r="P627" s="417">
        <v>5.5452869187966103</v>
      </c>
      <c r="Q627" s="237">
        <v>71.614288480543919</v>
      </c>
      <c r="R627" s="237">
        <v>0</v>
      </c>
      <c r="S627" s="237">
        <v>14.437436487217322</v>
      </c>
      <c r="T627" s="237">
        <v>3.560104585030492</v>
      </c>
      <c r="U627" s="237">
        <v>0.53732424418313474</v>
      </c>
      <c r="V627" s="237">
        <v>3.2086218057309095</v>
      </c>
      <c r="W627" s="237">
        <v>3.0660000951176487</v>
      </c>
      <c r="X627" s="412">
        <v>3.5762243021765596</v>
      </c>
      <c r="Y627" s="270">
        <v>0.56305185467730345</v>
      </c>
      <c r="Z627" s="270">
        <v>71.888410194281605</v>
      </c>
      <c r="AA627" s="270">
        <v>16053.983576754874</v>
      </c>
      <c r="AB627" s="270">
        <v>156.74961458437696</v>
      </c>
      <c r="AC627" s="270">
        <v>2.865492089105059</v>
      </c>
      <c r="AD627" s="270">
        <v>0.88343327971678898</v>
      </c>
      <c r="AE627" s="270">
        <v>10.293877272925883</v>
      </c>
      <c r="AF627" s="270">
        <v>0.4397170385608471</v>
      </c>
      <c r="AG627" s="270">
        <v>11.347284974814871</v>
      </c>
      <c r="AH627" s="270">
        <v>23.421220620782808</v>
      </c>
      <c r="AI627" s="270">
        <v>2.6889631445847622</v>
      </c>
      <c r="AJ627" s="270">
        <v>6.8409698938190413</v>
      </c>
      <c r="AK627" s="270">
        <v>83.465232736538837</v>
      </c>
      <c r="AL627" s="270">
        <v>11.05253275602394</v>
      </c>
      <c r="AM627" s="270">
        <v>2.3932784553370707</v>
      </c>
      <c r="AN627" s="270">
        <v>171.85592331085979</v>
      </c>
      <c r="AO627" s="270">
        <v>3.4555553206647072</v>
      </c>
      <c r="AP627" s="270">
        <v>3221.3815496137149</v>
      </c>
      <c r="AQ627" s="270">
        <v>0.70881116643983733</v>
      </c>
      <c r="AR627" s="270">
        <v>2.8844447194149754</v>
      </c>
      <c r="AS627" s="270">
        <v>0.48746991056268874</v>
      </c>
      <c r="AT627" s="270">
        <v>3.3336810936318049</v>
      </c>
      <c r="AU627" s="270">
        <v>17.822890331391374</v>
      </c>
      <c r="AV627" s="270">
        <v>0.7539862448981679</v>
      </c>
      <c r="AW627" s="270">
        <v>2.3474191858648568</v>
      </c>
      <c r="AX627" s="270">
        <v>0.38167363041049845</v>
      </c>
      <c r="AY627" s="270">
        <v>2.7566167657660543</v>
      </c>
      <c r="AZ627" s="270">
        <v>0.4598109783845174</v>
      </c>
      <c r="BA627" s="270">
        <v>60.460154042059926</v>
      </c>
      <c r="BB627" s="270">
        <v>10.475085473896296</v>
      </c>
      <c r="BC627" s="270">
        <v>18.891677105403527</v>
      </c>
      <c r="BD627" s="270">
        <v>87.434269725847173</v>
      </c>
      <c r="BE627" s="270">
        <v>55.248659259712859</v>
      </c>
      <c r="BF627" s="270">
        <v>169.82812689128281</v>
      </c>
      <c r="BG627" s="26"/>
    </row>
    <row r="628" spans="1:59" s="96" customFormat="1" ht="12.75" x14ac:dyDescent="0.2">
      <c r="A628" s="13">
        <v>0.750000000000005</v>
      </c>
      <c r="B628" s="279">
        <v>830</v>
      </c>
      <c r="C628" s="408">
        <v>11.4622234194076</v>
      </c>
      <c r="D628" s="408">
        <v>17.122912126923801</v>
      </c>
      <c r="E628" s="408">
        <v>2.13318679770643</v>
      </c>
      <c r="F628" s="408">
        <v>16.057954185421199</v>
      </c>
      <c r="G628" s="408">
        <v>48.365269634808897</v>
      </c>
      <c r="H628" s="408"/>
      <c r="I628" s="408">
        <v>3.9544638830847598E-13</v>
      </c>
      <c r="J628" s="408">
        <v>4.5817094103285303</v>
      </c>
      <c r="K628" s="408"/>
      <c r="L628" s="408">
        <v>0.27674442540314298</v>
      </c>
      <c r="M628" s="408"/>
      <c r="N628" s="408"/>
      <c r="O628" s="411"/>
      <c r="P628" s="417">
        <v>5.5107589852028296</v>
      </c>
      <c r="Q628" s="237">
        <v>71.097575179457579</v>
      </c>
      <c r="R628" s="237">
        <v>0</v>
      </c>
      <c r="S628" s="237">
        <v>14.641120178615392</v>
      </c>
      <c r="T628" s="237">
        <v>3.638364933096653</v>
      </c>
      <c r="U628" s="237">
        <v>0.53223129462607155</v>
      </c>
      <c r="V628" s="237">
        <v>3.1746302355233591</v>
      </c>
      <c r="W628" s="237">
        <v>2.9812403385032806</v>
      </c>
      <c r="X628" s="412">
        <v>3.9348378401776509</v>
      </c>
      <c r="Y628" s="270">
        <v>0.60837663846810675</v>
      </c>
      <c r="Z628" s="270">
        <v>83.910694608895284</v>
      </c>
      <c r="AA628" s="270">
        <v>16451.025819572857</v>
      </c>
      <c r="AB628" s="270">
        <v>186.03181798161987</v>
      </c>
      <c r="AC628" s="270">
        <v>3.3670179813366472</v>
      </c>
      <c r="AD628" s="270">
        <v>1.0431896314626479</v>
      </c>
      <c r="AE628" s="270">
        <v>11.042019876008306</v>
      </c>
      <c r="AF628" s="270">
        <v>0.44198641390142884</v>
      </c>
      <c r="AG628" s="270">
        <v>11.713658520983662</v>
      </c>
      <c r="AH628" s="270">
        <v>22.88609838024583</v>
      </c>
      <c r="AI628" s="270">
        <v>2.5177193565533189</v>
      </c>
      <c r="AJ628" s="270">
        <v>7.6289538592683188</v>
      </c>
      <c r="AK628" s="270">
        <v>95.853250106177597</v>
      </c>
      <c r="AL628" s="270">
        <v>10.02160524320608</v>
      </c>
      <c r="AM628" s="270">
        <v>2.1108078230643845</v>
      </c>
      <c r="AN628" s="270">
        <v>173.54275596381365</v>
      </c>
      <c r="AO628" s="270">
        <v>3.3397457578084815</v>
      </c>
      <c r="AP628" s="270">
        <v>2857.2585632712435</v>
      </c>
      <c r="AQ628" s="270">
        <v>0.69413696884639731</v>
      </c>
      <c r="AR628" s="270">
        <v>2.5246034458731632</v>
      </c>
      <c r="AS628" s="270">
        <v>0.42663018746831682</v>
      </c>
      <c r="AT628" s="270">
        <v>2.9239830512662226</v>
      </c>
      <c r="AU628" s="270">
        <v>15.669507414412085</v>
      </c>
      <c r="AV628" s="270">
        <v>0.66393252236054445</v>
      </c>
      <c r="AW628" s="270">
        <v>2.0779988227481501</v>
      </c>
      <c r="AX628" s="270">
        <v>0.3401202593837892</v>
      </c>
      <c r="AY628" s="270">
        <v>2.4746846514785945</v>
      </c>
      <c r="AZ628" s="270">
        <v>0.41623953561050253</v>
      </c>
      <c r="BA628" s="270">
        <v>59.489002194340806</v>
      </c>
      <c r="BB628" s="270">
        <v>10.518289011413533</v>
      </c>
      <c r="BC628" s="270">
        <v>18.555515729396411</v>
      </c>
      <c r="BD628" s="270">
        <v>97.528280769851236</v>
      </c>
      <c r="BE628" s="270">
        <v>63.340737851011696</v>
      </c>
      <c r="BF628" s="270">
        <v>151.30692234349706</v>
      </c>
      <c r="BG628" s="26"/>
    </row>
    <row r="629" spans="1:59" s="96" customFormat="1" ht="12.75" x14ac:dyDescent="0.2">
      <c r="A629" s="13">
        <v>0.79999999999999605</v>
      </c>
      <c r="B629" s="279">
        <v>830</v>
      </c>
      <c r="C629" s="408">
        <v>11.2905823257365</v>
      </c>
      <c r="D629" s="408">
        <v>17.558481564954501</v>
      </c>
      <c r="E629" s="408"/>
      <c r="F629" s="408">
        <v>13.3582827487438</v>
      </c>
      <c r="G629" s="408">
        <v>47.486848966258101</v>
      </c>
      <c r="H629" s="408"/>
      <c r="I629" s="408">
        <v>4.5245746179138502</v>
      </c>
      <c r="J629" s="408">
        <v>5.48701709784432</v>
      </c>
      <c r="K629" s="408"/>
      <c r="L629" s="408">
        <v>0.294212678548877</v>
      </c>
      <c r="M629" s="408"/>
      <c r="N629" s="408"/>
      <c r="O629" s="411"/>
      <c r="P629" s="417">
        <v>5.7222737711425697</v>
      </c>
      <c r="Q629" s="237">
        <v>71.020365352183703</v>
      </c>
      <c r="R629" s="237">
        <v>0</v>
      </c>
      <c r="S629" s="237">
        <v>14.855075002003495</v>
      </c>
      <c r="T629" s="237">
        <v>3.3462862549156771</v>
      </c>
      <c r="U629" s="237">
        <v>0.5056955982719723</v>
      </c>
      <c r="V629" s="237">
        <v>3.0176976655913972</v>
      </c>
      <c r="W629" s="237">
        <v>3.2483875965746374</v>
      </c>
      <c r="X629" s="412">
        <v>4.0064925304591066</v>
      </c>
      <c r="Y629" s="270">
        <v>0.6277885804786425</v>
      </c>
      <c r="Z629" s="270">
        <v>86.684988517714956</v>
      </c>
      <c r="AA629" s="270">
        <v>17116.811154384806</v>
      </c>
      <c r="AB629" s="270">
        <v>206.92614047340834</v>
      </c>
      <c r="AC629" s="270">
        <v>3.4998464084989864</v>
      </c>
      <c r="AD629" s="270">
        <v>1.0784807317485452</v>
      </c>
      <c r="AE629" s="270">
        <v>11.366354767652235</v>
      </c>
      <c r="AF629" s="270">
        <v>0.44906332610598837</v>
      </c>
      <c r="AG629" s="270">
        <v>12.184440600413753</v>
      </c>
      <c r="AH629" s="270">
        <v>23.508938428988685</v>
      </c>
      <c r="AI629" s="270">
        <v>2.5626832133393664</v>
      </c>
      <c r="AJ629" s="270">
        <v>8.2182703026475732</v>
      </c>
      <c r="AK629" s="270">
        <v>110.69736345677809</v>
      </c>
      <c r="AL629" s="270">
        <v>10.153302532470393</v>
      </c>
      <c r="AM629" s="270">
        <v>2.0445069762802732</v>
      </c>
      <c r="AN629" s="270">
        <v>165.61713341705922</v>
      </c>
      <c r="AO629" s="270">
        <v>3.3088824226557607</v>
      </c>
      <c r="AP629" s="270">
        <v>2765.1686654266564</v>
      </c>
      <c r="AQ629" s="270">
        <v>0.70385986219833041</v>
      </c>
      <c r="AR629" s="270">
        <v>2.2289040737356127</v>
      </c>
      <c r="AS629" s="270">
        <v>0.35000816140310881</v>
      </c>
      <c r="AT629" s="270">
        <v>2.1890458303880944</v>
      </c>
      <c r="AU629" s="270">
        <v>10.985164456172646</v>
      </c>
      <c r="AV629" s="270">
        <v>0.4504949521568789</v>
      </c>
      <c r="AW629" s="270">
        <v>1.2768330104731607</v>
      </c>
      <c r="AX629" s="270">
        <v>0.19050299320779221</v>
      </c>
      <c r="AY629" s="270">
        <v>1.2821368590397546</v>
      </c>
      <c r="AZ629" s="270">
        <v>0.20157618331085464</v>
      </c>
      <c r="BA629" s="270">
        <v>46.096835514153952</v>
      </c>
      <c r="BB629" s="270">
        <v>11.337219105898336</v>
      </c>
      <c r="BC629" s="270">
        <v>19.309143859670339</v>
      </c>
      <c r="BD629" s="270">
        <v>93.805110100309577</v>
      </c>
      <c r="BE629" s="270">
        <v>63.752934296278227</v>
      </c>
      <c r="BF629" s="270">
        <v>144.17859887790328</v>
      </c>
      <c r="BG629" s="26"/>
    </row>
    <row r="630" spans="1:59" s="96" customFormat="1" ht="12.75" x14ac:dyDescent="0.2">
      <c r="A630" s="13">
        <v>0.85000000000000198</v>
      </c>
      <c r="B630" s="279">
        <v>830</v>
      </c>
      <c r="C630" s="408">
        <v>11.772564626871199</v>
      </c>
      <c r="D630" s="408">
        <v>18.059015550732202</v>
      </c>
      <c r="E630" s="408"/>
      <c r="F630" s="408">
        <v>12.0826485192348</v>
      </c>
      <c r="G630" s="408">
        <v>43.9454205472558</v>
      </c>
      <c r="H630" s="408"/>
      <c r="I630" s="408">
        <v>8.1022133107422398</v>
      </c>
      <c r="J630" s="408">
        <v>5.6231980108246402</v>
      </c>
      <c r="K630" s="408"/>
      <c r="L630" s="408">
        <v>0.41493943433914898</v>
      </c>
      <c r="M630" s="408"/>
      <c r="N630" s="408"/>
      <c r="O630" s="411"/>
      <c r="P630" s="417">
        <v>6.0138371387938099</v>
      </c>
      <c r="Q630" s="237">
        <v>71.113365848502838</v>
      </c>
      <c r="R630" s="237">
        <v>0</v>
      </c>
      <c r="S630" s="237">
        <v>15.095112695719445</v>
      </c>
      <c r="T630" s="237">
        <v>2.908226953334351</v>
      </c>
      <c r="U630" s="237">
        <v>0.45862834766512217</v>
      </c>
      <c r="V630" s="237">
        <v>2.9353330955720778</v>
      </c>
      <c r="W630" s="237">
        <v>3.4841710436766009</v>
      </c>
      <c r="X630" s="412">
        <v>4.0051620155295566</v>
      </c>
      <c r="Y630" s="270">
        <v>0.63439096860546629</v>
      </c>
      <c r="Z630" s="270">
        <v>85.482348354354059</v>
      </c>
      <c r="AA630" s="270">
        <v>17700.805535127885</v>
      </c>
      <c r="AB630" s="270">
        <v>214.59318620641494</v>
      </c>
      <c r="AC630" s="270">
        <v>3.4481437892801097</v>
      </c>
      <c r="AD630" s="270">
        <v>1.0579982794854539</v>
      </c>
      <c r="AE630" s="270">
        <v>11.480214161913667</v>
      </c>
      <c r="AF630" s="270">
        <v>0.45723484497231626</v>
      </c>
      <c r="AG630" s="270">
        <v>12.574751529685702</v>
      </c>
      <c r="AH630" s="270">
        <v>24.409517053126311</v>
      </c>
      <c r="AI630" s="270">
        <v>2.672678532894051</v>
      </c>
      <c r="AJ630" s="270">
        <v>8.4957556780138095</v>
      </c>
      <c r="AK630" s="270">
        <v>120.05490952494004</v>
      </c>
      <c r="AL630" s="270">
        <v>10.641326886317364</v>
      </c>
      <c r="AM630" s="270">
        <v>2.0774055010912154</v>
      </c>
      <c r="AN630" s="270">
        <v>160.60978761472953</v>
      </c>
      <c r="AO630" s="270">
        <v>3.3350356130859997</v>
      </c>
      <c r="AP630" s="270">
        <v>2798.7960690186005</v>
      </c>
      <c r="AQ630" s="270">
        <v>0.71917508651488804</v>
      </c>
      <c r="AR630" s="270">
        <v>2.1148708553761191</v>
      </c>
      <c r="AS630" s="270">
        <v>0.31643821641524666</v>
      </c>
      <c r="AT630" s="270">
        <v>1.8767198034439652</v>
      </c>
      <c r="AU630" s="270">
        <v>9.1044717855588679</v>
      </c>
      <c r="AV630" s="270">
        <v>0.36756225319305091</v>
      </c>
      <c r="AW630" s="270">
        <v>0.99762518145465007</v>
      </c>
      <c r="AX630" s="270">
        <v>0.14365916488402111</v>
      </c>
      <c r="AY630" s="270">
        <v>0.94137565200570783</v>
      </c>
      <c r="AZ630" s="270">
        <v>0.14490377890004486</v>
      </c>
      <c r="BA630" s="270">
        <v>39.015749423660573</v>
      </c>
      <c r="BB630" s="270">
        <v>11.89054038889021</v>
      </c>
      <c r="BC630" s="270">
        <v>20.009601900355854</v>
      </c>
      <c r="BD630" s="270">
        <v>88.777767894227992</v>
      </c>
      <c r="BE630" s="270">
        <v>60.242332005854522</v>
      </c>
      <c r="BF630" s="270">
        <v>143.90297487132963</v>
      </c>
      <c r="BG630" s="26"/>
    </row>
    <row r="631" spans="1:59" s="96" customFormat="1" ht="12.75" x14ac:dyDescent="0.2">
      <c r="A631" s="13">
        <v>0.90000000000000402</v>
      </c>
      <c r="B631" s="279">
        <v>830</v>
      </c>
      <c r="C631" s="408">
        <v>12.274325918902299</v>
      </c>
      <c r="D631" s="408">
        <v>18.617168343538701</v>
      </c>
      <c r="E631" s="408"/>
      <c r="F631" s="408">
        <v>11.085055922932201</v>
      </c>
      <c r="G631" s="408">
        <v>40.268808500655702</v>
      </c>
      <c r="H631" s="408"/>
      <c r="I631" s="408">
        <v>11.5627874246088</v>
      </c>
      <c r="J631" s="408">
        <v>5.6504051870807102</v>
      </c>
      <c r="K631" s="408"/>
      <c r="L631" s="408">
        <v>0.54144870228166697</v>
      </c>
      <c r="M631" s="408"/>
      <c r="N631" s="408"/>
      <c r="O631" s="411"/>
      <c r="P631" s="417">
        <v>6.29744547360783</v>
      </c>
      <c r="Q631" s="237">
        <v>71.19065459738016</v>
      </c>
      <c r="R631" s="237">
        <v>0</v>
      </c>
      <c r="S631" s="237">
        <v>15.323739831184776</v>
      </c>
      <c r="T631" s="237">
        <v>2.5138636791246984</v>
      </c>
      <c r="U631" s="237">
        <v>0.41543420432502154</v>
      </c>
      <c r="V631" s="237">
        <v>2.8662876116867797</v>
      </c>
      <c r="W631" s="237">
        <v>3.7013073483939571</v>
      </c>
      <c r="X631" s="412">
        <v>3.988712727904574</v>
      </c>
      <c r="Y631" s="270">
        <v>0.64043405003704001</v>
      </c>
      <c r="Z631" s="270">
        <v>84.138604275025628</v>
      </c>
      <c r="AA631" s="270">
        <v>18297.142521072794</v>
      </c>
      <c r="AB631" s="270">
        <v>220.26101838189632</v>
      </c>
      <c r="AC631" s="270">
        <v>3.3893825753917586</v>
      </c>
      <c r="AD631" s="270">
        <v>1.0358545578221368</v>
      </c>
      <c r="AE631" s="270">
        <v>11.570752512602258</v>
      </c>
      <c r="AF631" s="270">
        <v>0.46600359750538917</v>
      </c>
      <c r="AG631" s="270">
        <v>12.958521960132888</v>
      </c>
      <c r="AH631" s="270">
        <v>25.361571086874847</v>
      </c>
      <c r="AI631" s="270">
        <v>2.7937683606291159</v>
      </c>
      <c r="AJ631" s="270">
        <v>8.7288458743249695</v>
      </c>
      <c r="AK631" s="270">
        <v>128.8167477106187</v>
      </c>
      <c r="AL631" s="270">
        <v>11.193511663779429</v>
      </c>
      <c r="AM631" s="270">
        <v>2.1175040428262313</v>
      </c>
      <c r="AN631" s="270">
        <v>156.12115153411861</v>
      </c>
      <c r="AO631" s="270">
        <v>3.3672163444516583</v>
      </c>
      <c r="AP631" s="270">
        <v>2842.3583758024702</v>
      </c>
      <c r="AQ631" s="270">
        <v>0.73394840867534061</v>
      </c>
      <c r="AR631" s="270">
        <v>2.0209980108221344</v>
      </c>
      <c r="AS631" s="270">
        <v>0.29028906074828309</v>
      </c>
      <c r="AT631" s="270">
        <v>1.6524656059244722</v>
      </c>
      <c r="AU631" s="270">
        <v>7.8247394837729267</v>
      </c>
      <c r="AV631" s="270">
        <v>0.31251759395922096</v>
      </c>
      <c r="AW631" s="270">
        <v>0.82455686660933702</v>
      </c>
      <c r="AX631" s="270">
        <v>0.11618417251256331</v>
      </c>
      <c r="AY631" s="270">
        <v>0.74956275008137219</v>
      </c>
      <c r="AZ631" s="270">
        <v>0.11401459628552543</v>
      </c>
      <c r="BA631" s="270">
        <v>34.04348027409231</v>
      </c>
      <c r="BB631" s="270">
        <v>12.537386186716091</v>
      </c>
      <c r="BC631" s="270">
        <v>20.76709821848112</v>
      </c>
      <c r="BD631" s="270">
        <v>83.960226389310506</v>
      </c>
      <c r="BE631" s="270">
        <v>57.219486153333719</v>
      </c>
      <c r="BF631" s="270">
        <v>144.11910418853029</v>
      </c>
      <c r="BG631" s="26"/>
    </row>
    <row r="632" spans="1:59" s="96" customFormat="1" ht="12.75" x14ac:dyDescent="0.2">
      <c r="A632" s="13">
        <v>0.95</v>
      </c>
      <c r="B632" s="279">
        <v>829.99999999999</v>
      </c>
      <c r="C632" s="408">
        <v>12.729603631802</v>
      </c>
      <c r="D632" s="408">
        <v>19.045186786173002</v>
      </c>
      <c r="E632" s="408"/>
      <c r="F632" s="408">
        <v>10.126920161592199</v>
      </c>
      <c r="G632" s="408">
        <v>36.852322792128298</v>
      </c>
      <c r="H632" s="408"/>
      <c r="I632" s="408">
        <v>14.912152069693899</v>
      </c>
      <c r="J632" s="408">
        <v>5.6754920943461604</v>
      </c>
      <c r="K632" s="408"/>
      <c r="L632" s="408">
        <v>0.65832246426443897</v>
      </c>
      <c r="M632" s="408"/>
      <c r="N632" s="408"/>
      <c r="O632" s="411"/>
      <c r="P632" s="417">
        <v>6.5465292999161999</v>
      </c>
      <c r="Q632" s="237">
        <v>71.231126435135934</v>
      </c>
      <c r="R632" s="237">
        <v>0</v>
      </c>
      <c r="S632" s="237">
        <v>15.524539253130584</v>
      </c>
      <c r="T632" s="237">
        <v>2.186037489713208</v>
      </c>
      <c r="U632" s="237">
        <v>0.37672363220600891</v>
      </c>
      <c r="V632" s="237">
        <v>2.7772436256283553</v>
      </c>
      <c r="W632" s="237">
        <v>3.9151677340320536</v>
      </c>
      <c r="X632" s="412">
        <v>3.9891618301538556</v>
      </c>
      <c r="Y632" s="270">
        <v>0.64660840149564813</v>
      </c>
      <c r="Z632" s="270">
        <v>83.001007979642097</v>
      </c>
      <c r="AA632" s="270">
        <v>18901.459415800495</v>
      </c>
      <c r="AB632" s="270">
        <v>226.19474256597394</v>
      </c>
      <c r="AC632" s="270">
        <v>3.3407332367464266</v>
      </c>
      <c r="AD632" s="270">
        <v>1.0169272286053401</v>
      </c>
      <c r="AE632" s="270">
        <v>11.662748886376207</v>
      </c>
      <c r="AF632" s="270">
        <v>0.47454631915863543</v>
      </c>
      <c r="AG632" s="270">
        <v>13.346352978015659</v>
      </c>
      <c r="AH632" s="270">
        <v>26.326236304244507</v>
      </c>
      <c r="AI632" s="270">
        <v>2.9171745537324938</v>
      </c>
      <c r="AJ632" s="270">
        <v>8.9677069708038211</v>
      </c>
      <c r="AK632" s="270">
        <v>138.50502499790153</v>
      </c>
      <c r="AL632" s="270">
        <v>11.760724053810156</v>
      </c>
      <c r="AM632" s="270">
        <v>2.153460782208616</v>
      </c>
      <c r="AN632" s="270">
        <v>151.9997614999487</v>
      </c>
      <c r="AO632" s="270">
        <v>3.3961789146802865</v>
      </c>
      <c r="AP632" s="270">
        <v>2880.2887604236676</v>
      </c>
      <c r="AQ632" s="270">
        <v>0.74767714297216137</v>
      </c>
      <c r="AR632" s="270">
        <v>1.9348376925674935</v>
      </c>
      <c r="AS632" s="270">
        <v>0.26846826768391674</v>
      </c>
      <c r="AT632" s="270">
        <v>1.4797952720022045</v>
      </c>
      <c r="AU632" s="270">
        <v>6.8823691778422864</v>
      </c>
      <c r="AV632" s="270">
        <v>0.2727607481473483</v>
      </c>
      <c r="AW632" s="270">
        <v>0.70562525700437528</v>
      </c>
      <c r="AX632" s="270">
        <v>9.7994684444582494E-2</v>
      </c>
      <c r="AY632" s="270">
        <v>0.62587314518691084</v>
      </c>
      <c r="AZ632" s="270">
        <v>9.4487604117426086E-2</v>
      </c>
      <c r="BA632" s="270">
        <v>30.273482800809681</v>
      </c>
      <c r="BB632" s="270">
        <v>13.200816342053729</v>
      </c>
      <c r="BC632" s="270">
        <v>21.548979479879705</v>
      </c>
      <c r="BD632" s="270">
        <v>79.927013414794231</v>
      </c>
      <c r="BE632" s="270">
        <v>54.62630942731127</v>
      </c>
      <c r="BF632" s="270">
        <v>144.0997532123304</v>
      </c>
      <c r="BG632" s="26"/>
    </row>
    <row r="633" spans="1:59" s="96" customFormat="1" ht="12.75" x14ac:dyDescent="0.2">
      <c r="A633" s="13">
        <v>0.999999999999998</v>
      </c>
      <c r="B633" s="279">
        <v>830</v>
      </c>
      <c r="C633" s="408">
        <v>13.540477297875301</v>
      </c>
      <c r="D633" s="408">
        <v>20.045657588525</v>
      </c>
      <c r="E633" s="408"/>
      <c r="F633" s="408">
        <v>9.0067624055057003</v>
      </c>
      <c r="G633" s="408">
        <v>31.894762847390599</v>
      </c>
      <c r="H633" s="408"/>
      <c r="I633" s="408">
        <v>19.8563244209851</v>
      </c>
      <c r="J633" s="408">
        <v>5.2047924178107197</v>
      </c>
      <c r="K633" s="408"/>
      <c r="L633" s="408"/>
      <c r="M633" s="408"/>
      <c r="N633" s="408"/>
      <c r="O633" s="411">
        <v>0.45122302190757602</v>
      </c>
      <c r="P633" s="417">
        <v>6.7909872411160501</v>
      </c>
      <c r="Q633" s="237">
        <v>71.235072991198095</v>
      </c>
      <c r="R633" s="237">
        <v>0</v>
      </c>
      <c r="S633" s="237">
        <v>15.681988574059247</v>
      </c>
      <c r="T633" s="237">
        <v>1.971583646528545</v>
      </c>
      <c r="U633" s="237">
        <v>0.35602520664580484</v>
      </c>
      <c r="V633" s="237">
        <v>2.6162291436988392</v>
      </c>
      <c r="W633" s="237">
        <v>4.2438783550111445</v>
      </c>
      <c r="X633" s="412">
        <v>3.8952220828583148</v>
      </c>
      <c r="Y633" s="270">
        <v>0.65049863052992085</v>
      </c>
      <c r="Z633" s="270">
        <v>80.620483040369564</v>
      </c>
      <c r="AA633" s="270">
        <v>19707.785917037461</v>
      </c>
      <c r="AB633" s="270">
        <v>231.38366371796727</v>
      </c>
      <c r="AC633" s="270">
        <v>3.231525465981862</v>
      </c>
      <c r="AD633" s="270">
        <v>0.97884481818639579</v>
      </c>
      <c r="AE633" s="270">
        <v>3.3726439967224282</v>
      </c>
      <c r="AF633" s="270">
        <v>0.1489359693546608</v>
      </c>
      <c r="AG633" s="270">
        <v>13.827928861060414</v>
      </c>
      <c r="AH633" s="270">
        <v>27.666626546828201</v>
      </c>
      <c r="AI633" s="270">
        <v>3.0992258810812663</v>
      </c>
      <c r="AJ633" s="270">
        <v>9.2112843211244844</v>
      </c>
      <c r="AK633" s="270">
        <v>151.9380994719196</v>
      </c>
      <c r="AL633" s="270">
        <v>12.638240712808333</v>
      </c>
      <c r="AM633" s="270">
        <v>2.1989478633272754</v>
      </c>
      <c r="AN633" s="270">
        <v>144.29413491576611</v>
      </c>
      <c r="AO633" s="270">
        <v>3.3452714832537978</v>
      </c>
      <c r="AP633" s="270">
        <v>1832.2880009912437</v>
      </c>
      <c r="AQ633" s="270">
        <v>0.76259146063839978</v>
      </c>
      <c r="AR633" s="270">
        <v>1.8151699566525861</v>
      </c>
      <c r="AS633" s="270">
        <v>0.2411148149791581</v>
      </c>
      <c r="AT633" s="270">
        <v>1.2797538043263816</v>
      </c>
      <c r="AU633" s="270">
        <v>5.8346006620718294</v>
      </c>
      <c r="AV633" s="270">
        <v>0.22930660739316919</v>
      </c>
      <c r="AW633" s="270">
        <v>0.581081841186325</v>
      </c>
      <c r="AX633" s="270">
        <v>7.9522451467707089E-2</v>
      </c>
      <c r="AY633" s="270">
        <v>0.5028628837310164</v>
      </c>
      <c r="AZ633" s="270">
        <v>7.5369195079327087E-2</v>
      </c>
      <c r="BA633" s="270">
        <v>26.088264322758949</v>
      </c>
      <c r="BB633" s="270">
        <v>14.325543046737884</v>
      </c>
      <c r="BC633" s="270">
        <v>22.958625052333097</v>
      </c>
      <c r="BD633" s="270">
        <v>75.102641820592623</v>
      </c>
      <c r="BE633" s="270">
        <v>50.904958300909009</v>
      </c>
      <c r="BF633" s="270">
        <v>147.60591871523403</v>
      </c>
      <c r="BG633" s="26"/>
    </row>
    <row r="634" spans="1:59" s="96" customFormat="1" ht="12.75" x14ac:dyDescent="0.2">
      <c r="A634" s="13">
        <v>1.05</v>
      </c>
      <c r="B634" s="279">
        <v>830</v>
      </c>
      <c r="C634" s="408">
        <v>14.167976177949701</v>
      </c>
      <c r="D634" s="408">
        <v>20.919186819164199</v>
      </c>
      <c r="E634" s="408"/>
      <c r="F634" s="408">
        <v>8.3932202467844395</v>
      </c>
      <c r="G634" s="408">
        <v>27.482750739342901</v>
      </c>
      <c r="H634" s="408"/>
      <c r="I634" s="408">
        <v>23.566178862328702</v>
      </c>
      <c r="J634" s="408">
        <v>4.9202616579922296</v>
      </c>
      <c r="K634" s="408"/>
      <c r="L634" s="408"/>
      <c r="M634" s="408"/>
      <c r="N634" s="408"/>
      <c r="O634" s="411">
        <v>0.55042549643784999</v>
      </c>
      <c r="P634" s="417">
        <v>7.03199018144816</v>
      </c>
      <c r="Q634" s="237">
        <v>71.267448033741971</v>
      </c>
      <c r="R634" s="237">
        <v>0</v>
      </c>
      <c r="S634" s="237">
        <v>15.860252429218985</v>
      </c>
      <c r="T634" s="237">
        <v>1.7092177420820407</v>
      </c>
      <c r="U634" s="237">
        <v>0.32474113131812338</v>
      </c>
      <c r="V634" s="237">
        <v>2.5263062989298346</v>
      </c>
      <c r="W634" s="237">
        <v>4.4592969022466722</v>
      </c>
      <c r="X634" s="412">
        <v>3.8527374624623834</v>
      </c>
      <c r="Y634" s="270">
        <v>0.65565125700652338</v>
      </c>
      <c r="Z634" s="270">
        <v>78.882835207604685</v>
      </c>
      <c r="AA634" s="270">
        <v>20469.56014379417</v>
      </c>
      <c r="AB634" s="270">
        <v>233.22402467252647</v>
      </c>
      <c r="AC634" s="270">
        <v>3.1521739268278997</v>
      </c>
      <c r="AD634" s="270">
        <v>0.9517882900227812</v>
      </c>
      <c r="AE634" s="270">
        <v>2.9169508459335067</v>
      </c>
      <c r="AF634" s="270">
        <v>0.12996671035027121</v>
      </c>
      <c r="AG634" s="270">
        <v>14.270753021311526</v>
      </c>
      <c r="AH634" s="270">
        <v>28.992260805115954</v>
      </c>
      <c r="AI634" s="270">
        <v>3.2866104752689083</v>
      </c>
      <c r="AJ634" s="270">
        <v>9.3762704142183022</v>
      </c>
      <c r="AK634" s="270">
        <v>161.34815171565097</v>
      </c>
      <c r="AL634" s="270">
        <v>13.567386564003929</v>
      </c>
      <c r="AM634" s="270">
        <v>2.2613132001619709</v>
      </c>
      <c r="AN634" s="270">
        <v>139.93900099839314</v>
      </c>
      <c r="AO634" s="270">
        <v>3.3682748109160303</v>
      </c>
      <c r="AP634" s="270">
        <v>1714.8379336084088</v>
      </c>
      <c r="AQ634" s="270">
        <v>0.77839408577636637</v>
      </c>
      <c r="AR634" s="270">
        <v>1.7482780228238806</v>
      </c>
      <c r="AS634" s="270">
        <v>0.22532311035744865</v>
      </c>
      <c r="AT634" s="270">
        <v>1.1670532129754161</v>
      </c>
      <c r="AU634" s="270">
        <v>5.255627637238395</v>
      </c>
      <c r="AV634" s="270">
        <v>0.20551048731340366</v>
      </c>
      <c r="AW634" s="270">
        <v>0.51445656079291535</v>
      </c>
      <c r="AX634" s="270">
        <v>6.981181314433943E-2</v>
      </c>
      <c r="AY634" s="270">
        <v>0.43897802427692861</v>
      </c>
      <c r="AZ634" s="270">
        <v>6.5526288959116816E-2</v>
      </c>
      <c r="BA634" s="270">
        <v>23.695742306755374</v>
      </c>
      <c r="BB634" s="270">
        <v>15.516050813332802</v>
      </c>
      <c r="BC634" s="270">
        <v>24.125283410377328</v>
      </c>
      <c r="BD634" s="270">
        <v>70.850902627897185</v>
      </c>
      <c r="BE634" s="270">
        <v>48.515923383742773</v>
      </c>
      <c r="BF634" s="270">
        <v>149.49376959553683</v>
      </c>
      <c r="BG634" s="26"/>
    </row>
    <row r="635" spans="1:59" s="96" customFormat="1" ht="12.75" x14ac:dyDescent="0.2">
      <c r="A635" s="13">
        <v>1.1000000000000001</v>
      </c>
      <c r="B635" s="279">
        <v>830</v>
      </c>
      <c r="C635" s="408">
        <v>14.8102420854719</v>
      </c>
      <c r="D635" s="408">
        <v>21.657307904530299</v>
      </c>
      <c r="E635" s="408"/>
      <c r="F635" s="408">
        <v>7.8098233898782796</v>
      </c>
      <c r="G635" s="408">
        <v>23.279156877433401</v>
      </c>
      <c r="H635" s="408"/>
      <c r="I635" s="408">
        <v>27.169403360679699</v>
      </c>
      <c r="J635" s="408">
        <v>4.6313817103179504</v>
      </c>
      <c r="K635" s="408"/>
      <c r="L635" s="408"/>
      <c r="M635" s="408"/>
      <c r="N635" s="408"/>
      <c r="O635" s="411">
        <v>0.64268467168850296</v>
      </c>
      <c r="P635" s="417">
        <v>7.2244956433341896</v>
      </c>
      <c r="Q635" s="237">
        <v>71.245274378227634</v>
      </c>
      <c r="R635" s="237">
        <v>0</v>
      </c>
      <c r="S635" s="237">
        <v>16.014344232843516</v>
      </c>
      <c r="T635" s="237">
        <v>1.531426451318233</v>
      </c>
      <c r="U635" s="237">
        <v>0.30712403945509636</v>
      </c>
      <c r="V635" s="237">
        <v>2.4236084493480274</v>
      </c>
      <c r="W635" s="237">
        <v>4.6902263093866514</v>
      </c>
      <c r="X635" s="412">
        <v>3.7879961394208248</v>
      </c>
      <c r="Y635" s="270">
        <v>0.65913164026655402</v>
      </c>
      <c r="Z635" s="270">
        <v>77.095790795115164</v>
      </c>
      <c r="AA635" s="270">
        <v>21213.941002875552</v>
      </c>
      <c r="AB635" s="270">
        <v>234.56308787479941</v>
      </c>
      <c r="AC635" s="270">
        <v>3.0745942265153143</v>
      </c>
      <c r="AD635" s="270">
        <v>0.92518500663932413</v>
      </c>
      <c r="AE635" s="270">
        <v>2.5906358121469193</v>
      </c>
      <c r="AF635" s="270">
        <v>0.11618563916778975</v>
      </c>
      <c r="AG635" s="270">
        <v>14.695288021087062</v>
      </c>
      <c r="AH635" s="270">
        <v>30.339081100772709</v>
      </c>
      <c r="AI635" s="270">
        <v>3.4840731758651797</v>
      </c>
      <c r="AJ635" s="270">
        <v>9.5225624945106446</v>
      </c>
      <c r="AK635" s="270">
        <v>171.35391271025463</v>
      </c>
      <c r="AL635" s="270">
        <v>14.576577216690785</v>
      </c>
      <c r="AM635" s="270">
        <v>2.3216133785929616</v>
      </c>
      <c r="AN635" s="270">
        <v>135.85356842706173</v>
      </c>
      <c r="AO635" s="270">
        <v>3.388086812104973</v>
      </c>
      <c r="AP635" s="270">
        <v>1618.276107884835</v>
      </c>
      <c r="AQ635" s="270">
        <v>0.79329160258901432</v>
      </c>
      <c r="AR635" s="270">
        <v>1.686339830380418</v>
      </c>
      <c r="AS635" s="270">
        <v>0.21171147223529474</v>
      </c>
      <c r="AT635" s="270">
        <v>1.0746136094401748</v>
      </c>
      <c r="AU635" s="270">
        <v>4.7918929560785681</v>
      </c>
      <c r="AV635" s="270">
        <v>0.18663258468613367</v>
      </c>
      <c r="AW635" s="270">
        <v>0.46279326218286981</v>
      </c>
      <c r="AX635" s="270">
        <v>6.2397938355130224E-2</v>
      </c>
      <c r="AY635" s="270">
        <v>0.39070036031523275</v>
      </c>
      <c r="AZ635" s="270">
        <v>5.8142658831504004E-2</v>
      </c>
      <c r="BA635" s="270">
        <v>21.747250785736728</v>
      </c>
      <c r="BB635" s="270">
        <v>16.847738760112822</v>
      </c>
      <c r="BC635" s="270">
        <v>25.385709707538975</v>
      </c>
      <c r="BD635" s="270">
        <v>67.206226099573698</v>
      </c>
      <c r="BE635" s="270">
        <v>46.446825223273784</v>
      </c>
      <c r="BF635" s="270">
        <v>151.20893963165142</v>
      </c>
      <c r="BG635" s="26"/>
    </row>
    <row r="636" spans="1:59" s="96" customFormat="1" ht="12.75" x14ac:dyDescent="0.2">
      <c r="A636" s="13">
        <v>1.1499999999999999</v>
      </c>
      <c r="B636" s="279">
        <v>830</v>
      </c>
      <c r="C636" s="408">
        <v>15.275190611631899</v>
      </c>
      <c r="D636" s="408">
        <v>22.4052097238729</v>
      </c>
      <c r="E636" s="408"/>
      <c r="F636" s="408">
        <v>7.3665312136493402</v>
      </c>
      <c r="G636" s="408">
        <v>19.5171593669853</v>
      </c>
      <c r="H636" s="408"/>
      <c r="I636" s="408">
        <v>30.3479612651407</v>
      </c>
      <c r="J636" s="408">
        <v>4.3701798720885296</v>
      </c>
      <c r="K636" s="408"/>
      <c r="L636" s="408"/>
      <c r="M636" s="408"/>
      <c r="N636" s="408"/>
      <c r="O636" s="411">
        <v>0.71776794663135302</v>
      </c>
      <c r="P636" s="417">
        <v>7.4472523220890503</v>
      </c>
      <c r="Q636" s="237">
        <v>71.247823278612969</v>
      </c>
      <c r="R636" s="237">
        <v>0</v>
      </c>
      <c r="S636" s="237">
        <v>16.184064276840481</v>
      </c>
      <c r="T636" s="237">
        <v>1.3141899481668455</v>
      </c>
      <c r="U636" s="237">
        <v>0.27771125642684041</v>
      </c>
      <c r="V636" s="237">
        <v>2.3178931774217109</v>
      </c>
      <c r="W636" s="237">
        <v>4.9075529269209905</v>
      </c>
      <c r="X636" s="412">
        <v>3.7507651356101732</v>
      </c>
      <c r="Y636" s="270">
        <v>0.66582075170056554</v>
      </c>
      <c r="Z636" s="270">
        <v>76.022017166466497</v>
      </c>
      <c r="AA636" s="270">
        <v>22010.389811528865</v>
      </c>
      <c r="AB636" s="270">
        <v>236.06470062399342</v>
      </c>
      <c r="AC636" s="270">
        <v>3.0228215504623583</v>
      </c>
      <c r="AD636" s="270">
        <v>0.90760405467990179</v>
      </c>
      <c r="AE636" s="270">
        <v>2.3767587916918642</v>
      </c>
      <c r="AF636" s="270">
        <v>0.10709287312253141</v>
      </c>
      <c r="AG636" s="270">
        <v>15.144676929397521</v>
      </c>
      <c r="AH636" s="270">
        <v>31.734818967254498</v>
      </c>
      <c r="AI636" s="270">
        <v>3.6891763185361652</v>
      </c>
      <c r="AJ636" s="270">
        <v>9.675661928973792</v>
      </c>
      <c r="AK636" s="270">
        <v>180.39141050094079</v>
      </c>
      <c r="AL636" s="270">
        <v>15.642117284370947</v>
      </c>
      <c r="AM636" s="270">
        <v>2.3813763909998333</v>
      </c>
      <c r="AN636" s="270">
        <v>132.8340440121458</v>
      </c>
      <c r="AO636" s="270">
        <v>3.4160874274617057</v>
      </c>
      <c r="AP636" s="270">
        <v>1550.0813635964594</v>
      </c>
      <c r="AQ636" s="270">
        <v>0.80698280780176646</v>
      </c>
      <c r="AR636" s="270">
        <v>1.6365823477481158</v>
      </c>
      <c r="AS636" s="270">
        <v>0.20111559158339773</v>
      </c>
      <c r="AT636" s="270">
        <v>1.0048377636529484</v>
      </c>
      <c r="AU636" s="270">
        <v>4.447306352896943</v>
      </c>
      <c r="AV636" s="270">
        <v>0.17269470149850258</v>
      </c>
      <c r="AW636" s="270">
        <v>0.42523147829756991</v>
      </c>
      <c r="AX636" s="270">
        <v>5.7064134661984144E-2</v>
      </c>
      <c r="AY636" s="270">
        <v>0.35620850013965238</v>
      </c>
      <c r="AZ636" s="270">
        <v>5.2893847272089879E-2</v>
      </c>
      <c r="BA636" s="270">
        <v>20.283826533737425</v>
      </c>
      <c r="BB636" s="270">
        <v>18.25335025982946</v>
      </c>
      <c r="BC636" s="270">
        <v>26.589635827174167</v>
      </c>
      <c r="BD636" s="270">
        <v>64.243825414521382</v>
      </c>
      <c r="BE636" s="270">
        <v>44.732272483141585</v>
      </c>
      <c r="BF636" s="270">
        <v>152.90144561042129</v>
      </c>
      <c r="BG636" s="26"/>
    </row>
    <row r="637" spans="1:59" s="96" customFormat="1" ht="12.75" x14ac:dyDescent="0.2">
      <c r="A637" s="13">
        <v>1.2</v>
      </c>
      <c r="B637" s="279">
        <v>830</v>
      </c>
      <c r="C637" s="408">
        <v>15.7533498808323</v>
      </c>
      <c r="D637" s="408">
        <v>23.2112186657126</v>
      </c>
      <c r="E637" s="408"/>
      <c r="F637" s="408">
        <v>6.9349742122077398</v>
      </c>
      <c r="G637" s="408">
        <v>15.753337013143501</v>
      </c>
      <c r="H637" s="408"/>
      <c r="I637" s="408">
        <v>33.437602198801798</v>
      </c>
      <c r="J637" s="408">
        <v>4.1178050561793302</v>
      </c>
      <c r="K637" s="408"/>
      <c r="L637" s="408"/>
      <c r="M637" s="408"/>
      <c r="N637" s="408"/>
      <c r="O637" s="411">
        <v>0.79171297312265698</v>
      </c>
      <c r="P637" s="417">
        <v>7.6482127480725701</v>
      </c>
      <c r="Q637" s="237">
        <v>71.213632299181654</v>
      </c>
      <c r="R637" s="237">
        <v>0</v>
      </c>
      <c r="S637" s="237">
        <v>16.309098342421148</v>
      </c>
      <c r="T637" s="237">
        <v>1.1860848871911345</v>
      </c>
      <c r="U637" s="237">
        <v>0.26160931716874453</v>
      </c>
      <c r="V637" s="237">
        <v>2.2372806344071465</v>
      </c>
      <c r="W637" s="237">
        <v>5.0687302106186198</v>
      </c>
      <c r="X637" s="412">
        <v>3.7235643090115742</v>
      </c>
      <c r="Y637" s="270">
        <v>0.67215041140079845</v>
      </c>
      <c r="Z637" s="270">
        <v>74.915444134933011</v>
      </c>
      <c r="AA637" s="270">
        <v>22853.319773713567</v>
      </c>
      <c r="AB637" s="270">
        <v>237.33124242525213</v>
      </c>
      <c r="AC637" s="270">
        <v>2.9698984644137552</v>
      </c>
      <c r="AD637" s="270">
        <v>0.89003305560231238</v>
      </c>
      <c r="AE637" s="270">
        <v>2.1979821583339043</v>
      </c>
      <c r="AF637" s="270">
        <v>9.9434800443643098E-2</v>
      </c>
      <c r="AG637" s="270">
        <v>15.61238478558897</v>
      </c>
      <c r="AH637" s="270">
        <v>33.251773858443627</v>
      </c>
      <c r="AI637" s="270">
        <v>3.9190840218293643</v>
      </c>
      <c r="AJ637" s="270">
        <v>9.8259021262007451</v>
      </c>
      <c r="AK637" s="270">
        <v>190.18651529188742</v>
      </c>
      <c r="AL637" s="270">
        <v>16.875332875477426</v>
      </c>
      <c r="AM637" s="270">
        <v>2.4466435184434765</v>
      </c>
      <c r="AN637" s="270">
        <v>130.03525071398641</v>
      </c>
      <c r="AO637" s="270">
        <v>3.4459560769819246</v>
      </c>
      <c r="AP637" s="270">
        <v>1489.338376120794</v>
      </c>
      <c r="AQ637" s="270">
        <v>0.82172153356116828</v>
      </c>
      <c r="AR637" s="270">
        <v>1.5924240607338604</v>
      </c>
      <c r="AS637" s="270">
        <v>0.1919088976865595</v>
      </c>
      <c r="AT637" s="270">
        <v>0.94560233618252332</v>
      </c>
      <c r="AU637" s="270">
        <v>4.1582191918908773</v>
      </c>
      <c r="AV637" s="270">
        <v>0.16105773642723772</v>
      </c>
      <c r="AW637" s="270">
        <v>0.39422820543591841</v>
      </c>
      <c r="AX637" s="270">
        <v>5.2695694922158441E-2</v>
      </c>
      <c r="AY637" s="270">
        <v>0.32810238300740596</v>
      </c>
      <c r="AZ637" s="270">
        <v>4.8632248862918337E-2</v>
      </c>
      <c r="BA637" s="270">
        <v>19.048288966610105</v>
      </c>
      <c r="BB637" s="270">
        <v>19.922247709770282</v>
      </c>
      <c r="BC637" s="270">
        <v>27.889277641655173</v>
      </c>
      <c r="BD637" s="270">
        <v>61.536971619409137</v>
      </c>
      <c r="BE637" s="270">
        <v>43.159077757777609</v>
      </c>
      <c r="BF637" s="270">
        <v>154.80673130134818</v>
      </c>
      <c r="BG637" s="26"/>
    </row>
    <row r="638" spans="1:59" s="96" customFormat="1" ht="12.75" x14ac:dyDescent="0.2">
      <c r="A638" s="13">
        <v>1.25</v>
      </c>
      <c r="B638" s="279">
        <v>830</v>
      </c>
      <c r="C638" s="408">
        <v>16.0684295191361</v>
      </c>
      <c r="D638" s="408">
        <v>23.992844702509402</v>
      </c>
      <c r="E638" s="408"/>
      <c r="F638" s="408">
        <v>6.57841974821633</v>
      </c>
      <c r="G638" s="408">
        <v>12.465713867701201</v>
      </c>
      <c r="H638" s="408"/>
      <c r="I638" s="408">
        <v>36.132149480671998</v>
      </c>
      <c r="J638" s="408">
        <v>3.9125269697692202</v>
      </c>
      <c r="K638" s="408"/>
      <c r="L638" s="408"/>
      <c r="M638" s="408"/>
      <c r="N638" s="408"/>
      <c r="O638" s="411">
        <v>0.84991571199575899</v>
      </c>
      <c r="P638" s="417">
        <v>7.8716056771897902</v>
      </c>
      <c r="Q638" s="237">
        <v>71.195195566558979</v>
      </c>
      <c r="R638" s="237">
        <v>0</v>
      </c>
      <c r="S638" s="237">
        <v>16.440907951629093</v>
      </c>
      <c r="T638" s="237">
        <v>1.0318291952457781</v>
      </c>
      <c r="U638" s="237">
        <v>0.23653529818020497</v>
      </c>
      <c r="V638" s="237">
        <v>2.1451517169082561</v>
      </c>
      <c r="W638" s="237">
        <v>5.2209134941784958</v>
      </c>
      <c r="X638" s="412">
        <v>3.7294667772991819</v>
      </c>
      <c r="Y638" s="270">
        <v>0.68141089697538881</v>
      </c>
      <c r="Z638" s="270">
        <v>74.400262478154175</v>
      </c>
      <c r="AA638" s="270">
        <v>23748.592176884376</v>
      </c>
      <c r="AB638" s="270">
        <v>239.27527976141252</v>
      </c>
      <c r="AC638" s="270">
        <v>2.938682865343345</v>
      </c>
      <c r="AD638" s="270">
        <v>0.87979869841179748</v>
      </c>
      <c r="AE638" s="270">
        <v>2.0770126230697983</v>
      </c>
      <c r="AF638" s="270">
        <v>9.4240886758947845E-2</v>
      </c>
      <c r="AG638" s="270">
        <v>16.107330703644241</v>
      </c>
      <c r="AH638" s="270">
        <v>34.807895092808955</v>
      </c>
      <c r="AI638" s="270">
        <v>4.1543923452601703</v>
      </c>
      <c r="AJ638" s="270">
        <v>9.9950133994943258</v>
      </c>
      <c r="AK638" s="270">
        <v>199.54961538259766</v>
      </c>
      <c r="AL638" s="270">
        <v>18.15896865923234</v>
      </c>
      <c r="AM638" s="270">
        <v>2.5087299010062925</v>
      </c>
      <c r="AN638" s="270">
        <v>128.01612874712728</v>
      </c>
      <c r="AO638" s="270">
        <v>3.4811607823202868</v>
      </c>
      <c r="AP638" s="270">
        <v>1446.8088419459291</v>
      </c>
      <c r="AQ638" s="270">
        <v>0.83531780040327464</v>
      </c>
      <c r="AR638" s="270">
        <v>1.5563314915336466</v>
      </c>
      <c r="AS638" s="270">
        <v>0.18458014822298946</v>
      </c>
      <c r="AT638" s="270">
        <v>0.8994907707942027</v>
      </c>
      <c r="AU638" s="270">
        <v>3.9355783484443982</v>
      </c>
      <c r="AV638" s="270">
        <v>0.15213375860436401</v>
      </c>
      <c r="AW638" s="270">
        <v>0.37068995680634803</v>
      </c>
      <c r="AX638" s="270">
        <v>4.94012403192301E-2</v>
      </c>
      <c r="AY638" s="270">
        <v>0.30699851446689097</v>
      </c>
      <c r="AZ638" s="270">
        <v>4.5442356085163671E-2</v>
      </c>
      <c r="BA638" s="270">
        <v>18.089005716559363</v>
      </c>
      <c r="BB638" s="270">
        <v>21.650587352176998</v>
      </c>
      <c r="BC638" s="270">
        <v>29.093897616308489</v>
      </c>
      <c r="BD638" s="270">
        <v>59.359919070532179</v>
      </c>
      <c r="BE638" s="270">
        <v>41.84657551330492</v>
      </c>
      <c r="BF638" s="270">
        <v>156.53807077062967</v>
      </c>
      <c r="BG638" s="26"/>
    </row>
    <row r="639" spans="1:59" s="96" customFormat="1" ht="12.75" x14ac:dyDescent="0.2">
      <c r="A639" s="13">
        <v>1.30000000000001</v>
      </c>
      <c r="B639" s="279">
        <v>830</v>
      </c>
      <c r="C639" s="408">
        <v>16.462363800883299</v>
      </c>
      <c r="D639" s="408">
        <v>24.839567829775401</v>
      </c>
      <c r="E639" s="408"/>
      <c r="F639" s="408">
        <v>6.2477534932890402</v>
      </c>
      <c r="G639" s="408">
        <v>9.0580357517280294</v>
      </c>
      <c r="H639" s="408"/>
      <c r="I639" s="408">
        <v>38.822619868596803</v>
      </c>
      <c r="J639" s="408">
        <v>3.6600039400681901</v>
      </c>
      <c r="K639" s="408"/>
      <c r="L639" s="408"/>
      <c r="M639" s="408"/>
      <c r="N639" s="408"/>
      <c r="O639" s="411">
        <v>0.909655315659188</v>
      </c>
      <c r="P639" s="417">
        <v>8.0640493254222001</v>
      </c>
      <c r="Q639" s="237">
        <v>71.156747229715975</v>
      </c>
      <c r="R639" s="237">
        <v>0</v>
      </c>
      <c r="S639" s="237">
        <v>16.555815677412525</v>
      </c>
      <c r="T639" s="237">
        <v>0.92376140057093825</v>
      </c>
      <c r="U639" s="237">
        <v>0.22083060097083215</v>
      </c>
      <c r="V639" s="237">
        <v>2.0481593724567499</v>
      </c>
      <c r="W639" s="237">
        <v>5.3862641261816266</v>
      </c>
      <c r="X639" s="412">
        <v>3.7084215926913369</v>
      </c>
      <c r="Y639" s="270">
        <v>0.68864913687107676</v>
      </c>
      <c r="Z639" s="270">
        <v>73.579819362167015</v>
      </c>
      <c r="AA639" s="270">
        <v>24663.650796964223</v>
      </c>
      <c r="AB639" s="270">
        <v>240.2199186776275</v>
      </c>
      <c r="AC639" s="270">
        <v>2.8965806988040836</v>
      </c>
      <c r="AD639" s="270">
        <v>0.8663209411168159</v>
      </c>
      <c r="AE639" s="270">
        <v>1.9651599999543379</v>
      </c>
      <c r="AF639" s="270">
        <v>8.941998881850774E-2</v>
      </c>
      <c r="AG639" s="270">
        <v>16.598007918107129</v>
      </c>
      <c r="AH639" s="270">
        <v>36.485866777679668</v>
      </c>
      <c r="AI639" s="270">
        <v>4.4214938251466407</v>
      </c>
      <c r="AJ639" s="270">
        <v>10.137425672555832</v>
      </c>
      <c r="AK639" s="270">
        <v>209.19592321175065</v>
      </c>
      <c r="AL639" s="270">
        <v>19.684849238091822</v>
      </c>
      <c r="AM639" s="270">
        <v>2.5780764983547679</v>
      </c>
      <c r="AN639" s="270">
        <v>125.94494535200216</v>
      </c>
      <c r="AO639" s="270">
        <v>3.5164487903565851</v>
      </c>
      <c r="AP639" s="270">
        <v>1406.3564115339479</v>
      </c>
      <c r="AQ639" s="270">
        <v>0.84984596061205231</v>
      </c>
      <c r="AR639" s="270">
        <v>1.5231898346581856</v>
      </c>
      <c r="AS639" s="270">
        <v>0.17790430244525787</v>
      </c>
      <c r="AT639" s="270">
        <v>0.85806634381263291</v>
      </c>
      <c r="AU639" s="270">
        <v>3.7370086905733206</v>
      </c>
      <c r="AV639" s="270">
        <v>0.1441977709941871</v>
      </c>
      <c r="AW639" s="270">
        <v>0.34990224092479177</v>
      </c>
      <c r="AX639" s="270">
        <v>4.6505197072419124E-2</v>
      </c>
      <c r="AY639" s="270">
        <v>0.28850216583388477</v>
      </c>
      <c r="AZ639" s="270">
        <v>4.2652457400553331E-2</v>
      </c>
      <c r="BA639" s="270">
        <v>17.231601853530375</v>
      </c>
      <c r="BB639" s="270">
        <v>23.798588760963991</v>
      </c>
      <c r="BC639" s="270">
        <v>30.432276323425071</v>
      </c>
      <c r="BD639" s="270">
        <v>57.235174226112257</v>
      </c>
      <c r="BE639" s="270">
        <v>40.595258781334763</v>
      </c>
      <c r="BF639" s="270">
        <v>158.5614685155598</v>
      </c>
      <c r="BG639" s="26"/>
    </row>
    <row r="640" spans="1:59" s="96" customFormat="1" ht="12.75" x14ac:dyDescent="0.2">
      <c r="A640" s="13">
        <v>1.3499999999999901</v>
      </c>
      <c r="B640" s="279">
        <v>830</v>
      </c>
      <c r="C640" s="408">
        <v>16.854825164735502</v>
      </c>
      <c r="D640" s="408">
        <v>25.8224065823911</v>
      </c>
      <c r="E640" s="408"/>
      <c r="F640" s="408">
        <v>6.0044551154763903</v>
      </c>
      <c r="G640" s="408">
        <v>5.5864833086264598</v>
      </c>
      <c r="H640" s="408"/>
      <c r="I640" s="408">
        <v>41.399711249999498</v>
      </c>
      <c r="J640" s="408">
        <v>3.3647329590049</v>
      </c>
      <c r="K640" s="408"/>
      <c r="L640" s="408"/>
      <c r="M640" s="408"/>
      <c r="N640" s="408"/>
      <c r="O640" s="411">
        <v>0.96738561976623305</v>
      </c>
      <c r="P640" s="417">
        <v>8.2596958607749595</v>
      </c>
      <c r="Q640" s="237">
        <v>71.115890317402446</v>
      </c>
      <c r="R640" s="237">
        <v>0</v>
      </c>
      <c r="S640" s="237">
        <v>16.672896450890384</v>
      </c>
      <c r="T640" s="237">
        <v>0.82019597957017532</v>
      </c>
      <c r="U640" s="237">
        <v>0.20444304473797259</v>
      </c>
      <c r="V640" s="237">
        <v>1.9689590821410679</v>
      </c>
      <c r="W640" s="237">
        <v>5.5285358328007748</v>
      </c>
      <c r="X640" s="412">
        <v>3.6890792924572029</v>
      </c>
      <c r="Y640" s="270">
        <v>0.69620001243715302</v>
      </c>
      <c r="Z640" s="270">
        <v>72.768223675241501</v>
      </c>
      <c r="AA640" s="270">
        <v>25652.495837700139</v>
      </c>
      <c r="AB640" s="270">
        <v>240.2943336072324</v>
      </c>
      <c r="AC640" s="270">
        <v>2.8534542979534931</v>
      </c>
      <c r="AD640" s="270">
        <v>0.85305420531992604</v>
      </c>
      <c r="AE640" s="270">
        <v>1.8681492404766757</v>
      </c>
      <c r="AF640" s="270">
        <v>8.5237435528979569E-2</v>
      </c>
      <c r="AG640" s="270">
        <v>17.111928401677801</v>
      </c>
      <c r="AH640" s="270">
        <v>38.34619488773324</v>
      </c>
      <c r="AI640" s="270">
        <v>4.7299512042622416</v>
      </c>
      <c r="AJ640" s="270">
        <v>10.261179178470579</v>
      </c>
      <c r="AK640" s="270">
        <v>217.80262167039797</v>
      </c>
      <c r="AL640" s="270">
        <v>21.530181817719338</v>
      </c>
      <c r="AM640" s="270">
        <v>2.6580355873871193</v>
      </c>
      <c r="AN640" s="270">
        <v>124.12633561975341</v>
      </c>
      <c r="AO640" s="270">
        <v>3.5579653431399532</v>
      </c>
      <c r="AP640" s="270">
        <v>1371.3981581131566</v>
      </c>
      <c r="AQ640" s="270">
        <v>0.86530691450554764</v>
      </c>
      <c r="AR640" s="270">
        <v>1.4953369582794211</v>
      </c>
      <c r="AS640" s="270">
        <v>0.1721461206924674</v>
      </c>
      <c r="AT640" s="270">
        <v>0.82245068708967917</v>
      </c>
      <c r="AU640" s="270">
        <v>3.5668974301576868</v>
      </c>
      <c r="AV640" s="270">
        <v>0.13741017123625671</v>
      </c>
      <c r="AW640" s="270">
        <v>0.33219689133427338</v>
      </c>
      <c r="AX640" s="270">
        <v>4.4045908680687612E-2</v>
      </c>
      <c r="AY640" s="270">
        <v>0.27282636446495323</v>
      </c>
      <c r="AZ640" s="270">
        <v>4.0291349184824049E-2</v>
      </c>
      <c r="BA640" s="270">
        <v>16.497664367528603</v>
      </c>
      <c r="BB640" s="270">
        <v>26.49443253881941</v>
      </c>
      <c r="BC640" s="270">
        <v>31.847493421313711</v>
      </c>
      <c r="BD640" s="270">
        <v>55.199806475510186</v>
      </c>
      <c r="BE640" s="270">
        <v>39.421093567914134</v>
      </c>
      <c r="BF640" s="270">
        <v>161.02647096294606</v>
      </c>
      <c r="BG640" s="26"/>
    </row>
    <row r="641" spans="1:59" s="96" customFormat="1" ht="12.75" x14ac:dyDescent="0.2">
      <c r="A641" s="13">
        <v>1.3999999999999899</v>
      </c>
      <c r="B641" s="279">
        <v>830</v>
      </c>
      <c r="C641" s="408">
        <v>17.1507193686307</v>
      </c>
      <c r="D641" s="408">
        <v>26.7165450008956</v>
      </c>
      <c r="E641" s="408"/>
      <c r="F641" s="408">
        <v>5.7675097978195504</v>
      </c>
      <c r="G641" s="408">
        <v>2.5367827229103801</v>
      </c>
      <c r="H641" s="408"/>
      <c r="I641" s="408">
        <v>43.690353227252501</v>
      </c>
      <c r="J641" s="408">
        <v>3.12237719899441</v>
      </c>
      <c r="K641" s="408"/>
      <c r="L641" s="408"/>
      <c r="M641" s="408"/>
      <c r="N641" s="408"/>
      <c r="O641" s="411">
        <v>1.01571268349679</v>
      </c>
      <c r="P641" s="417">
        <v>8.4512539197888898</v>
      </c>
      <c r="Q641" s="237">
        <v>71.067859970237535</v>
      </c>
      <c r="R641" s="237">
        <v>0</v>
      </c>
      <c r="S641" s="237">
        <v>16.787767484167983</v>
      </c>
      <c r="T641" s="237">
        <v>0.72526536277363018</v>
      </c>
      <c r="U641" s="237">
        <v>0.18845021213578272</v>
      </c>
      <c r="V641" s="237">
        <v>1.9031350223218602</v>
      </c>
      <c r="W641" s="237">
        <v>5.6434094756563091</v>
      </c>
      <c r="X641" s="412">
        <v>3.6841124727068908</v>
      </c>
      <c r="Y641" s="270">
        <v>0.70493945111464795</v>
      </c>
      <c r="Z641" s="270">
        <v>72.27079944838097</v>
      </c>
      <c r="AA641" s="270">
        <v>26662.982672116268</v>
      </c>
      <c r="AB641" s="270">
        <v>241.10502323148367</v>
      </c>
      <c r="AC641" s="270">
        <v>2.8230291652980823</v>
      </c>
      <c r="AD641" s="270">
        <v>0.84383767456939274</v>
      </c>
      <c r="AE641" s="270">
        <v>1.7947443724103416</v>
      </c>
      <c r="AF641" s="270">
        <v>8.2062940070857751E-2</v>
      </c>
      <c r="AG641" s="270">
        <v>17.63483719888886</v>
      </c>
      <c r="AH641" s="270">
        <v>40.227130878476657</v>
      </c>
      <c r="AI641" s="270">
        <v>5.0466866626918589</v>
      </c>
      <c r="AJ641" s="270">
        <v>10.400573444186147</v>
      </c>
      <c r="AK641" s="270">
        <v>226.75316342631953</v>
      </c>
      <c r="AL641" s="270">
        <v>23.493340839580707</v>
      </c>
      <c r="AM641" s="270">
        <v>2.7327328051086281</v>
      </c>
      <c r="AN641" s="270">
        <v>122.67929663578516</v>
      </c>
      <c r="AO641" s="270">
        <v>3.5987370267836951</v>
      </c>
      <c r="AP641" s="270">
        <v>1344.1018469525284</v>
      </c>
      <c r="AQ641" s="270">
        <v>0.8797395307980711</v>
      </c>
      <c r="AR641" s="270">
        <v>1.471167146558966</v>
      </c>
      <c r="AS641" s="270">
        <v>0.16731120789829393</v>
      </c>
      <c r="AT641" s="270">
        <v>0.79311807124282885</v>
      </c>
      <c r="AU641" s="270">
        <v>3.427952273290324</v>
      </c>
      <c r="AV641" s="270">
        <v>0.13188377592936312</v>
      </c>
      <c r="AW641" s="270">
        <v>0.31788504929595635</v>
      </c>
      <c r="AX641" s="270">
        <v>4.2067226387213871E-2</v>
      </c>
      <c r="AY641" s="270">
        <v>0.26025150993171808</v>
      </c>
      <c r="AZ641" s="270">
        <v>3.8401297604176543E-2</v>
      </c>
      <c r="BA641" s="270">
        <v>15.893899876789602</v>
      </c>
      <c r="BB641" s="270">
        <v>29.414284363948557</v>
      </c>
      <c r="BC641" s="270">
        <v>33.187495307437132</v>
      </c>
      <c r="BD641" s="270">
        <v>53.535450412225877</v>
      </c>
      <c r="BE641" s="270">
        <v>38.42254693337717</v>
      </c>
      <c r="BF641" s="270">
        <v>163.19779424497113</v>
      </c>
      <c r="BG641" s="26"/>
    </row>
    <row r="642" spans="1:59" s="96" customFormat="1" ht="12.75" x14ac:dyDescent="0.2">
      <c r="A642" s="13">
        <v>1.45</v>
      </c>
      <c r="B642" s="279">
        <v>830</v>
      </c>
      <c r="C642" s="408">
        <v>17.2857996224826</v>
      </c>
      <c r="D642" s="408">
        <v>27.460740281591001</v>
      </c>
      <c r="E642" s="408"/>
      <c r="F642" s="408">
        <v>5.3445119838484398</v>
      </c>
      <c r="G642" s="408">
        <v>0.26013999176208502</v>
      </c>
      <c r="H642" s="408"/>
      <c r="I642" s="408">
        <v>45.558827133523003</v>
      </c>
      <c r="J642" s="408">
        <v>3.03976950166718</v>
      </c>
      <c r="K642" s="408"/>
      <c r="L642" s="408"/>
      <c r="M642" s="408"/>
      <c r="N642" s="408"/>
      <c r="O642" s="411">
        <v>1.0502114851256701</v>
      </c>
      <c r="P642" s="417">
        <v>8.6347285051022808</v>
      </c>
      <c r="Q642" s="237">
        <v>71.019339727482262</v>
      </c>
      <c r="R642" s="237">
        <v>0</v>
      </c>
      <c r="S642" s="237">
        <v>16.87881102067254</v>
      </c>
      <c r="T642" s="237">
        <v>0.65476431691616144</v>
      </c>
      <c r="U642" s="237">
        <v>0.17537502765615703</v>
      </c>
      <c r="V642" s="237">
        <v>1.8289893951580372</v>
      </c>
      <c r="W642" s="237">
        <v>5.7507791205534859</v>
      </c>
      <c r="X642" s="412">
        <v>3.6919413915613326</v>
      </c>
      <c r="Y642" s="270">
        <v>0.7158672005147152</v>
      </c>
      <c r="Z642" s="270">
        <v>72.310544225005671</v>
      </c>
      <c r="AA642" s="270">
        <v>27685.042985891447</v>
      </c>
      <c r="AB642" s="270">
        <v>245.2510524483088</v>
      </c>
      <c r="AC642" s="270">
        <v>2.8139821417639812</v>
      </c>
      <c r="AD642" s="270">
        <v>0.84137332952034372</v>
      </c>
      <c r="AE642" s="270">
        <v>1.7472172285172116</v>
      </c>
      <c r="AF642" s="270">
        <v>7.9982986937987E-2</v>
      </c>
      <c r="AG642" s="270">
        <v>18.188079463833105</v>
      </c>
      <c r="AH642" s="270">
        <v>42.015120560738772</v>
      </c>
      <c r="AI642" s="270">
        <v>5.336031886243938</v>
      </c>
      <c r="AJ642" s="270">
        <v>10.627087263046981</v>
      </c>
      <c r="AK642" s="270">
        <v>241.27142235599302</v>
      </c>
      <c r="AL642" s="270">
        <v>25.297028351358158</v>
      </c>
      <c r="AM642" s="270">
        <v>2.7881715755621794</v>
      </c>
      <c r="AN642" s="270">
        <v>121.66431269873806</v>
      </c>
      <c r="AO642" s="270">
        <v>3.6319184624195104</v>
      </c>
      <c r="AP642" s="270">
        <v>1324.8073877727888</v>
      </c>
      <c r="AQ642" s="270">
        <v>0.89369251103634584</v>
      </c>
      <c r="AR642" s="270">
        <v>1.4497695396132451</v>
      </c>
      <c r="AS642" s="270">
        <v>0.16339088926724521</v>
      </c>
      <c r="AT642" s="270">
        <v>0.77013709267127384</v>
      </c>
      <c r="AU642" s="270">
        <v>3.3204618971771276</v>
      </c>
      <c r="AV642" s="270">
        <v>0.1276282232159798</v>
      </c>
      <c r="AW642" s="270">
        <v>0.30697450966969325</v>
      </c>
      <c r="AX642" s="270">
        <v>4.0568173753276877E-2</v>
      </c>
      <c r="AY642" s="270">
        <v>0.25076202677212345</v>
      </c>
      <c r="AZ642" s="270">
        <v>3.6978917603180061E-2</v>
      </c>
      <c r="BA642" s="270">
        <v>15.420401359364067</v>
      </c>
      <c r="BB642" s="270">
        <v>31.989358159623674</v>
      </c>
      <c r="BC642" s="270">
        <v>34.244843043381266</v>
      </c>
      <c r="BD642" s="270">
        <v>52.403556934120196</v>
      </c>
      <c r="BE642" s="270">
        <v>37.609810568611294</v>
      </c>
      <c r="BF642" s="270">
        <v>164.43196108703833</v>
      </c>
      <c r="BG642" s="26"/>
    </row>
    <row r="643" spans="1:59" s="96" customFormat="1" ht="12.75" x14ac:dyDescent="0.2">
      <c r="A643" s="13">
        <v>1.50000000000001</v>
      </c>
      <c r="B643" s="279">
        <v>830</v>
      </c>
      <c r="C643" s="408">
        <v>17.026544515247299</v>
      </c>
      <c r="D643" s="408">
        <v>27.666932625438999</v>
      </c>
      <c r="E643" s="408"/>
      <c r="F643" s="408">
        <v>4.7825560866449601</v>
      </c>
      <c r="G643" s="408"/>
      <c r="H643" s="408"/>
      <c r="I643" s="408">
        <v>46.181431441694897</v>
      </c>
      <c r="J643" s="408">
        <v>3.2885251108931799</v>
      </c>
      <c r="K643" s="408"/>
      <c r="L643" s="408"/>
      <c r="M643" s="408"/>
      <c r="N643" s="408"/>
      <c r="O643" s="411">
        <v>1.0540102200807</v>
      </c>
      <c r="P643" s="417">
        <v>8.7953170786841302</v>
      </c>
      <c r="Q643" s="237">
        <v>70.965022143657819</v>
      </c>
      <c r="R643" s="237">
        <v>0</v>
      </c>
      <c r="S643" s="237">
        <v>16.930655047303699</v>
      </c>
      <c r="T643" s="237">
        <v>0.61110101806421446</v>
      </c>
      <c r="U643" s="237">
        <v>0.16310811584068902</v>
      </c>
      <c r="V643" s="237">
        <v>1.7685791547426475</v>
      </c>
      <c r="W643" s="237">
        <v>5.8075889955474782</v>
      </c>
      <c r="X643" s="412">
        <v>3.7539455248434441</v>
      </c>
      <c r="Y643" s="270">
        <v>0.7301885375088234</v>
      </c>
      <c r="Z643" s="270">
        <v>73.576166192808259</v>
      </c>
      <c r="AA643" s="270">
        <v>28415.884879564801</v>
      </c>
      <c r="AB643" s="270">
        <v>254.59092776183994</v>
      </c>
      <c r="AC643" s="270">
        <v>2.854354603306005</v>
      </c>
      <c r="AD643" s="270">
        <v>0.85425515386443518</v>
      </c>
      <c r="AE643" s="270">
        <v>1.7457042664578135</v>
      </c>
      <c r="AF643" s="270">
        <v>7.9865560610184724E-2</v>
      </c>
      <c r="AG643" s="270">
        <v>18.642676997658569</v>
      </c>
      <c r="AH643" s="270">
        <v>42.949692053394429</v>
      </c>
      <c r="AI643" s="270">
        <v>5.4389312690986635</v>
      </c>
      <c r="AJ643" s="270">
        <v>10.95922944761781</v>
      </c>
      <c r="AK643" s="270">
        <v>260.70842113225206</v>
      </c>
      <c r="AL643" s="270">
        <v>25.776010872184809</v>
      </c>
      <c r="AM643" s="270">
        <v>2.7879289552659086</v>
      </c>
      <c r="AN643" s="270">
        <v>121.74185835071977</v>
      </c>
      <c r="AO643" s="270">
        <v>3.6436413862425572</v>
      </c>
      <c r="AP643" s="270">
        <v>1320.488817571819</v>
      </c>
      <c r="AQ643" s="270">
        <v>0.90126882823438148</v>
      </c>
      <c r="AR643" s="270">
        <v>1.4378852823062518</v>
      </c>
      <c r="AS643" s="270">
        <v>0.16175316180274352</v>
      </c>
      <c r="AT643" s="270">
        <v>0.76158391141320803</v>
      </c>
      <c r="AU643" s="270">
        <v>3.2820826726217311</v>
      </c>
      <c r="AV643" s="270">
        <v>0.12613162389307297</v>
      </c>
      <c r="AW643" s="270">
        <v>0.30325947137441517</v>
      </c>
      <c r="AX643" s="270">
        <v>4.0067871056947341E-2</v>
      </c>
      <c r="AY643" s="270">
        <v>0.24763501847248703</v>
      </c>
      <c r="AZ643" s="270">
        <v>3.6514497157008406E-2</v>
      </c>
      <c r="BA643" s="270">
        <v>15.240452799218152</v>
      </c>
      <c r="BB643" s="270">
        <v>32.181062025975258</v>
      </c>
      <c r="BC643" s="270">
        <v>34.363001577427283</v>
      </c>
      <c r="BD643" s="270">
        <v>52.405019803500849</v>
      </c>
      <c r="BE643" s="270">
        <v>37.306539539140019</v>
      </c>
      <c r="BF643" s="270">
        <v>163.58136272705008</v>
      </c>
      <c r="BG643" s="26"/>
    </row>
    <row r="644" spans="1:59" s="96" customFormat="1" ht="12.75" x14ac:dyDescent="0.2">
      <c r="A644" s="13">
        <v>1.55</v>
      </c>
      <c r="B644" s="279">
        <v>830</v>
      </c>
      <c r="C644" s="408">
        <v>16.716698439938298</v>
      </c>
      <c r="D644" s="408">
        <v>27.910290623593699</v>
      </c>
      <c r="E644" s="408"/>
      <c r="F644" s="408">
        <v>4.13312286257759</v>
      </c>
      <c r="G644" s="408"/>
      <c r="H644" s="408"/>
      <c r="I644" s="408">
        <v>46.603115708967003</v>
      </c>
      <c r="J644" s="408">
        <v>3.58276214454549</v>
      </c>
      <c r="K644" s="408"/>
      <c r="L644" s="408"/>
      <c r="M644" s="408"/>
      <c r="N644" s="408"/>
      <c r="O644" s="411">
        <v>1.0540102203780199</v>
      </c>
      <c r="P644" s="417">
        <v>8.9583391666370193</v>
      </c>
      <c r="Q644" s="237">
        <v>70.905497027927126</v>
      </c>
      <c r="R644" s="237">
        <v>0</v>
      </c>
      <c r="S644" s="237">
        <v>16.997500293773339</v>
      </c>
      <c r="T644" s="237">
        <v>0.5555118382710672</v>
      </c>
      <c r="U644" s="237">
        <v>0.14860083797895007</v>
      </c>
      <c r="V644" s="237">
        <v>1.7294556361439988</v>
      </c>
      <c r="W644" s="237">
        <v>5.8281925721757819</v>
      </c>
      <c r="X644" s="412">
        <v>3.835241793729721</v>
      </c>
      <c r="Y644" s="270">
        <v>0.74574485711241156</v>
      </c>
      <c r="Z644" s="270">
        <v>75.068631382914205</v>
      </c>
      <c r="AA644" s="270">
        <v>29163.807968159992</v>
      </c>
      <c r="AB644" s="270">
        <v>266.26759373858357</v>
      </c>
      <c r="AC644" s="270">
        <v>2.9019546550130104</v>
      </c>
      <c r="AD644" s="270">
        <v>0.86978046818194521</v>
      </c>
      <c r="AE644" s="270">
        <v>1.7498881037731404</v>
      </c>
      <c r="AF644" s="270">
        <v>7.9984588207903717E-2</v>
      </c>
      <c r="AG644" s="270">
        <v>19.123908458397167</v>
      </c>
      <c r="AH644" s="270">
        <v>43.830468825261434</v>
      </c>
      <c r="AI644" s="270">
        <v>5.5204588437273374</v>
      </c>
      <c r="AJ644" s="270">
        <v>11.352922869417355</v>
      </c>
      <c r="AK644" s="270">
        <v>286.84117203857045</v>
      </c>
      <c r="AL644" s="270">
        <v>26.083871483257283</v>
      </c>
      <c r="AM644" s="270">
        <v>2.7817770559636674</v>
      </c>
      <c r="AN644" s="270">
        <v>121.99010904529521</v>
      </c>
      <c r="AO644" s="270">
        <v>3.6524865636470834</v>
      </c>
      <c r="AP644" s="270">
        <v>1318.1002092400711</v>
      </c>
      <c r="AQ644" s="270">
        <v>0.90958235100496121</v>
      </c>
      <c r="AR644" s="270">
        <v>1.4282426569074569</v>
      </c>
      <c r="AS644" s="270">
        <v>0.16052815392716444</v>
      </c>
      <c r="AT644" s="270">
        <v>0.75545474823305381</v>
      </c>
      <c r="AU644" s="270">
        <v>3.2550513097992568</v>
      </c>
      <c r="AV644" s="270">
        <v>0.12508441145071678</v>
      </c>
      <c r="AW644" s="270">
        <v>0.30069765343231619</v>
      </c>
      <c r="AX644" s="270">
        <v>3.9726127772417526E-2</v>
      </c>
      <c r="AY644" s="270">
        <v>0.24551227496309561</v>
      </c>
      <c r="AZ644" s="270">
        <v>3.6200670113936115E-2</v>
      </c>
      <c r="BA644" s="270">
        <v>15.110747590712924</v>
      </c>
      <c r="BB644" s="270">
        <v>32.020545847411263</v>
      </c>
      <c r="BC644" s="270">
        <v>34.289975999073093</v>
      </c>
      <c r="BD644" s="270">
        <v>52.550064914710433</v>
      </c>
      <c r="BE644" s="270">
        <v>37.040553133657752</v>
      </c>
      <c r="BF644" s="270">
        <v>162.50457226739928</v>
      </c>
      <c r="BG644" s="26"/>
    </row>
    <row r="645" spans="1:59" s="96" customFormat="1" ht="12.75" x14ac:dyDescent="0.2">
      <c r="A645" s="13">
        <v>1.5999999999999799</v>
      </c>
      <c r="B645" s="279">
        <v>830</v>
      </c>
      <c r="C645" s="408">
        <v>16.4192432524315</v>
      </c>
      <c r="D645" s="408">
        <v>28.223942260395599</v>
      </c>
      <c r="E645" s="408"/>
      <c r="F645" s="408">
        <v>3.4445032569217502</v>
      </c>
      <c r="G645" s="408"/>
      <c r="H645" s="408"/>
      <c r="I645" s="408">
        <v>46.968138786790199</v>
      </c>
      <c r="J645" s="408">
        <v>3.8795842178483699</v>
      </c>
      <c r="K645" s="408"/>
      <c r="L645" s="408"/>
      <c r="M645" s="408"/>
      <c r="N645" s="408"/>
      <c r="O645" s="411">
        <v>1.05401022215058</v>
      </c>
      <c r="P645" s="417">
        <v>9.1206308637108897</v>
      </c>
      <c r="Q645" s="237">
        <v>70.852227622106938</v>
      </c>
      <c r="R645" s="237">
        <v>0</v>
      </c>
      <c r="S645" s="237">
        <v>17.04637561296034</v>
      </c>
      <c r="T645" s="237">
        <v>0.51542157171229286</v>
      </c>
      <c r="U645" s="237">
        <v>0.13841537822357555</v>
      </c>
      <c r="V645" s="237">
        <v>1.6754669689529205</v>
      </c>
      <c r="W645" s="237">
        <v>5.8454312203939498</v>
      </c>
      <c r="X645" s="412">
        <v>3.9266616256499827</v>
      </c>
      <c r="Y645" s="270">
        <v>0.76156322791590447</v>
      </c>
      <c r="Z645" s="270">
        <v>76.57600604742322</v>
      </c>
      <c r="AA645" s="270">
        <v>29947.507974450837</v>
      </c>
      <c r="AB645" s="270">
        <v>279.44180852059134</v>
      </c>
      <c r="AC645" s="270">
        <v>2.9489018813161829</v>
      </c>
      <c r="AD645" s="270">
        <v>0.88542698292376609</v>
      </c>
      <c r="AE645" s="270">
        <v>1.754080234844994</v>
      </c>
      <c r="AF645" s="270">
        <v>8.0100920538202156E-2</v>
      </c>
      <c r="AG645" s="270">
        <v>19.631890371526339</v>
      </c>
      <c r="AH645" s="270">
        <v>44.750612748298884</v>
      </c>
      <c r="AI645" s="270">
        <v>5.6045356289581907</v>
      </c>
      <c r="AJ645" s="270">
        <v>11.785976275786666</v>
      </c>
      <c r="AK645" s="270">
        <v>320.70987620269989</v>
      </c>
      <c r="AL645" s="270">
        <v>26.402086036526963</v>
      </c>
      <c r="AM645" s="270">
        <v>2.7774575953081659</v>
      </c>
      <c r="AN645" s="270">
        <v>122.26903982397528</v>
      </c>
      <c r="AO645" s="270">
        <v>3.6613830125375797</v>
      </c>
      <c r="AP645" s="270">
        <v>1316.0130732860739</v>
      </c>
      <c r="AQ645" s="270">
        <v>0.91922963192161466</v>
      </c>
      <c r="AR645" s="270">
        <v>1.4200552449777839</v>
      </c>
      <c r="AS645" s="270">
        <v>0.15948224722493307</v>
      </c>
      <c r="AT645" s="270">
        <v>0.75021452419728729</v>
      </c>
      <c r="AU645" s="270">
        <v>3.2319375594937512</v>
      </c>
      <c r="AV645" s="270">
        <v>0.12418896433158678</v>
      </c>
      <c r="AW645" s="270">
        <v>0.29850764438093758</v>
      </c>
      <c r="AX645" s="270">
        <v>3.9434073417389706E-2</v>
      </c>
      <c r="AY645" s="270">
        <v>0.24369867051851207</v>
      </c>
      <c r="AZ645" s="270">
        <v>3.5932609422324874E-2</v>
      </c>
      <c r="BA645" s="270">
        <v>15.000075378483261</v>
      </c>
      <c r="BB645" s="270">
        <v>31.862675235514367</v>
      </c>
      <c r="BC645" s="270">
        <v>34.176308960102403</v>
      </c>
      <c r="BD645" s="270">
        <v>52.70240267480191</v>
      </c>
      <c r="BE645" s="270">
        <v>36.772070973237952</v>
      </c>
      <c r="BF645" s="270">
        <v>161.53295310157498</v>
      </c>
      <c r="BG645" s="26"/>
    </row>
    <row r="646" spans="1:59" s="96" customFormat="1" ht="12.75" x14ac:dyDescent="0.2">
      <c r="A646" s="13">
        <v>1.65</v>
      </c>
      <c r="B646" s="279">
        <v>829.99999999999</v>
      </c>
      <c r="C646" s="408">
        <v>16.049629677708602</v>
      </c>
      <c r="D646" s="408">
        <v>28.606870113567201</v>
      </c>
      <c r="E646" s="408"/>
      <c r="F646" s="408">
        <v>2.1594952592319698</v>
      </c>
      <c r="G646" s="408"/>
      <c r="H646" s="408"/>
      <c r="I646" s="408">
        <v>47.426760957411901</v>
      </c>
      <c r="J646" s="408">
        <v>4.25789375035429</v>
      </c>
      <c r="K646" s="408"/>
      <c r="L646" s="408"/>
      <c r="M646" s="408"/>
      <c r="N646" s="408"/>
      <c r="O646" s="411">
        <v>1.05401021783608</v>
      </c>
      <c r="P646" s="417">
        <v>9.3306730219007896</v>
      </c>
      <c r="Q646" s="237">
        <v>70.824872026392825</v>
      </c>
      <c r="R646" s="237">
        <v>0</v>
      </c>
      <c r="S646" s="237">
        <v>17.104976466147846</v>
      </c>
      <c r="T646" s="237">
        <v>0.48792927091902927</v>
      </c>
      <c r="U646" s="237">
        <v>0.12946983082702487</v>
      </c>
      <c r="V646" s="237">
        <v>1.6074559925321343</v>
      </c>
      <c r="W646" s="237">
        <v>6.0266310535977103</v>
      </c>
      <c r="X646" s="412">
        <v>3.8186653595834343</v>
      </c>
      <c r="Y646" s="270">
        <v>0.78396947038088305</v>
      </c>
      <c r="Z646" s="270">
        <v>78.674619440860994</v>
      </c>
      <c r="AA646" s="270">
        <v>31181.928495510754</v>
      </c>
      <c r="AB646" s="270">
        <v>304.79172127268964</v>
      </c>
      <c r="AC646" s="270">
        <v>3.0156999811323946</v>
      </c>
      <c r="AD646" s="270">
        <v>0.90758769749515134</v>
      </c>
      <c r="AE646" s="270">
        <v>1.7602907163009207</v>
      </c>
      <c r="AF646" s="270">
        <v>8.0254852444160779E-2</v>
      </c>
      <c r="AG646" s="270">
        <v>20.466640987769978</v>
      </c>
      <c r="AH646" s="270">
        <v>46.249531529233401</v>
      </c>
      <c r="AI646" s="270">
        <v>5.7411755444107015</v>
      </c>
      <c r="AJ646" s="270">
        <v>12.578185828393543</v>
      </c>
      <c r="AK646" s="270">
        <v>409.11526385863618</v>
      </c>
      <c r="AL646" s="270">
        <v>26.917240548937169</v>
      </c>
      <c r="AM646" s="270">
        <v>2.7750139437714578</v>
      </c>
      <c r="AN646" s="270">
        <v>122.69416406000425</v>
      </c>
      <c r="AO646" s="270">
        <v>3.6746151929168969</v>
      </c>
      <c r="AP646" s="270">
        <v>1313.4930530746701</v>
      </c>
      <c r="AQ646" s="270">
        <v>0.93983982907954655</v>
      </c>
      <c r="AR646" s="270">
        <v>1.4103440736945851</v>
      </c>
      <c r="AS646" s="270">
        <v>0.15821607032510798</v>
      </c>
      <c r="AT646" s="270">
        <v>0.74381665972736533</v>
      </c>
      <c r="AU646" s="270">
        <v>3.203634318856019</v>
      </c>
      <c r="AV646" s="270">
        <v>0.12309134358388184</v>
      </c>
      <c r="AW646" s="270">
        <v>0.29581753335810013</v>
      </c>
      <c r="AX646" s="270">
        <v>3.9074893480612799E-2</v>
      </c>
      <c r="AY646" s="270">
        <v>0.2414666821293176</v>
      </c>
      <c r="AZ646" s="270">
        <v>3.5602551281611695E-2</v>
      </c>
      <c r="BA646" s="270">
        <v>14.864203975498526</v>
      </c>
      <c r="BB646" s="270">
        <v>31.687060542158051</v>
      </c>
      <c r="BC646" s="270">
        <v>34.143138526146188</v>
      </c>
      <c r="BD646" s="270">
        <v>53.123324851985117</v>
      </c>
      <c r="BE646" s="270">
        <v>36.449214485553725</v>
      </c>
      <c r="BF646" s="270">
        <v>160.35368759457799</v>
      </c>
      <c r="BG646" s="26"/>
    </row>
    <row r="647" spans="1:59" s="96" customFormat="1" ht="12.75" x14ac:dyDescent="0.2">
      <c r="A647" s="13">
        <v>1.7000000000000199</v>
      </c>
      <c r="B647" s="279">
        <v>830</v>
      </c>
      <c r="C647" s="408">
        <v>15.6895688299073</v>
      </c>
      <c r="D647" s="408">
        <v>29.163028174838399</v>
      </c>
      <c r="E647" s="408"/>
      <c r="F647" s="408">
        <v>0.722172052845101</v>
      </c>
      <c r="G647" s="408"/>
      <c r="H647" s="408"/>
      <c r="I647" s="408">
        <v>47.808398525596097</v>
      </c>
      <c r="J647" s="408">
        <v>4.6477139459379702</v>
      </c>
      <c r="K647" s="408"/>
      <c r="L647" s="408"/>
      <c r="M647" s="408"/>
      <c r="N647" s="408"/>
      <c r="O647" s="411">
        <v>1.05401019029545</v>
      </c>
      <c r="P647" s="417">
        <v>9.5448036968113907</v>
      </c>
      <c r="Q647" s="237">
        <v>70.783406979953767</v>
      </c>
      <c r="R647" s="237">
        <v>0</v>
      </c>
      <c r="S647" s="237">
        <v>17.208423097401301</v>
      </c>
      <c r="T647" s="237">
        <v>0.43665848708134369</v>
      </c>
      <c r="U647" s="237">
        <v>0.11764665996014613</v>
      </c>
      <c r="V647" s="237">
        <v>1.5580406126663171</v>
      </c>
      <c r="W647" s="237">
        <v>6.1926896750364548</v>
      </c>
      <c r="X647" s="412">
        <v>3.70313448790067</v>
      </c>
      <c r="Y647" s="270">
        <v>0.80790012134541789</v>
      </c>
      <c r="Z647" s="270">
        <v>80.887104214771952</v>
      </c>
      <c r="AA647" s="270">
        <v>32579.732821348745</v>
      </c>
      <c r="AB647" s="270">
        <v>338.1075603255328</v>
      </c>
      <c r="AC647" s="270">
        <v>3.0835988228927045</v>
      </c>
      <c r="AD647" s="270">
        <v>0.9309177573721763</v>
      </c>
      <c r="AE647" s="270">
        <v>1.7668203107989731</v>
      </c>
      <c r="AF647" s="270">
        <v>8.0409310605532441E-2</v>
      </c>
      <c r="AG647" s="270">
        <v>21.425438592591092</v>
      </c>
      <c r="AH647" s="270">
        <v>47.937017052455211</v>
      </c>
      <c r="AI647" s="270">
        <v>5.8913186484344147</v>
      </c>
      <c r="AJ647" s="270">
        <v>13.562390580253101</v>
      </c>
      <c r="AK647" s="270">
        <v>590.03553825001529</v>
      </c>
      <c r="AL647" s="270">
        <v>27.481969882527693</v>
      </c>
      <c r="AM647" s="270">
        <v>2.7753437478758087</v>
      </c>
      <c r="AN647" s="270">
        <v>123.17610525540549</v>
      </c>
      <c r="AO647" s="270">
        <v>3.6878033418980625</v>
      </c>
      <c r="AP647" s="270">
        <v>1311.318302650566</v>
      </c>
      <c r="AQ647" s="270">
        <v>0.96502313320427091</v>
      </c>
      <c r="AR647" s="270">
        <v>1.4024875537365304</v>
      </c>
      <c r="AS647" s="270">
        <v>0.15717603309388817</v>
      </c>
      <c r="AT647" s="270">
        <v>0.73854022133490405</v>
      </c>
      <c r="AU647" s="270">
        <v>3.1802776825136734</v>
      </c>
      <c r="AV647" s="270">
        <v>0.12218542906550182</v>
      </c>
      <c r="AW647" s="270">
        <v>0.29359790936301866</v>
      </c>
      <c r="AX647" s="270">
        <v>3.8778685886100318E-2</v>
      </c>
      <c r="AY647" s="270">
        <v>0.23962693013935438</v>
      </c>
      <c r="AZ647" s="270">
        <v>3.5330613911284829E-2</v>
      </c>
      <c r="BA647" s="270">
        <v>14.75258697416014</v>
      </c>
      <c r="BB647" s="270">
        <v>31.49700830125488</v>
      </c>
      <c r="BC647" s="270">
        <v>34.015709334953989</v>
      </c>
      <c r="BD647" s="270">
        <v>53.574000132291623</v>
      </c>
      <c r="BE647" s="270">
        <v>36.092001908086345</v>
      </c>
      <c r="BF647" s="270">
        <v>159.26360541402866</v>
      </c>
      <c r="BG647" s="26"/>
    </row>
    <row r="648" spans="1:59" s="96" customFormat="1" ht="12.75" x14ac:dyDescent="0.2">
      <c r="A648" s="13">
        <v>1.7500000000000098</v>
      </c>
      <c r="B648" s="279">
        <v>830</v>
      </c>
      <c r="C648" s="408">
        <v>15.2985628395424</v>
      </c>
      <c r="D648" s="408">
        <v>29.7271330120792</v>
      </c>
      <c r="E648" s="408"/>
      <c r="F648" s="408"/>
      <c r="G648" s="408"/>
      <c r="H648" s="408"/>
      <c r="I648" s="408">
        <v>48.013700075147703</v>
      </c>
      <c r="J648" s="408">
        <v>4.9446898656161302</v>
      </c>
      <c r="K648" s="408"/>
      <c r="L648" s="408"/>
      <c r="M648" s="408"/>
      <c r="N648" s="408"/>
      <c r="O648" s="411">
        <v>1.05401022488734</v>
      </c>
      <c r="P648" s="417">
        <v>9.7887529435490297</v>
      </c>
      <c r="Q648" s="237">
        <v>70.76527076769662</v>
      </c>
      <c r="R648" s="237">
        <v>0</v>
      </c>
      <c r="S648" s="237">
        <v>17.213080659554169</v>
      </c>
      <c r="T648" s="237">
        <v>0.41438909740612845</v>
      </c>
      <c r="U648" s="237">
        <v>0.10982252683188359</v>
      </c>
      <c r="V648" s="237">
        <v>1.5365440836821325</v>
      </c>
      <c r="W648" s="237">
        <v>6.1292879983630701</v>
      </c>
      <c r="X648" s="412">
        <v>3.8316048664660185</v>
      </c>
      <c r="Y648" s="270">
        <v>0.83164433420543649</v>
      </c>
      <c r="Z648" s="270">
        <v>83.133736493292162</v>
      </c>
      <c r="AA648" s="270">
        <v>33780.312544068729</v>
      </c>
      <c r="AB648" s="270">
        <v>362.56512827174657</v>
      </c>
      <c r="AC648" s="270">
        <v>3.1485532569045724</v>
      </c>
      <c r="AD648" s="270">
        <v>0.95384297397823914</v>
      </c>
      <c r="AE648" s="270">
        <v>1.772116511257642</v>
      </c>
      <c r="AF648" s="270">
        <v>8.0567118381613054E-2</v>
      </c>
      <c r="AG648" s="270">
        <v>22.195127864038106</v>
      </c>
      <c r="AH648" s="270">
        <v>49.281328096413553</v>
      </c>
      <c r="AI648" s="270">
        <v>6.0100183411623478</v>
      </c>
      <c r="AJ648" s="270">
        <v>14.281446234151295</v>
      </c>
      <c r="AK648" s="270">
        <v>767.44026465997229</v>
      </c>
      <c r="AL648" s="270">
        <v>27.939550919374561</v>
      </c>
      <c r="AM648" s="270">
        <v>2.7790482092955888</v>
      </c>
      <c r="AN648" s="270">
        <v>123.83192903792552</v>
      </c>
      <c r="AO648" s="270">
        <v>3.7052562243236826</v>
      </c>
      <c r="AP648" s="270">
        <v>1310.3368974736331</v>
      </c>
      <c r="AQ648" s="270">
        <v>0.97909975922717218</v>
      </c>
      <c r="AR648" s="270">
        <v>1.3987040799973671</v>
      </c>
      <c r="AS648" s="270">
        <v>0.15664371569040644</v>
      </c>
      <c r="AT648" s="270">
        <v>0.7357812757633716</v>
      </c>
      <c r="AU648" s="270">
        <v>3.1679894744946928</v>
      </c>
      <c r="AV648" s="270">
        <v>0.1217079257897776</v>
      </c>
      <c r="AW648" s="270">
        <v>0.29242438921400088</v>
      </c>
      <c r="AX648" s="270">
        <v>3.8621966081321853E-2</v>
      </c>
      <c r="AY648" s="270">
        <v>0.2386538360222939</v>
      </c>
      <c r="AZ648" s="270">
        <v>3.5186909117722528E-2</v>
      </c>
      <c r="BA648" s="270">
        <v>14.693712017129885</v>
      </c>
      <c r="BB648" s="270">
        <v>31.354194784199269</v>
      </c>
      <c r="BC648" s="270">
        <v>33.748024084147815</v>
      </c>
      <c r="BD648" s="270">
        <v>53.753418057394988</v>
      </c>
      <c r="BE648" s="270">
        <v>35.812561474383216</v>
      </c>
      <c r="BF648" s="270">
        <v>158.63059846366369</v>
      </c>
      <c r="BG648" s="26"/>
    </row>
    <row r="649" spans="1:59" s="96" customFormat="1" ht="12.75" x14ac:dyDescent="0.2">
      <c r="A649" s="13">
        <v>1.7999999999999903</v>
      </c>
      <c r="B649" s="279">
        <v>830</v>
      </c>
      <c r="C649" s="408">
        <v>14.8762438089682</v>
      </c>
      <c r="D649" s="408">
        <v>30.298881898454699</v>
      </c>
      <c r="E649" s="408"/>
      <c r="F649" s="408"/>
      <c r="G649" s="408"/>
      <c r="H649" s="408"/>
      <c r="I649" s="408">
        <v>48.063581144050801</v>
      </c>
      <c r="J649" s="408">
        <v>5.1450586181812401</v>
      </c>
      <c r="K649" s="408"/>
      <c r="L649" s="408"/>
      <c r="M649" s="408"/>
      <c r="N649" s="408"/>
      <c r="O649" s="411">
        <v>1.0540102327463901</v>
      </c>
      <c r="P649" s="417">
        <v>10.066644846953899</v>
      </c>
      <c r="Q649" s="237">
        <v>70.756967343104364</v>
      </c>
      <c r="R649" s="237">
        <v>0</v>
      </c>
      <c r="S649" s="237">
        <v>17.142018178619942</v>
      </c>
      <c r="T649" s="237">
        <v>0.39948033191921706</v>
      </c>
      <c r="U649" s="237">
        <v>0.10392823387312512</v>
      </c>
      <c r="V649" s="237">
        <v>1.5458486338439821</v>
      </c>
      <c r="W649" s="237">
        <v>5.7671980058463701</v>
      </c>
      <c r="X649" s="412">
        <v>4.284559272793012</v>
      </c>
      <c r="Y649" s="270">
        <v>0.85502243800609534</v>
      </c>
      <c r="Z649" s="270">
        <v>85.408948091205289</v>
      </c>
      <c r="AA649" s="270">
        <v>34722.312381974632</v>
      </c>
      <c r="AB649" s="270">
        <v>372.63469521801585</v>
      </c>
      <c r="AC649" s="270">
        <v>3.2099179161492626</v>
      </c>
      <c r="AD649" s="270">
        <v>0.97616892608170858</v>
      </c>
      <c r="AE649" s="270">
        <v>1.7761360710949254</v>
      </c>
      <c r="AF649" s="270">
        <v>8.0727650611112756E-2</v>
      </c>
      <c r="AG649" s="270">
        <v>22.721415850474635</v>
      </c>
      <c r="AH649" s="270">
        <v>50.205170009938051</v>
      </c>
      <c r="AI649" s="270">
        <v>6.0918116722638569</v>
      </c>
      <c r="AJ649" s="270">
        <v>14.622375202521892</v>
      </c>
      <c r="AK649" s="270">
        <v>785.85646773899248</v>
      </c>
      <c r="AL649" s="270">
        <v>28.271960157712922</v>
      </c>
      <c r="AM649" s="270">
        <v>2.7852071864888517</v>
      </c>
      <c r="AN649" s="270">
        <v>124.63865273330096</v>
      </c>
      <c r="AO649" s="270">
        <v>3.7264096470781167</v>
      </c>
      <c r="AP649" s="270">
        <v>1310.393354989327</v>
      </c>
      <c r="AQ649" s="270">
        <v>0.98058514496330595</v>
      </c>
      <c r="AR649" s="270">
        <v>1.398379615702942</v>
      </c>
      <c r="AS649" s="270">
        <v>0.15654556194107611</v>
      </c>
      <c r="AT649" s="270">
        <v>0.73518095387986049</v>
      </c>
      <c r="AU649" s="270">
        <v>3.1652006817286171</v>
      </c>
      <c r="AV649" s="270">
        <v>0.12159822633451677</v>
      </c>
      <c r="AW649" s="270">
        <v>0.29214958475016511</v>
      </c>
      <c r="AX649" s="270">
        <v>3.8585132343356011E-2</v>
      </c>
      <c r="AY649" s="270">
        <v>0.2384258194126315</v>
      </c>
      <c r="AZ649" s="270">
        <v>3.5153473782143542E-2</v>
      </c>
      <c r="BA649" s="270">
        <v>14.68012496400679</v>
      </c>
      <c r="BB649" s="270">
        <v>31.248846754977574</v>
      </c>
      <c r="BC649" s="270">
        <v>33.34204054445906</v>
      </c>
      <c r="BD649" s="270">
        <v>53.640563157784072</v>
      </c>
      <c r="BE649" s="270">
        <v>35.598375502480735</v>
      </c>
      <c r="BF649" s="270">
        <v>158.38974075760478</v>
      </c>
      <c r="BG649" s="26"/>
    </row>
    <row r="650" spans="1:59" s="96" customFormat="1" ht="12.75" x14ac:dyDescent="0.2">
      <c r="A650" s="13">
        <v>1.8500000000000099</v>
      </c>
      <c r="B650" s="279">
        <v>830.00000000001</v>
      </c>
      <c r="C650" s="408">
        <v>14.525238455569101</v>
      </c>
      <c r="D650" s="408">
        <v>30.9216526983246</v>
      </c>
      <c r="E650" s="408"/>
      <c r="F650" s="408"/>
      <c r="G650" s="408"/>
      <c r="H650" s="408"/>
      <c r="I650" s="408">
        <v>48.059056336364002</v>
      </c>
      <c r="J650" s="408">
        <v>5.3287852196936401</v>
      </c>
      <c r="K650" s="408"/>
      <c r="L650" s="408"/>
      <c r="M650" s="408"/>
      <c r="N650" s="408"/>
      <c r="O650" s="411">
        <v>1.0540102236561399</v>
      </c>
      <c r="P650" s="417">
        <v>10.309907288386</v>
      </c>
      <c r="Q650" s="237">
        <v>70.708175041048904</v>
      </c>
      <c r="R650" s="237">
        <v>0</v>
      </c>
      <c r="S650" s="237">
        <v>17.090855606732429</v>
      </c>
      <c r="T650" s="237">
        <v>0.37196182398857658</v>
      </c>
      <c r="U650" s="237">
        <v>9.4739549916864341E-2</v>
      </c>
      <c r="V650" s="237">
        <v>1.578652358990944</v>
      </c>
      <c r="W650" s="237">
        <v>5.3212154233808509</v>
      </c>
      <c r="X650" s="412">
        <v>4.8344001959414422</v>
      </c>
      <c r="Y650" s="270">
        <v>0.87545426737855292</v>
      </c>
      <c r="Z650" s="270">
        <v>87.388455696439422</v>
      </c>
      <c r="AA650" s="270">
        <v>35544.925793287359</v>
      </c>
      <c r="AB650" s="270">
        <v>381.41713360576432</v>
      </c>
      <c r="AC650" s="270">
        <v>3.2600975796220002</v>
      </c>
      <c r="AD650" s="270">
        <v>0.99532253278408234</v>
      </c>
      <c r="AE650" s="270">
        <v>1.7794986379634006</v>
      </c>
      <c r="AF650" s="270">
        <v>8.0861381900857149E-2</v>
      </c>
      <c r="AG650" s="270">
        <v>23.174270403731569</v>
      </c>
      <c r="AH650" s="270">
        <v>50.987091432488143</v>
      </c>
      <c r="AI650" s="270">
        <v>6.159020485768167</v>
      </c>
      <c r="AJ650" s="270">
        <v>14.91679141504696</v>
      </c>
      <c r="AK650" s="270">
        <v>801.66173398207411</v>
      </c>
      <c r="AL650" s="270">
        <v>28.54760306441079</v>
      </c>
      <c r="AM650" s="270">
        <v>2.79118795698365</v>
      </c>
      <c r="AN650" s="270">
        <v>125.33301838643941</v>
      </c>
      <c r="AO650" s="270">
        <v>3.7433473125451719</v>
      </c>
      <c r="AP650" s="270">
        <v>1310.5798456880475</v>
      </c>
      <c r="AQ650" s="270">
        <v>0.98202620778993899</v>
      </c>
      <c r="AR650" s="270">
        <v>1.3989713198664646</v>
      </c>
      <c r="AS650" s="270">
        <v>0.15657404257338087</v>
      </c>
      <c r="AT650" s="270">
        <v>0.73524136976106447</v>
      </c>
      <c r="AU650" s="270">
        <v>3.1653755668970325</v>
      </c>
      <c r="AV650" s="270">
        <v>0.12160401582996323</v>
      </c>
      <c r="AW650" s="270">
        <v>0.29216126602892845</v>
      </c>
      <c r="AX650" s="270">
        <v>3.8586838927581864E-2</v>
      </c>
      <c r="AY650" s="270">
        <v>0.23843837647601146</v>
      </c>
      <c r="AZ650" s="270">
        <v>3.5155709619078733E-2</v>
      </c>
      <c r="BA650" s="270">
        <v>14.681311670246812</v>
      </c>
      <c r="BB650" s="270">
        <v>31.1366347731432</v>
      </c>
      <c r="BC650" s="270">
        <v>32.905874567862881</v>
      </c>
      <c r="BD650" s="270">
        <v>53.489408970608032</v>
      </c>
      <c r="BE650" s="270">
        <v>35.380692723186819</v>
      </c>
      <c r="BF650" s="270">
        <v>158.2000108868252</v>
      </c>
      <c r="BG650" s="26"/>
    </row>
    <row r="651" spans="1:59" s="96" customFormat="1" ht="12.75" x14ac:dyDescent="0.2">
      <c r="A651" s="13">
        <v>1.8999999999999901</v>
      </c>
      <c r="B651" s="279">
        <v>829.99999999999</v>
      </c>
      <c r="C651" s="408">
        <v>14.0060198740324</v>
      </c>
      <c r="D651" s="408">
        <v>31.333401175547301</v>
      </c>
      <c r="E651" s="408"/>
      <c r="F651" s="408"/>
      <c r="G651" s="408"/>
      <c r="H651" s="408"/>
      <c r="I651" s="408">
        <v>48.104772460118298</v>
      </c>
      <c r="J651" s="408">
        <v>5.5017962667956901</v>
      </c>
      <c r="K651" s="408"/>
      <c r="L651" s="408"/>
      <c r="M651" s="408"/>
      <c r="N651" s="408"/>
      <c r="O651" s="411">
        <v>1.05401022350631</v>
      </c>
      <c r="P651" s="417">
        <v>10.6921063758518</v>
      </c>
      <c r="Q651" s="237">
        <v>70.724448305541657</v>
      </c>
      <c r="R651" s="237">
        <v>0</v>
      </c>
      <c r="S651" s="237">
        <v>17.034778428215347</v>
      </c>
      <c r="T651" s="237">
        <v>0.35541486003636397</v>
      </c>
      <c r="U651" s="237">
        <v>8.9188082863430343E-2</v>
      </c>
      <c r="V651" s="237">
        <v>1.6009979251956832</v>
      </c>
      <c r="W651" s="237">
        <v>5.0424091724744935</v>
      </c>
      <c r="X651" s="412">
        <v>5.1527632256730467</v>
      </c>
      <c r="Y651" s="270">
        <v>0.90761878130106666</v>
      </c>
      <c r="Z651" s="270">
        <v>90.522706421070524</v>
      </c>
      <c r="AA651" s="270">
        <v>36840.809180109318</v>
      </c>
      <c r="AB651" s="270">
        <v>395.27931185643854</v>
      </c>
      <c r="AC651" s="270">
        <v>3.3471102269512643</v>
      </c>
      <c r="AD651" s="270">
        <v>1.026016524174804</v>
      </c>
      <c r="AE651" s="270">
        <v>1.784510406914217</v>
      </c>
      <c r="AF651" s="270">
        <v>8.1064075675280289E-2</v>
      </c>
      <c r="AG651" s="270">
        <v>23.897075158190493</v>
      </c>
      <c r="AH651" s="270">
        <v>52.25794026436364</v>
      </c>
      <c r="AI651" s="270">
        <v>6.2741048912867372</v>
      </c>
      <c r="AJ651" s="270">
        <v>15.383726275234787</v>
      </c>
      <c r="AK651" s="270">
        <v>827.0353465775562</v>
      </c>
      <c r="AL651" s="270">
        <v>29.013406314177281</v>
      </c>
      <c r="AM651" s="270">
        <v>2.8018360891061831</v>
      </c>
      <c r="AN651" s="270">
        <v>126.46606564366039</v>
      </c>
      <c r="AO651" s="270">
        <v>3.7751336057747</v>
      </c>
      <c r="AP651" s="270">
        <v>1311.1374914071448</v>
      </c>
      <c r="AQ651" s="270">
        <v>0.98509251052818469</v>
      </c>
      <c r="AR651" s="270">
        <v>1.3996393969840599</v>
      </c>
      <c r="AS651" s="270">
        <v>0.15655700546085441</v>
      </c>
      <c r="AT651" s="270">
        <v>0.73493825024854764</v>
      </c>
      <c r="AU651" s="270">
        <v>3.1637124608616864</v>
      </c>
      <c r="AV651" s="270">
        <v>0.12153543479637323</v>
      </c>
      <c r="AW651" s="270">
        <v>0.29197329880953526</v>
      </c>
      <c r="AX651" s="270">
        <v>3.8560516891831882E-2</v>
      </c>
      <c r="AY651" s="270">
        <v>0.23827190648069374</v>
      </c>
      <c r="AZ651" s="270">
        <v>3.5131050075796956E-2</v>
      </c>
      <c r="BA651" s="270">
        <v>14.67153567462428</v>
      </c>
      <c r="BB651" s="270">
        <v>31.100524593623511</v>
      </c>
      <c r="BC651" s="270">
        <v>32.652578926105228</v>
      </c>
      <c r="BD651" s="270">
        <v>53.52649514281179</v>
      </c>
      <c r="BE651" s="270">
        <v>35.250640236656508</v>
      </c>
      <c r="BF651" s="270">
        <v>158.16111987326414</v>
      </c>
      <c r="BG651" s="26"/>
    </row>
    <row r="652" spans="1:59" s="96" customFormat="1" ht="12.75" x14ac:dyDescent="0.2">
      <c r="A652" s="13">
        <v>1.9500000000000199</v>
      </c>
      <c r="B652" s="279">
        <v>830</v>
      </c>
      <c r="C652" s="408">
        <v>13.4442883283347</v>
      </c>
      <c r="D652" s="408">
        <v>31.639373314282199</v>
      </c>
      <c r="E652" s="408"/>
      <c r="F652" s="408"/>
      <c r="G652" s="408"/>
      <c r="H652" s="408"/>
      <c r="I652" s="408">
        <v>48.191254180082197</v>
      </c>
      <c r="J652" s="408">
        <v>5.6710739500072203</v>
      </c>
      <c r="K652" s="408"/>
      <c r="L652" s="408"/>
      <c r="M652" s="408"/>
      <c r="N652" s="408"/>
      <c r="O652" s="411">
        <v>1.05401022729372</v>
      </c>
      <c r="P652" s="417">
        <v>11.1388461927402</v>
      </c>
      <c r="Q652" s="237">
        <v>70.792890502167566</v>
      </c>
      <c r="R652" s="237">
        <v>0</v>
      </c>
      <c r="S652" s="237">
        <v>16.941476399558709</v>
      </c>
      <c r="T652" s="237">
        <v>0.35647250275034637</v>
      </c>
      <c r="U652" s="237">
        <v>8.7754512563939638E-2</v>
      </c>
      <c r="V652" s="237">
        <v>1.5927636585119351</v>
      </c>
      <c r="W652" s="237">
        <v>4.8335977496968159</v>
      </c>
      <c r="X652" s="412">
        <v>5.3950446747506957</v>
      </c>
      <c r="Y652" s="270">
        <v>0.94521378958642155</v>
      </c>
      <c r="Z652" s="270">
        <v>94.186338018545257</v>
      </c>
      <c r="AA652" s="270">
        <v>38354.973583284831</v>
      </c>
      <c r="AB652" s="270">
        <v>411.482460109307</v>
      </c>
      <c r="AC652" s="270">
        <v>3.4494674047368101</v>
      </c>
      <c r="AD652" s="270">
        <v>1.0616690419773789</v>
      </c>
      <c r="AE652" s="270">
        <v>1.7899594583085769</v>
      </c>
      <c r="AF652" s="270">
        <v>8.1284895603014093E-2</v>
      </c>
      <c r="AG652" s="270">
        <v>24.736136576618851</v>
      </c>
      <c r="AH652" s="270">
        <v>53.720922999217578</v>
      </c>
      <c r="AI652" s="270">
        <v>6.4063503596557094</v>
      </c>
      <c r="AJ652" s="270">
        <v>15.924878974884997</v>
      </c>
      <c r="AK652" s="270">
        <v>856.56848503420474</v>
      </c>
      <c r="AL652" s="270">
        <v>29.543088708090274</v>
      </c>
      <c r="AM652" s="270">
        <v>2.8129261147700952</v>
      </c>
      <c r="AN652" s="270">
        <v>127.7087525305121</v>
      </c>
      <c r="AO652" s="270">
        <v>3.8111665451532479</v>
      </c>
      <c r="AP652" s="270">
        <v>1311.6555066643691</v>
      </c>
      <c r="AQ652" s="270">
        <v>0.98833665187218867</v>
      </c>
      <c r="AR652" s="270">
        <v>1.3997149609311348</v>
      </c>
      <c r="AS652" s="270">
        <v>0.15645407515047452</v>
      </c>
      <c r="AT652" s="270">
        <v>0.7341763057144548</v>
      </c>
      <c r="AU652" s="270">
        <v>3.1599705527799928</v>
      </c>
      <c r="AV652" s="270">
        <v>0.12138555460024998</v>
      </c>
      <c r="AW652" s="270">
        <v>0.29158182268280425</v>
      </c>
      <c r="AX652" s="270">
        <v>3.8506649355650693E-2</v>
      </c>
      <c r="AY652" s="270">
        <v>0.23793279791517</v>
      </c>
      <c r="AZ652" s="270">
        <v>3.5080715983074787E-2</v>
      </c>
      <c r="BA652" s="270">
        <v>14.651129203788834</v>
      </c>
      <c r="BB652" s="270">
        <v>31.087804567558511</v>
      </c>
      <c r="BC652" s="270">
        <v>32.480969789762142</v>
      </c>
      <c r="BD652" s="270">
        <v>53.625099606909629</v>
      </c>
      <c r="BE652" s="270">
        <v>35.152491433024331</v>
      </c>
      <c r="BF652" s="270">
        <v>158.12639772260647</v>
      </c>
      <c r="BG652" s="26"/>
    </row>
    <row r="653" spans="1:59" s="96" customFormat="1" ht="12.75" x14ac:dyDescent="0.2">
      <c r="A653" s="13">
        <v>1.9999999999999902</v>
      </c>
      <c r="B653" s="279">
        <v>830</v>
      </c>
      <c r="C653" s="408">
        <v>12.9190476525061</v>
      </c>
      <c r="D653" s="408">
        <v>31.9508979876714</v>
      </c>
      <c r="E653" s="408"/>
      <c r="F653" s="408"/>
      <c r="G653" s="408"/>
      <c r="H653" s="408"/>
      <c r="I653" s="408">
        <v>48.249935052823098</v>
      </c>
      <c r="J653" s="408">
        <v>5.8261090933012802</v>
      </c>
      <c r="K653" s="408"/>
      <c r="L653" s="408"/>
      <c r="M653" s="408"/>
      <c r="N653" s="408"/>
      <c r="O653" s="411">
        <v>1.05401021369815</v>
      </c>
      <c r="P653" s="417">
        <v>11.591709597754299</v>
      </c>
      <c r="Q653" s="237">
        <v>70.8453014785064</v>
      </c>
      <c r="R653" s="237">
        <v>0</v>
      </c>
      <c r="S653" s="237">
        <v>16.874388672546882</v>
      </c>
      <c r="T653" s="237">
        <v>0.3467044780791102</v>
      </c>
      <c r="U653" s="237">
        <v>8.5034496922093847E-2</v>
      </c>
      <c r="V653" s="237">
        <v>1.5986947210066833</v>
      </c>
      <c r="W653" s="237">
        <v>4.6067300841637211</v>
      </c>
      <c r="X653" s="412">
        <v>5.6431460687750983</v>
      </c>
      <c r="Y653" s="270">
        <v>0.98329284946124285</v>
      </c>
      <c r="Z653" s="270">
        <v>97.889044851545222</v>
      </c>
      <c r="AA653" s="270">
        <v>39887.661336965859</v>
      </c>
      <c r="AB653" s="270">
        <v>427.87799458058549</v>
      </c>
      <c r="AC653" s="270">
        <v>3.550482171182324</v>
      </c>
      <c r="AD653" s="270">
        <v>1.0973021677089274</v>
      </c>
      <c r="AE653" s="270">
        <v>1.7950917610535835</v>
      </c>
      <c r="AF653" s="270">
        <v>8.1492896031930231E-2</v>
      </c>
      <c r="AG653" s="270">
        <v>25.575651834571016</v>
      </c>
      <c r="AH653" s="270">
        <v>55.165775418447737</v>
      </c>
      <c r="AI653" s="270">
        <v>6.5352532386566438</v>
      </c>
      <c r="AJ653" s="270">
        <v>16.466654896115603</v>
      </c>
      <c r="AK653" s="270">
        <v>886.1338467365639</v>
      </c>
      <c r="AL653" s="270">
        <v>30.058363691503125</v>
      </c>
      <c r="AM653" s="270">
        <v>2.8241614006489177</v>
      </c>
      <c r="AN653" s="270">
        <v>128.91641816364444</v>
      </c>
      <c r="AO653" s="270">
        <v>3.8458299604703488</v>
      </c>
      <c r="AP653" s="270">
        <v>1312.2669734442491</v>
      </c>
      <c r="AQ653" s="270">
        <v>0.99164699119284205</v>
      </c>
      <c r="AR653" s="270">
        <v>1.4003059950425158</v>
      </c>
      <c r="AS653" s="270">
        <v>0.15641977676446189</v>
      </c>
      <c r="AT653" s="270">
        <v>0.73376643408545839</v>
      </c>
      <c r="AU653" s="270">
        <v>3.1577974070801269</v>
      </c>
      <c r="AV653" s="270">
        <v>0.12129666526808316</v>
      </c>
      <c r="AW653" s="270">
        <v>0.2913408211870141</v>
      </c>
      <c r="AX653" s="270">
        <v>3.8472956104321311E-2</v>
      </c>
      <c r="AY653" s="270">
        <v>0.23771935693615898</v>
      </c>
      <c r="AZ653" s="270">
        <v>3.5048989089202835E-2</v>
      </c>
      <c r="BA653" s="270">
        <v>14.63843466942564</v>
      </c>
      <c r="BB653" s="270">
        <v>31.077255055696149</v>
      </c>
      <c r="BC653" s="270">
        <v>32.306674958539077</v>
      </c>
      <c r="BD653" s="270">
        <v>53.715853705022283</v>
      </c>
      <c r="BE653" s="270">
        <v>35.06024087796672</v>
      </c>
      <c r="BF653" s="270">
        <v>158.13256236160041</v>
      </c>
      <c r="BG653" s="26"/>
    </row>
    <row r="654" spans="1:59" s="96" customFormat="1" ht="12.75" x14ac:dyDescent="0.2">
      <c r="A654" s="13">
        <v>2.0500000000000198</v>
      </c>
      <c r="B654" s="279">
        <v>830</v>
      </c>
      <c r="C654" s="408">
        <v>12.4594523249189</v>
      </c>
      <c r="D654" s="408">
        <v>32.204908071750801</v>
      </c>
      <c r="E654" s="408"/>
      <c r="F654" s="408"/>
      <c r="G654" s="408"/>
      <c r="H654" s="408"/>
      <c r="I654" s="408">
        <v>48.310882441984702</v>
      </c>
      <c r="J654" s="408">
        <v>5.9674246056666096</v>
      </c>
      <c r="K654" s="408">
        <v>3.3223425311043699E-3</v>
      </c>
      <c r="L654" s="408"/>
      <c r="M654" s="408"/>
      <c r="N654" s="408"/>
      <c r="O654" s="411">
        <v>1.05401021314798</v>
      </c>
      <c r="P654" s="417">
        <v>12.0181012746291</v>
      </c>
      <c r="Q654" s="237">
        <v>70.890134458836386</v>
      </c>
      <c r="R654" s="237">
        <v>0</v>
      </c>
      <c r="S654" s="237">
        <v>16.804192065035128</v>
      </c>
      <c r="T654" s="237">
        <v>0.34233738732760416</v>
      </c>
      <c r="U654" s="237">
        <v>8.256905050273447E-2</v>
      </c>
      <c r="V654" s="237">
        <v>1.5979869894583307</v>
      </c>
      <c r="W654" s="237">
        <v>4.4066110323024867</v>
      </c>
      <c r="X654" s="412">
        <v>5.8761690165373412</v>
      </c>
      <c r="Y654" s="270">
        <v>1.0191822966580379</v>
      </c>
      <c r="Z654" s="270">
        <v>101.33178335925388</v>
      </c>
      <c r="AA654" s="270">
        <v>41306.00071789795</v>
      </c>
      <c r="AB654" s="270">
        <v>442.81644487344965</v>
      </c>
      <c r="AC654" s="270">
        <v>3.6442667228506735</v>
      </c>
      <c r="AD654" s="270">
        <v>1.1305159124268616</v>
      </c>
      <c r="AE654" s="270">
        <v>1.7994887744043717</v>
      </c>
      <c r="AF654" s="270">
        <v>8.1675102187864321E-2</v>
      </c>
      <c r="AG654" s="270">
        <v>26.358852722739993</v>
      </c>
      <c r="AH654" s="270">
        <v>56.496255426699555</v>
      </c>
      <c r="AI654" s="270">
        <v>6.6525745134830965</v>
      </c>
      <c r="AJ654" s="270">
        <v>16.972003996135999</v>
      </c>
      <c r="AK654" s="270">
        <v>913.75657297845544</v>
      </c>
      <c r="AL654" s="270">
        <v>30.524201493044679</v>
      </c>
      <c r="AM654" s="270">
        <v>2.8337852501518985</v>
      </c>
      <c r="AN654" s="270">
        <v>129.98432011250651</v>
      </c>
      <c r="AO654" s="270">
        <v>3.8766601756635266</v>
      </c>
      <c r="AP654" s="270">
        <v>1312.5863778796841</v>
      </c>
      <c r="AQ654" s="270">
        <v>0.99447494462955832</v>
      </c>
      <c r="AR654" s="270">
        <v>1.400615272342157</v>
      </c>
      <c r="AS654" s="270">
        <v>0.15636449154131166</v>
      </c>
      <c r="AT654" s="270">
        <v>0.73328329870290443</v>
      </c>
      <c r="AU654" s="270">
        <v>3.1553487948656387</v>
      </c>
      <c r="AV654" s="270">
        <v>0.12119770673769296</v>
      </c>
      <c r="AW654" s="270">
        <v>0.29107811768199193</v>
      </c>
      <c r="AX654" s="270">
        <v>3.8436548413114585E-2</v>
      </c>
      <c r="AY654" s="270">
        <v>0.2374894733878169</v>
      </c>
      <c r="AZ654" s="270">
        <v>3.5014837671110036E-2</v>
      </c>
      <c r="BA654" s="270">
        <v>14.624665422169128</v>
      </c>
      <c r="BB654" s="270">
        <v>31.052035317584416</v>
      </c>
      <c r="BC654" s="270">
        <v>32.16785051912813</v>
      </c>
      <c r="BD654" s="270">
        <v>53.800650175576649</v>
      </c>
      <c r="BE654" s="270">
        <v>34.980720537805887</v>
      </c>
      <c r="BF654" s="270">
        <v>158.12684330421777</v>
      </c>
      <c r="BG654" s="26"/>
    </row>
    <row r="655" spans="1:59" s="96" customFormat="1" ht="12.75" x14ac:dyDescent="0.2">
      <c r="A655" s="13">
        <v>2.1000000000000298</v>
      </c>
      <c r="B655" s="279">
        <v>830</v>
      </c>
      <c r="C655" s="408">
        <v>11.933499874014201</v>
      </c>
      <c r="D655" s="408">
        <v>32.496394899443402</v>
      </c>
      <c r="E655" s="408"/>
      <c r="F655" s="408"/>
      <c r="G655" s="408"/>
      <c r="H655" s="408"/>
      <c r="I655" s="408">
        <v>48.316257486997898</v>
      </c>
      <c r="J655" s="408">
        <v>6.1136795799049404</v>
      </c>
      <c r="K655" s="408">
        <v>8.6157953407883195E-2</v>
      </c>
      <c r="L655" s="408"/>
      <c r="M655" s="408"/>
      <c r="N655" s="408"/>
      <c r="O655" s="411">
        <v>1.05401020623172</v>
      </c>
      <c r="P655" s="417">
        <v>12.5166635392898</v>
      </c>
      <c r="Q655" s="237">
        <v>70.961681031452102</v>
      </c>
      <c r="R655" s="237">
        <v>0</v>
      </c>
      <c r="S655" s="237">
        <v>16.724454239748169</v>
      </c>
      <c r="T655" s="237">
        <v>0.33791127818995992</v>
      </c>
      <c r="U655" s="237">
        <v>8.0873133783219059E-2</v>
      </c>
      <c r="V655" s="237">
        <v>1.6083706843163392</v>
      </c>
      <c r="W655" s="237">
        <v>4.2081540772571309</v>
      </c>
      <c r="X655" s="412">
        <v>6.0785555552531001</v>
      </c>
      <c r="Y655" s="270">
        <v>1.0624921790674233</v>
      </c>
      <c r="Z655" s="270">
        <v>104.40867980156521</v>
      </c>
      <c r="AA655" s="270">
        <v>42369.192057840024</v>
      </c>
      <c r="AB655" s="270">
        <v>448.16416159768278</v>
      </c>
      <c r="AC655" s="270">
        <v>3.7579552239219973</v>
      </c>
      <c r="AD655" s="270">
        <v>1.1708176862171635</v>
      </c>
      <c r="AE655" s="270">
        <v>1.8018138481584658</v>
      </c>
      <c r="AF655" s="270">
        <v>8.1873074498245005E-2</v>
      </c>
      <c r="AG655" s="270">
        <v>27.319094574879067</v>
      </c>
      <c r="AH655" s="270">
        <v>58.113947105771032</v>
      </c>
      <c r="AI655" s="270">
        <v>6.7948004798214523</v>
      </c>
      <c r="AJ655" s="270">
        <v>17.592287749998317</v>
      </c>
      <c r="AK655" s="270">
        <v>947.64016908114002</v>
      </c>
      <c r="AL655" s="270">
        <v>31.091624618074395</v>
      </c>
      <c r="AM655" s="270">
        <v>2.847790357028062</v>
      </c>
      <c r="AN655" s="270">
        <v>131.32412912152236</v>
      </c>
      <c r="AO655" s="270">
        <v>3.9148495163048018</v>
      </c>
      <c r="AP655" s="270">
        <v>1309.3546506495152</v>
      </c>
      <c r="AQ655" s="270">
        <v>0.99871919870087655</v>
      </c>
      <c r="AR655" s="270">
        <v>1.4026471667131455</v>
      </c>
      <c r="AS655" s="270">
        <v>0.15649483248391735</v>
      </c>
      <c r="AT655" s="270">
        <v>0.73365544575377983</v>
      </c>
      <c r="AU655" s="270">
        <v>3.156563469443221</v>
      </c>
      <c r="AV655" s="270">
        <v>0.1212391317773156</v>
      </c>
      <c r="AW655" s="270">
        <v>0.29115169816136283</v>
      </c>
      <c r="AX655" s="270">
        <v>3.8444534726411093E-2</v>
      </c>
      <c r="AY655" s="270">
        <v>0.23753384846625122</v>
      </c>
      <c r="AZ655" s="270">
        <v>3.5021153963016631E-2</v>
      </c>
      <c r="BA655" s="270">
        <v>14.627848342506011</v>
      </c>
      <c r="BB655" s="270">
        <v>30.634766364793453</v>
      </c>
      <c r="BC655" s="270">
        <v>32.01923916695678</v>
      </c>
      <c r="BD655" s="270">
        <v>53.935055440099035</v>
      </c>
      <c r="BE655" s="270">
        <v>34.853131846838103</v>
      </c>
      <c r="BF655" s="270">
        <v>158.28653719937887</v>
      </c>
      <c r="BG655" s="26"/>
    </row>
    <row r="656" spans="1:59" s="96" customFormat="1" ht="12.75" x14ac:dyDescent="0.2">
      <c r="A656" s="13">
        <v>2.1499999999999799</v>
      </c>
      <c r="B656" s="279">
        <v>830.00000000001</v>
      </c>
      <c r="C656" s="408">
        <v>11.4806807589729</v>
      </c>
      <c r="D656" s="408">
        <v>32.7299842013975</v>
      </c>
      <c r="E656" s="408"/>
      <c r="F656" s="408"/>
      <c r="G656" s="408"/>
      <c r="H656" s="408"/>
      <c r="I656" s="408">
        <v>48.356383905266199</v>
      </c>
      <c r="J656" s="408">
        <v>6.2458827806994401</v>
      </c>
      <c r="K656" s="408">
        <v>0.133058155832911</v>
      </c>
      <c r="L656" s="408"/>
      <c r="M656" s="408"/>
      <c r="N656" s="408"/>
      <c r="O656" s="411">
        <v>1.0540101978310901</v>
      </c>
      <c r="P656" s="417">
        <v>12.9920444425918</v>
      </c>
      <c r="Q656" s="237">
        <v>71.03912999805695</v>
      </c>
      <c r="R656" s="237">
        <v>0</v>
      </c>
      <c r="S656" s="237">
        <v>16.628550174949986</v>
      </c>
      <c r="T656" s="237">
        <v>0.34192021046132259</v>
      </c>
      <c r="U656" s="237">
        <v>8.0868686094122011E-2</v>
      </c>
      <c r="V656" s="237">
        <v>1.5972734204896064</v>
      </c>
      <c r="W656" s="237">
        <v>4.0137202692240557</v>
      </c>
      <c r="X656" s="412">
        <v>6.2985372407239533</v>
      </c>
      <c r="Y656" s="270">
        <v>1.1032158622134285</v>
      </c>
      <c r="Z656" s="270">
        <v>107.59191458144748</v>
      </c>
      <c r="AA656" s="270">
        <v>43549.709733860196</v>
      </c>
      <c r="AB656" s="270">
        <v>456.92181893536582</v>
      </c>
      <c r="AC656" s="270">
        <v>3.8620593914675863</v>
      </c>
      <c r="AD656" s="270">
        <v>1.2079918153348121</v>
      </c>
      <c r="AE656" s="270">
        <v>1.8046608441243555</v>
      </c>
      <c r="AF656" s="270">
        <v>8.2047552679138464E-2</v>
      </c>
      <c r="AG656" s="270">
        <v>28.202785971562371</v>
      </c>
      <c r="AH656" s="270">
        <v>59.577374806349198</v>
      </c>
      <c r="AI656" s="270">
        <v>6.9212414214714117</v>
      </c>
      <c r="AJ656" s="270">
        <v>18.16282785101432</v>
      </c>
      <c r="AK656" s="270">
        <v>978.8831242819648</v>
      </c>
      <c r="AL656" s="270">
        <v>31.590303010734143</v>
      </c>
      <c r="AM656" s="270">
        <v>2.8584783898953989</v>
      </c>
      <c r="AN656" s="270">
        <v>132.45214790629183</v>
      </c>
      <c r="AO656" s="270">
        <v>3.9473465722775862</v>
      </c>
      <c r="AP656" s="270">
        <v>1307.6000810452899</v>
      </c>
      <c r="AQ656" s="270">
        <v>1.0019068324382101</v>
      </c>
      <c r="AR656" s="270">
        <v>1.4035112801134995</v>
      </c>
      <c r="AS656" s="270">
        <v>0.1565035519528572</v>
      </c>
      <c r="AT656" s="270">
        <v>0.73347763412197686</v>
      </c>
      <c r="AU656" s="270">
        <v>3.1554398638971035</v>
      </c>
      <c r="AV656" s="270">
        <v>0.12119115130639661</v>
      </c>
      <c r="AW656" s="270">
        <v>0.29101213931219683</v>
      </c>
      <c r="AX656" s="270">
        <v>3.842444429953875E-2</v>
      </c>
      <c r="AY656" s="270">
        <v>0.23740484841747844</v>
      </c>
      <c r="AZ656" s="270">
        <v>3.5001881179581383E-2</v>
      </c>
      <c r="BA656" s="270">
        <v>14.620284117115942</v>
      </c>
      <c r="BB656" s="270">
        <v>30.399541657168932</v>
      </c>
      <c r="BC656" s="270">
        <v>31.899729349651615</v>
      </c>
      <c r="BD656" s="270">
        <v>54.040625720319767</v>
      </c>
      <c r="BE656" s="270">
        <v>34.755746599444379</v>
      </c>
      <c r="BF656" s="270">
        <v>158.34496075889717</v>
      </c>
      <c r="BG656" s="26"/>
    </row>
    <row r="657" spans="1:59" s="96" customFormat="1" ht="12.75" x14ac:dyDescent="0.2">
      <c r="A657" s="13">
        <v>2.19999999999999</v>
      </c>
      <c r="B657" s="279">
        <v>830</v>
      </c>
      <c r="C657" s="408">
        <v>10.9769505897088</v>
      </c>
      <c r="D657" s="408">
        <v>33.000636667415499</v>
      </c>
      <c r="E657" s="408"/>
      <c r="F657" s="408"/>
      <c r="G657" s="408"/>
      <c r="H657" s="408"/>
      <c r="I657" s="408">
        <v>48.317814952778001</v>
      </c>
      <c r="J657" s="408">
        <v>6.3765866894336298</v>
      </c>
      <c r="K657" s="408">
        <v>0.27400087524929601</v>
      </c>
      <c r="L657" s="408"/>
      <c r="M657" s="408"/>
      <c r="N657" s="408"/>
      <c r="O657" s="411">
        <v>1.0540102254147701</v>
      </c>
      <c r="P657" s="417">
        <v>13.5307206930093</v>
      </c>
      <c r="Q657" s="237">
        <v>71.129287517779545</v>
      </c>
      <c r="R657" s="237">
        <v>0</v>
      </c>
      <c r="S657" s="237">
        <v>16.547781088326577</v>
      </c>
      <c r="T657" s="237">
        <v>0.3372640995080512</v>
      </c>
      <c r="U657" s="237">
        <v>7.9274931469262747E-2</v>
      </c>
      <c r="V657" s="237">
        <v>1.6130359746724141</v>
      </c>
      <c r="W657" s="237">
        <v>3.8364492175117544</v>
      </c>
      <c r="X657" s="412">
        <v>6.4569071707323857</v>
      </c>
      <c r="Y657" s="270">
        <v>1.15087584266647</v>
      </c>
      <c r="Z657" s="270">
        <v>109.90598321038853</v>
      </c>
      <c r="AA657" s="270">
        <v>44101.916975060805</v>
      </c>
      <c r="AB657" s="270">
        <v>452.06583038405893</v>
      </c>
      <c r="AC657" s="270">
        <v>3.984727890174975</v>
      </c>
      <c r="AD657" s="270">
        <v>1.2518777589317998</v>
      </c>
      <c r="AE657" s="270">
        <v>1.8047614957098417</v>
      </c>
      <c r="AF657" s="270">
        <v>8.2229688586599653E-2</v>
      </c>
      <c r="AG657" s="270">
        <v>29.25939693754723</v>
      </c>
      <c r="AH657" s="270">
        <v>61.313157254498883</v>
      </c>
      <c r="AI657" s="270">
        <v>7.0709705718814257</v>
      </c>
      <c r="AJ657" s="270">
        <v>18.84606816365719</v>
      </c>
      <c r="AK657" s="270">
        <v>1016.2481280415253</v>
      </c>
      <c r="AL657" s="270">
        <v>32.185407247562452</v>
      </c>
      <c r="AM657" s="270">
        <v>2.8742138956226575</v>
      </c>
      <c r="AN657" s="270">
        <v>133.85508626851811</v>
      </c>
      <c r="AO657" s="270">
        <v>3.9870391876917521</v>
      </c>
      <c r="AP657" s="270">
        <v>1301.7238174455013</v>
      </c>
      <c r="AQ657" s="270">
        <v>1.0067439143567012</v>
      </c>
      <c r="AR657" s="270">
        <v>1.4066321453316597</v>
      </c>
      <c r="AS657" s="270">
        <v>0.1567623185657267</v>
      </c>
      <c r="AT657" s="270">
        <v>0.73446998283100529</v>
      </c>
      <c r="AU657" s="270">
        <v>3.1593581841221381</v>
      </c>
      <c r="AV657" s="270">
        <v>0.12133680968118916</v>
      </c>
      <c r="AW657" s="270">
        <v>0.29133853354319655</v>
      </c>
      <c r="AX657" s="270">
        <v>3.8466010896041361E-2</v>
      </c>
      <c r="AY657" s="270">
        <v>0.23765722077965148</v>
      </c>
      <c r="AZ657" s="270">
        <v>3.5038907612808097E-2</v>
      </c>
      <c r="BA657" s="270">
        <v>14.636262574243505</v>
      </c>
      <c r="BB657" s="270">
        <v>29.731970337599176</v>
      </c>
      <c r="BC657" s="270">
        <v>31.772069513799615</v>
      </c>
      <c r="BD657" s="270">
        <v>54.201190924804685</v>
      </c>
      <c r="BE657" s="270">
        <v>34.607611611624336</v>
      </c>
      <c r="BF657" s="270">
        <v>158.61846910624013</v>
      </c>
      <c r="BG657" s="26"/>
    </row>
    <row r="658" spans="1:59" s="96" customFormat="1" ht="12.75" x14ac:dyDescent="0.2">
      <c r="A658" s="13">
        <v>2.2500000000000098</v>
      </c>
      <c r="B658" s="279">
        <v>829.99999999999</v>
      </c>
      <c r="C658" s="408">
        <v>10.4653894702488</v>
      </c>
      <c r="D658" s="408">
        <v>33.220897242453901</v>
      </c>
      <c r="E658" s="408"/>
      <c r="F658" s="408"/>
      <c r="G658" s="408"/>
      <c r="H658" s="408"/>
      <c r="I658" s="408">
        <v>48.230737194682298</v>
      </c>
      <c r="J658" s="408">
        <v>6.5030702729315299</v>
      </c>
      <c r="K658" s="408">
        <v>0.525895607362589</v>
      </c>
      <c r="L658" s="408"/>
      <c r="M658" s="408"/>
      <c r="N658" s="408"/>
      <c r="O658" s="411">
        <v>1.0540102123208499</v>
      </c>
      <c r="P658" s="417">
        <v>14.084332014226799</v>
      </c>
      <c r="Q658" s="237">
        <v>71.251499230585409</v>
      </c>
      <c r="R658" s="237">
        <v>0</v>
      </c>
      <c r="S658" s="237">
        <v>16.461430035354361</v>
      </c>
      <c r="T658" s="237">
        <v>0.34373912789198485</v>
      </c>
      <c r="U658" s="237">
        <v>7.9868601807743564E-2</v>
      </c>
      <c r="V658" s="237">
        <v>1.5972601718794752</v>
      </c>
      <c r="W658" s="237">
        <v>3.7744291055963517</v>
      </c>
      <c r="X658" s="412">
        <v>6.4917737268846851</v>
      </c>
      <c r="Y658" s="270">
        <v>1.2017345976772003</v>
      </c>
      <c r="Z658" s="270">
        <v>110.54715292823801</v>
      </c>
      <c r="AA658" s="270">
        <v>43664.046200333411</v>
      </c>
      <c r="AB658" s="270">
        <v>430.48410779582542</v>
      </c>
      <c r="AC658" s="270">
        <v>4.1192597157519568</v>
      </c>
      <c r="AD658" s="270">
        <v>1.2994696037170828</v>
      </c>
      <c r="AE658" s="270">
        <v>1.8010909078339488</v>
      </c>
      <c r="AF658" s="270">
        <v>8.2398691023951531E-2</v>
      </c>
      <c r="AG658" s="270">
        <v>30.422733018926614</v>
      </c>
      <c r="AH658" s="270">
        <v>63.205727983336665</v>
      </c>
      <c r="AI658" s="270">
        <v>7.2341204152551644</v>
      </c>
      <c r="AJ658" s="270">
        <v>19.598828357047271</v>
      </c>
      <c r="AK658" s="270">
        <v>1057.4561970127836</v>
      </c>
      <c r="AL658" s="270">
        <v>32.834712659942106</v>
      </c>
      <c r="AM658" s="270">
        <v>2.8930726762698638</v>
      </c>
      <c r="AN658" s="270">
        <v>135.40677931251821</v>
      </c>
      <c r="AO658" s="270">
        <v>4.0309987011717272</v>
      </c>
      <c r="AP658" s="270">
        <v>1290.7791277434389</v>
      </c>
      <c r="AQ658" s="270">
        <v>1.0126427609687592</v>
      </c>
      <c r="AR658" s="270">
        <v>1.4112058370110143</v>
      </c>
      <c r="AS658" s="270">
        <v>0.157182134093038</v>
      </c>
      <c r="AT658" s="270">
        <v>0.73621259135163553</v>
      </c>
      <c r="AU658" s="270">
        <v>3.1665012994936097</v>
      </c>
      <c r="AV658" s="270">
        <v>0.12160610685900977</v>
      </c>
      <c r="AW658" s="270">
        <v>0.29196135316067462</v>
      </c>
      <c r="AX658" s="270">
        <v>3.8546693595099331E-2</v>
      </c>
      <c r="AY658" s="270">
        <v>0.2381509086883942</v>
      </c>
      <c r="AZ658" s="270">
        <v>3.5111489541416872E-2</v>
      </c>
      <c r="BA658" s="270">
        <v>14.667109284051275</v>
      </c>
      <c r="BB658" s="270">
        <v>28.615448170180343</v>
      </c>
      <c r="BC658" s="270">
        <v>31.688959000098166</v>
      </c>
      <c r="BD658" s="270">
        <v>54.425788630413642</v>
      </c>
      <c r="BE658" s="270">
        <v>34.414066891493299</v>
      </c>
      <c r="BF658" s="270">
        <v>159.06341436596045</v>
      </c>
      <c r="BG658" s="26"/>
    </row>
    <row r="659" spans="1:59" s="96" customFormat="1" ht="12.75" x14ac:dyDescent="0.2">
      <c r="A659" s="13">
        <v>2.3000000000000198</v>
      </c>
      <c r="B659" s="279">
        <v>830</v>
      </c>
      <c r="C659" s="408">
        <v>10.0179061353293</v>
      </c>
      <c r="D659" s="408">
        <v>33.414663337435798</v>
      </c>
      <c r="E659" s="408"/>
      <c r="F659" s="408"/>
      <c r="G659" s="408"/>
      <c r="H659" s="408"/>
      <c r="I659" s="408">
        <v>48.178703629202197</v>
      </c>
      <c r="J659" s="408">
        <v>6.6172526962831499</v>
      </c>
      <c r="K659" s="408">
        <v>0.71746399417487094</v>
      </c>
      <c r="L659" s="408"/>
      <c r="M659" s="408"/>
      <c r="N659" s="408"/>
      <c r="O659" s="411">
        <v>1.0540102075747</v>
      </c>
      <c r="P659" s="417">
        <v>14.627868447778701</v>
      </c>
      <c r="Q659" s="237">
        <v>71.364400812404938</v>
      </c>
      <c r="R659" s="237">
        <v>0</v>
      </c>
      <c r="S659" s="237">
        <v>16.370076658012387</v>
      </c>
      <c r="T659" s="237">
        <v>0.35087257399580907</v>
      </c>
      <c r="U659" s="237">
        <v>8.0868700930726609E-2</v>
      </c>
      <c r="V659" s="237">
        <v>1.586971705242364</v>
      </c>
      <c r="W659" s="237">
        <v>3.6816293492674559</v>
      </c>
      <c r="X659" s="412">
        <v>6.5651802001463322</v>
      </c>
      <c r="Y659" s="270">
        <v>1.2506184123004591</v>
      </c>
      <c r="Z659" s="270">
        <v>111.5942059708957</v>
      </c>
      <c r="AA659" s="270">
        <v>43547.246696250746</v>
      </c>
      <c r="AB659" s="270">
        <v>417.19912092706841</v>
      </c>
      <c r="AC659" s="270">
        <v>4.2445264005994989</v>
      </c>
      <c r="AD659" s="270">
        <v>1.3442888467644674</v>
      </c>
      <c r="AE659" s="270">
        <v>1.7988817761278582</v>
      </c>
      <c r="AF659" s="270">
        <v>8.2551326730868027E-2</v>
      </c>
      <c r="AG659" s="270">
        <v>31.51734747234708</v>
      </c>
      <c r="AH659" s="270">
        <v>64.95270040455955</v>
      </c>
      <c r="AI659" s="270">
        <v>7.3818856819830376</v>
      </c>
      <c r="AJ659" s="270">
        <v>20.307077118536217</v>
      </c>
      <c r="AK659" s="270">
        <v>1096.2986128047294</v>
      </c>
      <c r="AL659" s="270">
        <v>33.417268480419551</v>
      </c>
      <c r="AM659" s="270">
        <v>2.9086209969705883</v>
      </c>
      <c r="AN659" s="270">
        <v>136.75438714262461</v>
      </c>
      <c r="AO659" s="270">
        <v>4.0692974959586623</v>
      </c>
      <c r="AP659" s="270">
        <v>1282.600739666304</v>
      </c>
      <c r="AQ659" s="270">
        <v>1.0174692694695291</v>
      </c>
      <c r="AR659" s="270">
        <v>1.4145869035582292</v>
      </c>
      <c r="AS659" s="270">
        <v>0.1574773206455708</v>
      </c>
      <c r="AT659" s="270">
        <v>0.7373919953420317</v>
      </c>
      <c r="AU659" s="270">
        <v>3.1712513504334328</v>
      </c>
      <c r="AV659" s="270">
        <v>0.12178397094104217</v>
      </c>
      <c r="AW659" s="270">
        <v>0.29236654722592192</v>
      </c>
      <c r="AX659" s="270">
        <v>3.8598747529429239E-2</v>
      </c>
      <c r="AY659" s="270">
        <v>0.23846806657587138</v>
      </c>
      <c r="AZ659" s="270">
        <v>3.5158045576771241E-2</v>
      </c>
      <c r="BA659" s="270">
        <v>14.687027880357572</v>
      </c>
      <c r="BB659" s="270">
        <v>27.819502242698864</v>
      </c>
      <c r="BC659" s="270">
        <v>31.61241158032891</v>
      </c>
      <c r="BD659" s="270">
        <v>54.608706454958821</v>
      </c>
      <c r="BE659" s="270">
        <v>34.258712886976099</v>
      </c>
      <c r="BF659" s="270">
        <v>159.3903312849335</v>
      </c>
      <c r="BG659" s="26"/>
    </row>
    <row r="660" spans="1:59" s="96" customFormat="1" ht="12.75" x14ac:dyDescent="0.2">
      <c r="A660" s="13">
        <v>2.3499999999999903</v>
      </c>
      <c r="B660" s="279">
        <v>830</v>
      </c>
      <c r="C660" s="408">
        <v>9.6037702301702694</v>
      </c>
      <c r="D660" s="408">
        <v>33.597117766375497</v>
      </c>
      <c r="E660" s="408"/>
      <c r="F660" s="408"/>
      <c r="G660" s="408"/>
      <c r="H660" s="408"/>
      <c r="I660" s="408">
        <v>48.1405021204435</v>
      </c>
      <c r="J660" s="408">
        <v>6.7215310141156497</v>
      </c>
      <c r="K660" s="408">
        <v>0.88306864992779199</v>
      </c>
      <c r="L660" s="408"/>
      <c r="M660" s="408"/>
      <c r="N660" s="408"/>
      <c r="O660" s="411">
        <v>1.05401021896727</v>
      </c>
      <c r="P660" s="417">
        <v>15.1814877823664</v>
      </c>
      <c r="Q660" s="237">
        <v>71.473813714493033</v>
      </c>
      <c r="R660" s="237">
        <v>0</v>
      </c>
      <c r="S660" s="237">
        <v>16.285914170948075</v>
      </c>
      <c r="T660" s="237">
        <v>0.35244002376524047</v>
      </c>
      <c r="U660" s="237">
        <v>8.1063176907575973E-2</v>
      </c>
      <c r="V660" s="237">
        <v>1.5875237597885072</v>
      </c>
      <c r="W660" s="237">
        <v>3.5624562191015814</v>
      </c>
      <c r="X660" s="412">
        <v>6.6567889349959541</v>
      </c>
      <c r="Y660" s="270">
        <v>1.2997869329775007</v>
      </c>
      <c r="Z660" s="270">
        <v>112.78045096392133</v>
      </c>
      <c r="AA660" s="270">
        <v>43545.297294802498</v>
      </c>
      <c r="AB660" s="270">
        <v>407.15933009351232</v>
      </c>
      <c r="AC660" s="270">
        <v>4.3673149516011369</v>
      </c>
      <c r="AD660" s="270">
        <v>1.3886551259300011</v>
      </c>
      <c r="AE660" s="270">
        <v>1.7972431336717976</v>
      </c>
      <c r="AF660" s="270">
        <v>8.2694779796967044E-2</v>
      </c>
      <c r="AG660" s="270">
        <v>32.602081388374337</v>
      </c>
      <c r="AH660" s="270">
        <v>66.6540602011478</v>
      </c>
      <c r="AI660" s="270">
        <v>7.5234732743656352</v>
      </c>
      <c r="AJ660" s="270">
        <v>21.009048381047624</v>
      </c>
      <c r="AK660" s="270">
        <v>1134.8501211790938</v>
      </c>
      <c r="AL660" s="270">
        <v>33.971598095070242</v>
      </c>
      <c r="AM660" s="270">
        <v>2.9226573093836739</v>
      </c>
      <c r="AN660" s="270">
        <v>138.00806513660245</v>
      </c>
      <c r="AO660" s="270">
        <v>4.1049438081268068</v>
      </c>
      <c r="AP660" s="270">
        <v>1275.620043091177</v>
      </c>
      <c r="AQ660" s="270">
        <v>1.0218050606332607</v>
      </c>
      <c r="AR660" s="270">
        <v>1.4174575512562682</v>
      </c>
      <c r="AS660" s="270">
        <v>0.15772041189792885</v>
      </c>
      <c r="AT660" s="270">
        <v>0.73833955594566103</v>
      </c>
      <c r="AU660" s="270">
        <v>3.1750227055860627</v>
      </c>
      <c r="AV660" s="270">
        <v>0.12192453115857113</v>
      </c>
      <c r="AW660" s="270">
        <v>0.29268342248901397</v>
      </c>
      <c r="AX660" s="270">
        <v>3.8639217563768161E-2</v>
      </c>
      <c r="AY660" s="270">
        <v>0.23871390855317814</v>
      </c>
      <c r="AZ660" s="270">
        <v>3.5194095074007788E-2</v>
      </c>
      <c r="BA660" s="270">
        <v>14.702526455062715</v>
      </c>
      <c r="BB660" s="270">
        <v>27.16500811454539</v>
      </c>
      <c r="BC660" s="270">
        <v>31.538292001014639</v>
      </c>
      <c r="BD660" s="270">
        <v>54.771238798898402</v>
      </c>
      <c r="BE660" s="270">
        <v>34.119989924459858</v>
      </c>
      <c r="BF660" s="270">
        <v>159.66544295029334</v>
      </c>
      <c r="BG660" s="26"/>
    </row>
    <row r="661" spans="1:59" s="96" customFormat="1" ht="12.75" x14ac:dyDescent="0.2">
      <c r="A661" s="13">
        <v>2.3999999999999901</v>
      </c>
      <c r="B661" s="279">
        <v>830</v>
      </c>
      <c r="C661" s="408">
        <v>9.2875574302882704</v>
      </c>
      <c r="D661" s="408">
        <v>33.743534155002202</v>
      </c>
      <c r="E661" s="408"/>
      <c r="F661" s="408"/>
      <c r="G661" s="408"/>
      <c r="H661" s="408"/>
      <c r="I661" s="408">
        <v>48.180605959110501</v>
      </c>
      <c r="J661" s="408">
        <v>6.8153517250205802</v>
      </c>
      <c r="K661" s="408">
        <v>0.91894051900654095</v>
      </c>
      <c r="L661" s="408"/>
      <c r="M661" s="408"/>
      <c r="N661" s="408"/>
      <c r="O661" s="411">
        <v>1.0540102115719101</v>
      </c>
      <c r="P661" s="417">
        <v>15.6812201850016</v>
      </c>
      <c r="Q661" s="237">
        <v>71.560876776163724</v>
      </c>
      <c r="R661" s="237">
        <v>0</v>
      </c>
      <c r="S661" s="237">
        <v>16.172292286321866</v>
      </c>
      <c r="T661" s="237">
        <v>0.36281734383490127</v>
      </c>
      <c r="U661" s="237">
        <v>8.2075189708035179E-2</v>
      </c>
      <c r="V661" s="237">
        <v>1.5822333097752568</v>
      </c>
      <c r="W661" s="237">
        <v>3.3699412340346435</v>
      </c>
      <c r="X661" s="412">
        <v>6.8697638601615845</v>
      </c>
      <c r="Y661" s="270">
        <v>1.3420455484575811</v>
      </c>
      <c r="Z661" s="270">
        <v>115.30060713834882</v>
      </c>
      <c r="AA661" s="270">
        <v>44380.070858846171</v>
      </c>
      <c r="AB661" s="270">
        <v>411.75010371144901</v>
      </c>
      <c r="AC661" s="270">
        <v>4.4655407562329046</v>
      </c>
      <c r="AD661" s="270">
        <v>1.4249818871143087</v>
      </c>
      <c r="AE661" s="270">
        <v>1.7991081447047725</v>
      </c>
      <c r="AF661" s="270">
        <v>8.2818240088287962E-2</v>
      </c>
      <c r="AG661" s="270">
        <v>33.476563462248407</v>
      </c>
      <c r="AH661" s="270">
        <v>67.991668527128397</v>
      </c>
      <c r="AI661" s="270">
        <v>7.6313075788173794</v>
      </c>
      <c r="AJ661" s="270">
        <v>21.574179269708281</v>
      </c>
      <c r="AK661" s="270">
        <v>1166.0029161409063</v>
      </c>
      <c r="AL661" s="270">
        <v>34.384645622334887</v>
      </c>
      <c r="AM661" s="270">
        <v>2.9300737922032085</v>
      </c>
      <c r="AN661" s="270">
        <v>138.86233688717729</v>
      </c>
      <c r="AO661" s="270">
        <v>4.1296785308548198</v>
      </c>
      <c r="AP661" s="270">
        <v>1274.2436140517427</v>
      </c>
      <c r="AQ661" s="270">
        <v>1.0239928582717106</v>
      </c>
      <c r="AR661" s="270">
        <v>1.4177895045928179</v>
      </c>
      <c r="AS661" s="270">
        <v>0.15769291286047232</v>
      </c>
      <c r="AT661" s="270">
        <v>0.73804976418201473</v>
      </c>
      <c r="AU661" s="270">
        <v>3.1735111291487708</v>
      </c>
      <c r="AV661" s="270">
        <v>0.12186290392853094</v>
      </c>
      <c r="AW661" s="270">
        <v>0.2925173034742764</v>
      </c>
      <c r="AX661" s="270">
        <v>3.8616028123133174E-2</v>
      </c>
      <c r="AY661" s="270">
        <v>0.2385668715217894</v>
      </c>
      <c r="AZ661" s="270">
        <v>3.5172205105272088E-2</v>
      </c>
      <c r="BA661" s="270">
        <v>14.693732669796157</v>
      </c>
      <c r="BB661" s="270">
        <v>27.023006973099182</v>
      </c>
      <c r="BC661" s="270">
        <v>31.467205256852353</v>
      </c>
      <c r="BD661" s="270">
        <v>54.849936462321857</v>
      </c>
      <c r="BE661" s="270">
        <v>34.053955476304353</v>
      </c>
      <c r="BF661" s="270">
        <v>159.68764534004026</v>
      </c>
      <c r="BG661" s="26"/>
    </row>
    <row r="662" spans="1:59" s="96" customFormat="1" ht="12.75" x14ac:dyDescent="0.2">
      <c r="A662" s="13">
        <v>2.4499999999999802</v>
      </c>
      <c r="B662" s="279">
        <v>830</v>
      </c>
      <c r="C662" s="408">
        <v>8.9288852838106507</v>
      </c>
      <c r="D662" s="408">
        <v>33.904929941355398</v>
      </c>
      <c r="E662" s="408"/>
      <c r="F662" s="408"/>
      <c r="G662" s="408"/>
      <c r="H662" s="408"/>
      <c r="I662" s="408">
        <v>48.132404502484903</v>
      </c>
      <c r="J662" s="408">
        <v>6.9041166205792903</v>
      </c>
      <c r="K662" s="408">
        <v>1.0756534302523599</v>
      </c>
      <c r="L662" s="408"/>
      <c r="M662" s="408"/>
      <c r="N662" s="408"/>
      <c r="O662" s="411">
        <v>1.0540102215174201</v>
      </c>
      <c r="P662" s="417">
        <v>16.232635418717901</v>
      </c>
      <c r="Q662" s="237">
        <v>71.669929369709806</v>
      </c>
      <c r="R662" s="237">
        <v>0</v>
      </c>
      <c r="S662" s="237">
        <v>16.095563930066923</v>
      </c>
      <c r="T662" s="237">
        <v>0.36268463733533995</v>
      </c>
      <c r="U662" s="237">
        <v>8.2173782672769452E-2</v>
      </c>
      <c r="V662" s="237">
        <v>1.5818857003619708</v>
      </c>
      <c r="W662" s="237">
        <v>3.2589554364790621</v>
      </c>
      <c r="X662" s="412">
        <v>6.9488071433741041</v>
      </c>
      <c r="Y662" s="270">
        <v>1.390624756587036</v>
      </c>
      <c r="Z662" s="270">
        <v>116.15407170600366</v>
      </c>
      <c r="AA662" s="270">
        <v>44253.605095940875</v>
      </c>
      <c r="AB662" s="270">
        <v>401.52779166056507</v>
      </c>
      <c r="AC662" s="270">
        <v>4.5828623862138276</v>
      </c>
      <c r="AD662" s="270">
        <v>1.4679717401315311</v>
      </c>
      <c r="AE662" s="270">
        <v>1.7972332951685823</v>
      </c>
      <c r="AF662" s="270">
        <v>8.2941372402511024E-2</v>
      </c>
      <c r="AG662" s="270">
        <v>34.534426853510396</v>
      </c>
      <c r="AH662" s="270">
        <v>69.606464795305044</v>
      </c>
      <c r="AI662" s="270">
        <v>7.7627906050880524</v>
      </c>
      <c r="AJ662" s="270">
        <v>22.259296427829717</v>
      </c>
      <c r="AK662" s="270">
        <v>1203.6873215249466</v>
      </c>
      <c r="AL662" s="270">
        <v>34.896329962524852</v>
      </c>
      <c r="AM662" s="270">
        <v>2.9431057839730714</v>
      </c>
      <c r="AN662" s="270">
        <v>140.00493315813395</v>
      </c>
      <c r="AO662" s="270">
        <v>4.1619872937452156</v>
      </c>
      <c r="AP662" s="270">
        <v>1267.731097478294</v>
      </c>
      <c r="AQ662" s="270">
        <v>1.0280301570593646</v>
      </c>
      <c r="AR662" s="270">
        <v>1.4206835564255262</v>
      </c>
      <c r="AS662" s="270">
        <v>0.15794969743085666</v>
      </c>
      <c r="AT662" s="270">
        <v>0.73908995957751689</v>
      </c>
      <c r="AU662" s="270">
        <v>3.1777286748958158</v>
      </c>
      <c r="AV662" s="270">
        <v>0.12202125111924791</v>
      </c>
      <c r="AW662" s="270">
        <v>0.29288022492958149</v>
      </c>
      <c r="AX662" s="270">
        <v>3.8662813680564061E-2</v>
      </c>
      <c r="AY662" s="270">
        <v>0.23885246596107712</v>
      </c>
      <c r="AZ662" s="270">
        <v>3.521416052017394E-2</v>
      </c>
      <c r="BA662" s="270">
        <v>14.711636474691566</v>
      </c>
      <c r="BB662" s="270">
        <v>26.43858150785525</v>
      </c>
      <c r="BC662" s="270">
        <v>31.403347922418092</v>
      </c>
      <c r="BD662" s="270">
        <v>54.999022505421863</v>
      </c>
      <c r="BE662" s="270">
        <v>33.929749423427218</v>
      </c>
      <c r="BF662" s="270">
        <v>159.96423541670222</v>
      </c>
      <c r="BG662" s="26"/>
    </row>
    <row r="663" spans="1:59" s="96" customFormat="1" ht="12.75" x14ac:dyDescent="0.2">
      <c r="A663" s="13">
        <v>2.4999999999999902</v>
      </c>
      <c r="B663" s="279">
        <v>830</v>
      </c>
      <c r="C663" s="408">
        <v>8.6712991433145792</v>
      </c>
      <c r="D663" s="408">
        <v>34.028215392988997</v>
      </c>
      <c r="E663" s="408"/>
      <c r="F663" s="408"/>
      <c r="G663" s="408"/>
      <c r="H663" s="408"/>
      <c r="I663" s="408">
        <v>48.184151392902699</v>
      </c>
      <c r="J663" s="408">
        <v>6.9843734476893804</v>
      </c>
      <c r="K663" s="408">
        <v>1.0779504092918699</v>
      </c>
      <c r="L663" s="408"/>
      <c r="M663" s="408"/>
      <c r="N663" s="408"/>
      <c r="O663" s="411">
        <v>1.05401021381249</v>
      </c>
      <c r="P663" s="417">
        <v>16.713870012792398</v>
      </c>
      <c r="Q663" s="237">
        <v>71.732678235845043</v>
      </c>
      <c r="R663" s="237">
        <v>0</v>
      </c>
      <c r="S663" s="237">
        <v>15.995895837716262</v>
      </c>
      <c r="T663" s="237">
        <v>0.36595734903089577</v>
      </c>
      <c r="U663" s="237">
        <v>8.1784470077826854E-2</v>
      </c>
      <c r="V663" s="237">
        <v>1.5933745800311174</v>
      </c>
      <c r="W663" s="237">
        <v>3.0392664612742775</v>
      </c>
      <c r="X663" s="412">
        <v>7.191043066024565</v>
      </c>
      <c r="Y663" s="270">
        <v>1.4305507158541702</v>
      </c>
      <c r="Z663" s="270">
        <v>118.83287219115923</v>
      </c>
      <c r="AA663" s="270">
        <v>45215.041428366567</v>
      </c>
      <c r="AB663" s="270">
        <v>408.72575131737682</v>
      </c>
      <c r="AC663" s="270">
        <v>4.67047830598466</v>
      </c>
      <c r="AD663" s="270">
        <v>1.5010586837376614</v>
      </c>
      <c r="AE663" s="270">
        <v>1.7996801137106189</v>
      </c>
      <c r="AF663" s="270">
        <v>8.304660709015356E-2</v>
      </c>
      <c r="AG663" s="270">
        <v>35.328973816476882</v>
      </c>
      <c r="AH663" s="270">
        <v>70.7839245882288</v>
      </c>
      <c r="AI663" s="270">
        <v>7.8548437701446403</v>
      </c>
      <c r="AJ663" s="270">
        <v>22.772726086902594</v>
      </c>
      <c r="AK663" s="270">
        <v>1232.0736457997757</v>
      </c>
      <c r="AL663" s="270">
        <v>35.243736779631803</v>
      </c>
      <c r="AM663" s="270">
        <v>2.9482661066707787</v>
      </c>
      <c r="AN663" s="270">
        <v>140.68601904701319</v>
      </c>
      <c r="AO663" s="270">
        <v>4.1818172586377305</v>
      </c>
      <c r="AP663" s="270">
        <v>1267.7821675979867</v>
      </c>
      <c r="AQ663" s="270">
        <v>1.0295071538649301</v>
      </c>
      <c r="AR663" s="270">
        <v>1.4204345904575475</v>
      </c>
      <c r="AS663" s="270">
        <v>0.15786791909214698</v>
      </c>
      <c r="AT663" s="270">
        <v>0.73857228217410775</v>
      </c>
      <c r="AU663" s="270">
        <v>3.1752783945375924</v>
      </c>
      <c r="AV663" s="270">
        <v>0.12192417436703426</v>
      </c>
      <c r="AW663" s="270">
        <v>0.29263181160073692</v>
      </c>
      <c r="AX663" s="270">
        <v>3.8628942764548341E-2</v>
      </c>
      <c r="AY663" s="270">
        <v>0.23864001804729756</v>
      </c>
      <c r="AZ663" s="270">
        <v>3.5182652087461803E-2</v>
      </c>
      <c r="BA663" s="270">
        <v>14.698761949146588</v>
      </c>
      <c r="BB663" s="270">
        <v>26.425680137655803</v>
      </c>
      <c r="BC663" s="270">
        <v>31.34046070322476</v>
      </c>
      <c r="BD663" s="270">
        <v>55.049635540510828</v>
      </c>
      <c r="BE663" s="270">
        <v>33.887939121989376</v>
      </c>
      <c r="BF663" s="270">
        <v>159.92880279226233</v>
      </c>
      <c r="BG663" s="26"/>
    </row>
    <row r="664" spans="1:59" s="96" customFormat="1" ht="12.75" x14ac:dyDescent="0.2">
      <c r="A664" s="13">
        <v>0.5</v>
      </c>
      <c r="B664" s="279">
        <v>840</v>
      </c>
      <c r="C664" s="408">
        <v>18.314315089964101</v>
      </c>
      <c r="D664" s="408">
        <v>19.412642474161199</v>
      </c>
      <c r="E664" s="408">
        <v>11.962097395681001</v>
      </c>
      <c r="F664" s="408">
        <v>23.183358003136998</v>
      </c>
      <c r="G664" s="408">
        <v>25.955858701761301</v>
      </c>
      <c r="H664" s="408"/>
      <c r="I664" s="408"/>
      <c r="J664" s="408"/>
      <c r="K664" s="408"/>
      <c r="L664" s="408">
        <v>1.1717283352955301</v>
      </c>
      <c r="M664" s="408"/>
      <c r="N664" s="408"/>
      <c r="O664" s="411"/>
      <c r="P664" s="417">
        <v>5.6202025416294799</v>
      </c>
      <c r="Q664" s="237">
        <v>69.718581764420605</v>
      </c>
      <c r="R664" s="237">
        <v>0</v>
      </c>
      <c r="S664" s="237">
        <v>14.722079914309976</v>
      </c>
      <c r="T664" s="237">
        <v>4.664052726805429</v>
      </c>
      <c r="U664" s="237">
        <v>0.83697376298988346</v>
      </c>
      <c r="V664" s="237">
        <v>3.1653202999810919</v>
      </c>
      <c r="W664" s="237">
        <v>3.749421023084909</v>
      </c>
      <c r="X664" s="412">
        <v>3.1435705084081182</v>
      </c>
      <c r="Y664" s="270">
        <v>0.50629057261145649</v>
      </c>
      <c r="Z664" s="270">
        <v>58.812900846793056</v>
      </c>
      <c r="AA664" s="270">
        <v>15622.185368244454</v>
      </c>
      <c r="AB664" s="270">
        <v>128.42085665935593</v>
      </c>
      <c r="AC664" s="270">
        <v>2.3298698081378784</v>
      </c>
      <c r="AD664" s="270">
        <v>0.71449592005157825</v>
      </c>
      <c r="AE664" s="270">
        <v>9.3846066055851889</v>
      </c>
      <c r="AF664" s="270">
        <v>0.43889855661349103</v>
      </c>
      <c r="AG664" s="270">
        <v>10.942340016994553</v>
      </c>
      <c r="AH664" s="270">
        <v>24.596113641425987</v>
      </c>
      <c r="AI664" s="270">
        <v>3.0450836457947403</v>
      </c>
      <c r="AJ664" s="270">
        <v>5.9943108401178105</v>
      </c>
      <c r="AK664" s="270">
        <v>71.830294092647222</v>
      </c>
      <c r="AL664" s="270">
        <v>13.337946306786538</v>
      </c>
      <c r="AM664" s="270">
        <v>3.0650286058195202</v>
      </c>
      <c r="AN664" s="270">
        <v>170.14928127505684</v>
      </c>
      <c r="AO664" s="270">
        <v>3.6816091550103494</v>
      </c>
      <c r="AP664" s="270">
        <v>4072.3342898811993</v>
      </c>
      <c r="AQ664" s="270">
        <v>0.74933281868863344</v>
      </c>
      <c r="AR664" s="270">
        <v>3.7572987944855547</v>
      </c>
      <c r="AS664" s="270">
        <v>0.63485184974147002</v>
      </c>
      <c r="AT664" s="270">
        <v>4.3180377631165152</v>
      </c>
      <c r="AU664" s="270">
        <v>22.954564627748141</v>
      </c>
      <c r="AV664" s="270">
        <v>0.9674576035775373</v>
      </c>
      <c r="AW664" s="270">
        <v>2.9751441806226646</v>
      </c>
      <c r="AX664" s="270">
        <v>0.47648493856067503</v>
      </c>
      <c r="AY664" s="270">
        <v>3.3856773614481446</v>
      </c>
      <c r="AZ664" s="270">
        <v>0.55469286797777695</v>
      </c>
      <c r="BA664" s="270">
        <v>63.037184908281368</v>
      </c>
      <c r="BB664" s="270">
        <v>10.579800560012149</v>
      </c>
      <c r="BC664" s="270">
        <v>19.680086787483113</v>
      </c>
      <c r="BD664" s="270">
        <v>76.119506256485693</v>
      </c>
      <c r="BE664" s="270">
        <v>46.496884753094427</v>
      </c>
      <c r="BF664" s="270">
        <v>212.40976093999754</v>
      </c>
      <c r="BG664" s="26"/>
    </row>
    <row r="665" spans="1:59" s="96" customFormat="1" ht="12.75" x14ac:dyDescent="0.2">
      <c r="A665" s="13">
        <v>0.55000000000000004</v>
      </c>
      <c r="B665" s="279">
        <v>840</v>
      </c>
      <c r="C665" s="408">
        <v>18.0226335190562</v>
      </c>
      <c r="D665" s="408">
        <v>19.486160852017601</v>
      </c>
      <c r="E665" s="408">
        <v>11.517185503683599</v>
      </c>
      <c r="F665" s="408">
        <v>22.827639439054</v>
      </c>
      <c r="G665" s="408">
        <v>27.027244207111401</v>
      </c>
      <c r="H665" s="408"/>
      <c r="I665" s="408"/>
      <c r="J665" s="408"/>
      <c r="K665" s="408"/>
      <c r="L665" s="408">
        <v>1.1191364790773399</v>
      </c>
      <c r="M665" s="408"/>
      <c r="N665" s="408"/>
      <c r="O665" s="411"/>
      <c r="P665" s="417">
        <v>5.6078559990700398</v>
      </c>
      <c r="Q665" s="237">
        <v>70.184537742007478</v>
      </c>
      <c r="R665" s="237">
        <v>0</v>
      </c>
      <c r="S665" s="237">
        <v>14.660147194124729</v>
      </c>
      <c r="T665" s="237">
        <v>4.4167645463967196</v>
      </c>
      <c r="U665" s="237">
        <v>0.76820627094728289</v>
      </c>
      <c r="V665" s="237">
        <v>3.2118032549173092</v>
      </c>
      <c r="W665" s="237">
        <v>3.5987021092141052</v>
      </c>
      <c r="X665" s="412">
        <v>3.1598388823923593</v>
      </c>
      <c r="Y665" s="270">
        <v>0.50965333511043698</v>
      </c>
      <c r="Z665" s="270">
        <v>59.563193308657354</v>
      </c>
      <c r="AA665" s="270">
        <v>15644.131504730669</v>
      </c>
      <c r="AB665" s="270">
        <v>130.28217256610961</v>
      </c>
      <c r="AC665" s="270">
        <v>2.35947164491771</v>
      </c>
      <c r="AD665" s="270">
        <v>0.7241185840037222</v>
      </c>
      <c r="AE665" s="270">
        <v>9.45122349892074</v>
      </c>
      <c r="AF665" s="270">
        <v>0.43884517172984466</v>
      </c>
      <c r="AG665" s="270">
        <v>10.965881003250523</v>
      </c>
      <c r="AH665" s="270">
        <v>24.484380808092261</v>
      </c>
      <c r="AI665" s="270">
        <v>3.0118468621834689</v>
      </c>
      <c r="AJ665" s="270">
        <v>6.0520354767531703</v>
      </c>
      <c r="AK665" s="270">
        <v>72.724323384715518</v>
      </c>
      <c r="AL665" s="270">
        <v>13.119179815068863</v>
      </c>
      <c r="AM665" s="270">
        <v>2.9973690707678169</v>
      </c>
      <c r="AN665" s="270">
        <v>170.14098683278999</v>
      </c>
      <c r="AO665" s="270">
        <v>3.6596308600823213</v>
      </c>
      <c r="AP665" s="270">
        <v>3990.9025495973819</v>
      </c>
      <c r="AQ665" s="270">
        <v>0.74602240906855821</v>
      </c>
      <c r="AR665" s="270">
        <v>3.6674958683770869</v>
      </c>
      <c r="AS665" s="270">
        <v>0.61961332260863344</v>
      </c>
      <c r="AT665" s="270">
        <v>4.2160588767756995</v>
      </c>
      <c r="AU665" s="270">
        <v>22.422947573676339</v>
      </c>
      <c r="AV665" s="270">
        <v>0.94534953109993947</v>
      </c>
      <c r="AW665" s="270">
        <v>2.9102516969139276</v>
      </c>
      <c r="AX665" s="270">
        <v>0.46670918269311151</v>
      </c>
      <c r="AY665" s="270">
        <v>3.3209687111796318</v>
      </c>
      <c r="AZ665" s="270">
        <v>0.54494878726443852</v>
      </c>
      <c r="BA665" s="270">
        <v>62.781231203705183</v>
      </c>
      <c r="BB665" s="270">
        <v>10.560786596125249</v>
      </c>
      <c r="BC665" s="270">
        <v>19.567831709083876</v>
      </c>
      <c r="BD665" s="270">
        <v>76.702060444682175</v>
      </c>
      <c r="BE665" s="270">
        <v>46.912421037831777</v>
      </c>
      <c r="BF665" s="270">
        <v>208.18113936602069</v>
      </c>
      <c r="BG665" s="26"/>
    </row>
    <row r="666" spans="1:59" s="96" customFormat="1" ht="12.75" x14ac:dyDescent="0.2">
      <c r="A666" s="13">
        <v>0.59999999999999898</v>
      </c>
      <c r="B666" s="279">
        <v>840</v>
      </c>
      <c r="C666" s="408">
        <v>17.756358763945599</v>
      </c>
      <c r="D666" s="408">
        <v>19.549946055987501</v>
      </c>
      <c r="E666" s="408">
        <v>11.0378748873748</v>
      </c>
      <c r="F666" s="408">
        <v>22.4485104053052</v>
      </c>
      <c r="G666" s="408">
        <v>28.141802850061801</v>
      </c>
      <c r="H666" s="408"/>
      <c r="I666" s="408"/>
      <c r="J666" s="408"/>
      <c r="K666" s="408"/>
      <c r="L666" s="408">
        <v>1.0655070373250799</v>
      </c>
      <c r="M666" s="408"/>
      <c r="N666" s="408"/>
      <c r="O666" s="411"/>
      <c r="P666" s="417">
        <v>5.5826676643913604</v>
      </c>
      <c r="Q666" s="237">
        <v>70.648307590267748</v>
      </c>
      <c r="R666" s="237">
        <v>0</v>
      </c>
      <c r="S666" s="237">
        <v>14.590649469633632</v>
      </c>
      <c r="T666" s="237">
        <v>4.1819216006147064</v>
      </c>
      <c r="U666" s="237">
        <v>0.70263486970477507</v>
      </c>
      <c r="V666" s="237">
        <v>3.2583115256213615</v>
      </c>
      <c r="W666" s="237">
        <v>3.4446316759250402</v>
      </c>
      <c r="X666" s="412">
        <v>3.1735432682327493</v>
      </c>
      <c r="Y666" s="270">
        <v>0.5124680658298254</v>
      </c>
      <c r="Z666" s="270">
        <v>60.26449469857868</v>
      </c>
      <c r="AA666" s="270">
        <v>15651.046057720327</v>
      </c>
      <c r="AB666" s="270">
        <v>132.19228593423423</v>
      </c>
      <c r="AC666" s="270">
        <v>2.3879254807026262</v>
      </c>
      <c r="AD666" s="270">
        <v>0.73330013293688878</v>
      </c>
      <c r="AE666" s="270">
        <v>9.5109847777390932</v>
      </c>
      <c r="AF666" s="270">
        <v>0.43835104223231203</v>
      </c>
      <c r="AG666" s="270">
        <v>10.980038301294757</v>
      </c>
      <c r="AH666" s="270">
        <v>24.350012583571921</v>
      </c>
      <c r="AI666" s="270">
        <v>2.9761680847429566</v>
      </c>
      <c r="AJ666" s="270">
        <v>6.1089269825260706</v>
      </c>
      <c r="AK666" s="270">
        <v>73.688332287403981</v>
      </c>
      <c r="AL666" s="270">
        <v>12.892392984839816</v>
      </c>
      <c r="AM666" s="270">
        <v>2.9290188055783744</v>
      </c>
      <c r="AN666" s="270">
        <v>169.96052946791795</v>
      </c>
      <c r="AO666" s="270">
        <v>3.6347131533949022</v>
      </c>
      <c r="AP666" s="270">
        <v>3908.7074274349084</v>
      </c>
      <c r="AQ666" s="270">
        <v>0.74259846626600712</v>
      </c>
      <c r="AR666" s="270">
        <v>3.5774733049662681</v>
      </c>
      <c r="AS666" s="270">
        <v>0.60435239781844485</v>
      </c>
      <c r="AT666" s="270">
        <v>4.1138625065843497</v>
      </c>
      <c r="AU666" s="270">
        <v>21.889588528812876</v>
      </c>
      <c r="AV666" s="270">
        <v>0.92315008532728315</v>
      </c>
      <c r="AW666" s="270">
        <v>2.8448916273507399</v>
      </c>
      <c r="AX666" s="270">
        <v>0.45682209637053567</v>
      </c>
      <c r="AY666" s="270">
        <v>3.2552078744798818</v>
      </c>
      <c r="AZ666" s="270">
        <v>0.53498908348851193</v>
      </c>
      <c r="BA666" s="270">
        <v>62.54152889803045</v>
      </c>
      <c r="BB666" s="270">
        <v>10.546897150404797</v>
      </c>
      <c r="BC666" s="270">
        <v>19.459935063588482</v>
      </c>
      <c r="BD666" s="270">
        <v>77.297493640845403</v>
      </c>
      <c r="BE666" s="270">
        <v>47.382860266336003</v>
      </c>
      <c r="BF666" s="270">
        <v>203.93231416997094</v>
      </c>
      <c r="BG666" s="26"/>
    </row>
    <row r="667" spans="1:59" s="96" customFormat="1" ht="12.75" x14ac:dyDescent="0.2">
      <c r="A667" s="13">
        <v>0.65000000000000102</v>
      </c>
      <c r="B667" s="279">
        <v>840</v>
      </c>
      <c r="C667" s="408">
        <v>17.538752945531598</v>
      </c>
      <c r="D667" s="408">
        <v>19.662825513622099</v>
      </c>
      <c r="E667" s="408">
        <v>10.607097283351999</v>
      </c>
      <c r="F667" s="408">
        <v>22.031098056938799</v>
      </c>
      <c r="G667" s="408">
        <v>29.1476332481285</v>
      </c>
      <c r="H667" s="408"/>
      <c r="I667" s="408"/>
      <c r="J667" s="408"/>
      <c r="K667" s="408"/>
      <c r="L667" s="408">
        <v>1.01259295242706</v>
      </c>
      <c r="M667" s="408"/>
      <c r="N667" s="408"/>
      <c r="O667" s="411"/>
      <c r="P667" s="417">
        <v>5.5531237798144799</v>
      </c>
      <c r="Q667" s="237">
        <v>71.12823816152104</v>
      </c>
      <c r="R667" s="237">
        <v>0</v>
      </c>
      <c r="S667" s="237">
        <v>14.521218265645514</v>
      </c>
      <c r="T667" s="237">
        <v>3.9237346243785991</v>
      </c>
      <c r="U667" s="237">
        <v>0.64296727761025319</v>
      </c>
      <c r="V667" s="237">
        <v>3.2998483950095912</v>
      </c>
      <c r="W667" s="237">
        <v>3.3001364538018225</v>
      </c>
      <c r="X667" s="412">
        <v>3.1838568220331669</v>
      </c>
      <c r="Y667" s="270">
        <v>0.51469830921847681</v>
      </c>
      <c r="Z667" s="270">
        <v>60.860100900469341</v>
      </c>
      <c r="AA667" s="270">
        <v>15655.476987242828</v>
      </c>
      <c r="AB667" s="270">
        <v>134.13567502483065</v>
      </c>
      <c r="AC667" s="270">
        <v>2.4121390516624217</v>
      </c>
      <c r="AD667" s="270">
        <v>0.74121985468255069</v>
      </c>
      <c r="AE667" s="270">
        <v>9.5679381796600609</v>
      </c>
      <c r="AF667" s="270">
        <v>0.43780865540623704</v>
      </c>
      <c r="AG667" s="270">
        <v>10.993709129521317</v>
      </c>
      <c r="AH667" s="270">
        <v>24.22979105057258</v>
      </c>
      <c r="AI667" s="270">
        <v>2.9443944980035615</v>
      </c>
      <c r="AJ667" s="270">
        <v>6.1663612904563845</v>
      </c>
      <c r="AK667" s="270">
        <v>74.781622344865596</v>
      </c>
      <c r="AL667" s="270">
        <v>12.692932004583108</v>
      </c>
      <c r="AM667" s="270">
        <v>2.869339651787207</v>
      </c>
      <c r="AN667" s="270">
        <v>169.73569493520543</v>
      </c>
      <c r="AO667" s="270">
        <v>3.6111968059782416</v>
      </c>
      <c r="AP667" s="270">
        <v>3837.6784117037728</v>
      </c>
      <c r="AQ667" s="270">
        <v>0.74021398977129649</v>
      </c>
      <c r="AR667" s="270">
        <v>3.4988820827792293</v>
      </c>
      <c r="AS667" s="270">
        <v>0.59100407495111351</v>
      </c>
      <c r="AT667" s="270">
        <v>4.0241806455841731</v>
      </c>
      <c r="AU667" s="270">
        <v>21.420282477447476</v>
      </c>
      <c r="AV667" s="270">
        <v>0.90358400059631128</v>
      </c>
      <c r="AW667" s="270">
        <v>2.7869843769279394</v>
      </c>
      <c r="AX667" s="270">
        <v>0.44800765385619257</v>
      </c>
      <c r="AY667" s="270">
        <v>3.1961792128100908</v>
      </c>
      <c r="AZ667" s="270">
        <v>0.5259791876160409</v>
      </c>
      <c r="BA667" s="270">
        <v>62.315938367165209</v>
      </c>
      <c r="BB667" s="270">
        <v>10.531892796063737</v>
      </c>
      <c r="BC667" s="270">
        <v>19.354499677508226</v>
      </c>
      <c r="BD667" s="270">
        <v>77.843226801785846</v>
      </c>
      <c r="BE667" s="270">
        <v>47.767454567273987</v>
      </c>
      <c r="BF667" s="270">
        <v>200.1974006422559</v>
      </c>
      <c r="BG667" s="26"/>
    </row>
    <row r="668" spans="1:59" s="96" customFormat="1" ht="12.75" x14ac:dyDescent="0.2">
      <c r="A668" s="13">
        <v>0.7</v>
      </c>
      <c r="B668" s="279">
        <v>840</v>
      </c>
      <c r="C668" s="408">
        <v>17.039290793483801</v>
      </c>
      <c r="D668" s="408">
        <v>19.6147636120212</v>
      </c>
      <c r="E668" s="408">
        <v>9.6710826565222092</v>
      </c>
      <c r="F668" s="408">
        <v>21.2869077058062</v>
      </c>
      <c r="G668" s="408">
        <v>31.179799091202799</v>
      </c>
      <c r="H668" s="408"/>
      <c r="I668" s="408"/>
      <c r="J668" s="408">
        <v>0.28715441214092402</v>
      </c>
      <c r="K668" s="408"/>
      <c r="L668" s="408">
        <v>0.921001728822887</v>
      </c>
      <c r="M668" s="408"/>
      <c r="N668" s="408"/>
      <c r="O668" s="411"/>
      <c r="P668" s="417">
        <v>5.5064423792872601</v>
      </c>
      <c r="Q668" s="237">
        <v>71.419568902535829</v>
      </c>
      <c r="R668" s="237">
        <v>0</v>
      </c>
      <c r="S668" s="237">
        <v>14.471266715846257</v>
      </c>
      <c r="T668" s="237">
        <v>3.7941321622160329</v>
      </c>
      <c r="U668" s="237">
        <v>0.59750497376511047</v>
      </c>
      <c r="V668" s="237">
        <v>3.3391733592109536</v>
      </c>
      <c r="W668" s="237">
        <v>3.1548850244088578</v>
      </c>
      <c r="X668" s="412">
        <v>3.2234688620169516</v>
      </c>
      <c r="Y668" s="270">
        <v>0.52041695897100282</v>
      </c>
      <c r="Z668" s="270">
        <v>62.274246778680066</v>
      </c>
      <c r="AA668" s="270">
        <v>15682.508230281454</v>
      </c>
      <c r="AB668" s="270">
        <v>138.11792409015294</v>
      </c>
      <c r="AC668" s="270">
        <v>2.4713842789821419</v>
      </c>
      <c r="AD668" s="270">
        <v>0.75995134928841368</v>
      </c>
      <c r="AE668" s="270">
        <v>9.683030440694548</v>
      </c>
      <c r="AF668" s="270">
        <v>0.43705900490918176</v>
      </c>
      <c r="AG668" s="270">
        <v>11.031411565288741</v>
      </c>
      <c r="AH668" s="270">
        <v>24.014175640506718</v>
      </c>
      <c r="AI668" s="270">
        <v>2.8854479213808868</v>
      </c>
      <c r="AJ668" s="270">
        <v>6.2845771044452468</v>
      </c>
      <c r="AK668" s="270">
        <v>76.828872722703949</v>
      </c>
      <c r="AL668" s="270">
        <v>12.319830213971979</v>
      </c>
      <c r="AM668" s="270">
        <v>2.7591196067129018</v>
      </c>
      <c r="AN668" s="270">
        <v>169.53046086218711</v>
      </c>
      <c r="AO668" s="270">
        <v>3.5708136713957885</v>
      </c>
      <c r="AP668" s="270">
        <v>3702.2943668094354</v>
      </c>
      <c r="AQ668" s="270">
        <v>0.7353502352607667</v>
      </c>
      <c r="AR668" s="270">
        <v>3.3550783058640019</v>
      </c>
      <c r="AS668" s="270">
        <v>0.56668433519927008</v>
      </c>
      <c r="AT668" s="270">
        <v>3.861506391503402</v>
      </c>
      <c r="AU668" s="270">
        <v>20.571427481002154</v>
      </c>
      <c r="AV668" s="270">
        <v>0.86825165357261036</v>
      </c>
      <c r="AW668" s="270">
        <v>2.6829028811619064</v>
      </c>
      <c r="AX668" s="270">
        <v>0.43224933987784003</v>
      </c>
      <c r="AY668" s="270">
        <v>3.0912915618171057</v>
      </c>
      <c r="AZ668" s="270">
        <v>0.51008700524628325</v>
      </c>
      <c r="BA668" s="270">
        <v>62.029302057088337</v>
      </c>
      <c r="BB668" s="270">
        <v>10.535992418054274</v>
      </c>
      <c r="BC668" s="270">
        <v>19.228347637878638</v>
      </c>
      <c r="BD668" s="270">
        <v>79.246051955772359</v>
      </c>
      <c r="BE668" s="270">
        <v>48.911920591861232</v>
      </c>
      <c r="BF668" s="270">
        <v>193.33967194142889</v>
      </c>
      <c r="BG668" s="26"/>
    </row>
    <row r="669" spans="1:59" s="96" customFormat="1" ht="12.75" x14ac:dyDescent="0.2">
      <c r="A669" s="13">
        <v>0.750000000000004</v>
      </c>
      <c r="B669" s="279">
        <v>840</v>
      </c>
      <c r="C669" s="408">
        <v>14.739769994898399</v>
      </c>
      <c r="D669" s="408">
        <v>18.879896013442</v>
      </c>
      <c r="E669" s="408">
        <v>6.3067300563590001</v>
      </c>
      <c r="F669" s="408">
        <v>18.755976715483101</v>
      </c>
      <c r="G669" s="408">
        <v>38.480305321140001</v>
      </c>
      <c r="H669" s="408"/>
      <c r="I669" s="408">
        <v>3.2414069218759498E-13</v>
      </c>
      <c r="J669" s="408">
        <v>2.2233018829736699</v>
      </c>
      <c r="K669" s="408"/>
      <c r="L669" s="408">
        <v>0.61402001570357201</v>
      </c>
      <c r="M669" s="408"/>
      <c r="N669" s="408"/>
      <c r="O669" s="411"/>
      <c r="P669" s="417">
        <v>5.49287827981966</v>
      </c>
      <c r="Q669" s="237">
        <v>71.039665380626516</v>
      </c>
      <c r="R669" s="237">
        <v>0</v>
      </c>
      <c r="S669" s="237">
        <v>14.627951091162513</v>
      </c>
      <c r="T669" s="237">
        <v>3.8712802623131028</v>
      </c>
      <c r="U669" s="237">
        <v>0.58638418197194642</v>
      </c>
      <c r="V669" s="237">
        <v>3.3471436373920445</v>
      </c>
      <c r="W669" s="237">
        <v>3.051766941145361</v>
      </c>
      <c r="X669" s="412">
        <v>3.4758085053885002</v>
      </c>
      <c r="Y669" s="270">
        <v>0.55363022007750984</v>
      </c>
      <c r="Z669" s="270">
        <v>69.771839193598183</v>
      </c>
      <c r="AA669" s="270">
        <v>16007.799583597487</v>
      </c>
      <c r="AB669" s="270">
        <v>156.16887437017954</v>
      </c>
      <c r="AC669" s="270">
        <v>2.7797630773155402</v>
      </c>
      <c r="AD669" s="270">
        <v>0.85752364178811269</v>
      </c>
      <c r="AE669" s="270">
        <v>10.250496119185277</v>
      </c>
      <c r="AF669" s="270">
        <v>0.43970769237660579</v>
      </c>
      <c r="AG669" s="270">
        <v>11.322065157122331</v>
      </c>
      <c r="AH669" s="270">
        <v>23.53064062731962</v>
      </c>
      <c r="AI669" s="270">
        <v>2.7164627066321372</v>
      </c>
      <c r="AJ669" s="270">
        <v>6.8245431215989898</v>
      </c>
      <c r="AK669" s="270">
        <v>84.976109424474572</v>
      </c>
      <c r="AL669" s="270">
        <v>11.223630340617449</v>
      </c>
      <c r="AM669" s="270">
        <v>2.4388424147923868</v>
      </c>
      <c r="AN669" s="270">
        <v>171.19143499929942</v>
      </c>
      <c r="AO669" s="270">
        <v>3.4691340404717224</v>
      </c>
      <c r="AP669" s="270">
        <v>3294.2090817406574</v>
      </c>
      <c r="AQ669" s="270">
        <v>0.72045924305790932</v>
      </c>
      <c r="AR669" s="270">
        <v>2.9403141686783032</v>
      </c>
      <c r="AS669" s="270">
        <v>0.49665096685851079</v>
      </c>
      <c r="AT669" s="270">
        <v>3.3932289378258251</v>
      </c>
      <c r="AU669" s="270">
        <v>18.127281302475556</v>
      </c>
      <c r="AV669" s="270">
        <v>0.76650021740059304</v>
      </c>
      <c r="AW669" s="270">
        <v>2.3829609273718773</v>
      </c>
      <c r="AX669" s="270">
        <v>0.3868208084068383</v>
      </c>
      <c r="AY669" s="270">
        <v>2.7891028201085026</v>
      </c>
      <c r="AZ669" s="270">
        <v>0.46440498756508286</v>
      </c>
      <c r="BA669" s="270">
        <v>61.198574638260403</v>
      </c>
      <c r="BB669" s="270">
        <v>10.580422908504067</v>
      </c>
      <c r="BC669" s="270">
        <v>18.934759992248427</v>
      </c>
      <c r="BD669" s="270">
        <v>86.040785660301069</v>
      </c>
      <c r="BE669" s="270">
        <v>54.19549085898511</v>
      </c>
      <c r="BF669" s="270">
        <v>172.93641972784556</v>
      </c>
      <c r="BG669" s="26"/>
    </row>
    <row r="670" spans="1:59" s="96" customFormat="1" ht="12.75" x14ac:dyDescent="0.2">
      <c r="A670" s="13">
        <v>0.79999999999999805</v>
      </c>
      <c r="B670" s="279">
        <v>840</v>
      </c>
      <c r="C670" s="408">
        <v>13.2891728201897</v>
      </c>
      <c r="D670" s="408">
        <v>19.2575223099333</v>
      </c>
      <c r="E670" s="408">
        <v>7.5248755826386807E-2</v>
      </c>
      <c r="F670" s="408">
        <v>13.8157874784141</v>
      </c>
      <c r="G670" s="408">
        <v>42.493096102393999</v>
      </c>
      <c r="H670" s="408"/>
      <c r="I670" s="408">
        <v>6.23830137803514</v>
      </c>
      <c r="J670" s="408">
        <v>4.3962039346495398</v>
      </c>
      <c r="K670" s="408"/>
      <c r="L670" s="408">
        <v>0.43466722055778001</v>
      </c>
      <c r="M670" s="408"/>
      <c r="N670" s="408"/>
      <c r="O670" s="411"/>
      <c r="P670" s="417">
        <v>5.5468764853295403</v>
      </c>
      <c r="Q670" s="237">
        <v>70.725133162416469</v>
      </c>
      <c r="R670" s="237">
        <v>0</v>
      </c>
      <c r="S670" s="237">
        <v>14.806359499803238</v>
      </c>
      <c r="T670" s="237">
        <v>3.7715162494695473</v>
      </c>
      <c r="U670" s="237">
        <v>0.58905839225220558</v>
      </c>
      <c r="V670" s="237">
        <v>3.097311854902828</v>
      </c>
      <c r="W670" s="237">
        <v>3.3221643584472167</v>
      </c>
      <c r="X670" s="412">
        <v>3.6884564827084887</v>
      </c>
      <c r="Y670" s="270">
        <v>0.59231571121331428</v>
      </c>
      <c r="Z670" s="270">
        <v>77.486518258656901</v>
      </c>
      <c r="AA670" s="270">
        <v>16858.519035553432</v>
      </c>
      <c r="AB670" s="270">
        <v>191.09083864452785</v>
      </c>
      <c r="AC670" s="270">
        <v>3.1359546847092816</v>
      </c>
      <c r="AD670" s="270">
        <v>0.96094219437939632</v>
      </c>
      <c r="AE670" s="270">
        <v>10.894504588007418</v>
      </c>
      <c r="AF670" s="270">
        <v>0.44642888968218253</v>
      </c>
      <c r="AG670" s="270">
        <v>11.934441269407378</v>
      </c>
      <c r="AH670" s="270">
        <v>23.727587830467314</v>
      </c>
      <c r="AI670" s="270">
        <v>2.6445937370223742</v>
      </c>
      <c r="AJ670" s="270">
        <v>7.8140043845406666</v>
      </c>
      <c r="AK670" s="270">
        <v>107.81386250133832</v>
      </c>
      <c r="AL670" s="270">
        <v>10.665537656496419</v>
      </c>
      <c r="AM670" s="270">
        <v>2.1376996070826264</v>
      </c>
      <c r="AN670" s="270">
        <v>159.60602738776043</v>
      </c>
      <c r="AO670" s="270">
        <v>3.3342058279615712</v>
      </c>
      <c r="AP670" s="270">
        <v>2905.4246289591297</v>
      </c>
      <c r="AQ670" s="270">
        <v>0.71775599905863974</v>
      </c>
      <c r="AR670" s="270">
        <v>2.2500292241288422</v>
      </c>
      <c r="AS670" s="270">
        <v>0.3437133779960404</v>
      </c>
      <c r="AT670" s="270">
        <v>2.08284775322368</v>
      </c>
      <c r="AU670" s="270">
        <v>10.239085822693724</v>
      </c>
      <c r="AV670" s="270">
        <v>0.41583353291846092</v>
      </c>
      <c r="AW670" s="270">
        <v>1.1470182675328133</v>
      </c>
      <c r="AX670" s="270">
        <v>0.16728283383492107</v>
      </c>
      <c r="AY670" s="270">
        <v>1.1062950474658242</v>
      </c>
      <c r="AZ670" s="270">
        <v>0.17147794570824965</v>
      </c>
      <c r="BA670" s="270">
        <v>43.788844140545415</v>
      </c>
      <c r="BB670" s="270">
        <v>12.200610353796549</v>
      </c>
      <c r="BC670" s="270">
        <v>19.951877047439659</v>
      </c>
      <c r="BD670" s="270">
        <v>85.272569634529134</v>
      </c>
      <c r="BE670" s="270">
        <v>61.156451202187689</v>
      </c>
      <c r="BF670" s="270">
        <v>149.76888239043328</v>
      </c>
      <c r="BG670" s="26"/>
    </row>
    <row r="671" spans="1:59" s="96" customFormat="1" ht="12.75" x14ac:dyDescent="0.2">
      <c r="A671" s="13">
        <v>0.85000000000000198</v>
      </c>
      <c r="B671" s="279">
        <v>840</v>
      </c>
      <c r="C671" s="408">
        <v>13.649562623051001</v>
      </c>
      <c r="D671" s="408">
        <v>19.658418033727401</v>
      </c>
      <c r="E671" s="408"/>
      <c r="F671" s="408">
        <v>12.4894553500091</v>
      </c>
      <c r="G671" s="408">
        <v>39.192883912179902</v>
      </c>
      <c r="H671" s="408"/>
      <c r="I671" s="408">
        <v>9.8588640936074494</v>
      </c>
      <c r="J671" s="408">
        <v>4.6008726256963</v>
      </c>
      <c r="K671" s="408"/>
      <c r="L671" s="408">
        <v>0.54994336172869396</v>
      </c>
      <c r="M671" s="408"/>
      <c r="N671" s="408"/>
      <c r="O671" s="411"/>
      <c r="P671" s="417">
        <v>5.8244233679225301</v>
      </c>
      <c r="Q671" s="237">
        <v>70.84062070949318</v>
      </c>
      <c r="R671" s="237">
        <v>0</v>
      </c>
      <c r="S671" s="237">
        <v>15.054508725471921</v>
      </c>
      <c r="T671" s="237">
        <v>3.295897442186023</v>
      </c>
      <c r="U671" s="237">
        <v>0.53683023336219571</v>
      </c>
      <c r="V671" s="237">
        <v>3.0068275851368722</v>
      </c>
      <c r="W671" s="237">
        <v>3.5659506599858211</v>
      </c>
      <c r="X671" s="412">
        <v>3.6993646443639796</v>
      </c>
      <c r="Y671" s="270">
        <v>0.60071305601084812</v>
      </c>
      <c r="Z671" s="270">
        <v>77.052159025431649</v>
      </c>
      <c r="AA671" s="270">
        <v>17458.524008732908</v>
      </c>
      <c r="AB671" s="270">
        <v>198.77259722917324</v>
      </c>
      <c r="AC671" s="270">
        <v>3.1159344712759967</v>
      </c>
      <c r="AD671" s="270">
        <v>0.95125259244277949</v>
      </c>
      <c r="AE671" s="270">
        <v>11.030213025440368</v>
      </c>
      <c r="AF671" s="270">
        <v>0.45491967492302443</v>
      </c>
      <c r="AG671" s="270">
        <v>12.333885663761393</v>
      </c>
      <c r="AH671" s="270">
        <v>24.649015908325474</v>
      </c>
      <c r="AI671" s="270">
        <v>2.7582940964290947</v>
      </c>
      <c r="AJ671" s="270">
        <v>8.0965218540885164</v>
      </c>
      <c r="AK671" s="270">
        <v>117.05441065988062</v>
      </c>
      <c r="AL671" s="270">
        <v>11.177899047396759</v>
      </c>
      <c r="AM671" s="270">
        <v>2.1662058137137312</v>
      </c>
      <c r="AN671" s="270">
        <v>155.06375160756443</v>
      </c>
      <c r="AO671" s="270">
        <v>3.3589537027351026</v>
      </c>
      <c r="AP671" s="270">
        <v>2931.5170784047991</v>
      </c>
      <c r="AQ671" s="270">
        <v>0.73268837185667068</v>
      </c>
      <c r="AR671" s="270">
        <v>2.1258660042795787</v>
      </c>
      <c r="AS671" s="270">
        <v>0.31009748887888389</v>
      </c>
      <c r="AT671" s="270">
        <v>1.7912332693840469</v>
      </c>
      <c r="AU671" s="270">
        <v>8.5530553565826501</v>
      </c>
      <c r="AV671" s="270">
        <v>0.3428393643030323</v>
      </c>
      <c r="AW671" s="270">
        <v>0.91307794576461998</v>
      </c>
      <c r="AX671" s="270">
        <v>0.12955325966181713</v>
      </c>
      <c r="AY671" s="270">
        <v>0.83982339893601199</v>
      </c>
      <c r="AZ671" s="270">
        <v>0.12818935671358361</v>
      </c>
      <c r="BA671" s="270">
        <v>37.238696611354825</v>
      </c>
      <c r="BB671" s="270">
        <v>12.82768817062777</v>
      </c>
      <c r="BC671" s="270">
        <v>20.693822014626278</v>
      </c>
      <c r="BD671" s="270">
        <v>81.365211666481457</v>
      </c>
      <c r="BE671" s="270">
        <v>58.094399312857703</v>
      </c>
      <c r="BF671" s="270">
        <v>148.960399721009</v>
      </c>
      <c r="BG671" s="26"/>
    </row>
    <row r="672" spans="1:59" s="96" customFormat="1" ht="12.75" x14ac:dyDescent="0.2">
      <c r="A672" s="13">
        <v>0.90000000000000402</v>
      </c>
      <c r="B672" s="279">
        <v>840</v>
      </c>
      <c r="C672" s="408">
        <v>14.004023462919299</v>
      </c>
      <c r="D672" s="408">
        <v>20.0781173713508</v>
      </c>
      <c r="E672" s="408"/>
      <c r="F672" s="408">
        <v>11.457529980332</v>
      </c>
      <c r="G672" s="408">
        <v>35.903437381251798</v>
      </c>
      <c r="H672" s="408"/>
      <c r="I672" s="408">
        <v>13.193649154267201</v>
      </c>
      <c r="J672" s="408">
        <v>4.6967323087946404</v>
      </c>
      <c r="K672" s="408"/>
      <c r="L672" s="408">
        <v>0.66651034108426599</v>
      </c>
      <c r="M672" s="408"/>
      <c r="N672" s="408"/>
      <c r="O672" s="411"/>
      <c r="P672" s="417">
        <v>6.0913595486186898</v>
      </c>
      <c r="Q672" s="237">
        <v>70.943379311328101</v>
      </c>
      <c r="R672" s="237">
        <v>0</v>
      </c>
      <c r="S672" s="237">
        <v>15.295409055115025</v>
      </c>
      <c r="T672" s="237">
        <v>2.8517046979585965</v>
      </c>
      <c r="U672" s="237">
        <v>0.48630513606692327</v>
      </c>
      <c r="V672" s="237">
        <v>2.9410530125365293</v>
      </c>
      <c r="W672" s="237">
        <v>3.7648486468174536</v>
      </c>
      <c r="X672" s="412">
        <v>3.717300140177378</v>
      </c>
      <c r="Y672" s="270">
        <v>0.60862581386792136</v>
      </c>
      <c r="Z672" s="270">
        <v>76.540356822723112</v>
      </c>
      <c r="AA672" s="270">
        <v>18055.859903950441</v>
      </c>
      <c r="AB672" s="270">
        <v>204.85397937405048</v>
      </c>
      <c r="AC672" s="270">
        <v>3.0909835876057934</v>
      </c>
      <c r="AD672" s="270">
        <v>0.94059873606022004</v>
      </c>
      <c r="AE672" s="270">
        <v>11.146160817188496</v>
      </c>
      <c r="AF672" s="270">
        <v>0.46366792940360235</v>
      </c>
      <c r="AG672" s="270">
        <v>12.721051699717711</v>
      </c>
      <c r="AH672" s="270">
        <v>25.595053916058703</v>
      </c>
      <c r="AI672" s="270">
        <v>2.8792205565269935</v>
      </c>
      <c r="AJ672" s="270">
        <v>8.3392994835432876</v>
      </c>
      <c r="AK672" s="270">
        <v>125.64526412063437</v>
      </c>
      <c r="AL672" s="270">
        <v>11.736547974912213</v>
      </c>
      <c r="AM672" s="270">
        <v>2.2014871585211928</v>
      </c>
      <c r="AN672" s="270">
        <v>151.22994248323354</v>
      </c>
      <c r="AO672" s="270">
        <v>3.3887371198535701</v>
      </c>
      <c r="AP672" s="270">
        <v>2966.847512227253</v>
      </c>
      <c r="AQ672" s="270">
        <v>0.7467065525731591</v>
      </c>
      <c r="AR672" s="270">
        <v>2.0292442546109899</v>
      </c>
      <c r="AS672" s="270">
        <v>0.2851970800247941</v>
      </c>
      <c r="AT672" s="270">
        <v>1.589876608356777</v>
      </c>
      <c r="AU672" s="270">
        <v>7.439765878223521</v>
      </c>
      <c r="AV672" s="270">
        <v>0.29560732410612678</v>
      </c>
      <c r="AW672" s="270">
        <v>0.7696943991083095</v>
      </c>
      <c r="AX672" s="270">
        <v>0.10738556477171614</v>
      </c>
      <c r="AY672" s="270">
        <v>0.68796323748426236</v>
      </c>
      <c r="AZ672" s="270">
        <v>0.10408744206994409</v>
      </c>
      <c r="BA672" s="270">
        <v>32.763559045743904</v>
      </c>
      <c r="BB672" s="270">
        <v>13.490903749550942</v>
      </c>
      <c r="BC672" s="270">
        <v>21.443916681198392</v>
      </c>
      <c r="BD672" s="270">
        <v>77.784450441067364</v>
      </c>
      <c r="BE672" s="270">
        <v>55.419650634673381</v>
      </c>
      <c r="BF672" s="270">
        <v>148.72206650385834</v>
      </c>
      <c r="BG672" s="26"/>
    </row>
    <row r="673" spans="1:59" s="96" customFormat="1" ht="12.75" x14ac:dyDescent="0.2">
      <c r="A673" s="13">
        <v>0.95</v>
      </c>
      <c r="B673" s="279">
        <v>840</v>
      </c>
      <c r="C673" s="408">
        <v>14.393340877530299</v>
      </c>
      <c r="D673" s="408">
        <v>20.470142494748298</v>
      </c>
      <c r="E673" s="408"/>
      <c r="F673" s="408">
        <v>10.500636158125801</v>
      </c>
      <c r="G673" s="408">
        <v>32.463872400922497</v>
      </c>
      <c r="H673" s="408"/>
      <c r="I673" s="408">
        <v>16.637269272189101</v>
      </c>
      <c r="J673" s="408">
        <v>4.7463468267294804</v>
      </c>
      <c r="K673" s="408"/>
      <c r="L673" s="408">
        <v>0.78839196975460202</v>
      </c>
      <c r="M673" s="408"/>
      <c r="N673" s="408"/>
      <c r="O673" s="411"/>
      <c r="P673" s="417">
        <v>6.3479929328384799</v>
      </c>
      <c r="Q673" s="237">
        <v>71.015833971702918</v>
      </c>
      <c r="R673" s="237">
        <v>0</v>
      </c>
      <c r="S673" s="237">
        <v>15.498266206245884</v>
      </c>
      <c r="T673" s="237">
        <v>2.4934439738402885</v>
      </c>
      <c r="U673" s="237">
        <v>0.44101926143285292</v>
      </c>
      <c r="V673" s="237">
        <v>2.8288421064195526</v>
      </c>
      <c r="W673" s="237">
        <v>4.0231236415318676</v>
      </c>
      <c r="X673" s="412">
        <v>3.6994708388266351</v>
      </c>
      <c r="Y673" s="270">
        <v>0.61625878622061081</v>
      </c>
      <c r="Z673" s="270">
        <v>75.894883440525959</v>
      </c>
      <c r="AA673" s="270">
        <v>18692.85331346545</v>
      </c>
      <c r="AB673" s="270">
        <v>210.49483687397432</v>
      </c>
      <c r="AC673" s="270">
        <v>3.0613745742454359</v>
      </c>
      <c r="AD673" s="270">
        <v>0.92831082686117194</v>
      </c>
      <c r="AE673" s="270">
        <v>11.252223491433311</v>
      </c>
      <c r="AF673" s="270">
        <v>0.47290314888613122</v>
      </c>
      <c r="AG673" s="270">
        <v>13.126122235493897</v>
      </c>
      <c r="AH673" s="270">
        <v>26.628056341904831</v>
      </c>
      <c r="AI673" s="270">
        <v>3.0149064773593004</v>
      </c>
      <c r="AJ673" s="270">
        <v>8.5766548619073788</v>
      </c>
      <c r="AK673" s="270">
        <v>134.93634324611449</v>
      </c>
      <c r="AL673" s="270">
        <v>12.376431584997489</v>
      </c>
      <c r="AM673" s="270">
        <v>2.2401504054025603</v>
      </c>
      <c r="AN673" s="270">
        <v>147.42210491803399</v>
      </c>
      <c r="AO673" s="270">
        <v>3.4205344977870626</v>
      </c>
      <c r="AP673" s="270">
        <v>3006.2632341233329</v>
      </c>
      <c r="AQ673" s="270">
        <v>0.76075266744440218</v>
      </c>
      <c r="AR673" s="270">
        <v>1.9391148213745419</v>
      </c>
      <c r="AS673" s="270">
        <v>0.26345816161048202</v>
      </c>
      <c r="AT673" s="270">
        <v>1.4249562217770801</v>
      </c>
      <c r="AU673" s="270">
        <v>6.5600276987478745</v>
      </c>
      <c r="AV673" s="270">
        <v>0.25885593301764825</v>
      </c>
      <c r="AW673" s="270">
        <v>0.6624340390331338</v>
      </c>
      <c r="AX673" s="270">
        <v>9.1276123047581537E-2</v>
      </c>
      <c r="AY673" s="270">
        <v>0.57980041686657047</v>
      </c>
      <c r="AZ673" s="270">
        <v>8.717515817167866E-2</v>
      </c>
      <c r="BA673" s="270">
        <v>29.156191382196301</v>
      </c>
      <c r="BB673" s="270">
        <v>14.266599528854476</v>
      </c>
      <c r="BC673" s="270">
        <v>22.294648818286003</v>
      </c>
      <c r="BD673" s="270">
        <v>74.312997268549125</v>
      </c>
      <c r="BE673" s="270">
        <v>52.952045761099001</v>
      </c>
      <c r="BF673" s="270">
        <v>148.58616233188155</v>
      </c>
      <c r="BG673" s="26"/>
    </row>
    <row r="674" spans="1:59" s="96" customFormat="1" ht="12.75" x14ac:dyDescent="0.2">
      <c r="A674" s="13">
        <v>0.999999999999998</v>
      </c>
      <c r="B674" s="279">
        <v>840</v>
      </c>
      <c r="C674" s="408">
        <v>15.135671144734999</v>
      </c>
      <c r="D674" s="408">
        <v>21.452558279270299</v>
      </c>
      <c r="E674" s="408"/>
      <c r="F674" s="408">
        <v>9.3075440744167395</v>
      </c>
      <c r="G674" s="408">
        <v>27.808317237574101</v>
      </c>
      <c r="H674" s="408"/>
      <c r="I674" s="408">
        <v>21.502904143510399</v>
      </c>
      <c r="J674" s="408">
        <v>4.2824295189553503</v>
      </c>
      <c r="K674" s="408"/>
      <c r="L674" s="408"/>
      <c r="M674" s="408"/>
      <c r="N674" s="408"/>
      <c r="O674" s="411">
        <v>0.51057560153823101</v>
      </c>
      <c r="P674" s="417">
        <v>6.5752537083393996</v>
      </c>
      <c r="Q674" s="237">
        <v>71.041109991601189</v>
      </c>
      <c r="R674" s="237">
        <v>0</v>
      </c>
      <c r="S674" s="237">
        <v>15.671174659766212</v>
      </c>
      <c r="T674" s="237">
        <v>2.2299364315473795</v>
      </c>
      <c r="U674" s="237">
        <v>0.41311211710909496</v>
      </c>
      <c r="V674" s="237">
        <v>2.6846552998685453</v>
      </c>
      <c r="W674" s="237">
        <v>4.3203754046465006</v>
      </c>
      <c r="X674" s="412">
        <v>3.6396360954610718</v>
      </c>
      <c r="Y674" s="270">
        <v>0.62061686795741455</v>
      </c>
      <c r="Z674" s="270">
        <v>74.152242029178439</v>
      </c>
      <c r="AA674" s="270">
        <v>19474.328765328304</v>
      </c>
      <c r="AB674" s="270">
        <v>216.06384306731871</v>
      </c>
      <c r="AC674" s="270">
        <v>2.9784773962657751</v>
      </c>
      <c r="AD674" s="270">
        <v>0.89946641393664706</v>
      </c>
      <c r="AE674" s="270">
        <v>3.0564157469898507</v>
      </c>
      <c r="AF674" s="270">
        <v>0.13635144458353596</v>
      </c>
      <c r="AG674" s="270">
        <v>13.592912012023335</v>
      </c>
      <c r="AH674" s="270">
        <v>27.949000644193685</v>
      </c>
      <c r="AI674" s="270">
        <v>3.1989249292341078</v>
      </c>
      <c r="AJ674" s="270">
        <v>8.8224351150224329</v>
      </c>
      <c r="AK674" s="270">
        <v>148.37847215309455</v>
      </c>
      <c r="AL674" s="270">
        <v>13.28964837004747</v>
      </c>
      <c r="AM674" s="270">
        <v>2.2805523611278047</v>
      </c>
      <c r="AN674" s="270">
        <v>140.1470882942279</v>
      </c>
      <c r="AO674" s="270">
        <v>3.3545326410154521</v>
      </c>
      <c r="AP674" s="270">
        <v>1788.409032143187</v>
      </c>
      <c r="AQ674" s="270">
        <v>0.77505231153658394</v>
      </c>
      <c r="AR674" s="270">
        <v>1.8162747300064943</v>
      </c>
      <c r="AS674" s="270">
        <v>0.23699421145937374</v>
      </c>
      <c r="AT674" s="270">
        <v>1.2393349097095534</v>
      </c>
      <c r="AU674" s="270">
        <v>5.6076230743203244</v>
      </c>
      <c r="AV674" s="270">
        <v>0.21969109021256988</v>
      </c>
      <c r="AW674" s="270">
        <v>0.55247551320837551</v>
      </c>
      <c r="AX674" s="270">
        <v>7.5202447732944502E-2</v>
      </c>
      <c r="AY674" s="270">
        <v>0.47381591894746217</v>
      </c>
      <c r="AZ674" s="270">
        <v>7.0824314289070017E-2</v>
      </c>
      <c r="BA674" s="270">
        <v>25.285242270938763</v>
      </c>
      <c r="BB674" s="270">
        <v>15.495057243227647</v>
      </c>
      <c r="BC674" s="270">
        <v>23.768932884827073</v>
      </c>
      <c r="BD674" s="270">
        <v>70.501911631476403</v>
      </c>
      <c r="BE674" s="270">
        <v>49.45006549612684</v>
      </c>
      <c r="BF674" s="270">
        <v>152.44992321588063</v>
      </c>
      <c r="BG674" s="26"/>
    </row>
    <row r="675" spans="1:59" s="96" customFormat="1" ht="12.75" x14ac:dyDescent="0.2">
      <c r="A675" s="13">
        <v>1.05</v>
      </c>
      <c r="B675" s="279">
        <v>840</v>
      </c>
      <c r="C675" s="408">
        <v>15.722313835154001</v>
      </c>
      <c r="D675" s="408">
        <v>22.213758370933601</v>
      </c>
      <c r="E675" s="408"/>
      <c r="F675" s="408">
        <v>8.6817466459177695</v>
      </c>
      <c r="G675" s="408">
        <v>23.544993076655601</v>
      </c>
      <c r="H675" s="408"/>
      <c r="I675" s="408">
        <v>25.218649839437301</v>
      </c>
      <c r="J675" s="408">
        <v>4.0129211542029104</v>
      </c>
      <c r="K675" s="408"/>
      <c r="L675" s="408"/>
      <c r="M675" s="408"/>
      <c r="N675" s="408"/>
      <c r="O675" s="411">
        <v>0.60561707769892703</v>
      </c>
      <c r="P675" s="417">
        <v>6.8042523480915804</v>
      </c>
      <c r="Q675" s="237">
        <v>71.085301436144874</v>
      </c>
      <c r="R675" s="237">
        <v>0</v>
      </c>
      <c r="S675" s="237">
        <v>15.850994840149232</v>
      </c>
      <c r="T675" s="237">
        <v>1.9512543798723012</v>
      </c>
      <c r="U675" s="237">
        <v>0.37880696631322303</v>
      </c>
      <c r="V675" s="237">
        <v>2.5836368612402283</v>
      </c>
      <c r="W675" s="237">
        <v>4.5422406303528975</v>
      </c>
      <c r="X675" s="412">
        <v>3.6077648859272164</v>
      </c>
      <c r="Y675" s="270">
        <v>0.62584255118121468</v>
      </c>
      <c r="Z675" s="270">
        <v>72.820807011846298</v>
      </c>
      <c r="AA675" s="270">
        <v>20213.822785328543</v>
      </c>
      <c r="AB675" s="270">
        <v>218.06601442568336</v>
      </c>
      <c r="AC675" s="270">
        <v>2.9175251492662237</v>
      </c>
      <c r="AD675" s="270">
        <v>0.87834807468737608</v>
      </c>
      <c r="AE675" s="270">
        <v>2.6919829781940465</v>
      </c>
      <c r="AF675" s="270">
        <v>0.12089778269015942</v>
      </c>
      <c r="AG675" s="270">
        <v>14.020992489303397</v>
      </c>
      <c r="AH675" s="270">
        <v>29.275783362668111</v>
      </c>
      <c r="AI675" s="270">
        <v>3.3932839594648079</v>
      </c>
      <c r="AJ675" s="270">
        <v>8.9822537000519223</v>
      </c>
      <c r="AK675" s="270">
        <v>157.46767515143793</v>
      </c>
      <c r="AL675" s="270">
        <v>14.286008106155066</v>
      </c>
      <c r="AM675" s="270">
        <v>2.3423994198995186</v>
      </c>
      <c r="AN675" s="270">
        <v>136.06943409067981</v>
      </c>
      <c r="AO675" s="270">
        <v>3.3761731156946908</v>
      </c>
      <c r="AP675" s="270">
        <v>1679.7536370212772</v>
      </c>
      <c r="AQ675" s="270">
        <v>0.79029181749823341</v>
      </c>
      <c r="AR675" s="270">
        <v>1.7466667847891904</v>
      </c>
      <c r="AS675" s="270">
        <v>0.22146251918077939</v>
      </c>
      <c r="AT675" s="270">
        <v>1.1323309081792559</v>
      </c>
      <c r="AU675" s="270">
        <v>5.0668653606610894</v>
      </c>
      <c r="AV675" s="270">
        <v>0.19761260210298523</v>
      </c>
      <c r="AW675" s="270">
        <v>0.49161846700890044</v>
      </c>
      <c r="AX675" s="270">
        <v>6.6427040980402849E-2</v>
      </c>
      <c r="AY675" s="270">
        <v>0.41649567337818172</v>
      </c>
      <c r="AZ675" s="270">
        <v>6.2039162782974298E-2</v>
      </c>
      <c r="BA675" s="270">
        <v>23.007521757011887</v>
      </c>
      <c r="BB675" s="270">
        <v>16.839457025693857</v>
      </c>
      <c r="BC675" s="270">
        <v>25.007891051883487</v>
      </c>
      <c r="BD675" s="270">
        <v>66.864372326399476</v>
      </c>
      <c r="BE675" s="270">
        <v>47.230550452198223</v>
      </c>
      <c r="BF675" s="270">
        <v>154.14684352102941</v>
      </c>
      <c r="BG675" s="26"/>
    </row>
    <row r="676" spans="1:59" s="96" customFormat="1" ht="12.75" x14ac:dyDescent="0.2">
      <c r="A676" s="13">
        <v>1.1000000000000001</v>
      </c>
      <c r="B676" s="279">
        <v>840</v>
      </c>
      <c r="C676" s="408">
        <v>16.312648455018198</v>
      </c>
      <c r="D676" s="408">
        <v>22.941105548071899</v>
      </c>
      <c r="E676" s="408"/>
      <c r="F676" s="408">
        <v>8.0634856682393892</v>
      </c>
      <c r="G676" s="408">
        <v>19.333773899310401</v>
      </c>
      <c r="H676" s="408"/>
      <c r="I676" s="408">
        <v>28.907738175643601</v>
      </c>
      <c r="J676" s="408">
        <v>3.7423255218209399</v>
      </c>
      <c r="K676" s="408"/>
      <c r="L676" s="408"/>
      <c r="M676" s="408"/>
      <c r="N676" s="408"/>
      <c r="O676" s="411">
        <v>0.69892273189551102</v>
      </c>
      <c r="P676" s="417">
        <v>7.0104620704697398</v>
      </c>
      <c r="Q676" s="237">
        <v>71.11479215710547</v>
      </c>
      <c r="R676" s="237">
        <v>0</v>
      </c>
      <c r="S676" s="237">
        <v>16.01644129433673</v>
      </c>
      <c r="T676" s="237">
        <v>1.7057101403449701</v>
      </c>
      <c r="U676" s="237">
        <v>0.34932986989999121</v>
      </c>
      <c r="V676" s="237">
        <v>2.4848997611105048</v>
      </c>
      <c r="W676" s="237">
        <v>4.7565233890619716</v>
      </c>
      <c r="X676" s="412">
        <v>3.5723033881403659</v>
      </c>
      <c r="Y676" s="270">
        <v>0.63075610991172326</v>
      </c>
      <c r="Z676" s="270">
        <v>71.509977562358756</v>
      </c>
      <c r="AA676" s="270">
        <v>20992.493588201087</v>
      </c>
      <c r="AB676" s="270">
        <v>219.98911446430188</v>
      </c>
      <c r="AC676" s="270">
        <v>2.8585786834351206</v>
      </c>
      <c r="AD676" s="270">
        <v>0.85798333122625015</v>
      </c>
      <c r="AE676" s="270">
        <v>2.4097460570781948</v>
      </c>
      <c r="AF676" s="270">
        <v>0.10878936223021977</v>
      </c>
      <c r="AG676" s="270">
        <v>14.465412587508307</v>
      </c>
      <c r="AH676" s="270">
        <v>30.70614831560399</v>
      </c>
      <c r="AI676" s="270">
        <v>3.6090334111588001</v>
      </c>
      <c r="AJ676" s="270">
        <v>9.1422860103316648</v>
      </c>
      <c r="AK676" s="270">
        <v>167.58885009407544</v>
      </c>
      <c r="AL676" s="270">
        <v>15.42506668195962</v>
      </c>
      <c r="AM676" s="270">
        <v>2.4061649645728096</v>
      </c>
      <c r="AN676" s="270">
        <v>132.22578934537856</v>
      </c>
      <c r="AO676" s="270">
        <v>3.3972130702026777</v>
      </c>
      <c r="AP676" s="270">
        <v>1585.1662261906822</v>
      </c>
      <c r="AQ676" s="270">
        <v>0.80573731328066067</v>
      </c>
      <c r="AR676" s="270">
        <v>1.6822467552377094</v>
      </c>
      <c r="AS676" s="270">
        <v>0.20789897807454272</v>
      </c>
      <c r="AT676" s="270">
        <v>1.042811482101643</v>
      </c>
      <c r="AU676" s="270">
        <v>4.623724645969137</v>
      </c>
      <c r="AV676" s="270">
        <v>0.17966953474655889</v>
      </c>
      <c r="AW676" s="270">
        <v>0.4431266609068415</v>
      </c>
      <c r="AX676" s="270">
        <v>5.9527429524066706E-2</v>
      </c>
      <c r="AY676" s="270">
        <v>0.37182086098314299</v>
      </c>
      <c r="AZ676" s="270">
        <v>5.52348700649649E-2</v>
      </c>
      <c r="BA676" s="270">
        <v>21.116178163039763</v>
      </c>
      <c r="BB676" s="270">
        <v>18.417086771623985</v>
      </c>
      <c r="BC676" s="270">
        <v>26.374715663905157</v>
      </c>
      <c r="BD676" s="270">
        <v>63.617760400375083</v>
      </c>
      <c r="BE676" s="270">
        <v>45.226828099603509</v>
      </c>
      <c r="BF676" s="270">
        <v>155.82319689716024</v>
      </c>
      <c r="BG676" s="26"/>
    </row>
    <row r="677" spans="1:59" s="96" customFormat="1" ht="12.75" x14ac:dyDescent="0.2">
      <c r="A677" s="13">
        <v>1.1499999999999999</v>
      </c>
      <c r="B677" s="279">
        <v>840</v>
      </c>
      <c r="C677" s="408">
        <v>16.7759457744075</v>
      </c>
      <c r="D677" s="408">
        <v>23.6817446139151</v>
      </c>
      <c r="E677" s="408"/>
      <c r="F677" s="408">
        <v>7.6187260157095196</v>
      </c>
      <c r="G677" s="408">
        <v>15.5720032920278</v>
      </c>
      <c r="H677" s="408"/>
      <c r="I677" s="408">
        <v>32.097411746317398</v>
      </c>
      <c r="J677" s="408">
        <v>3.48002027179494</v>
      </c>
      <c r="K677" s="408"/>
      <c r="L677" s="408"/>
      <c r="M677" s="408"/>
      <c r="N677" s="408"/>
      <c r="O677" s="411">
        <v>0.77414828582770201</v>
      </c>
      <c r="P677" s="417">
        <v>7.2201725618511698</v>
      </c>
      <c r="Q677" s="237">
        <v>71.124701630714199</v>
      </c>
      <c r="R677" s="237">
        <v>0</v>
      </c>
      <c r="S677" s="237">
        <v>16.174646630081437</v>
      </c>
      <c r="T677" s="237">
        <v>1.4949810759776789</v>
      </c>
      <c r="U677" s="237">
        <v>0.32017992929182615</v>
      </c>
      <c r="V677" s="237">
        <v>2.3850839150920322</v>
      </c>
      <c r="W677" s="237">
        <v>4.957364478608242</v>
      </c>
      <c r="X677" s="412">
        <v>3.543042340234579</v>
      </c>
      <c r="Y677" s="270">
        <v>0.6369347120719</v>
      </c>
      <c r="Z677" s="270">
        <v>70.592138039417208</v>
      </c>
      <c r="AA677" s="270">
        <v>21773.871132104225</v>
      </c>
      <c r="AB677" s="270">
        <v>221.33703313192535</v>
      </c>
      <c r="AC677" s="270">
        <v>2.814093540734711</v>
      </c>
      <c r="AD677" s="270">
        <v>0.84291507963852053</v>
      </c>
      <c r="AE677" s="270">
        <v>2.2233035928797826</v>
      </c>
      <c r="AF677" s="270">
        <v>0.10076275609907706</v>
      </c>
      <c r="AG677" s="270">
        <v>14.901785846668567</v>
      </c>
      <c r="AH677" s="270">
        <v>32.138224496082735</v>
      </c>
      <c r="AI677" s="270">
        <v>3.8296805948695223</v>
      </c>
      <c r="AJ677" s="270">
        <v>9.2841880525551357</v>
      </c>
      <c r="AK677" s="270">
        <v>176.25023056315524</v>
      </c>
      <c r="AL677" s="270">
        <v>16.623412051543877</v>
      </c>
      <c r="AM677" s="270">
        <v>2.4701213367737207</v>
      </c>
      <c r="AN677" s="270">
        <v>129.352607293657</v>
      </c>
      <c r="AO677" s="270">
        <v>3.4251922352447046</v>
      </c>
      <c r="AP677" s="270">
        <v>1519.4246719874091</v>
      </c>
      <c r="AQ677" s="270">
        <v>0.81979476570161114</v>
      </c>
      <c r="AR677" s="270">
        <v>1.6323654328756405</v>
      </c>
      <c r="AS677" s="270">
        <v>0.19762169569453791</v>
      </c>
      <c r="AT677" s="270">
        <v>0.97670629821077881</v>
      </c>
      <c r="AU677" s="270">
        <v>4.3008458026439422</v>
      </c>
      <c r="AV677" s="270">
        <v>0.16666734631658692</v>
      </c>
      <c r="AW677" s="270">
        <v>0.40844662491224265</v>
      </c>
      <c r="AX677" s="270">
        <v>5.4637033395323782E-2</v>
      </c>
      <c r="AY677" s="270">
        <v>0.34034155110679337</v>
      </c>
      <c r="AZ677" s="270">
        <v>5.0460520660783104E-2</v>
      </c>
      <c r="BA677" s="270">
        <v>19.727927127994423</v>
      </c>
      <c r="BB677" s="270">
        <v>20.10897058234896</v>
      </c>
      <c r="BC677" s="270">
        <v>27.679655120033235</v>
      </c>
      <c r="BD677" s="270">
        <v>60.956340692799756</v>
      </c>
      <c r="BE677" s="270">
        <v>43.597124022805225</v>
      </c>
      <c r="BF677" s="270">
        <v>157.59855944150686</v>
      </c>
      <c r="BG677" s="26"/>
    </row>
    <row r="678" spans="1:59" s="96" customFormat="1" ht="12.75" x14ac:dyDescent="0.2">
      <c r="A678" s="13">
        <v>1.2</v>
      </c>
      <c r="B678" s="279">
        <v>840</v>
      </c>
      <c r="C678" s="408">
        <v>17.242545758271699</v>
      </c>
      <c r="D678" s="408">
        <v>24.436909101875401</v>
      </c>
      <c r="E678" s="408"/>
      <c r="F678" s="408">
        <v>7.1769009346909698</v>
      </c>
      <c r="G678" s="408">
        <v>11.8097770172055</v>
      </c>
      <c r="H678" s="408"/>
      <c r="I678" s="408">
        <v>35.264856177204003</v>
      </c>
      <c r="J678" s="408">
        <v>3.2199217413352401</v>
      </c>
      <c r="K678" s="408"/>
      <c r="L678" s="408"/>
      <c r="M678" s="408"/>
      <c r="N678" s="408"/>
      <c r="O678" s="411">
        <v>0.84908926941717699</v>
      </c>
      <c r="P678" s="417">
        <v>7.4166843455218396</v>
      </c>
      <c r="Q678" s="237">
        <v>71.125803852604207</v>
      </c>
      <c r="R678" s="237">
        <v>0</v>
      </c>
      <c r="S678" s="237">
        <v>16.316946831663167</v>
      </c>
      <c r="T678" s="237">
        <v>1.3122612564473475</v>
      </c>
      <c r="U678" s="237">
        <v>0.295132469230658</v>
      </c>
      <c r="V678" s="237">
        <v>2.2946038795851242</v>
      </c>
      <c r="W678" s="237">
        <v>5.1381556571133986</v>
      </c>
      <c r="X678" s="412">
        <v>3.5170960533560947</v>
      </c>
      <c r="Y678" s="270">
        <v>0.64312195622596957</v>
      </c>
      <c r="Z678" s="270">
        <v>69.684093975083641</v>
      </c>
      <c r="AA678" s="270">
        <v>22611.836200692625</v>
      </c>
      <c r="AB678" s="270">
        <v>222.64563336878177</v>
      </c>
      <c r="AC678" s="270">
        <v>2.7703489444125369</v>
      </c>
      <c r="AD678" s="270">
        <v>0.82822724304937678</v>
      </c>
      <c r="AE678" s="270">
        <v>2.0641865629505376</v>
      </c>
      <c r="AF678" s="270">
        <v>9.3864784230443324E-2</v>
      </c>
      <c r="AG678" s="270">
        <v>15.362878070739283</v>
      </c>
      <c r="AH678" s="270">
        <v>33.706972928891716</v>
      </c>
      <c r="AI678" s="270">
        <v>4.0788329164119626</v>
      </c>
      <c r="AJ678" s="270">
        <v>9.4287555172575725</v>
      </c>
      <c r="AK678" s="270">
        <v>185.79637182261203</v>
      </c>
      <c r="AL678" s="270">
        <v>18.02352372929214</v>
      </c>
      <c r="AM678" s="270">
        <v>2.5382021280451315</v>
      </c>
      <c r="AN678" s="270">
        <v>126.62284329202441</v>
      </c>
      <c r="AO678" s="270">
        <v>3.4539881674082529</v>
      </c>
      <c r="AP678" s="270">
        <v>1459.384311984905</v>
      </c>
      <c r="AQ678" s="270">
        <v>0.83449759665642631</v>
      </c>
      <c r="AR678" s="270">
        <v>1.5860391847920874</v>
      </c>
      <c r="AS678" s="270">
        <v>0.18840412961104633</v>
      </c>
      <c r="AT678" s="270">
        <v>0.91896296893064766</v>
      </c>
      <c r="AU678" s="270">
        <v>4.0222884487670889</v>
      </c>
      <c r="AV678" s="270">
        <v>0.15550495896106323</v>
      </c>
      <c r="AW678" s="270">
        <v>0.37901358878277885</v>
      </c>
      <c r="AX678" s="270">
        <v>5.0518005530479686E-2</v>
      </c>
      <c r="AY678" s="270">
        <v>0.31395754128883435</v>
      </c>
      <c r="AZ678" s="270">
        <v>4.6472858754980764E-2</v>
      </c>
      <c r="BA678" s="270">
        <v>18.52121631641937</v>
      </c>
      <c r="BB678" s="270">
        <v>22.145433689747655</v>
      </c>
      <c r="BC678" s="270">
        <v>29.113866484204422</v>
      </c>
      <c r="BD678" s="270">
        <v>58.509881442599273</v>
      </c>
      <c r="BE678" s="270">
        <v>42.085370125676</v>
      </c>
      <c r="BF678" s="270">
        <v>159.4611586536476</v>
      </c>
      <c r="BG678" s="26"/>
    </row>
    <row r="679" spans="1:59" s="96" customFormat="1" ht="12.75" x14ac:dyDescent="0.2">
      <c r="A679" s="13">
        <v>1.25</v>
      </c>
      <c r="B679" s="279">
        <v>840</v>
      </c>
      <c r="C679" s="408">
        <v>17.655540135944801</v>
      </c>
      <c r="D679" s="408">
        <v>25.258532171844301</v>
      </c>
      <c r="E679" s="408"/>
      <c r="F679" s="408">
        <v>6.8025210374857696</v>
      </c>
      <c r="G679" s="408">
        <v>8.2605438494424206</v>
      </c>
      <c r="H679" s="408"/>
      <c r="I679" s="408">
        <v>38.140307797483402</v>
      </c>
      <c r="J679" s="408">
        <v>2.9682539932490801</v>
      </c>
      <c r="K679" s="408"/>
      <c r="L679" s="408"/>
      <c r="M679" s="408"/>
      <c r="N679" s="408"/>
      <c r="O679" s="411">
        <v>0.91430101455018498</v>
      </c>
      <c r="P679" s="417">
        <v>7.6108137888782403</v>
      </c>
      <c r="Q679" s="237">
        <v>71.110042249469046</v>
      </c>
      <c r="R679" s="237">
        <v>0</v>
      </c>
      <c r="S679" s="237">
        <v>16.444190968241713</v>
      </c>
      <c r="T679" s="237">
        <v>1.1643764135743639</v>
      </c>
      <c r="U679" s="237">
        <v>0.27311481623113482</v>
      </c>
      <c r="V679" s="237">
        <v>2.18918950730309</v>
      </c>
      <c r="W679" s="237">
        <v>5.3199686474310539</v>
      </c>
      <c r="X679" s="412">
        <v>3.4991173977495951</v>
      </c>
      <c r="Y679" s="270">
        <v>0.64983727006787484</v>
      </c>
      <c r="Z679" s="270">
        <v>68.933797809242321</v>
      </c>
      <c r="AA679" s="270">
        <v>23480.825815403674</v>
      </c>
      <c r="AB679" s="270">
        <v>223.74726609140185</v>
      </c>
      <c r="AC679" s="270">
        <v>2.7320267029145748</v>
      </c>
      <c r="AD679" s="270">
        <v>0.81576772724653657</v>
      </c>
      <c r="AE679" s="270">
        <v>1.9438697008365384</v>
      </c>
      <c r="AF679" s="270">
        <v>8.8640481783327646E-2</v>
      </c>
      <c r="AG679" s="270">
        <v>15.832640702400695</v>
      </c>
      <c r="AH679" s="270">
        <v>35.352765318318355</v>
      </c>
      <c r="AI679" s="270">
        <v>4.347727274366318</v>
      </c>
      <c r="AJ679" s="270">
        <v>9.567790633944508</v>
      </c>
      <c r="AK679" s="270">
        <v>195.05992906245359</v>
      </c>
      <c r="AL679" s="270">
        <v>19.59204475725873</v>
      </c>
      <c r="AM679" s="270">
        <v>2.6099746447666679</v>
      </c>
      <c r="AN679" s="270">
        <v>124.39570162330909</v>
      </c>
      <c r="AO679" s="270">
        <v>3.4874784009162911</v>
      </c>
      <c r="AP679" s="270">
        <v>1413.1235371644939</v>
      </c>
      <c r="AQ679" s="270">
        <v>0.84938881855936677</v>
      </c>
      <c r="AR679" s="270">
        <v>1.5480884631802991</v>
      </c>
      <c r="AS679" s="270">
        <v>0.18089801662219826</v>
      </c>
      <c r="AT679" s="270">
        <v>0.8726325534483238</v>
      </c>
      <c r="AU679" s="270">
        <v>3.8005610493205477</v>
      </c>
      <c r="AV679" s="270">
        <v>0.14664867111689778</v>
      </c>
      <c r="AW679" s="270">
        <v>0.35584219450753851</v>
      </c>
      <c r="AX679" s="270">
        <v>4.7292257696393676E-2</v>
      </c>
      <c r="AY679" s="270">
        <v>0.29336591119942557</v>
      </c>
      <c r="AZ679" s="270">
        <v>4.3368206203100959E-2</v>
      </c>
      <c r="BA679" s="270">
        <v>17.557572427904727</v>
      </c>
      <c r="BB679" s="270">
        <v>24.494756846214432</v>
      </c>
      <c r="BC679" s="270">
        <v>30.54787273242454</v>
      </c>
      <c r="BD679" s="270">
        <v>56.369734114122465</v>
      </c>
      <c r="BE679" s="270">
        <v>40.760267281627634</v>
      </c>
      <c r="BF679" s="270">
        <v>161.49774867405395</v>
      </c>
      <c r="BG679" s="26"/>
    </row>
    <row r="680" spans="1:59" s="96" customFormat="1" ht="12.75" x14ac:dyDescent="0.2">
      <c r="A680" s="13">
        <v>1.2999999999999901</v>
      </c>
      <c r="B680" s="279">
        <v>840</v>
      </c>
      <c r="C680" s="408">
        <v>17.995843514836899</v>
      </c>
      <c r="D680" s="408">
        <v>26.1308629816142</v>
      </c>
      <c r="E680" s="408"/>
      <c r="F680" s="408">
        <v>6.4432481999088402</v>
      </c>
      <c r="G680" s="408">
        <v>4.94865117443047</v>
      </c>
      <c r="H680" s="408"/>
      <c r="I680" s="408">
        <v>40.785680921891597</v>
      </c>
      <c r="J680" s="408">
        <v>2.7230851876519502</v>
      </c>
      <c r="K680" s="408"/>
      <c r="L680" s="408"/>
      <c r="M680" s="408"/>
      <c r="N680" s="408"/>
      <c r="O680" s="411">
        <v>0.97262801966601098</v>
      </c>
      <c r="P680" s="417">
        <v>7.8066922078041996</v>
      </c>
      <c r="Q680" s="237">
        <v>71.084837481299388</v>
      </c>
      <c r="R680" s="237">
        <v>0</v>
      </c>
      <c r="S680" s="237">
        <v>16.589772124519538</v>
      </c>
      <c r="T680" s="237">
        <v>1.0082823635605342</v>
      </c>
      <c r="U680" s="237">
        <v>0.2475759836892221</v>
      </c>
      <c r="V680" s="237">
        <v>2.1314112860119221</v>
      </c>
      <c r="W680" s="237">
        <v>5.443952834759604</v>
      </c>
      <c r="X680" s="412">
        <v>3.4941679261597796</v>
      </c>
      <c r="Y680" s="270">
        <v>0.65777210456340818</v>
      </c>
      <c r="Z680" s="270">
        <v>68.408772225665103</v>
      </c>
      <c r="AA680" s="270">
        <v>24407.863698607467</v>
      </c>
      <c r="AB680" s="270">
        <v>225.27665484773576</v>
      </c>
      <c r="AC680" s="270">
        <v>2.7015828991768545</v>
      </c>
      <c r="AD680" s="270">
        <v>0.80617370815378708</v>
      </c>
      <c r="AE680" s="270">
        <v>1.8482686984386707</v>
      </c>
      <c r="AF680" s="270">
        <v>8.4474775712964981E-2</v>
      </c>
      <c r="AG680" s="270">
        <v>16.329723511886357</v>
      </c>
      <c r="AH680" s="270">
        <v>37.100743610945422</v>
      </c>
      <c r="AI680" s="270">
        <v>4.6384490798359872</v>
      </c>
      <c r="AJ680" s="270">
        <v>9.7207584479366034</v>
      </c>
      <c r="AK680" s="270">
        <v>204.92248806721909</v>
      </c>
      <c r="AL680" s="270">
        <v>21.348181750950655</v>
      </c>
      <c r="AM680" s="270">
        <v>2.6828047299615063</v>
      </c>
      <c r="AN680" s="270">
        <v>122.54559689552745</v>
      </c>
      <c r="AO680" s="270">
        <v>3.5232282428945467</v>
      </c>
      <c r="AP680" s="270">
        <v>1375.1427061497238</v>
      </c>
      <c r="AQ680" s="270">
        <v>0.86445312398824348</v>
      </c>
      <c r="AR680" s="270">
        <v>1.515446326122547</v>
      </c>
      <c r="AS680" s="270">
        <v>0.17455250784474596</v>
      </c>
      <c r="AT680" s="270">
        <v>0.83410504825196252</v>
      </c>
      <c r="AU680" s="270">
        <v>3.6176269972043711</v>
      </c>
      <c r="AV680" s="270">
        <v>0.13936467774932679</v>
      </c>
      <c r="AW680" s="270">
        <v>0.33692302731911933</v>
      </c>
      <c r="AX680" s="270">
        <v>4.467113867440986E-2</v>
      </c>
      <c r="AY680" s="270">
        <v>0.27668586021602681</v>
      </c>
      <c r="AZ680" s="270">
        <v>4.0858839942331894E-2</v>
      </c>
      <c r="BA680" s="270">
        <v>16.758943262199178</v>
      </c>
      <c r="BB680" s="270">
        <v>27.180846028879476</v>
      </c>
      <c r="BC680" s="270">
        <v>31.956240418990632</v>
      </c>
      <c r="BD680" s="270">
        <v>54.501734192618891</v>
      </c>
      <c r="BE680" s="270">
        <v>39.569018267464756</v>
      </c>
      <c r="BF680" s="270">
        <v>163.502814463384</v>
      </c>
      <c r="BG680" s="26"/>
    </row>
    <row r="681" spans="1:59" s="96" customFormat="1" ht="12.75" x14ac:dyDescent="0.2">
      <c r="A681" s="13">
        <v>1.35</v>
      </c>
      <c r="B681" s="279">
        <v>840</v>
      </c>
      <c r="C681" s="408">
        <v>18.341892645731502</v>
      </c>
      <c r="D681" s="408">
        <v>27.029263886792101</v>
      </c>
      <c r="E681" s="408"/>
      <c r="F681" s="408">
        <v>6.1736710803075496</v>
      </c>
      <c r="G681" s="408">
        <v>1.6445597344790299</v>
      </c>
      <c r="H681" s="408"/>
      <c r="I681" s="408">
        <v>43.318940115566299</v>
      </c>
      <c r="J681" s="408">
        <v>2.46400934073595</v>
      </c>
      <c r="K681" s="408"/>
      <c r="L681" s="408"/>
      <c r="M681" s="408"/>
      <c r="N681" s="408"/>
      <c r="O681" s="411">
        <v>1.0276631963876</v>
      </c>
      <c r="P681" s="417">
        <v>7.9958735738105799</v>
      </c>
      <c r="Q681" s="237">
        <v>71.051435217096198</v>
      </c>
      <c r="R681" s="237">
        <v>0</v>
      </c>
      <c r="S681" s="237">
        <v>16.707146407376232</v>
      </c>
      <c r="T681" s="237">
        <v>0.89660099891818756</v>
      </c>
      <c r="U681" s="237">
        <v>0.22976582757990574</v>
      </c>
      <c r="V681" s="237">
        <v>2.0438557687675245</v>
      </c>
      <c r="W681" s="237">
        <v>5.5949630083766859</v>
      </c>
      <c r="X681" s="412">
        <v>3.4762327718852655</v>
      </c>
      <c r="Y681" s="270">
        <v>0.66538844307041056</v>
      </c>
      <c r="Z681" s="270">
        <v>67.847635831166855</v>
      </c>
      <c r="AA681" s="270">
        <v>25373.033096660074</v>
      </c>
      <c r="AB681" s="270">
        <v>225.93950944742525</v>
      </c>
      <c r="AC681" s="270">
        <v>2.6699092790139254</v>
      </c>
      <c r="AD681" s="270">
        <v>0.79635767436209215</v>
      </c>
      <c r="AE681" s="270">
        <v>1.7663559984639658</v>
      </c>
      <c r="AF681" s="270">
        <v>8.0908711137353304E-2</v>
      </c>
      <c r="AG681" s="270">
        <v>16.831300470504232</v>
      </c>
      <c r="AH681" s="270">
        <v>38.981718515570165</v>
      </c>
      <c r="AI681" s="270">
        <v>4.9665197799202963</v>
      </c>
      <c r="AJ681" s="270">
        <v>9.8502396228269742</v>
      </c>
      <c r="AK681" s="270">
        <v>213.72527094524091</v>
      </c>
      <c r="AL681" s="270">
        <v>23.436719879603412</v>
      </c>
      <c r="AM681" s="270">
        <v>2.7631228329155992</v>
      </c>
      <c r="AN681" s="270">
        <v>120.8848807372307</v>
      </c>
      <c r="AO681" s="270">
        <v>3.563044084451171</v>
      </c>
      <c r="AP681" s="270">
        <v>1342.728012169898</v>
      </c>
      <c r="AQ681" s="270">
        <v>0.87965896647218489</v>
      </c>
      <c r="AR681" s="270">
        <v>1.4871171144216848</v>
      </c>
      <c r="AS681" s="270">
        <v>0.1690057784036538</v>
      </c>
      <c r="AT681" s="270">
        <v>0.80067333533810214</v>
      </c>
      <c r="AU681" s="270">
        <v>3.4596024149199667</v>
      </c>
      <c r="AV681" s="270">
        <v>0.13308429334465038</v>
      </c>
      <c r="AW681" s="270">
        <v>0.32068444816616398</v>
      </c>
      <c r="AX681" s="270">
        <v>4.2428304709674902E-2</v>
      </c>
      <c r="AY681" s="270">
        <v>0.26244156902960875</v>
      </c>
      <c r="AZ681" s="270">
        <v>3.8718927683591031E-2</v>
      </c>
      <c r="BA681" s="270">
        <v>16.068369495222633</v>
      </c>
      <c r="BB681" s="270">
        <v>30.547531274068412</v>
      </c>
      <c r="BC681" s="270">
        <v>33.470256014012094</v>
      </c>
      <c r="BD681" s="270">
        <v>52.750353616572028</v>
      </c>
      <c r="BE681" s="270">
        <v>38.486338889468634</v>
      </c>
      <c r="BF681" s="270">
        <v>165.82174900878906</v>
      </c>
      <c r="BG681" s="26"/>
    </row>
    <row r="682" spans="1:59" s="96" customFormat="1" ht="12.75" x14ac:dyDescent="0.2">
      <c r="A682" s="13">
        <v>1.4</v>
      </c>
      <c r="B682" s="279">
        <v>840</v>
      </c>
      <c r="C682" s="408">
        <v>18.348505539241199</v>
      </c>
      <c r="D682" s="408">
        <v>27.4642720390754</v>
      </c>
      <c r="E682" s="408"/>
      <c r="F682" s="408">
        <v>5.7476888144431797</v>
      </c>
      <c r="G682" s="408"/>
      <c r="H682" s="408"/>
      <c r="I682" s="408">
        <v>44.899449500319399</v>
      </c>
      <c r="J682" s="408">
        <v>2.4860739002004899</v>
      </c>
      <c r="K682" s="408"/>
      <c r="L682" s="408"/>
      <c r="M682" s="408"/>
      <c r="N682" s="408"/>
      <c r="O682" s="411">
        <v>1.0540102067203001</v>
      </c>
      <c r="P682" s="417">
        <v>8.1616379698800703</v>
      </c>
      <c r="Q682" s="237">
        <v>71.007501878500051</v>
      </c>
      <c r="R682" s="237">
        <v>0</v>
      </c>
      <c r="S682" s="237">
        <v>16.795547351306404</v>
      </c>
      <c r="T682" s="237">
        <v>0.81334976650742352</v>
      </c>
      <c r="U682" s="237">
        <v>0.21322583503650627</v>
      </c>
      <c r="V682" s="237">
        <v>1.9661555047969002</v>
      </c>
      <c r="W682" s="237">
        <v>5.6999768179749859</v>
      </c>
      <c r="X682" s="412">
        <v>3.5042428458777093</v>
      </c>
      <c r="Y682" s="270">
        <v>0.67599713042378351</v>
      </c>
      <c r="Z682" s="270">
        <v>68.229180715649917</v>
      </c>
      <c r="AA682" s="270">
        <v>26191.990245182471</v>
      </c>
      <c r="AB682" s="270">
        <v>230.55998766528208</v>
      </c>
      <c r="AC682" s="270">
        <v>2.6773259601183139</v>
      </c>
      <c r="AD682" s="270">
        <v>0.79852498153881091</v>
      </c>
      <c r="AE682" s="270">
        <v>1.7317945023470678</v>
      </c>
      <c r="AF682" s="270">
        <v>7.9373638026772525E-2</v>
      </c>
      <c r="AG682" s="270">
        <v>17.29180847847654</v>
      </c>
      <c r="AH682" s="270">
        <v>40.366557936692679</v>
      </c>
      <c r="AI682" s="270">
        <v>5.1838880507393963</v>
      </c>
      <c r="AJ682" s="270">
        <v>10.067875987941907</v>
      </c>
      <c r="AK682" s="270">
        <v>226.25781307017814</v>
      </c>
      <c r="AL682" s="270">
        <v>24.770473680331879</v>
      </c>
      <c r="AM682" s="270">
        <v>2.7981782773548383</v>
      </c>
      <c r="AN682" s="270">
        <v>120.12962834721218</v>
      </c>
      <c r="AO682" s="270">
        <v>3.5872481230121003</v>
      </c>
      <c r="AP682" s="270">
        <v>1326.2499844031006</v>
      </c>
      <c r="AQ682" s="270">
        <v>0.88995110455797222</v>
      </c>
      <c r="AR682" s="270">
        <v>1.4655761172513955</v>
      </c>
      <c r="AS682" s="270">
        <v>0.16538839229669031</v>
      </c>
      <c r="AT682" s="270">
        <v>0.78008612157551471</v>
      </c>
      <c r="AU682" s="270">
        <v>3.3642479414104236</v>
      </c>
      <c r="AV682" s="270">
        <v>0.12932239136778959</v>
      </c>
      <c r="AW682" s="270">
        <v>0.31110887045292424</v>
      </c>
      <c r="AX682" s="270">
        <v>4.1118400930042522E-2</v>
      </c>
      <c r="AY682" s="270">
        <v>0.25417224907122943</v>
      </c>
      <c r="AZ682" s="270">
        <v>3.7481908700701325E-2</v>
      </c>
      <c r="BA682" s="270">
        <v>15.6405373740517</v>
      </c>
      <c r="BB682" s="270">
        <v>32.468821204322978</v>
      </c>
      <c r="BC682" s="270">
        <v>34.32870191695136</v>
      </c>
      <c r="BD682" s="270">
        <v>51.992958958435977</v>
      </c>
      <c r="BE682" s="270">
        <v>37.841938103947861</v>
      </c>
      <c r="BF682" s="270">
        <v>166.24269243923638</v>
      </c>
      <c r="BG682" s="26"/>
    </row>
    <row r="683" spans="1:59" s="96" customFormat="1" ht="12.75" x14ac:dyDescent="0.2">
      <c r="A683" s="13">
        <v>1.45</v>
      </c>
      <c r="B683" s="279">
        <v>840</v>
      </c>
      <c r="C683" s="408">
        <v>18.006512636435801</v>
      </c>
      <c r="D683" s="408">
        <v>27.495902309500401</v>
      </c>
      <c r="E683" s="408"/>
      <c r="F683" s="408">
        <v>5.1668137079440699</v>
      </c>
      <c r="G683" s="408"/>
      <c r="H683" s="408"/>
      <c r="I683" s="408">
        <v>45.482860380083103</v>
      </c>
      <c r="J683" s="408">
        <v>2.79390077193968</v>
      </c>
      <c r="K683" s="408"/>
      <c r="L683" s="408"/>
      <c r="M683" s="408"/>
      <c r="N683" s="408"/>
      <c r="O683" s="411">
        <v>1.0540101940969799</v>
      </c>
      <c r="P683" s="417">
        <v>8.3166494095760708</v>
      </c>
      <c r="Q683" s="237">
        <v>70.956822086620605</v>
      </c>
      <c r="R683" s="237">
        <v>0</v>
      </c>
      <c r="S683" s="237">
        <v>16.861856567172744</v>
      </c>
      <c r="T683" s="237">
        <v>0.74932141533675789</v>
      </c>
      <c r="U683" s="237">
        <v>0.19667181773132159</v>
      </c>
      <c r="V683" s="237">
        <v>1.9064265548556114</v>
      </c>
      <c r="W683" s="237">
        <v>5.765885200816447</v>
      </c>
      <c r="X683" s="412">
        <v>3.5630163574665086</v>
      </c>
      <c r="Y683" s="270">
        <v>0.69030221309669482</v>
      </c>
      <c r="Z683" s="270">
        <v>69.620491045120417</v>
      </c>
      <c r="AA683" s="270">
        <v>26847.444930128699</v>
      </c>
      <c r="AB683" s="270">
        <v>239.72329108488947</v>
      </c>
      <c r="AC683" s="270">
        <v>2.7249253241634381</v>
      </c>
      <c r="AD683" s="270">
        <v>0.81320677835892885</v>
      </c>
      <c r="AE683" s="270">
        <v>1.7360114717360013</v>
      </c>
      <c r="AF683" s="270">
        <v>7.949954056471159E-2</v>
      </c>
      <c r="AG683" s="270">
        <v>17.712329274666352</v>
      </c>
      <c r="AH683" s="270">
        <v>41.157524420088286</v>
      </c>
      <c r="AI683" s="270">
        <v>5.2598086233153563</v>
      </c>
      <c r="AJ683" s="270">
        <v>10.39001958624981</v>
      </c>
      <c r="AK683" s="270">
        <v>243.77716592800459</v>
      </c>
      <c r="AL683" s="270">
        <v>25.055246321004628</v>
      </c>
      <c r="AM683" s="270">
        <v>2.7870823489923819</v>
      </c>
      <c r="AN683" s="270">
        <v>120.29291194701725</v>
      </c>
      <c r="AO683" s="270">
        <v>3.5959443924375991</v>
      </c>
      <c r="AP683" s="270">
        <v>1323.0100546438055</v>
      </c>
      <c r="AQ683" s="270">
        <v>0.89563013097839839</v>
      </c>
      <c r="AR683" s="270">
        <v>1.4516449004462093</v>
      </c>
      <c r="AS683" s="270">
        <v>0.1636273343527232</v>
      </c>
      <c r="AT683" s="270">
        <v>0.77127372030529318</v>
      </c>
      <c r="AU683" s="270">
        <v>3.3253508620876251</v>
      </c>
      <c r="AV683" s="270">
        <v>0.12781495095775855</v>
      </c>
      <c r="AW683" s="270">
        <v>0.3074164643700516</v>
      </c>
      <c r="AX683" s="270">
        <v>4.0625322706257294E-2</v>
      </c>
      <c r="AY683" s="270">
        <v>0.25110713216182512</v>
      </c>
      <c r="AZ683" s="270">
        <v>3.7028494769300868E-2</v>
      </c>
      <c r="BA683" s="270">
        <v>15.452859398872388</v>
      </c>
      <c r="BB683" s="270">
        <v>32.307098447148896</v>
      </c>
      <c r="BC683" s="270">
        <v>34.392812539206737</v>
      </c>
      <c r="BD683" s="270">
        <v>52.144230194900175</v>
      </c>
      <c r="BE683" s="270">
        <v>37.592243125402931</v>
      </c>
      <c r="BF683" s="270">
        <v>164.86777974865581</v>
      </c>
      <c r="BG683" s="26"/>
    </row>
    <row r="684" spans="1:59" s="96" customFormat="1" ht="12.75" x14ac:dyDescent="0.2">
      <c r="A684" s="13">
        <v>1.5</v>
      </c>
      <c r="B684" s="279">
        <v>840</v>
      </c>
      <c r="C684" s="408">
        <v>17.6784065413379</v>
      </c>
      <c r="D684" s="408">
        <v>27.627539868997498</v>
      </c>
      <c r="E684" s="408"/>
      <c r="F684" s="408">
        <v>4.5825457700218202</v>
      </c>
      <c r="G684" s="408"/>
      <c r="H684" s="408"/>
      <c r="I684" s="408">
        <v>45.967510399829798</v>
      </c>
      <c r="J684" s="408">
        <v>3.08998720091722</v>
      </c>
      <c r="K684" s="408"/>
      <c r="L684" s="408"/>
      <c r="M684" s="408"/>
      <c r="N684" s="408"/>
      <c r="O684" s="411">
        <v>1.05401021889583</v>
      </c>
      <c r="P684" s="417">
        <v>8.4710040718728106</v>
      </c>
      <c r="Q684" s="237">
        <v>70.908155369712134</v>
      </c>
      <c r="R684" s="237">
        <v>0</v>
      </c>
      <c r="S684" s="237">
        <v>16.922105589334439</v>
      </c>
      <c r="T684" s="237">
        <v>0.68999690579325856</v>
      </c>
      <c r="U684" s="237">
        <v>0.18058997372720678</v>
      </c>
      <c r="V684" s="237">
        <v>1.85243036547764</v>
      </c>
      <c r="W684" s="237">
        <v>5.8123063201182266</v>
      </c>
      <c r="X684" s="412">
        <v>3.6344154758370864</v>
      </c>
      <c r="Y684" s="270">
        <v>0.70468840558495582</v>
      </c>
      <c r="Z684" s="270">
        <v>71.013094929383911</v>
      </c>
      <c r="AA684" s="270">
        <v>27517.287128146814</v>
      </c>
      <c r="AB684" s="270">
        <v>249.52318061542186</v>
      </c>
      <c r="AC684" s="270">
        <v>2.7712569802343143</v>
      </c>
      <c r="AD684" s="270">
        <v>0.82785039411963679</v>
      </c>
      <c r="AE684" s="270">
        <v>1.7401577009689544</v>
      </c>
      <c r="AF684" s="270">
        <v>7.9622493138198011E-2</v>
      </c>
      <c r="AG684" s="270">
        <v>18.143026458956605</v>
      </c>
      <c r="AH684" s="270">
        <v>41.961746167342767</v>
      </c>
      <c r="AI684" s="270">
        <v>5.3362328755245541</v>
      </c>
      <c r="AJ684" s="270">
        <v>10.72870904516741</v>
      </c>
      <c r="AK684" s="270">
        <v>264.2761990024477</v>
      </c>
      <c r="AL684" s="270">
        <v>25.344700626832658</v>
      </c>
      <c r="AM684" s="270">
        <v>2.7791675080119944</v>
      </c>
      <c r="AN684" s="270">
        <v>120.51965327996345</v>
      </c>
      <c r="AO684" s="270">
        <v>3.6052558339799408</v>
      </c>
      <c r="AP684" s="270">
        <v>1320.3363992200757</v>
      </c>
      <c r="AQ684" s="270">
        <v>0.90231383534848064</v>
      </c>
      <c r="AR684" s="270">
        <v>1.4403805137241807</v>
      </c>
      <c r="AS684" s="270">
        <v>0.16219614813849062</v>
      </c>
      <c r="AT684" s="270">
        <v>0.76410201501471897</v>
      </c>
      <c r="AU684" s="270">
        <v>3.2936893255397104</v>
      </c>
      <c r="AV684" s="270">
        <v>0.12658787926738177</v>
      </c>
      <c r="AW684" s="270">
        <v>0.30441121479648203</v>
      </c>
      <c r="AX684" s="270">
        <v>4.0224096238931174E-2</v>
      </c>
      <c r="AY684" s="270">
        <v>0.24861353145319307</v>
      </c>
      <c r="AZ684" s="270">
        <v>3.6659697773135685E-2</v>
      </c>
      <c r="BA684" s="270">
        <v>15.300312934694757</v>
      </c>
      <c r="BB684" s="270">
        <v>32.154689889393048</v>
      </c>
      <c r="BC684" s="270">
        <v>34.388993842068679</v>
      </c>
      <c r="BD684" s="270">
        <v>52.290239138608058</v>
      </c>
      <c r="BE684" s="270">
        <v>37.345274385934317</v>
      </c>
      <c r="BF684" s="270">
        <v>163.69913500508852</v>
      </c>
      <c r="BG684" s="26"/>
    </row>
    <row r="685" spans="1:59" s="96" customFormat="1" ht="12.75" x14ac:dyDescent="0.2">
      <c r="A685" s="13">
        <v>1.5499999999999901</v>
      </c>
      <c r="B685" s="279">
        <v>840</v>
      </c>
      <c r="C685" s="408">
        <v>17.355352511304101</v>
      </c>
      <c r="D685" s="408">
        <v>27.8305136227909</v>
      </c>
      <c r="E685" s="408"/>
      <c r="F685" s="408">
        <v>3.9338066870337398</v>
      </c>
      <c r="G685" s="408"/>
      <c r="H685" s="408"/>
      <c r="I685" s="408">
        <v>46.431661413120402</v>
      </c>
      <c r="J685" s="408">
        <v>3.3946555584377802</v>
      </c>
      <c r="K685" s="408"/>
      <c r="L685" s="408"/>
      <c r="M685" s="408"/>
      <c r="N685" s="408"/>
      <c r="O685" s="411">
        <v>1.0540102073130899</v>
      </c>
      <c r="P685" s="417">
        <v>8.6286846373931301</v>
      </c>
      <c r="Q685" s="237">
        <v>70.859256719663506</v>
      </c>
      <c r="R685" s="237">
        <v>0</v>
      </c>
      <c r="S685" s="237">
        <v>16.977406931325838</v>
      </c>
      <c r="T685" s="237">
        <v>0.6381776146975584</v>
      </c>
      <c r="U685" s="237">
        <v>0.16689423820869287</v>
      </c>
      <c r="V685" s="237">
        <v>1.7996468032599817</v>
      </c>
      <c r="W685" s="237">
        <v>5.8491942325574637</v>
      </c>
      <c r="X685" s="412">
        <v>3.7094234602869589</v>
      </c>
      <c r="Y685" s="270">
        <v>0.71970210328767681</v>
      </c>
      <c r="Z685" s="270">
        <v>72.457026693115608</v>
      </c>
      <c r="AA685" s="270">
        <v>28238.084380822984</v>
      </c>
      <c r="AB685" s="270">
        <v>260.88343371060625</v>
      </c>
      <c r="AC685" s="270">
        <v>2.818367267230772</v>
      </c>
      <c r="AD685" s="270">
        <v>0.84298977826906552</v>
      </c>
      <c r="AE685" s="270">
        <v>1.7444234957050964</v>
      </c>
      <c r="AF685" s="270">
        <v>7.9745051674372402E-2</v>
      </c>
      <c r="AG685" s="270">
        <v>18.610001648068987</v>
      </c>
      <c r="AH685" s="270">
        <v>42.823352331301294</v>
      </c>
      <c r="AI685" s="270">
        <v>5.4168136558301603</v>
      </c>
      <c r="AJ685" s="270">
        <v>11.11175318157782</v>
      </c>
      <c r="AK685" s="270">
        <v>291.22429122081218</v>
      </c>
      <c r="AL685" s="270">
        <v>25.648873201406825</v>
      </c>
      <c r="AM685" s="270">
        <v>2.7719320774264844</v>
      </c>
      <c r="AN685" s="270">
        <v>120.75211384800674</v>
      </c>
      <c r="AO685" s="270">
        <v>3.6141465953312424</v>
      </c>
      <c r="AP685" s="270">
        <v>1317.7291466445367</v>
      </c>
      <c r="AQ685" s="270">
        <v>0.91030657851280816</v>
      </c>
      <c r="AR685" s="270">
        <v>1.4297187167265548</v>
      </c>
      <c r="AS685" s="270">
        <v>0.1608428057392654</v>
      </c>
      <c r="AT685" s="270">
        <v>0.75732871971113147</v>
      </c>
      <c r="AU685" s="270">
        <v>3.263807555880164</v>
      </c>
      <c r="AV685" s="270">
        <v>0.12543008875260955</v>
      </c>
      <c r="AW685" s="270">
        <v>0.30157770372286224</v>
      </c>
      <c r="AX685" s="270">
        <v>3.984598909002382E-2</v>
      </c>
      <c r="AY685" s="270">
        <v>0.24626439122673577</v>
      </c>
      <c r="AZ685" s="270">
        <v>3.6312344362711961E-2</v>
      </c>
      <c r="BA685" s="270">
        <v>15.156691771302762</v>
      </c>
      <c r="BB685" s="270">
        <v>31.991892628459237</v>
      </c>
      <c r="BC685" s="270">
        <v>34.344028031587023</v>
      </c>
      <c r="BD685" s="270">
        <v>52.440260495183288</v>
      </c>
      <c r="BE685" s="270">
        <v>37.078710064252526</v>
      </c>
      <c r="BF685" s="270">
        <v>162.54643741140086</v>
      </c>
      <c r="BG685" s="26"/>
    </row>
    <row r="686" spans="1:59" s="96" customFormat="1" ht="12.75" x14ac:dyDescent="0.2">
      <c r="A686" s="13">
        <v>1.5999999999999799</v>
      </c>
      <c r="B686" s="279">
        <v>840</v>
      </c>
      <c r="C686" s="408">
        <v>17.044342492084201</v>
      </c>
      <c r="D686" s="408">
        <v>28.1269925830115</v>
      </c>
      <c r="E686" s="408"/>
      <c r="F686" s="408">
        <v>3.2865102096631298</v>
      </c>
      <c r="G686" s="408"/>
      <c r="H686" s="408"/>
      <c r="I686" s="408">
        <v>46.799437853229797</v>
      </c>
      <c r="J686" s="408">
        <v>3.6887066534750099</v>
      </c>
      <c r="K686" s="408"/>
      <c r="L686" s="408"/>
      <c r="M686" s="408"/>
      <c r="N686" s="408"/>
      <c r="O686" s="411">
        <v>1.0540102085364</v>
      </c>
      <c r="P686" s="417">
        <v>8.7861324027946406</v>
      </c>
      <c r="Q686" s="237">
        <v>70.810802558863784</v>
      </c>
      <c r="R686" s="237">
        <v>0</v>
      </c>
      <c r="S686" s="237">
        <v>17.03266364006484</v>
      </c>
      <c r="T686" s="237">
        <v>0.58638961548415569</v>
      </c>
      <c r="U686" s="237">
        <v>0.15507942501380104</v>
      </c>
      <c r="V686" s="237">
        <v>1.7430289932709306</v>
      </c>
      <c r="W686" s="237">
        <v>5.8625953886457634</v>
      </c>
      <c r="X686" s="412">
        <v>3.8094403786567055</v>
      </c>
      <c r="Y686" s="270">
        <v>0.73484585209864184</v>
      </c>
      <c r="Z686" s="270">
        <v>73.906194589648479</v>
      </c>
      <c r="AA686" s="270">
        <v>28977.339613341785</v>
      </c>
      <c r="AB686" s="270">
        <v>273.14103801668506</v>
      </c>
      <c r="AC686" s="270">
        <v>2.8641931977225039</v>
      </c>
      <c r="AD686" s="270">
        <v>0.85812938922045845</v>
      </c>
      <c r="AE686" s="270">
        <v>1.7486240515807119</v>
      </c>
      <c r="AF686" s="270">
        <v>7.986523670072769E-2</v>
      </c>
      <c r="AG686" s="270">
        <v>19.089921397318879</v>
      </c>
      <c r="AH686" s="270">
        <v>43.701902245602895</v>
      </c>
      <c r="AI686" s="270">
        <v>5.4981421052633257</v>
      </c>
      <c r="AJ686" s="270">
        <v>11.516723478988881</v>
      </c>
      <c r="AK686" s="270">
        <v>324.11064354660721</v>
      </c>
      <c r="AL686" s="270">
        <v>25.958942482924371</v>
      </c>
      <c r="AM686" s="270">
        <v>2.7677714339706951</v>
      </c>
      <c r="AN686" s="270">
        <v>121.05139730507616</v>
      </c>
      <c r="AO686" s="270">
        <v>3.623790918895871</v>
      </c>
      <c r="AP686" s="270">
        <v>1315.6740268291348</v>
      </c>
      <c r="AQ686" s="270">
        <v>0.91932173780103099</v>
      </c>
      <c r="AR686" s="270">
        <v>1.4215118756786196</v>
      </c>
      <c r="AS686" s="270">
        <v>0.15979026070595706</v>
      </c>
      <c r="AT686" s="270">
        <v>0.75204345953680873</v>
      </c>
      <c r="AU686" s="270">
        <v>3.2404735154543269</v>
      </c>
      <c r="AV686" s="270">
        <v>0.12452581449730966</v>
      </c>
      <c r="AW686" s="270">
        <v>0.29936441983563433</v>
      </c>
      <c r="AX686" s="270">
        <v>3.9550699964756984E-2</v>
      </c>
      <c r="AY686" s="270">
        <v>0.24443025662359066</v>
      </c>
      <c r="AZ686" s="270">
        <v>3.6041216024883568E-2</v>
      </c>
      <c r="BA686" s="270">
        <v>15.044736537575139</v>
      </c>
      <c r="BB686" s="270">
        <v>31.839479576677171</v>
      </c>
      <c r="BC686" s="270">
        <v>34.235711181210107</v>
      </c>
      <c r="BD686" s="270">
        <v>52.585664430216944</v>
      </c>
      <c r="BE686" s="270">
        <v>36.817385579683112</v>
      </c>
      <c r="BF686" s="270">
        <v>161.5886314222036</v>
      </c>
      <c r="BG686" s="26"/>
    </row>
    <row r="687" spans="1:59" s="96" customFormat="1" ht="12.75" x14ac:dyDescent="0.2">
      <c r="A687" s="13">
        <v>1.6499999999999799</v>
      </c>
      <c r="B687" s="279">
        <v>840</v>
      </c>
      <c r="C687" s="408">
        <v>16.7176805284601</v>
      </c>
      <c r="D687" s="408">
        <v>28.493024962755399</v>
      </c>
      <c r="E687" s="408"/>
      <c r="F687" s="408">
        <v>2.4438933766589299</v>
      </c>
      <c r="G687" s="408"/>
      <c r="H687" s="408"/>
      <c r="I687" s="408">
        <v>47.172360785499897</v>
      </c>
      <c r="J687" s="408">
        <v>4.0061956414982598</v>
      </c>
      <c r="K687" s="408"/>
      <c r="L687" s="408"/>
      <c r="M687" s="408"/>
      <c r="N687" s="408"/>
      <c r="O687" s="411">
        <v>1.0540102302313801</v>
      </c>
      <c r="P687" s="417">
        <v>8.9578126379405791</v>
      </c>
      <c r="Q687" s="237">
        <v>70.767616284173783</v>
      </c>
      <c r="R687" s="237">
        <v>0</v>
      </c>
      <c r="S687" s="237">
        <v>17.08403656759932</v>
      </c>
      <c r="T687" s="237">
        <v>0.54383962868903823</v>
      </c>
      <c r="U687" s="237">
        <v>0.14211759724219389</v>
      </c>
      <c r="V687" s="237">
        <v>1.7002281325600137</v>
      </c>
      <c r="W687" s="237">
        <v>5.9058666966465214</v>
      </c>
      <c r="X687" s="412">
        <v>3.8562950930891349</v>
      </c>
      <c r="Y687" s="270">
        <v>0.75207238000132048</v>
      </c>
      <c r="Z687" s="270">
        <v>75.538239044127096</v>
      </c>
      <c r="AA687" s="270">
        <v>29866.105694105987</v>
      </c>
      <c r="AB687" s="270">
        <v>289.7648725217918</v>
      </c>
      <c r="AC687" s="270">
        <v>2.9153636604413293</v>
      </c>
      <c r="AD687" s="270">
        <v>0.87523748432046244</v>
      </c>
      <c r="AE687" s="270">
        <v>1.7534259964678538</v>
      </c>
      <c r="AF687" s="270">
        <v>7.999506473863878E-2</v>
      </c>
      <c r="AG687" s="270">
        <v>19.678217510234919</v>
      </c>
      <c r="AH687" s="270">
        <v>44.767253945467665</v>
      </c>
      <c r="AI687" s="270">
        <v>5.5956717947645824</v>
      </c>
      <c r="AJ687" s="270">
        <v>12.046989651087882</v>
      </c>
      <c r="AK687" s="270">
        <v>379.14073921111839</v>
      </c>
      <c r="AL687" s="270">
        <v>26.329655151055512</v>
      </c>
      <c r="AM687" s="270">
        <v>2.7647189913330208</v>
      </c>
      <c r="AN687" s="270">
        <v>121.39833361728104</v>
      </c>
      <c r="AO687" s="270">
        <v>3.6343799187647217</v>
      </c>
      <c r="AP687" s="270">
        <v>1313.5826606090809</v>
      </c>
      <c r="AQ687" s="270">
        <v>0.93214522807537692</v>
      </c>
      <c r="AR687" s="270">
        <v>1.4133926383596347</v>
      </c>
      <c r="AS687" s="270">
        <v>0.15874098684535221</v>
      </c>
      <c r="AT687" s="270">
        <v>0.74676157597196169</v>
      </c>
      <c r="AU687" s="270">
        <v>3.2171399780480407</v>
      </c>
      <c r="AV687" s="270">
        <v>0.1236213834919849</v>
      </c>
      <c r="AW687" s="270">
        <v>0.29715026592295873</v>
      </c>
      <c r="AX687" s="270">
        <v>3.9255286057621325E-2</v>
      </c>
      <c r="AY687" s="270">
        <v>0.2425954107682371</v>
      </c>
      <c r="AZ687" s="270">
        <v>3.5769992974227512E-2</v>
      </c>
      <c r="BA687" s="270">
        <v>14.932907254860956</v>
      </c>
      <c r="BB687" s="270">
        <v>31.6767727879731</v>
      </c>
      <c r="BC687" s="270">
        <v>34.118810085401385</v>
      </c>
      <c r="BD687" s="270">
        <v>52.802629215524959</v>
      </c>
      <c r="BE687" s="270">
        <v>36.53053504613942</v>
      </c>
      <c r="BF687" s="270">
        <v>160.59640019582261</v>
      </c>
      <c r="BG687" s="26"/>
    </row>
    <row r="688" spans="1:59" s="96" customFormat="1" ht="12.75" x14ac:dyDescent="0.2">
      <c r="A688" s="13">
        <v>1.7000000000000097</v>
      </c>
      <c r="B688" s="279">
        <v>840</v>
      </c>
      <c r="C688" s="408">
        <v>16.322179298666601</v>
      </c>
      <c r="D688" s="408">
        <v>28.960120204446898</v>
      </c>
      <c r="E688" s="408"/>
      <c r="F688" s="408">
        <v>0.92734648394394303</v>
      </c>
      <c r="G688" s="408"/>
      <c r="H688" s="408"/>
      <c r="I688" s="408">
        <v>47.626818718222097</v>
      </c>
      <c r="J688" s="408">
        <v>4.4150667326885804</v>
      </c>
      <c r="K688" s="408"/>
      <c r="L688" s="408"/>
      <c r="M688" s="408"/>
      <c r="N688" s="408"/>
      <c r="O688" s="411">
        <v>1.0540102018562201</v>
      </c>
      <c r="P688" s="417">
        <v>9.1748687406603899</v>
      </c>
      <c r="Q688" s="237">
        <v>70.7493066717945</v>
      </c>
      <c r="R688" s="237">
        <v>0</v>
      </c>
      <c r="S688" s="237">
        <v>17.154839959506909</v>
      </c>
      <c r="T688" s="237">
        <v>0.51046076603126589</v>
      </c>
      <c r="U688" s="237">
        <v>0.13211741952042341</v>
      </c>
      <c r="V688" s="237">
        <v>1.6300068544333128</v>
      </c>
      <c r="W688" s="237">
        <v>6.1267318582606443</v>
      </c>
      <c r="X688" s="412">
        <v>3.6965364704529575</v>
      </c>
      <c r="Y688" s="270">
        <v>0.77606529556248016</v>
      </c>
      <c r="Z688" s="270">
        <v>77.768920638321248</v>
      </c>
      <c r="AA688" s="270">
        <v>31249.587690959303</v>
      </c>
      <c r="AB688" s="270">
        <v>321.84711345263281</v>
      </c>
      <c r="AC688" s="270">
        <v>2.986473392078842</v>
      </c>
      <c r="AD688" s="270">
        <v>0.89901410108937374</v>
      </c>
      <c r="AE688" s="270">
        <v>1.760399663419385</v>
      </c>
      <c r="AF688" s="270">
        <v>8.0162834836583319E-2</v>
      </c>
      <c r="AG688" s="270">
        <v>20.633236706303816</v>
      </c>
      <c r="AH688" s="270">
        <v>46.475544221920856</v>
      </c>
      <c r="AI688" s="270">
        <v>5.7508739511824656</v>
      </c>
      <c r="AJ688" s="270">
        <v>13.011583796964363</v>
      </c>
      <c r="AK688" s="270">
        <v>541.90281617522703</v>
      </c>
      <c r="AL688" s="270">
        <v>26.915921082731078</v>
      </c>
      <c r="AM688" s="270">
        <v>2.7642415791890969</v>
      </c>
      <c r="AN688" s="270">
        <v>121.90283240576055</v>
      </c>
      <c r="AO688" s="270">
        <v>3.6493091270956874</v>
      </c>
      <c r="AP688" s="270">
        <v>1311.1131649025695</v>
      </c>
      <c r="AQ688" s="270">
        <v>0.95809573844329832</v>
      </c>
      <c r="AR688" s="270">
        <v>1.4040697737102961</v>
      </c>
      <c r="AS688" s="270">
        <v>0.15750821250233935</v>
      </c>
      <c r="AT688" s="270">
        <v>0.74049940354599786</v>
      </c>
      <c r="AU688" s="270">
        <v>3.1893916610585218</v>
      </c>
      <c r="AV688" s="270">
        <v>0.12254470025237649</v>
      </c>
      <c r="AW688" s="270">
        <v>0.29450895367165897</v>
      </c>
      <c r="AX688" s="270">
        <v>3.8902473855228346E-2</v>
      </c>
      <c r="AY688" s="270">
        <v>0.24040264790547017</v>
      </c>
      <c r="AZ688" s="270">
        <v>3.5445720182955116E-2</v>
      </c>
      <c r="BA688" s="270">
        <v>14.79965773121938</v>
      </c>
      <c r="BB688" s="270">
        <v>31.494599967900793</v>
      </c>
      <c r="BC688" s="270">
        <v>34.076091515582512</v>
      </c>
      <c r="BD688" s="270">
        <v>53.319685093515851</v>
      </c>
      <c r="BE688" s="270">
        <v>36.182748080333361</v>
      </c>
      <c r="BF688" s="270">
        <v>159.40865200587379</v>
      </c>
      <c r="BG688" s="26"/>
    </row>
    <row r="689" spans="1:59" s="96" customFormat="1" ht="12.75" x14ac:dyDescent="0.2">
      <c r="A689" s="13">
        <v>1.7499999999999902</v>
      </c>
      <c r="B689" s="279">
        <v>840</v>
      </c>
      <c r="C689" s="408">
        <v>15.921281633825201</v>
      </c>
      <c r="D689" s="408">
        <v>29.5557886111804</v>
      </c>
      <c r="E689" s="408"/>
      <c r="F689" s="408"/>
      <c r="G689" s="408"/>
      <c r="H689" s="408"/>
      <c r="I689" s="408">
        <v>47.868680738425503</v>
      </c>
      <c r="J689" s="408">
        <v>4.7404029889921597</v>
      </c>
      <c r="K689" s="408"/>
      <c r="L689" s="408"/>
      <c r="M689" s="408"/>
      <c r="N689" s="408"/>
      <c r="O689" s="411">
        <v>1.05401020277445</v>
      </c>
      <c r="P689" s="417">
        <v>9.4058920261746408</v>
      </c>
      <c r="Q689" s="237">
        <v>70.723647169748347</v>
      </c>
      <c r="R689" s="237">
        <v>0</v>
      </c>
      <c r="S689" s="237">
        <v>17.202069024837773</v>
      </c>
      <c r="T689" s="237">
        <v>0.46605169359920662</v>
      </c>
      <c r="U689" s="237">
        <v>0.12063042565687337</v>
      </c>
      <c r="V689" s="237">
        <v>1.607436578428048</v>
      </c>
      <c r="W689" s="237">
        <v>6.1121819529177568</v>
      </c>
      <c r="X689" s="412">
        <v>3.7679831548119735</v>
      </c>
      <c r="Y689" s="270">
        <v>0.79932788243654207</v>
      </c>
      <c r="Z689" s="270">
        <v>79.95887371181297</v>
      </c>
      <c r="AA689" s="270">
        <v>32475.876983407627</v>
      </c>
      <c r="AB689" s="270">
        <v>348.58558430726282</v>
      </c>
      <c r="AC689" s="270">
        <v>3.0513827094788573</v>
      </c>
      <c r="AD689" s="270">
        <v>0.92172385030863224</v>
      </c>
      <c r="AE689" s="270">
        <v>1.7662050396572635</v>
      </c>
      <c r="AF689" s="270">
        <v>8.0326389972401019E-2</v>
      </c>
      <c r="AG689" s="270">
        <v>21.442180462624439</v>
      </c>
      <c r="AH689" s="270">
        <v>47.903815789117402</v>
      </c>
      <c r="AI689" s="270">
        <v>5.8784185905423323</v>
      </c>
      <c r="AJ689" s="270">
        <v>13.797260877728279</v>
      </c>
      <c r="AK689" s="270">
        <v>740.96876241302562</v>
      </c>
      <c r="AL689" s="270">
        <v>27.407149464104581</v>
      </c>
      <c r="AM689" s="270">
        <v>2.7678582047263309</v>
      </c>
      <c r="AN689" s="270">
        <v>122.55074484136514</v>
      </c>
      <c r="AO689" s="270">
        <v>3.666524824417106</v>
      </c>
      <c r="AP689" s="270">
        <v>1309.8997869113002</v>
      </c>
      <c r="AQ689" s="270">
        <v>0.97575197309171435</v>
      </c>
      <c r="AR689" s="270">
        <v>1.3995187178401534</v>
      </c>
      <c r="AS689" s="270">
        <v>0.15687411867459555</v>
      </c>
      <c r="AT689" s="270">
        <v>0.73722272639656494</v>
      </c>
      <c r="AU689" s="270">
        <v>3.1748080739230646</v>
      </c>
      <c r="AV689" s="270">
        <v>0.12197810569530458</v>
      </c>
      <c r="AW689" s="270">
        <v>0.29311676997229075</v>
      </c>
      <c r="AX689" s="270">
        <v>3.8716531381487174E-2</v>
      </c>
      <c r="AY689" s="270">
        <v>0.23924784367483923</v>
      </c>
      <c r="AZ689" s="270">
        <v>3.5275126774725989E-2</v>
      </c>
      <c r="BA689" s="270">
        <v>14.729794890815713</v>
      </c>
      <c r="BB689" s="270">
        <v>31.338237276284755</v>
      </c>
      <c r="BC689" s="270">
        <v>33.825459212330337</v>
      </c>
      <c r="BD689" s="270">
        <v>53.575918528379681</v>
      </c>
      <c r="BE689" s="270">
        <v>35.875460913815928</v>
      </c>
      <c r="BF689" s="270">
        <v>158.67244468017589</v>
      </c>
      <c r="BG689" s="26"/>
    </row>
    <row r="690" spans="1:59" s="96" customFormat="1" ht="12.75" x14ac:dyDescent="0.2">
      <c r="A690" s="13">
        <v>1.8</v>
      </c>
      <c r="B690" s="279">
        <v>840</v>
      </c>
      <c r="C690" s="408">
        <v>15.4882820821578</v>
      </c>
      <c r="D690" s="408">
        <v>30.083364317086801</v>
      </c>
      <c r="E690" s="408"/>
      <c r="F690" s="408"/>
      <c r="G690" s="408"/>
      <c r="H690" s="408"/>
      <c r="I690" s="408">
        <v>47.918528458374396</v>
      </c>
      <c r="J690" s="408">
        <v>4.9382208443717897</v>
      </c>
      <c r="K690" s="408"/>
      <c r="L690" s="408"/>
      <c r="M690" s="408"/>
      <c r="N690" s="408"/>
      <c r="O690" s="411">
        <v>1.0540102283886601</v>
      </c>
      <c r="P690" s="417">
        <v>9.66884859753816</v>
      </c>
      <c r="Q690" s="237">
        <v>70.715011811887564</v>
      </c>
      <c r="R690" s="237">
        <v>0</v>
      </c>
      <c r="S690" s="237">
        <v>17.148801772415059</v>
      </c>
      <c r="T690" s="237">
        <v>0.44763209477918398</v>
      </c>
      <c r="U690" s="237">
        <v>0.11376230688066422</v>
      </c>
      <c r="V690" s="237">
        <v>1.6132374434217334</v>
      </c>
      <c r="W690" s="237">
        <v>5.8131707615314765</v>
      </c>
      <c r="X690" s="412">
        <v>4.1483838090843212</v>
      </c>
      <c r="Y690" s="270">
        <v>0.82146958062995801</v>
      </c>
      <c r="Z690" s="270">
        <v>82.119080740972322</v>
      </c>
      <c r="AA690" s="270">
        <v>33368.683855458221</v>
      </c>
      <c r="AB690" s="270">
        <v>358.13327856127478</v>
      </c>
      <c r="AC690" s="270">
        <v>3.1114585460404478</v>
      </c>
      <c r="AD690" s="270">
        <v>0.94319514762336332</v>
      </c>
      <c r="AE690" s="270">
        <v>1.7703034253623218</v>
      </c>
      <c r="AF690" s="270">
        <v>8.0490699720811021E-2</v>
      </c>
      <c r="AG690" s="270">
        <v>21.947758415874972</v>
      </c>
      <c r="AH690" s="270">
        <v>48.8069914689911</v>
      </c>
      <c r="AI690" s="270">
        <v>5.9602438243011306</v>
      </c>
      <c r="AJ690" s="270">
        <v>14.124500653131236</v>
      </c>
      <c r="AK690" s="270">
        <v>758.6491978941317</v>
      </c>
      <c r="AL690" s="270">
        <v>27.741711318919918</v>
      </c>
      <c r="AM690" s="270">
        <v>2.774636764689459</v>
      </c>
      <c r="AN690" s="270">
        <v>123.38062053504667</v>
      </c>
      <c r="AO690" s="270">
        <v>3.6887068053040082</v>
      </c>
      <c r="AP690" s="270">
        <v>1310.042532130481</v>
      </c>
      <c r="AQ690" s="270">
        <v>0.9774804465868685</v>
      </c>
      <c r="AR690" s="270">
        <v>1.3993524654112977</v>
      </c>
      <c r="AS690" s="270">
        <v>0.15678851520306752</v>
      </c>
      <c r="AT690" s="270">
        <v>0.73666578791711956</v>
      </c>
      <c r="AU690" s="270">
        <v>3.1721762556779955</v>
      </c>
      <c r="AV690" s="270">
        <v>0.12187401896784662</v>
      </c>
      <c r="AW690" s="270">
        <v>0.29285305087948349</v>
      </c>
      <c r="AX690" s="270">
        <v>3.8680964092052801E-2</v>
      </c>
      <c r="AY690" s="270">
        <v>0.23902692817562488</v>
      </c>
      <c r="AZ690" s="270">
        <v>3.5242671965649182E-2</v>
      </c>
      <c r="BA690" s="270">
        <v>14.71664354415743</v>
      </c>
      <c r="BB690" s="270">
        <v>31.248251872814468</v>
      </c>
      <c r="BC690" s="270">
        <v>33.453914405462143</v>
      </c>
      <c r="BD690" s="270">
        <v>53.495088583264071</v>
      </c>
      <c r="BE690" s="270">
        <v>35.68050899780026</v>
      </c>
      <c r="BF690" s="270">
        <v>158.47229258919717</v>
      </c>
      <c r="BG690" s="26"/>
    </row>
    <row r="691" spans="1:59" s="96" customFormat="1" ht="12.75" x14ac:dyDescent="0.2">
      <c r="A691" s="13">
        <v>1.85</v>
      </c>
      <c r="B691" s="279">
        <v>840</v>
      </c>
      <c r="C691" s="408">
        <v>15.0946587020723</v>
      </c>
      <c r="D691" s="408">
        <v>30.655717849855701</v>
      </c>
      <c r="E691" s="408"/>
      <c r="F691" s="408"/>
      <c r="G691" s="408"/>
      <c r="H691" s="408"/>
      <c r="I691" s="408">
        <v>47.956107220246899</v>
      </c>
      <c r="J691" s="408">
        <v>5.1319510013140501</v>
      </c>
      <c r="K691" s="408"/>
      <c r="L691" s="408"/>
      <c r="M691" s="408"/>
      <c r="N691" s="408"/>
      <c r="O691" s="411">
        <v>1.0540102042792101</v>
      </c>
      <c r="P691" s="417">
        <v>9.9209833159058398</v>
      </c>
      <c r="Q691" s="237">
        <v>70.693039052849969</v>
      </c>
      <c r="R691" s="237">
        <v>0</v>
      </c>
      <c r="S691" s="237">
        <v>17.082090107375951</v>
      </c>
      <c r="T691" s="237">
        <v>0.42966682594270555</v>
      </c>
      <c r="U691" s="237">
        <v>0.10697690261718618</v>
      </c>
      <c r="V691" s="237">
        <v>1.6236368594457373</v>
      </c>
      <c r="W691" s="237">
        <v>5.426748531887176</v>
      </c>
      <c r="X691" s="412">
        <v>4.6378417198812549</v>
      </c>
      <c r="Y691" s="270">
        <v>0.84267632709509455</v>
      </c>
      <c r="Z691" s="270">
        <v>84.181648898277132</v>
      </c>
      <c r="AA691" s="270">
        <v>34223.200623775068</v>
      </c>
      <c r="AB691" s="270">
        <v>367.2648669515288</v>
      </c>
      <c r="AC691" s="270">
        <v>3.1665499952484746</v>
      </c>
      <c r="AD691" s="270">
        <v>0.96344692199327153</v>
      </c>
      <c r="AE691" s="270">
        <v>1.7740424421265575</v>
      </c>
      <c r="AF691" s="270">
        <v>8.0639865870058849E-2</v>
      </c>
      <c r="AG691" s="270">
        <v>22.42541541493636</v>
      </c>
      <c r="AH691" s="270">
        <v>49.646484018487634</v>
      </c>
      <c r="AI691" s="270">
        <v>6.0343885109396691</v>
      </c>
      <c r="AJ691" s="270">
        <v>14.434253740792306</v>
      </c>
      <c r="AK691" s="270">
        <v>775.34168719012382</v>
      </c>
      <c r="AL691" s="270">
        <v>28.044440075132062</v>
      </c>
      <c r="AM691" s="270">
        <v>2.780434773252451</v>
      </c>
      <c r="AN691" s="270">
        <v>124.12635061544489</v>
      </c>
      <c r="AO691" s="270">
        <v>3.707912970307611</v>
      </c>
      <c r="AP691" s="270">
        <v>1310.1081916602488</v>
      </c>
      <c r="AQ691" s="270">
        <v>0.97886286396463684</v>
      </c>
      <c r="AR691" s="270">
        <v>1.3991922189461956</v>
      </c>
      <c r="AS691" s="270">
        <v>0.15671611422599707</v>
      </c>
      <c r="AT691" s="270">
        <v>0.7362057167875905</v>
      </c>
      <c r="AU691" s="270">
        <v>3.1700248952032521</v>
      </c>
      <c r="AV691" s="270">
        <v>0.1217892631288814</v>
      </c>
      <c r="AW691" s="270">
        <v>0.29264062461643037</v>
      </c>
      <c r="AX691" s="270">
        <v>3.8652552652269134E-2</v>
      </c>
      <c r="AY691" s="270">
        <v>0.23885155828038354</v>
      </c>
      <c r="AZ691" s="270">
        <v>3.5217044384926746E-2</v>
      </c>
      <c r="BA691" s="270">
        <v>14.706279134081713</v>
      </c>
      <c r="BB691" s="270">
        <v>31.142620396678034</v>
      </c>
      <c r="BC691" s="270">
        <v>33.052664291119882</v>
      </c>
      <c r="BD691" s="270">
        <v>53.373611336737561</v>
      </c>
      <c r="BE691" s="270">
        <v>35.469619809303651</v>
      </c>
      <c r="BF691" s="270">
        <v>158.24210673410309</v>
      </c>
      <c r="BG691" s="26"/>
    </row>
    <row r="692" spans="1:59" s="96" customFormat="1" ht="12.75" x14ac:dyDescent="0.2">
      <c r="A692" s="13">
        <v>1.9000000000000099</v>
      </c>
      <c r="B692" s="279">
        <v>840</v>
      </c>
      <c r="C692" s="408">
        <v>14.579450404243399</v>
      </c>
      <c r="D692" s="408">
        <v>31.0515571219217</v>
      </c>
      <c r="E692" s="408"/>
      <c r="F692" s="408"/>
      <c r="G692" s="408"/>
      <c r="H692" s="408"/>
      <c r="I692" s="408">
        <v>48.007519336998399</v>
      </c>
      <c r="J692" s="408">
        <v>5.3074629068964203</v>
      </c>
      <c r="K692" s="408"/>
      <c r="L692" s="408"/>
      <c r="M692" s="408"/>
      <c r="N692" s="408"/>
      <c r="O692" s="411">
        <v>1.05401022994005</v>
      </c>
      <c r="P692" s="417">
        <v>10.2715710306295</v>
      </c>
      <c r="Q692" s="237">
        <v>70.707270275132501</v>
      </c>
      <c r="R692" s="237">
        <v>0</v>
      </c>
      <c r="S692" s="237">
        <v>17.035841526905688</v>
      </c>
      <c r="T692" s="237">
        <v>0.41123472926152538</v>
      </c>
      <c r="U692" s="237">
        <v>0.10082767269333712</v>
      </c>
      <c r="V692" s="237">
        <v>1.6346637706473706</v>
      </c>
      <c r="W692" s="237">
        <v>5.1832641679677094</v>
      </c>
      <c r="X692" s="412">
        <v>4.9268978573918565</v>
      </c>
      <c r="Y692" s="270">
        <v>0.87220046521266748</v>
      </c>
      <c r="Z692" s="270">
        <v>87.063783640685884</v>
      </c>
      <c r="AA692" s="270">
        <v>35413.387612473918</v>
      </c>
      <c r="AB692" s="270">
        <v>379.99945234739795</v>
      </c>
      <c r="AC692" s="270">
        <v>3.2481539356881783</v>
      </c>
      <c r="AD692" s="270">
        <v>0.99196492221417787</v>
      </c>
      <c r="AE692" s="270">
        <v>1.7789833788490517</v>
      </c>
      <c r="AF692" s="270">
        <v>8.0839835496900728E-2</v>
      </c>
      <c r="AG692" s="270">
        <v>23.096458353441566</v>
      </c>
      <c r="AH692" s="270">
        <v>50.841739572312541</v>
      </c>
      <c r="AI692" s="270">
        <v>6.1440899677795713</v>
      </c>
      <c r="AJ692" s="270">
        <v>14.867627237075107</v>
      </c>
      <c r="AK692" s="270">
        <v>798.87733681550935</v>
      </c>
      <c r="AL692" s="270">
        <v>28.490432211049409</v>
      </c>
      <c r="AM692" s="270">
        <v>2.7907554311702332</v>
      </c>
      <c r="AN692" s="270">
        <v>125.22473781198605</v>
      </c>
      <c r="AO692" s="270">
        <v>3.7388580187704559</v>
      </c>
      <c r="AP692" s="270">
        <v>1310.6341171630777</v>
      </c>
      <c r="AQ692" s="270">
        <v>0.98183651740894473</v>
      </c>
      <c r="AR692" s="270">
        <v>1.3997266570220155</v>
      </c>
      <c r="AS692" s="270">
        <v>0.15668338060008996</v>
      </c>
      <c r="AT692" s="270">
        <v>0.73582568267775483</v>
      </c>
      <c r="AU692" s="270">
        <v>3.1680235224346807</v>
      </c>
      <c r="AV692" s="270">
        <v>0.12170758239906243</v>
      </c>
      <c r="AW692" s="270">
        <v>0.2924205439955187</v>
      </c>
      <c r="AX692" s="270">
        <v>3.8621932380734476E-2</v>
      </c>
      <c r="AY692" s="270">
        <v>0.23865830447455888</v>
      </c>
      <c r="AZ692" s="270">
        <v>3.5188413202029312E-2</v>
      </c>
      <c r="BA692" s="270">
        <v>14.694849302558643</v>
      </c>
      <c r="BB692" s="270">
        <v>31.108114417241552</v>
      </c>
      <c r="BC692" s="270">
        <v>32.807818161322437</v>
      </c>
      <c r="BD692" s="270">
        <v>53.414019708978557</v>
      </c>
      <c r="BE692" s="270">
        <v>35.342596812544308</v>
      </c>
      <c r="BF692" s="270">
        <v>158.19724396280461</v>
      </c>
      <c r="BG692" s="26"/>
    </row>
    <row r="693" spans="1:59" s="96" customFormat="1" ht="12.75" x14ac:dyDescent="0.2">
      <c r="A693" s="13">
        <v>1.95</v>
      </c>
      <c r="B693" s="279">
        <v>840</v>
      </c>
      <c r="C693" s="408">
        <v>14.0048564845697</v>
      </c>
      <c r="D693" s="408">
        <v>31.387192254171001</v>
      </c>
      <c r="E693" s="408"/>
      <c r="F693" s="408"/>
      <c r="G693" s="408"/>
      <c r="H693" s="408"/>
      <c r="I693" s="408">
        <v>48.0762359671672</v>
      </c>
      <c r="J693" s="408">
        <v>5.4777050695638696</v>
      </c>
      <c r="K693" s="408"/>
      <c r="L693" s="408"/>
      <c r="M693" s="408"/>
      <c r="N693" s="408"/>
      <c r="O693" s="411">
        <v>1.0540102245281999</v>
      </c>
      <c r="P693" s="417">
        <v>10.692994802613701</v>
      </c>
      <c r="Q693" s="237">
        <v>70.76455112620495</v>
      </c>
      <c r="R693" s="237">
        <v>0</v>
      </c>
      <c r="S693" s="237">
        <v>16.964216648460969</v>
      </c>
      <c r="T693" s="237">
        <v>0.40373657380141292</v>
      </c>
      <c r="U693" s="237">
        <v>9.7746510328848943E-2</v>
      </c>
      <c r="V693" s="237">
        <v>1.6387447524145875</v>
      </c>
      <c r="W693" s="237">
        <v>4.9777615739751697</v>
      </c>
      <c r="X693" s="412">
        <v>5.1532428148140754</v>
      </c>
      <c r="Y693" s="270">
        <v>0.90768484143237005</v>
      </c>
      <c r="Z693" s="270">
        <v>90.52677513042633</v>
      </c>
      <c r="AA693" s="270">
        <v>36843.38037843338</v>
      </c>
      <c r="AB693" s="270">
        <v>395.30300195283525</v>
      </c>
      <c r="AC693" s="270">
        <v>3.3463190891482015</v>
      </c>
      <c r="AD693" s="270">
        <v>1.0260244791249449</v>
      </c>
      <c r="AE693" s="270">
        <v>1.7845292419309007</v>
      </c>
      <c r="AF693" s="270">
        <v>8.1064857791218456E-2</v>
      </c>
      <c r="AG693" s="270">
        <v>23.897746715964658</v>
      </c>
      <c r="AH693" s="270">
        <v>52.258663126323427</v>
      </c>
      <c r="AI693" s="270">
        <v>6.2739040631797174</v>
      </c>
      <c r="AJ693" s="270">
        <v>15.384571813076258</v>
      </c>
      <c r="AK693" s="270">
        <v>827.03453140396618</v>
      </c>
      <c r="AL693" s="270">
        <v>29.014752110428585</v>
      </c>
      <c r="AM693" s="270">
        <v>2.8026995381776771</v>
      </c>
      <c r="AN693" s="270">
        <v>126.49125706306691</v>
      </c>
      <c r="AO693" s="270">
        <v>3.7753097507335016</v>
      </c>
      <c r="AP693" s="270">
        <v>1311.2761950875599</v>
      </c>
      <c r="AQ693" s="270">
        <v>0.98535953794551367</v>
      </c>
      <c r="AR693" s="270">
        <v>1.4002670944569573</v>
      </c>
      <c r="AS693" s="270">
        <v>0.15663310294722982</v>
      </c>
      <c r="AT693" s="270">
        <v>0.73531361174328269</v>
      </c>
      <c r="AU693" s="270">
        <v>3.1653641170911024</v>
      </c>
      <c r="AV693" s="270">
        <v>0.12159939173800895</v>
      </c>
      <c r="AW693" s="270">
        <v>0.29212994840660855</v>
      </c>
      <c r="AX693" s="270">
        <v>3.8581462580343215E-2</v>
      </c>
      <c r="AY693" s="270">
        <v>0.23840231914792961</v>
      </c>
      <c r="AZ693" s="270">
        <v>3.5150374864431323E-2</v>
      </c>
      <c r="BA693" s="270">
        <v>14.679580623792296</v>
      </c>
      <c r="BB693" s="270">
        <v>31.096279946903216</v>
      </c>
      <c r="BC693" s="270">
        <v>32.616592034672962</v>
      </c>
      <c r="BD693" s="270">
        <v>53.512882467548245</v>
      </c>
      <c r="BE693" s="270">
        <v>35.240801086858923</v>
      </c>
      <c r="BF693" s="270">
        <v>158.19609674304084</v>
      </c>
      <c r="BG693" s="26"/>
    </row>
    <row r="694" spans="1:59" s="96" customFormat="1" ht="12.75" x14ac:dyDescent="0.2">
      <c r="A694" s="13">
        <v>2</v>
      </c>
      <c r="B694" s="279">
        <v>840</v>
      </c>
      <c r="C694" s="408">
        <v>13.435080200138801</v>
      </c>
      <c r="D694" s="408">
        <v>31.726163715519</v>
      </c>
      <c r="E694" s="408"/>
      <c r="F694" s="408"/>
      <c r="G694" s="408"/>
      <c r="H694" s="408"/>
      <c r="I694" s="408">
        <v>48.13934144297</v>
      </c>
      <c r="J694" s="408">
        <v>5.6454044234042602</v>
      </c>
      <c r="K694" s="408"/>
      <c r="L694" s="408"/>
      <c r="M694" s="408"/>
      <c r="N694" s="408"/>
      <c r="O694" s="411">
        <v>1.0540102179678601</v>
      </c>
      <c r="P694" s="417">
        <v>11.1464800428634</v>
      </c>
      <c r="Q694" s="237">
        <v>70.823620368247347</v>
      </c>
      <c r="R694" s="237">
        <v>0</v>
      </c>
      <c r="S694" s="237">
        <v>16.892114868986774</v>
      </c>
      <c r="T694" s="237">
        <v>0.39316291210364102</v>
      </c>
      <c r="U694" s="237">
        <v>9.413526809441787E-2</v>
      </c>
      <c r="V694" s="237">
        <v>1.6469622431143236</v>
      </c>
      <c r="W694" s="237">
        <v>4.7507985015505128</v>
      </c>
      <c r="X694" s="412">
        <v>5.3992058379029935</v>
      </c>
      <c r="Y694" s="270">
        <v>0.94584153755360889</v>
      </c>
      <c r="Z694" s="270">
        <v>94.243533535347964</v>
      </c>
      <c r="AA694" s="270">
        <v>38380.128932023763</v>
      </c>
      <c r="AB694" s="270">
        <v>411.74498426889818</v>
      </c>
      <c r="AC694" s="270">
        <v>3.4495812692643129</v>
      </c>
      <c r="AD694" s="270">
        <v>1.0621843379663809</v>
      </c>
      <c r="AE694" s="270">
        <v>1.7900644144104376</v>
      </c>
      <c r="AF694" s="270">
        <v>8.1289327405539846E-2</v>
      </c>
      <c r="AG694" s="270">
        <v>24.749124562244081</v>
      </c>
      <c r="AH694" s="270">
        <v>53.744021866432234</v>
      </c>
      <c r="AI694" s="270">
        <v>6.4081733636256475</v>
      </c>
      <c r="AJ694" s="270">
        <v>15.933973199149225</v>
      </c>
      <c r="AK694" s="270">
        <v>856.9809604011574</v>
      </c>
      <c r="AL694" s="270">
        <v>29.554523290043974</v>
      </c>
      <c r="AM694" s="270">
        <v>2.8148190971447917</v>
      </c>
      <c r="AN694" s="270">
        <v>127.77780680100257</v>
      </c>
      <c r="AO694" s="270">
        <v>3.8122349192620759</v>
      </c>
      <c r="AP694" s="270">
        <v>1311.9417721628331</v>
      </c>
      <c r="AQ694" s="270">
        <v>0.98893492770649727</v>
      </c>
      <c r="AR694" s="270">
        <v>1.4009208016407813</v>
      </c>
      <c r="AS694" s="270">
        <v>0.15659727376915455</v>
      </c>
      <c r="AT694" s="270">
        <v>0.7348748486367811</v>
      </c>
      <c r="AU694" s="270">
        <v>3.1630305725027932</v>
      </c>
      <c r="AV694" s="270">
        <v>0.12150386218865707</v>
      </c>
      <c r="AW694" s="270">
        <v>0.29187056234559439</v>
      </c>
      <c r="AX694" s="270">
        <v>3.8545176298730388E-2</v>
      </c>
      <c r="AY694" s="270">
        <v>0.23817239449254757</v>
      </c>
      <c r="AZ694" s="270">
        <v>3.5116195781484998E-2</v>
      </c>
      <c r="BA694" s="270">
        <v>14.665912091426152</v>
      </c>
      <c r="BB694" s="270">
        <v>31.084745525118947</v>
      </c>
      <c r="BC694" s="270">
        <v>32.425343587428657</v>
      </c>
      <c r="BD694" s="270">
        <v>53.610660693715779</v>
      </c>
      <c r="BE694" s="270">
        <v>35.140059334435406</v>
      </c>
      <c r="BF694" s="270">
        <v>158.20345358874243</v>
      </c>
      <c r="BG694" s="26"/>
    </row>
    <row r="695" spans="1:59" s="96" customFormat="1" ht="12.75" x14ac:dyDescent="0.2">
      <c r="A695" s="13">
        <v>2.0499999999999998</v>
      </c>
      <c r="B695" s="279">
        <v>840</v>
      </c>
      <c r="C695" s="408">
        <v>12.9239475592438</v>
      </c>
      <c r="D695" s="408">
        <v>32.009622125026901</v>
      </c>
      <c r="E695" s="408"/>
      <c r="F695" s="408"/>
      <c r="G695" s="408"/>
      <c r="H695" s="408"/>
      <c r="I695" s="408">
        <v>48.213690670517202</v>
      </c>
      <c r="J695" s="408">
        <v>5.7987294345502702</v>
      </c>
      <c r="K695" s="408"/>
      <c r="L695" s="408"/>
      <c r="M695" s="408"/>
      <c r="N695" s="408"/>
      <c r="O695" s="411">
        <v>1.0540102106618401</v>
      </c>
      <c r="P695" s="417">
        <v>11.587315558750101</v>
      </c>
      <c r="Q695" s="237">
        <v>70.879951623877702</v>
      </c>
      <c r="R695" s="237">
        <v>0</v>
      </c>
      <c r="S695" s="237">
        <v>16.815609702649517</v>
      </c>
      <c r="T695" s="237">
        <v>0.38742778933192057</v>
      </c>
      <c r="U695" s="237">
        <v>9.1485645948502781E-2</v>
      </c>
      <c r="V695" s="237">
        <v>1.6510250839746987</v>
      </c>
      <c r="W695" s="237">
        <v>4.5337738064551036</v>
      </c>
      <c r="X695" s="412">
        <v>5.6407263477625866</v>
      </c>
      <c r="Y695" s="270">
        <v>0.98291161711512676</v>
      </c>
      <c r="Z695" s="270">
        <v>97.848802790010126</v>
      </c>
      <c r="AA695" s="270">
        <v>39872.207668482639</v>
      </c>
      <c r="AB695" s="270">
        <v>427.70743523681028</v>
      </c>
      <c r="AC695" s="270">
        <v>3.5482167929802588</v>
      </c>
      <c r="AD695" s="270">
        <v>1.0968788121435964</v>
      </c>
      <c r="AE695" s="270">
        <v>1.7950536004833682</v>
      </c>
      <c r="AF695" s="270">
        <v>8.1491411344357154E-2</v>
      </c>
      <c r="AG695" s="270">
        <v>25.566333533876762</v>
      </c>
      <c r="AH695" s="270">
        <v>55.149632885899074</v>
      </c>
      <c r="AI695" s="270">
        <v>6.533535658268792</v>
      </c>
      <c r="AJ695" s="270">
        <v>16.461198963720935</v>
      </c>
      <c r="AK695" s="270">
        <v>885.77169084318655</v>
      </c>
      <c r="AL695" s="270">
        <v>30.05439481271668</v>
      </c>
      <c r="AM695" s="270">
        <v>2.825153887448006</v>
      </c>
      <c r="AN695" s="270">
        <v>128.93578225252378</v>
      </c>
      <c r="AO695" s="270">
        <v>3.8457099386899563</v>
      </c>
      <c r="AP695" s="270">
        <v>1312.4384220721856</v>
      </c>
      <c r="AQ695" s="270">
        <v>0.99195929498916857</v>
      </c>
      <c r="AR695" s="270">
        <v>1.4010915394966041</v>
      </c>
      <c r="AS695" s="270">
        <v>0.15651566906662259</v>
      </c>
      <c r="AT695" s="270">
        <v>0.73424059112879603</v>
      </c>
      <c r="AU695" s="270">
        <v>3.159885018802894</v>
      </c>
      <c r="AV695" s="270">
        <v>0.12137751645605148</v>
      </c>
      <c r="AW695" s="270">
        <v>0.29153887702180908</v>
      </c>
      <c r="AX695" s="270">
        <v>3.8499435414195336E-2</v>
      </c>
      <c r="AY695" s="270">
        <v>0.23788419304089869</v>
      </c>
      <c r="AZ695" s="270">
        <v>3.5073409279720066E-2</v>
      </c>
      <c r="BA695" s="270">
        <v>14.648597418792724</v>
      </c>
      <c r="BB695" s="270">
        <v>31.073423507224661</v>
      </c>
      <c r="BC695" s="270">
        <v>32.268211634269235</v>
      </c>
      <c r="BD695" s="270">
        <v>53.700264045002058</v>
      </c>
      <c r="BE695" s="270">
        <v>35.05106966012918</v>
      </c>
      <c r="BF695" s="270">
        <v>158.17935596397101</v>
      </c>
      <c r="BG695" s="26"/>
    </row>
    <row r="696" spans="1:59" s="96" customFormat="1" ht="12.75" x14ac:dyDescent="0.2">
      <c r="A696" s="13">
        <v>2.1000000000000201</v>
      </c>
      <c r="B696" s="279">
        <v>840</v>
      </c>
      <c r="C696" s="408">
        <v>12.455435671141201</v>
      </c>
      <c r="D696" s="408">
        <v>32.286171264064798</v>
      </c>
      <c r="E696" s="408"/>
      <c r="F696" s="408"/>
      <c r="G696" s="408"/>
      <c r="H696" s="408"/>
      <c r="I696" s="408">
        <v>48.264408376406102</v>
      </c>
      <c r="J696" s="408">
        <v>5.9399744628939599</v>
      </c>
      <c r="K696" s="408"/>
      <c r="L696" s="408"/>
      <c r="M696" s="408"/>
      <c r="N696" s="408"/>
      <c r="O696" s="411">
        <v>1.0540102254939401</v>
      </c>
      <c r="P696" s="417">
        <v>12.0231735105266</v>
      </c>
      <c r="Q696" s="237">
        <v>70.927395714735425</v>
      </c>
      <c r="R696" s="237">
        <v>0</v>
      </c>
      <c r="S696" s="237">
        <v>16.750440748739496</v>
      </c>
      <c r="T696" s="237">
        <v>0.37825303859808479</v>
      </c>
      <c r="U696" s="237">
        <v>8.8758940187268723E-2</v>
      </c>
      <c r="V696" s="237">
        <v>1.656386318106349</v>
      </c>
      <c r="W696" s="237">
        <v>4.3168662823243213</v>
      </c>
      <c r="X696" s="412">
        <v>5.8818989573090512</v>
      </c>
      <c r="Y696" s="270">
        <v>1.019534742909971</v>
      </c>
      <c r="Z696" s="270">
        <v>101.40332096950962</v>
      </c>
      <c r="AA696" s="270">
        <v>41345.401761280838</v>
      </c>
      <c r="AB696" s="270">
        <v>443.46280450745724</v>
      </c>
      <c r="AC696" s="270">
        <v>3.6433579536766993</v>
      </c>
      <c r="AD696" s="270">
        <v>1.1307237084408555</v>
      </c>
      <c r="AE696" s="270">
        <v>1.7996569859329568</v>
      </c>
      <c r="AF696" s="270">
        <v>8.1677906672344619E-2</v>
      </c>
      <c r="AG696" s="270">
        <v>26.364319993824623</v>
      </c>
      <c r="AH696" s="270">
        <v>56.505470692629892</v>
      </c>
      <c r="AI696" s="270">
        <v>6.6530231163016902</v>
      </c>
      <c r="AJ696" s="270">
        <v>16.976286674233442</v>
      </c>
      <c r="AK696" s="270">
        <v>913.90203185686505</v>
      </c>
      <c r="AL696" s="270">
        <v>30.529880953550293</v>
      </c>
      <c r="AM696" s="270">
        <v>2.8353429430588681</v>
      </c>
      <c r="AN696" s="270">
        <v>130.03561474945008</v>
      </c>
      <c r="AO696" s="270">
        <v>3.877243772918026</v>
      </c>
      <c r="AP696" s="270">
        <v>1312.9978804947643</v>
      </c>
      <c r="AQ696" s="270">
        <v>0.99496281967248257</v>
      </c>
      <c r="AR696" s="270">
        <v>1.4016652376317109</v>
      </c>
      <c r="AS696" s="270">
        <v>0.15649020471409411</v>
      </c>
      <c r="AT696" s="270">
        <v>0.73389926210974066</v>
      </c>
      <c r="AU696" s="270">
        <v>3.1580516759592574</v>
      </c>
      <c r="AV696" s="270">
        <v>0.12130227401347948</v>
      </c>
      <c r="AW696" s="270">
        <v>0.2913336774226909</v>
      </c>
      <c r="AX696" s="270">
        <v>3.8470675613864268E-2</v>
      </c>
      <c r="AY696" s="270">
        <v>0.23770181364999288</v>
      </c>
      <c r="AZ696" s="270">
        <v>3.5046290302881269E-2</v>
      </c>
      <c r="BA696" s="270">
        <v>14.637765998214368</v>
      </c>
      <c r="BB696" s="270">
        <v>31.065055694981858</v>
      </c>
      <c r="BC696" s="270">
        <v>32.115884283265252</v>
      </c>
      <c r="BD696" s="270">
        <v>53.783135897150096</v>
      </c>
      <c r="BE696" s="270">
        <v>34.970461161530416</v>
      </c>
      <c r="BF696" s="270">
        <v>158.19005398678749</v>
      </c>
      <c r="BG696" s="26"/>
    </row>
    <row r="697" spans="1:59" s="96" customFormat="1" ht="12.75" x14ac:dyDescent="0.2">
      <c r="A697" s="13">
        <v>2.15</v>
      </c>
      <c r="B697" s="279">
        <v>840.00000000001</v>
      </c>
      <c r="C697" s="408">
        <v>12.0097763441093</v>
      </c>
      <c r="D697" s="408">
        <v>32.529696387993297</v>
      </c>
      <c r="E697" s="408"/>
      <c r="F697" s="408"/>
      <c r="G697" s="408"/>
      <c r="H697" s="408"/>
      <c r="I697" s="408">
        <v>48.331309439964599</v>
      </c>
      <c r="J697" s="408">
        <v>6.0752076234087804</v>
      </c>
      <c r="K697" s="408"/>
      <c r="L697" s="408"/>
      <c r="M697" s="408"/>
      <c r="N697" s="408"/>
      <c r="O697" s="411">
        <v>1.0540102045240101</v>
      </c>
      <c r="P697" s="417">
        <v>12.469328724737</v>
      </c>
      <c r="Q697" s="237">
        <v>70.982578408551916</v>
      </c>
      <c r="R697" s="237">
        <v>0</v>
      </c>
      <c r="S697" s="237">
        <v>16.669521821597794</v>
      </c>
      <c r="T697" s="237">
        <v>0.37471957544063905</v>
      </c>
      <c r="U697" s="237">
        <v>8.6843315790624376E-2</v>
      </c>
      <c r="V697" s="237">
        <v>1.6597843849730884</v>
      </c>
      <c r="W697" s="237">
        <v>4.0952945051543921</v>
      </c>
      <c r="X697" s="412">
        <v>6.131257988491547</v>
      </c>
      <c r="Y697" s="270">
        <v>1.0570015512648381</v>
      </c>
      <c r="Z697" s="270">
        <v>105.03424530668893</v>
      </c>
      <c r="AA697" s="270">
        <v>42851.627699917677</v>
      </c>
      <c r="AB697" s="270">
        <v>459.57012420267756</v>
      </c>
      <c r="AC697" s="270">
        <v>3.7391602800018329</v>
      </c>
      <c r="AD697" s="270">
        <v>1.1649289731830292</v>
      </c>
      <c r="AE697" s="270">
        <v>1.8040517672331635</v>
      </c>
      <c r="AF697" s="270">
        <v>8.1855713012874198E-2</v>
      </c>
      <c r="AG697" s="270">
        <v>27.171073147480136</v>
      </c>
      <c r="AH697" s="270">
        <v>57.857418724897293</v>
      </c>
      <c r="AI697" s="270">
        <v>6.7706535420361158</v>
      </c>
      <c r="AJ697" s="270">
        <v>17.496877985324147</v>
      </c>
      <c r="AK697" s="270">
        <v>942.38824578895242</v>
      </c>
      <c r="AL697" s="270">
        <v>30.994132057639902</v>
      </c>
      <c r="AM697" s="270">
        <v>2.8444173075875381</v>
      </c>
      <c r="AN697" s="270">
        <v>131.07835549993956</v>
      </c>
      <c r="AO697" s="270">
        <v>3.9073930838935778</v>
      </c>
      <c r="AP697" s="270">
        <v>1313.4213361467862</v>
      </c>
      <c r="AQ697" s="270">
        <v>0.99761096950326966</v>
      </c>
      <c r="AR697" s="270">
        <v>1.4017682853099989</v>
      </c>
      <c r="AS697" s="270">
        <v>0.15641360013128075</v>
      </c>
      <c r="AT697" s="270">
        <v>0.73332038687506618</v>
      </c>
      <c r="AU697" s="270">
        <v>3.1551975026841244</v>
      </c>
      <c r="AV697" s="270">
        <v>0.12118782528649416</v>
      </c>
      <c r="AW697" s="270">
        <v>0.29103415381111625</v>
      </c>
      <c r="AX697" s="270">
        <v>3.8429425800718897E-2</v>
      </c>
      <c r="AY697" s="270">
        <v>0.23744204693208168</v>
      </c>
      <c r="AZ697" s="270">
        <v>3.5007729284119736E-2</v>
      </c>
      <c r="BA697" s="270">
        <v>14.622142801702015</v>
      </c>
      <c r="BB697" s="270">
        <v>31.055436043513108</v>
      </c>
      <c r="BC697" s="270">
        <v>31.983709451442078</v>
      </c>
      <c r="BD697" s="270">
        <v>53.862633962079869</v>
      </c>
      <c r="BE697" s="270">
        <v>34.894186105436795</v>
      </c>
      <c r="BF697" s="270">
        <v>158.1663516382838</v>
      </c>
      <c r="BG697" s="26"/>
    </row>
    <row r="698" spans="1:59" s="96" customFormat="1" ht="12.75" x14ac:dyDescent="0.2">
      <c r="A698" s="13">
        <v>2.2000000000000002</v>
      </c>
      <c r="B698" s="279">
        <v>840</v>
      </c>
      <c r="C698" s="408">
        <v>11.5783621691397</v>
      </c>
      <c r="D698" s="408">
        <v>32.776944063722802</v>
      </c>
      <c r="E698" s="408"/>
      <c r="F698" s="408"/>
      <c r="G698" s="408"/>
      <c r="H698" s="408"/>
      <c r="I698" s="408">
        <v>48.385923342155202</v>
      </c>
      <c r="J698" s="408">
        <v>6.2047602057524198</v>
      </c>
      <c r="K698" s="408"/>
      <c r="L698" s="408"/>
      <c r="M698" s="408"/>
      <c r="N698" s="408"/>
      <c r="O698" s="411">
        <v>1.0540102192298499</v>
      </c>
      <c r="P698" s="417">
        <v>12.9339416520257</v>
      </c>
      <c r="Q698" s="237">
        <v>71.043510817656923</v>
      </c>
      <c r="R698" s="237">
        <v>0</v>
      </c>
      <c r="S698" s="237">
        <v>16.582905211816126</v>
      </c>
      <c r="T698" s="237">
        <v>0.37172213154086126</v>
      </c>
      <c r="U698" s="237">
        <v>8.5796584334312045E-2</v>
      </c>
      <c r="V698" s="237">
        <v>1.6636120872639339</v>
      </c>
      <c r="W698" s="237">
        <v>3.8588044002509601</v>
      </c>
      <c r="X698" s="412">
        <v>6.3936487671368862</v>
      </c>
      <c r="Y698" s="270">
        <v>1.0959879127618337</v>
      </c>
      <c r="Z698" s="270">
        <v>108.80470948333111</v>
      </c>
      <c r="AA698" s="270">
        <v>44417.94897684257</v>
      </c>
      <c r="AB698" s="270">
        <v>476.31516700963289</v>
      </c>
      <c r="AC698" s="270">
        <v>3.8365486773497763</v>
      </c>
      <c r="AD698" s="270">
        <v>1.2000609816785399</v>
      </c>
      <c r="AE698" s="270">
        <v>1.8083297758484773</v>
      </c>
      <c r="AF698" s="270">
        <v>8.2028774543900757E-2</v>
      </c>
      <c r="AG698" s="270">
        <v>28.000429473682541</v>
      </c>
      <c r="AH698" s="270">
        <v>59.229691515450895</v>
      </c>
      <c r="AI698" s="270">
        <v>6.8886123223878171</v>
      </c>
      <c r="AJ698" s="270">
        <v>18.032266767091688</v>
      </c>
      <c r="AK698" s="270">
        <v>971.6955902651423</v>
      </c>
      <c r="AL698" s="270">
        <v>31.458314821911024</v>
      </c>
      <c r="AM698" s="270">
        <v>2.8536253479008535</v>
      </c>
      <c r="AN698" s="270">
        <v>132.11511236076393</v>
      </c>
      <c r="AO698" s="270">
        <v>3.9371955637916058</v>
      </c>
      <c r="AP698" s="270">
        <v>1313.8897721841031</v>
      </c>
      <c r="AQ698" s="270">
        <v>1.0003082961933099</v>
      </c>
      <c r="AR698" s="270">
        <v>1.4021070754666416</v>
      </c>
      <c r="AS698" s="270">
        <v>0.15636781164995628</v>
      </c>
      <c r="AT698" s="270">
        <v>0.7328984555213115</v>
      </c>
      <c r="AU698" s="270">
        <v>3.1530409748409682</v>
      </c>
      <c r="AV698" s="270">
        <v>0.12110047884450038</v>
      </c>
      <c r="AW698" s="270">
        <v>0.29080139239085395</v>
      </c>
      <c r="AX698" s="270">
        <v>3.839712020479865E-2</v>
      </c>
      <c r="AY698" s="270">
        <v>0.2372379770332656</v>
      </c>
      <c r="AZ698" s="270">
        <v>3.4977414415996985E-2</v>
      </c>
      <c r="BA698" s="270">
        <v>14.609939402683638</v>
      </c>
      <c r="BB698" s="270">
        <v>31.046776283778623</v>
      </c>
      <c r="BC698" s="270">
        <v>31.850011286887316</v>
      </c>
      <c r="BD698" s="270">
        <v>53.9390703375648</v>
      </c>
      <c r="BE698" s="270">
        <v>34.820278616976516</v>
      </c>
      <c r="BF698" s="270">
        <v>158.16118406072886</v>
      </c>
      <c r="BG698" s="26"/>
    </row>
    <row r="699" spans="1:59" s="96" customFormat="1" ht="12.75" x14ac:dyDescent="0.2">
      <c r="A699" s="13">
        <v>2.24999999999998</v>
      </c>
      <c r="B699" s="279">
        <v>840</v>
      </c>
      <c r="C699" s="408">
        <v>11.195622299520601</v>
      </c>
      <c r="D699" s="408">
        <v>32.976798511127797</v>
      </c>
      <c r="E699" s="408"/>
      <c r="F699" s="408"/>
      <c r="G699" s="408"/>
      <c r="H699" s="408"/>
      <c r="I699" s="408">
        <v>48.449746423291202</v>
      </c>
      <c r="J699" s="408">
        <v>6.3238225508960504</v>
      </c>
      <c r="K699" s="408"/>
      <c r="L699" s="408"/>
      <c r="M699" s="408"/>
      <c r="N699" s="408"/>
      <c r="O699" s="411">
        <v>1.05401021516441</v>
      </c>
      <c r="P699" s="417">
        <v>13.376107557305</v>
      </c>
      <c r="Q699" s="237">
        <v>71.09748820947641</v>
      </c>
      <c r="R699" s="237">
        <v>0</v>
      </c>
      <c r="S699" s="237">
        <v>16.495521235119583</v>
      </c>
      <c r="T699" s="237">
        <v>0.37263083363276256</v>
      </c>
      <c r="U699" s="237">
        <v>8.4762205010246908E-2</v>
      </c>
      <c r="V699" s="237">
        <v>1.6617276524222266</v>
      </c>
      <c r="W699" s="237">
        <v>3.641892553004169</v>
      </c>
      <c r="X699" s="412">
        <v>6.6459773113345806</v>
      </c>
      <c r="Y699" s="270">
        <v>1.1330695412208365</v>
      </c>
      <c r="Z699" s="270">
        <v>112.38562572913384</v>
      </c>
      <c r="AA699" s="270">
        <v>45906.843767732331</v>
      </c>
      <c r="AB699" s="270">
        <v>492.23136146816188</v>
      </c>
      <c r="AC699" s="270">
        <v>3.9277906322745477</v>
      </c>
      <c r="AD699" s="270">
        <v>1.233074962694549</v>
      </c>
      <c r="AE699" s="270">
        <v>1.81213734722303</v>
      </c>
      <c r="AF699" s="270">
        <v>8.2182642064406772E-2</v>
      </c>
      <c r="AG699" s="270">
        <v>28.780023520258226</v>
      </c>
      <c r="AH699" s="270">
        <v>60.502520334557005</v>
      </c>
      <c r="AI699" s="270">
        <v>6.9967433678567135</v>
      </c>
      <c r="AJ699" s="270">
        <v>18.535357534377127</v>
      </c>
      <c r="AK699" s="270">
        <v>999.29070030671107</v>
      </c>
      <c r="AL699" s="270">
        <v>31.880473349659098</v>
      </c>
      <c r="AM699" s="270">
        <v>2.8613008619261504</v>
      </c>
      <c r="AN699" s="270">
        <v>133.03211709721799</v>
      </c>
      <c r="AO699" s="270">
        <v>3.9637993421966216</v>
      </c>
      <c r="AP699" s="270">
        <v>1314.2200071511943</v>
      </c>
      <c r="AQ699" s="270">
        <v>1.0025376663330599</v>
      </c>
      <c r="AR699" s="270">
        <v>1.4020503559155779</v>
      </c>
      <c r="AS699" s="270">
        <v>0.15628478169615009</v>
      </c>
      <c r="AT699" s="270">
        <v>0.73231787681744231</v>
      </c>
      <c r="AU699" s="270">
        <v>3.1502258990230763</v>
      </c>
      <c r="AV699" s="270">
        <v>0.12098814422964704</v>
      </c>
      <c r="AW699" s="270">
        <v>0.29051001380493402</v>
      </c>
      <c r="AX699" s="270">
        <v>3.8357148494760684E-2</v>
      </c>
      <c r="AY699" s="270">
        <v>0.23698664658430699</v>
      </c>
      <c r="AZ699" s="270">
        <v>3.4940117841580569E-2</v>
      </c>
      <c r="BA699" s="270">
        <v>14.594777724872745</v>
      </c>
      <c r="BB699" s="270">
        <v>31.038724567836194</v>
      </c>
      <c r="BC699" s="270">
        <v>31.74399749216747</v>
      </c>
      <c r="BD699" s="270">
        <v>54.009396977051964</v>
      </c>
      <c r="BE699" s="270">
        <v>34.756386843083689</v>
      </c>
      <c r="BF699" s="270">
        <v>158.1312196245035</v>
      </c>
      <c r="BG699" s="26"/>
    </row>
    <row r="700" spans="1:59" s="96" customFormat="1" ht="12.75" x14ac:dyDescent="0.2">
      <c r="A700" s="13">
        <v>2.2999999999999998</v>
      </c>
      <c r="B700" s="279">
        <v>840</v>
      </c>
      <c r="C700" s="408">
        <v>10.851461238309</v>
      </c>
      <c r="D700" s="408">
        <v>33.159033184083903</v>
      </c>
      <c r="E700" s="408"/>
      <c r="F700" s="408"/>
      <c r="G700" s="408"/>
      <c r="H700" s="408"/>
      <c r="I700" s="408">
        <v>48.5008118016694</v>
      </c>
      <c r="J700" s="408">
        <v>6.4346835714406403</v>
      </c>
      <c r="K700" s="408"/>
      <c r="L700" s="408"/>
      <c r="M700" s="408"/>
      <c r="N700" s="408"/>
      <c r="O700" s="411">
        <v>1.0540102044969799</v>
      </c>
      <c r="P700" s="417">
        <v>13.800340171704599</v>
      </c>
      <c r="Q700" s="237">
        <v>71.132567736303372</v>
      </c>
      <c r="R700" s="237">
        <v>0</v>
      </c>
      <c r="S700" s="237">
        <v>16.425844864539293</v>
      </c>
      <c r="T700" s="237">
        <v>0.36973643788734839</v>
      </c>
      <c r="U700" s="237">
        <v>8.3131780944380645E-2</v>
      </c>
      <c r="V700" s="237">
        <v>1.6592443331797817</v>
      </c>
      <c r="W700" s="237">
        <v>3.4389706241174629</v>
      </c>
      <c r="X700" s="412">
        <v>6.8905042230283655</v>
      </c>
      <c r="Y700" s="270">
        <v>1.1686226739028851</v>
      </c>
      <c r="Z700" s="270">
        <v>115.81278743072657</v>
      </c>
      <c r="AA700" s="270">
        <v>47333.536455803012</v>
      </c>
      <c r="AB700" s="270">
        <v>507.47908562637463</v>
      </c>
      <c r="AC700" s="270">
        <v>4.0135644174052096</v>
      </c>
      <c r="AD700" s="270">
        <v>1.2643583864513068</v>
      </c>
      <c r="AE700" s="270">
        <v>1.8155772369158776</v>
      </c>
      <c r="AF700" s="270">
        <v>8.2321675491638241E-2</v>
      </c>
      <c r="AG700" s="270">
        <v>29.519296314802968</v>
      </c>
      <c r="AH700" s="270">
        <v>61.696004449994255</v>
      </c>
      <c r="AI700" s="270">
        <v>7.0971270993244309</v>
      </c>
      <c r="AJ700" s="270">
        <v>19.012537904813264</v>
      </c>
      <c r="AK700" s="270">
        <v>1025.4808616422558</v>
      </c>
      <c r="AL700" s="270">
        <v>32.271285512990076</v>
      </c>
      <c r="AM700" s="270">
        <v>2.8685087636266839</v>
      </c>
      <c r="AN700" s="270">
        <v>133.87653421458731</v>
      </c>
      <c r="AO700" s="270">
        <v>3.9882206620406655</v>
      </c>
      <c r="AP700" s="270">
        <v>1314.559497545624</v>
      </c>
      <c r="AQ700" s="270">
        <v>1.004642919436838</v>
      </c>
      <c r="AR700" s="270">
        <v>1.4021589209691585</v>
      </c>
      <c r="AS700" s="270">
        <v>0.15622869741355161</v>
      </c>
      <c r="AT700" s="270">
        <v>0.73188540344289987</v>
      </c>
      <c r="AU700" s="270">
        <v>3.1480848979331388</v>
      </c>
      <c r="AV700" s="270">
        <v>0.12090219327431143</v>
      </c>
      <c r="AW700" s="270">
        <v>0.29028456855935481</v>
      </c>
      <c r="AX700" s="270">
        <v>3.8326066190805502E-2</v>
      </c>
      <c r="AY700" s="270">
        <v>0.23679079782930681</v>
      </c>
      <c r="AZ700" s="270">
        <v>3.491103624200944E-2</v>
      </c>
      <c r="BA700" s="270">
        <v>14.583000758664097</v>
      </c>
      <c r="BB700" s="270">
        <v>31.033250358948131</v>
      </c>
      <c r="BC700" s="270">
        <v>31.648385159647415</v>
      </c>
      <c r="BD700" s="270">
        <v>54.07502859766921</v>
      </c>
      <c r="BE700" s="270">
        <v>34.700756867347273</v>
      </c>
      <c r="BF700" s="270">
        <v>158.1187900387699</v>
      </c>
      <c r="BG700" s="26"/>
    </row>
    <row r="701" spans="1:59" s="96" customFormat="1" ht="12.75" x14ac:dyDescent="0.2">
      <c r="A701" s="13">
        <v>2.3500000000000201</v>
      </c>
      <c r="B701" s="279">
        <v>840.00000000001</v>
      </c>
      <c r="C701" s="408">
        <v>10.4651756689658</v>
      </c>
      <c r="D701" s="408">
        <v>33.344697274856102</v>
      </c>
      <c r="E701" s="408"/>
      <c r="F701" s="408"/>
      <c r="G701" s="408"/>
      <c r="H701" s="408"/>
      <c r="I701" s="408">
        <v>48.532585972168597</v>
      </c>
      <c r="J701" s="408">
        <v>6.5461348109935598</v>
      </c>
      <c r="K701" s="408">
        <v>5.7396062984101798E-2</v>
      </c>
      <c r="L701" s="408"/>
      <c r="M701" s="408"/>
      <c r="N701" s="408"/>
      <c r="O701" s="411">
        <v>1.05401021003191</v>
      </c>
      <c r="P701" s="417">
        <v>14.2851718536583</v>
      </c>
      <c r="Q701" s="237">
        <v>71.221224955332403</v>
      </c>
      <c r="R701" s="237">
        <v>0</v>
      </c>
      <c r="S701" s="237">
        <v>16.310666030879268</v>
      </c>
      <c r="T701" s="237">
        <v>0.38001453099489413</v>
      </c>
      <c r="U701" s="237">
        <v>8.4517059911830159E-2</v>
      </c>
      <c r="V701" s="237">
        <v>1.6514397647138075</v>
      </c>
      <c r="W701" s="237">
        <v>3.2409984379394281</v>
      </c>
      <c r="X701" s="412">
        <v>7.1111392202283792</v>
      </c>
      <c r="Y701" s="270">
        <v>1.2102361074854517</v>
      </c>
      <c r="Z701" s="270">
        <v>118.81858817023137</v>
      </c>
      <c r="AA701" s="270">
        <v>48393.595643799621</v>
      </c>
      <c r="AB701" s="270">
        <v>513.36055489861997</v>
      </c>
      <c r="AC701" s="270">
        <v>4.1150219287958043</v>
      </c>
      <c r="AD701" s="270">
        <v>1.3011924494618834</v>
      </c>
      <c r="AE701" s="270">
        <v>1.8174277691817002</v>
      </c>
      <c r="AF701" s="270">
        <v>8.2469300134802179E-2</v>
      </c>
      <c r="AG701" s="270">
        <v>30.398185726077255</v>
      </c>
      <c r="AH701" s="270">
        <v>63.102905711923945</v>
      </c>
      <c r="AI701" s="270">
        <v>7.2151783710723052</v>
      </c>
      <c r="AJ701" s="270">
        <v>19.580149101281471</v>
      </c>
      <c r="AK701" s="270">
        <v>1056.653478231578</v>
      </c>
      <c r="AL701" s="270">
        <v>32.731395778933795</v>
      </c>
      <c r="AM701" s="270">
        <v>2.8779815886627946</v>
      </c>
      <c r="AN701" s="270">
        <v>134.88432160355237</v>
      </c>
      <c r="AO701" s="270">
        <v>4.0173014915957079</v>
      </c>
      <c r="AP701" s="270">
        <v>1312.1908742461078</v>
      </c>
      <c r="AQ701" s="270">
        <v>1.0074757005738058</v>
      </c>
      <c r="AR701" s="270">
        <v>1.4029903000111146</v>
      </c>
      <c r="AS701" s="270">
        <v>0.15624611702938723</v>
      </c>
      <c r="AT701" s="270">
        <v>0.73177913595907429</v>
      </c>
      <c r="AU701" s="270">
        <v>3.1473200610115253</v>
      </c>
      <c r="AV701" s="270">
        <v>0.12086865014137652</v>
      </c>
      <c r="AW701" s="270">
        <v>0.29018305243296044</v>
      </c>
      <c r="AX701" s="270">
        <v>3.8311225240458636E-2</v>
      </c>
      <c r="AY701" s="270">
        <v>0.23669482170740563</v>
      </c>
      <c r="AZ701" s="270">
        <v>3.4896656972674134E-2</v>
      </c>
      <c r="BA701" s="270">
        <v>14.577409806475325</v>
      </c>
      <c r="BB701" s="270">
        <v>30.74131758137883</v>
      </c>
      <c r="BC701" s="270">
        <v>31.558636808314816</v>
      </c>
      <c r="BD701" s="270">
        <v>54.17491782620651</v>
      </c>
      <c r="BE701" s="270">
        <v>34.61098791260472</v>
      </c>
      <c r="BF701" s="270">
        <v>158.18495486747045</v>
      </c>
      <c r="BG701" s="26"/>
    </row>
    <row r="702" spans="1:59" s="96" customFormat="1" ht="12.75" x14ac:dyDescent="0.2">
      <c r="A702" s="13">
        <v>2.4</v>
      </c>
      <c r="B702" s="279">
        <v>839.99999999999</v>
      </c>
      <c r="C702" s="408">
        <v>10.1146003483902</v>
      </c>
      <c r="D702" s="408">
        <v>33.510771858386001</v>
      </c>
      <c r="E702" s="408"/>
      <c r="F702" s="408"/>
      <c r="G702" s="408"/>
      <c r="H702" s="408"/>
      <c r="I702" s="408">
        <v>48.523844100533502</v>
      </c>
      <c r="J702" s="408">
        <v>6.6465927683056298</v>
      </c>
      <c r="K702" s="408">
        <v>0.150180715897094</v>
      </c>
      <c r="L702" s="408"/>
      <c r="M702" s="408"/>
      <c r="N702" s="408"/>
      <c r="O702" s="411">
        <v>1.05401020848757</v>
      </c>
      <c r="P702" s="417">
        <v>14.739245149610101</v>
      </c>
      <c r="Q702" s="237">
        <v>71.274655247911312</v>
      </c>
      <c r="R702" s="237">
        <v>0</v>
      </c>
      <c r="S702" s="237">
        <v>16.24724808238237</v>
      </c>
      <c r="T702" s="237">
        <v>0.37729874619948789</v>
      </c>
      <c r="U702" s="237">
        <v>8.3344595248882977E-2</v>
      </c>
      <c r="V702" s="237">
        <v>1.6520182320547205</v>
      </c>
      <c r="W702" s="237">
        <v>3.093481070879271</v>
      </c>
      <c r="X702" s="412">
        <v>7.2719540253239501</v>
      </c>
      <c r="Y702" s="270">
        <v>1.249859664650963</v>
      </c>
      <c r="Z702" s="270">
        <v>120.87961505426115</v>
      </c>
      <c r="AA702" s="270">
        <v>48927.723990474085</v>
      </c>
      <c r="AB702" s="270">
        <v>510.19389264051256</v>
      </c>
      <c r="AC702" s="270">
        <v>4.2118031886307037</v>
      </c>
      <c r="AD702" s="270">
        <v>1.3363740944558655</v>
      </c>
      <c r="AE702" s="270">
        <v>1.817681271924684</v>
      </c>
      <c r="AF702" s="270">
        <v>8.2597869631748269E-2</v>
      </c>
      <c r="AG702" s="270">
        <v>31.244896543817333</v>
      </c>
      <c r="AH702" s="270">
        <v>64.447518403616641</v>
      </c>
      <c r="AI702" s="270">
        <v>7.3277204110907341</v>
      </c>
      <c r="AJ702" s="270">
        <v>20.12747600430437</v>
      </c>
      <c r="AK702" s="270">
        <v>1086.7021656679078</v>
      </c>
      <c r="AL702" s="270">
        <v>33.171782577956094</v>
      </c>
      <c r="AM702" s="270">
        <v>2.8884068956003479</v>
      </c>
      <c r="AN702" s="270">
        <v>135.8731319016558</v>
      </c>
      <c r="AO702" s="270">
        <v>4.045548462297611</v>
      </c>
      <c r="AP702" s="270">
        <v>1308.2373523798622</v>
      </c>
      <c r="AQ702" s="270">
        <v>1.0106634983960892</v>
      </c>
      <c r="AR702" s="270">
        <v>1.4047353085815504</v>
      </c>
      <c r="AS702" s="270">
        <v>0.15637537033097978</v>
      </c>
      <c r="AT702" s="270">
        <v>0.73222255152676652</v>
      </c>
      <c r="AU702" s="270">
        <v>3.1489661034742125</v>
      </c>
      <c r="AV702" s="270">
        <v>0.12092827161594628</v>
      </c>
      <c r="AW702" s="270">
        <v>0.29030853225790537</v>
      </c>
      <c r="AX702" s="270">
        <v>3.8326606219804764E-2</v>
      </c>
      <c r="AY702" s="270">
        <v>0.23678630232620079</v>
      </c>
      <c r="AZ702" s="270">
        <v>3.4909971895129788E-2</v>
      </c>
      <c r="BA702" s="270">
        <v>14.583338880941866</v>
      </c>
      <c r="BB702" s="270">
        <v>30.289257919013487</v>
      </c>
      <c r="BC702" s="270">
        <v>31.484617575805601</v>
      </c>
      <c r="BD702" s="270">
        <v>54.289501116535405</v>
      </c>
      <c r="BE702" s="270">
        <v>34.514185725606048</v>
      </c>
      <c r="BF702" s="270">
        <v>158.34435401393037</v>
      </c>
      <c r="BG702" s="26"/>
    </row>
    <row r="703" spans="1:59" s="96" customFormat="1" ht="12.75" x14ac:dyDescent="0.2">
      <c r="A703" s="13">
        <v>2.4499999999999598</v>
      </c>
      <c r="B703" s="279">
        <v>840.00000000002001</v>
      </c>
      <c r="C703" s="408">
        <v>9.7896333092845005</v>
      </c>
      <c r="D703" s="408">
        <v>33.661762256639399</v>
      </c>
      <c r="E703" s="408"/>
      <c r="F703" s="408"/>
      <c r="G703" s="408"/>
      <c r="H703" s="408"/>
      <c r="I703" s="408">
        <v>48.555479663416499</v>
      </c>
      <c r="J703" s="408">
        <v>6.7441448943079196</v>
      </c>
      <c r="K703" s="408">
        <v>0.19496966352286099</v>
      </c>
      <c r="L703" s="408"/>
      <c r="M703" s="408"/>
      <c r="N703" s="408"/>
      <c r="O703" s="411">
        <v>1.05401021282882</v>
      </c>
      <c r="P703" s="417">
        <v>15.2080581686117</v>
      </c>
      <c r="Q703" s="237">
        <v>71.348692258498346</v>
      </c>
      <c r="R703" s="237">
        <v>0</v>
      </c>
      <c r="S703" s="237">
        <v>16.146766763516901</v>
      </c>
      <c r="T703" s="237">
        <v>0.38508786760289443</v>
      </c>
      <c r="U703" s="237">
        <v>8.4388427092062956E-2</v>
      </c>
      <c r="V703" s="237">
        <v>1.6363945982809804</v>
      </c>
      <c r="W703" s="237">
        <v>2.9066557103902748</v>
      </c>
      <c r="X703" s="412">
        <v>7.4920143746185444</v>
      </c>
      <c r="Y703" s="270">
        <v>1.2898356823144559</v>
      </c>
      <c r="Z703" s="270">
        <v>123.69822890337332</v>
      </c>
      <c r="AA703" s="270">
        <v>49919.495277650174</v>
      </c>
      <c r="AB703" s="270">
        <v>515.93136358512288</v>
      </c>
      <c r="AC703" s="270">
        <v>4.3056740913672309</v>
      </c>
      <c r="AD703" s="270">
        <v>1.3709091439368279</v>
      </c>
      <c r="AE703" s="270">
        <v>1.8193640265083035</v>
      </c>
      <c r="AF703" s="270">
        <v>8.2723373174089482E-2</v>
      </c>
      <c r="AG703" s="270">
        <v>32.070598031723257</v>
      </c>
      <c r="AH703" s="270">
        <v>65.735241192728822</v>
      </c>
      <c r="AI703" s="270">
        <v>7.4333203386795104</v>
      </c>
      <c r="AJ703" s="270">
        <v>20.660816914557405</v>
      </c>
      <c r="AK703" s="270">
        <v>1116.0612200193407</v>
      </c>
      <c r="AL703" s="270">
        <v>33.5793189529277</v>
      </c>
      <c r="AM703" s="270">
        <v>2.8962967607601287</v>
      </c>
      <c r="AN703" s="270">
        <v>136.73947774602712</v>
      </c>
      <c r="AO703" s="270">
        <v>4.0706015661966699</v>
      </c>
      <c r="AP703" s="270">
        <v>1306.4131850282247</v>
      </c>
      <c r="AQ703" s="270">
        <v>1.0130143505500639</v>
      </c>
      <c r="AR703" s="270">
        <v>1.405320416651427</v>
      </c>
      <c r="AS703" s="270">
        <v>0.1563763008209722</v>
      </c>
      <c r="AT703" s="270">
        <v>0.73206648091468651</v>
      </c>
      <c r="AU703" s="270">
        <v>3.1480314505133862</v>
      </c>
      <c r="AV703" s="270">
        <v>0.12088881289160412</v>
      </c>
      <c r="AW703" s="270">
        <v>0.29019579539523649</v>
      </c>
      <c r="AX703" s="270">
        <v>3.8310482051463909E-2</v>
      </c>
      <c r="AY703" s="270">
        <v>0.23668297142612871</v>
      </c>
      <c r="AZ703" s="270">
        <v>3.4894533611647793E-2</v>
      </c>
      <c r="BA703" s="270">
        <v>14.577241791045342</v>
      </c>
      <c r="BB703" s="270">
        <v>30.071903138404338</v>
      </c>
      <c r="BC703" s="270">
        <v>31.41279663771936</v>
      </c>
      <c r="BD703" s="270">
        <v>54.374331682403799</v>
      </c>
      <c r="BE703" s="270">
        <v>34.442237510451264</v>
      </c>
      <c r="BF703" s="270">
        <v>158.391288558604</v>
      </c>
      <c r="BG703" s="26"/>
    </row>
    <row r="704" spans="1:59" s="96" customFormat="1" ht="12.75" x14ac:dyDescent="0.2">
      <c r="A704" s="13">
        <v>2.4999999999999303</v>
      </c>
      <c r="B704" s="279">
        <v>840.00000000001</v>
      </c>
      <c r="C704" s="408">
        <v>9.5138596928071593</v>
      </c>
      <c r="D704" s="408">
        <v>33.802277954559898</v>
      </c>
      <c r="E704" s="408"/>
      <c r="F704" s="408"/>
      <c r="G704" s="408"/>
      <c r="H704" s="408"/>
      <c r="I704" s="408">
        <v>48.596588747507901</v>
      </c>
      <c r="J704" s="408">
        <v>6.8327073635878799</v>
      </c>
      <c r="K704" s="408">
        <v>0.20055602168282999</v>
      </c>
      <c r="L704" s="408"/>
      <c r="M704" s="408"/>
      <c r="N704" s="408"/>
      <c r="O704" s="411">
        <v>1.0540102198543799</v>
      </c>
      <c r="P704" s="417">
        <v>15.6462762947037</v>
      </c>
      <c r="Q704" s="237">
        <v>71.385981451198305</v>
      </c>
      <c r="R704" s="237">
        <v>0</v>
      </c>
      <c r="S704" s="237">
        <v>16.062395153556668</v>
      </c>
      <c r="T704" s="237">
        <v>0.38453838094888348</v>
      </c>
      <c r="U704" s="237">
        <v>8.3209385723833282E-2</v>
      </c>
      <c r="V704" s="237">
        <v>1.6495790024362529</v>
      </c>
      <c r="W704" s="237">
        <v>2.6934475686946424</v>
      </c>
      <c r="X704" s="412">
        <v>7.7408490574413955</v>
      </c>
      <c r="Y704" s="270">
        <v>1.3265301213482739</v>
      </c>
      <c r="Z704" s="270">
        <v>126.89260812961737</v>
      </c>
      <c r="AA704" s="270">
        <v>51195.913868272437</v>
      </c>
      <c r="AB704" s="270">
        <v>528.03934304381983</v>
      </c>
      <c r="AC704" s="270">
        <v>4.3882303206579456</v>
      </c>
      <c r="AD704" s="270">
        <v>1.4017889019528411</v>
      </c>
      <c r="AE704" s="270">
        <v>1.8219425596151548</v>
      </c>
      <c r="AF704" s="270">
        <v>8.2835283169850296E-2</v>
      </c>
      <c r="AG704" s="270">
        <v>32.804522495178624</v>
      </c>
      <c r="AH704" s="270">
        <v>66.862372968351735</v>
      </c>
      <c r="AI704" s="270">
        <v>7.5241242746785781</v>
      </c>
      <c r="AJ704" s="270">
        <v>21.134799398453517</v>
      </c>
      <c r="AK704" s="270">
        <v>1142.1834878351183</v>
      </c>
      <c r="AL704" s="270">
        <v>33.926867915258356</v>
      </c>
      <c r="AM704" s="270">
        <v>2.9022493160715692</v>
      </c>
      <c r="AN704" s="270">
        <v>137.45532684365367</v>
      </c>
      <c r="AO704" s="270">
        <v>4.0913131448061373</v>
      </c>
      <c r="AP704" s="270">
        <v>1306.402790237031</v>
      </c>
      <c r="AQ704" s="270">
        <v>1.0147510193333871</v>
      </c>
      <c r="AR704" s="270">
        <v>1.405415248228278</v>
      </c>
      <c r="AS704" s="270">
        <v>0.15633179718772716</v>
      </c>
      <c r="AT704" s="270">
        <v>0.73172127225216987</v>
      </c>
      <c r="AU704" s="270">
        <v>3.1463208159504035</v>
      </c>
      <c r="AV704" s="270">
        <v>0.12082011235932293</v>
      </c>
      <c r="AW704" s="270">
        <v>0.29001548203650429</v>
      </c>
      <c r="AX704" s="270">
        <v>3.8285612836233364E-2</v>
      </c>
      <c r="AY704" s="270">
        <v>0.23652621717363395</v>
      </c>
      <c r="AZ704" s="270">
        <v>3.4871251367715843E-2</v>
      </c>
      <c r="BA704" s="270">
        <v>14.567812987670184</v>
      </c>
      <c r="BB704" s="270">
        <v>30.041457839480504</v>
      </c>
      <c r="BC704" s="270">
        <v>31.341519977119518</v>
      </c>
      <c r="BD704" s="270">
        <v>54.430756012117911</v>
      </c>
      <c r="BE704" s="270">
        <v>34.396153547653391</v>
      </c>
      <c r="BF704" s="270">
        <v>158.38488780920164</v>
      </c>
      <c r="BG704" s="26"/>
    </row>
    <row r="705" spans="1:59" s="96" customFormat="1" ht="12.75" x14ac:dyDescent="0.2">
      <c r="A705" s="13">
        <v>0.5</v>
      </c>
      <c r="B705" s="279">
        <v>850</v>
      </c>
      <c r="C705" s="408">
        <v>19.437222182527201</v>
      </c>
      <c r="D705" s="408">
        <v>20.165194881896401</v>
      </c>
      <c r="E705" s="408">
        <v>12.6202045455485</v>
      </c>
      <c r="F705" s="408">
        <v>23.197575972198401</v>
      </c>
      <c r="G705" s="408">
        <v>23.333072497012001</v>
      </c>
      <c r="H705" s="408"/>
      <c r="I705" s="408"/>
      <c r="J705" s="408"/>
      <c r="K705" s="408"/>
      <c r="L705" s="408">
        <v>1.2467299208173801</v>
      </c>
      <c r="M705" s="408"/>
      <c r="N705" s="408"/>
      <c r="O705" s="411"/>
      <c r="P705" s="417">
        <v>5.54557703450552</v>
      </c>
      <c r="Q705" s="237">
        <v>68.474513581582315</v>
      </c>
      <c r="R705" s="237">
        <v>0</v>
      </c>
      <c r="S705" s="237">
        <v>14.912748512465029</v>
      </c>
      <c r="T705" s="237">
        <v>5.4657156852483082</v>
      </c>
      <c r="U705" s="237">
        <v>1.0097596185490245</v>
      </c>
      <c r="V705" s="237">
        <v>3.2305475784394853</v>
      </c>
      <c r="W705" s="237">
        <v>3.8966342520314536</v>
      </c>
      <c r="X705" s="412">
        <v>3.0100807716843869</v>
      </c>
      <c r="Y705" s="270">
        <v>0.49220454336853892</v>
      </c>
      <c r="Z705" s="270">
        <v>56.218778220923788</v>
      </c>
      <c r="AA705" s="270">
        <v>15488.241175542013</v>
      </c>
      <c r="AB705" s="270">
        <v>125.40202666227405</v>
      </c>
      <c r="AC705" s="270">
        <v>2.2297482189086191</v>
      </c>
      <c r="AD705" s="270">
        <v>0.6830505182081299</v>
      </c>
      <c r="AE705" s="270">
        <v>9.2136586424035656</v>
      </c>
      <c r="AF705" s="270">
        <v>0.43679225729827187</v>
      </c>
      <c r="AG705" s="270">
        <v>10.846375991863018</v>
      </c>
      <c r="AH705" s="270">
        <v>24.770772691015335</v>
      </c>
      <c r="AI705" s="270">
        <v>3.114313250684245</v>
      </c>
      <c r="AJ705" s="270">
        <v>5.8921752996445074</v>
      </c>
      <c r="AK705" s="270">
        <v>71.731783285566095</v>
      </c>
      <c r="AL705" s="270">
        <v>13.843040814079311</v>
      </c>
      <c r="AM705" s="270">
        <v>3.2261146980355218</v>
      </c>
      <c r="AN705" s="270">
        <v>168.68049935207335</v>
      </c>
      <c r="AO705" s="270">
        <v>3.7132658709523296</v>
      </c>
      <c r="AP705" s="270">
        <v>4289.4888148015016</v>
      </c>
      <c r="AQ705" s="270">
        <v>0.76606512784112524</v>
      </c>
      <c r="AR705" s="270">
        <v>3.9694803429954866</v>
      </c>
      <c r="AS705" s="270">
        <v>0.67039739152406419</v>
      </c>
      <c r="AT705" s="270">
        <v>4.5513261448100719</v>
      </c>
      <c r="AU705" s="270">
        <v>24.152408965455987</v>
      </c>
      <c r="AV705" s="270">
        <v>1.0168059559334206</v>
      </c>
      <c r="AW705" s="270">
        <v>3.1158666406840516</v>
      </c>
      <c r="AX705" s="270">
        <v>0.49695969411736551</v>
      </c>
      <c r="AY705" s="270">
        <v>3.5160438549738218</v>
      </c>
      <c r="AZ705" s="270">
        <v>0.57343988639553034</v>
      </c>
      <c r="BA705" s="270">
        <v>64.381916170510451</v>
      </c>
      <c r="BB705" s="270">
        <v>10.759207487993519</v>
      </c>
      <c r="BC705" s="270">
        <v>19.915605936757853</v>
      </c>
      <c r="BD705" s="270">
        <v>74.257480386310903</v>
      </c>
      <c r="BE705" s="270">
        <v>45.495415091386612</v>
      </c>
      <c r="BF705" s="270">
        <v>222.71241529333429</v>
      </c>
      <c r="BG705" s="26"/>
    </row>
    <row r="706" spans="1:59" s="96" customFormat="1" ht="12.75" x14ac:dyDescent="0.2">
      <c r="A706" s="13">
        <v>0.55000000000000004</v>
      </c>
      <c r="B706" s="279">
        <v>850</v>
      </c>
      <c r="C706" s="408">
        <v>19.1557349065917</v>
      </c>
      <c r="D706" s="408">
        <v>20.2259879874773</v>
      </c>
      <c r="E706" s="408">
        <v>12.1533990260875</v>
      </c>
      <c r="F706" s="408">
        <v>22.8301959225095</v>
      </c>
      <c r="G706" s="408">
        <v>24.4412327322324</v>
      </c>
      <c r="H706" s="408"/>
      <c r="I706" s="408"/>
      <c r="J706" s="408"/>
      <c r="K706" s="408"/>
      <c r="L706" s="408">
        <v>1.1934494251015999</v>
      </c>
      <c r="M706" s="408"/>
      <c r="N706" s="408"/>
      <c r="O706" s="411"/>
      <c r="P706" s="417">
        <v>5.5262583277964197</v>
      </c>
      <c r="Q706" s="237">
        <v>68.887837902668011</v>
      </c>
      <c r="R706" s="237">
        <v>0</v>
      </c>
      <c r="S706" s="237">
        <v>14.855505796040891</v>
      </c>
      <c r="T706" s="237">
        <v>5.2536189782406373</v>
      </c>
      <c r="U706" s="237">
        <v>0.94880800698760814</v>
      </c>
      <c r="V706" s="237">
        <v>3.274426194093214</v>
      </c>
      <c r="W706" s="237">
        <v>3.7576701559600121</v>
      </c>
      <c r="X706" s="412">
        <v>3.0221329660096288</v>
      </c>
      <c r="Y706" s="270">
        <v>0.49511001223437795</v>
      </c>
      <c r="Z706" s="270">
        <v>56.878436419066617</v>
      </c>
      <c r="AA706" s="270">
        <v>15501.353953256303</v>
      </c>
      <c r="AB706" s="270">
        <v>127.17936540279013</v>
      </c>
      <c r="AC706" s="270">
        <v>2.2562591583859368</v>
      </c>
      <c r="AD706" s="270">
        <v>0.69159598638205777</v>
      </c>
      <c r="AE706" s="270">
        <v>9.2738744929427224</v>
      </c>
      <c r="AF706" s="270">
        <v>0.43648041514350061</v>
      </c>
      <c r="AG706" s="270">
        <v>10.864216589362554</v>
      </c>
      <c r="AH706" s="270">
        <v>24.642077580431138</v>
      </c>
      <c r="AI706" s="270">
        <v>3.0772471213322201</v>
      </c>
      <c r="AJ706" s="270">
        <v>5.9470439207513204</v>
      </c>
      <c r="AK706" s="270">
        <v>72.645123986981659</v>
      </c>
      <c r="AL706" s="270">
        <v>13.595406995236351</v>
      </c>
      <c r="AM706" s="270">
        <v>3.1480998160364093</v>
      </c>
      <c r="AN706" s="270">
        <v>168.57710851312066</v>
      </c>
      <c r="AO706" s="270">
        <v>3.6888058086889246</v>
      </c>
      <c r="AP706" s="270">
        <v>4195.5441894766127</v>
      </c>
      <c r="AQ706" s="270">
        <v>0.76241744681441637</v>
      </c>
      <c r="AR706" s="270">
        <v>3.8654724600380677</v>
      </c>
      <c r="AS706" s="270">
        <v>0.6527764396595197</v>
      </c>
      <c r="AT706" s="270">
        <v>4.4338725313478067</v>
      </c>
      <c r="AU706" s="270">
        <v>23.542248605033389</v>
      </c>
      <c r="AV706" s="270">
        <v>0.99148620945635724</v>
      </c>
      <c r="AW706" s="270">
        <v>3.0420406765761197</v>
      </c>
      <c r="AX706" s="270">
        <v>0.48592181792980021</v>
      </c>
      <c r="AY706" s="270">
        <v>3.4435345843012817</v>
      </c>
      <c r="AZ706" s="270">
        <v>0.56260559567951751</v>
      </c>
      <c r="BA706" s="270">
        <v>64.115619256144697</v>
      </c>
      <c r="BB706" s="270">
        <v>10.741476929434262</v>
      </c>
      <c r="BC706" s="270">
        <v>19.80188051906471</v>
      </c>
      <c r="BD706" s="270">
        <v>74.823175808236002</v>
      </c>
      <c r="BE706" s="270">
        <v>45.924294912005642</v>
      </c>
      <c r="BF706" s="270">
        <v>217.89975540849858</v>
      </c>
      <c r="BG706" s="26"/>
    </row>
    <row r="707" spans="1:59" s="96" customFormat="1" ht="12.75" x14ac:dyDescent="0.2">
      <c r="A707" s="13">
        <v>0.6</v>
      </c>
      <c r="B707" s="279">
        <v>850</v>
      </c>
      <c r="C707" s="408">
        <v>18.7854278641909</v>
      </c>
      <c r="D707" s="408">
        <v>20.2677435957314</v>
      </c>
      <c r="E707" s="408">
        <v>11.7098724589064</v>
      </c>
      <c r="F707" s="408">
        <v>22.485813802041299</v>
      </c>
      <c r="G707" s="408">
        <v>25.6151623127287</v>
      </c>
      <c r="H707" s="408"/>
      <c r="I707" s="408"/>
      <c r="J707" s="408"/>
      <c r="K707" s="408"/>
      <c r="L707" s="408">
        <v>1.1359799664013099</v>
      </c>
      <c r="M707" s="408"/>
      <c r="N707" s="408"/>
      <c r="O707" s="411"/>
      <c r="P707" s="417">
        <v>5.5263835826863001</v>
      </c>
      <c r="Q707" s="237">
        <v>69.406617740013161</v>
      </c>
      <c r="R707" s="237">
        <v>0</v>
      </c>
      <c r="S707" s="237">
        <v>14.817744136155467</v>
      </c>
      <c r="T707" s="237">
        <v>4.941894330195078</v>
      </c>
      <c r="U707" s="237">
        <v>0.85504890327344429</v>
      </c>
      <c r="V707" s="237">
        <v>3.3265647007661707</v>
      </c>
      <c r="W707" s="237">
        <v>3.6040427512078796</v>
      </c>
      <c r="X707" s="412">
        <v>3.0480874383888037</v>
      </c>
      <c r="Y707" s="270">
        <v>0.49950692721061174</v>
      </c>
      <c r="Z707" s="270">
        <v>57.765613441971141</v>
      </c>
      <c r="AA707" s="270">
        <v>15542.265713103092</v>
      </c>
      <c r="AB707" s="270">
        <v>129.19026361507932</v>
      </c>
      <c r="AC707" s="270">
        <v>2.2906227803623991</v>
      </c>
      <c r="AD707" s="270">
        <v>0.70277068288431621</v>
      </c>
      <c r="AE707" s="270">
        <v>9.355716927841188</v>
      </c>
      <c r="AF707" s="270">
        <v>0.43693060712667048</v>
      </c>
      <c r="AG707" s="270">
        <v>10.900518994823205</v>
      </c>
      <c r="AH707" s="270">
        <v>24.541201534038706</v>
      </c>
      <c r="AI707" s="270">
        <v>3.0425186931732293</v>
      </c>
      <c r="AJ707" s="270">
        <v>6.0114545277270821</v>
      </c>
      <c r="AK707" s="270">
        <v>73.545053712818486</v>
      </c>
      <c r="AL707" s="270">
        <v>13.355939138935124</v>
      </c>
      <c r="AM707" s="270">
        <v>3.0719427933825267</v>
      </c>
      <c r="AN707" s="270">
        <v>168.7990159541406</v>
      </c>
      <c r="AO707" s="270">
        <v>3.6678914105311535</v>
      </c>
      <c r="AP707" s="270">
        <v>4102.1928056024399</v>
      </c>
      <c r="AQ707" s="270">
        <v>0.75828330213769157</v>
      </c>
      <c r="AR707" s="270">
        <v>3.7638788200646953</v>
      </c>
      <c r="AS707" s="270">
        <v>0.63556610274384917</v>
      </c>
      <c r="AT707" s="270">
        <v>4.3191848777924298</v>
      </c>
      <c r="AU707" s="270">
        <v>22.946601714322853</v>
      </c>
      <c r="AV707" s="270">
        <v>0.9667742123978551</v>
      </c>
      <c r="AW707" s="270">
        <v>2.9700456298431854</v>
      </c>
      <c r="AX707" s="270">
        <v>0.47517295648681745</v>
      </c>
      <c r="AY707" s="270">
        <v>3.3730689249395587</v>
      </c>
      <c r="AZ707" s="270">
        <v>0.55211028268564166</v>
      </c>
      <c r="BA707" s="270">
        <v>63.753296424800311</v>
      </c>
      <c r="BB707" s="270">
        <v>10.705125258387401</v>
      </c>
      <c r="BC707" s="270">
        <v>19.671887036219605</v>
      </c>
      <c r="BD707" s="270">
        <v>75.49056782356935</v>
      </c>
      <c r="BE707" s="270">
        <v>46.333137911844801</v>
      </c>
      <c r="BF707" s="270">
        <v>213.10709575382697</v>
      </c>
      <c r="BG707" s="26"/>
    </row>
    <row r="708" spans="1:59" s="96" customFormat="1" ht="12.75" x14ac:dyDescent="0.2">
      <c r="A708" s="13">
        <v>0.64999999999999902</v>
      </c>
      <c r="B708" s="279">
        <v>850</v>
      </c>
      <c r="C708" s="408">
        <v>18.477812223105701</v>
      </c>
      <c r="D708" s="408">
        <v>20.380861372046301</v>
      </c>
      <c r="E708" s="408">
        <v>11.2997499045373</v>
      </c>
      <c r="F708" s="408">
        <v>22.085524941401001</v>
      </c>
      <c r="G708" s="408">
        <v>26.677442441055799</v>
      </c>
      <c r="H708" s="408"/>
      <c r="I708" s="408"/>
      <c r="J708" s="408"/>
      <c r="K708" s="408"/>
      <c r="L708" s="408">
        <v>1.0786091178539401</v>
      </c>
      <c r="M708" s="408"/>
      <c r="N708" s="408"/>
      <c r="O708" s="411"/>
      <c r="P708" s="417">
        <v>5.52006486854635</v>
      </c>
      <c r="Q708" s="237">
        <v>69.949901180848656</v>
      </c>
      <c r="R708" s="237">
        <v>0</v>
      </c>
      <c r="S708" s="237">
        <v>14.77119860092496</v>
      </c>
      <c r="T708" s="237">
        <v>4.6041516973435916</v>
      </c>
      <c r="U708" s="237">
        <v>0.77122780514471079</v>
      </c>
      <c r="V708" s="237">
        <v>3.3665956921217979</v>
      </c>
      <c r="W708" s="237">
        <v>3.4630750502419159</v>
      </c>
      <c r="X708" s="412">
        <v>3.0738499733743576</v>
      </c>
      <c r="Y708" s="270">
        <v>0.50316933685318699</v>
      </c>
      <c r="Z708" s="270">
        <v>58.535488877163068</v>
      </c>
      <c r="AA708" s="270">
        <v>15577.232298627625</v>
      </c>
      <c r="AB708" s="270">
        <v>131.25733035869254</v>
      </c>
      <c r="AC708" s="270">
        <v>2.3203525965428216</v>
      </c>
      <c r="AD708" s="270">
        <v>0.71257676491509025</v>
      </c>
      <c r="AE708" s="270">
        <v>9.4335902288714522</v>
      </c>
      <c r="AF708" s="270">
        <v>0.43722985599470721</v>
      </c>
      <c r="AG708" s="270">
        <v>10.934269199236171</v>
      </c>
      <c r="AH708" s="270">
        <v>24.449589360412265</v>
      </c>
      <c r="AI708" s="270">
        <v>3.0112896906918158</v>
      </c>
      <c r="AJ708" s="270">
        <v>6.0767962365031627</v>
      </c>
      <c r="AK708" s="270">
        <v>74.614325781490138</v>
      </c>
      <c r="AL708" s="270">
        <v>13.144206737515963</v>
      </c>
      <c r="AM708" s="270">
        <v>3.0052207831193791</v>
      </c>
      <c r="AN708" s="270">
        <v>168.92040288141021</v>
      </c>
      <c r="AO708" s="270">
        <v>3.6475791843454206</v>
      </c>
      <c r="AP708" s="270">
        <v>4021.6223761982847</v>
      </c>
      <c r="AQ708" s="270">
        <v>0.75543177337691603</v>
      </c>
      <c r="AR708" s="270">
        <v>3.6748839985985424</v>
      </c>
      <c r="AS708" s="270">
        <v>0.62045362556984818</v>
      </c>
      <c r="AT708" s="270">
        <v>4.2180570045295926</v>
      </c>
      <c r="AU708" s="270">
        <v>22.419591700775555</v>
      </c>
      <c r="AV708" s="270">
        <v>0.94486357526672282</v>
      </c>
      <c r="AW708" s="270">
        <v>2.9057917131518352</v>
      </c>
      <c r="AX708" s="270">
        <v>0.46550432567704797</v>
      </c>
      <c r="AY708" s="270">
        <v>3.3091384415436429</v>
      </c>
      <c r="AZ708" s="270">
        <v>0.54249450574673808</v>
      </c>
      <c r="BA708" s="270">
        <v>63.435863612229006</v>
      </c>
      <c r="BB708" s="270">
        <v>10.673270295489909</v>
      </c>
      <c r="BC708" s="270">
        <v>19.545662660666054</v>
      </c>
      <c r="BD708" s="270">
        <v>76.093310278193997</v>
      </c>
      <c r="BE708" s="270">
        <v>46.66604181311881</v>
      </c>
      <c r="BF708" s="270">
        <v>208.8851695658789</v>
      </c>
      <c r="BG708" s="26"/>
    </row>
    <row r="709" spans="1:59" s="96" customFormat="1" ht="12.75" x14ac:dyDescent="0.2">
      <c r="A709" s="13">
        <v>0.70000000000000195</v>
      </c>
      <c r="B709" s="279">
        <v>850</v>
      </c>
      <c r="C709" s="408">
        <v>18.2425557420761</v>
      </c>
      <c r="D709" s="408">
        <v>20.460979434285299</v>
      </c>
      <c r="E709" s="408">
        <v>10.820660808437999</v>
      </c>
      <c r="F709" s="408">
        <v>21.6535771909275</v>
      </c>
      <c r="G709" s="408">
        <v>27.801401715303999</v>
      </c>
      <c r="H709" s="408"/>
      <c r="I709" s="408"/>
      <c r="J709" s="408"/>
      <c r="K709" s="408"/>
      <c r="L709" s="408">
        <v>1.0208251089690801</v>
      </c>
      <c r="M709" s="408"/>
      <c r="N709" s="408"/>
      <c r="O709" s="411"/>
      <c r="P709" s="417">
        <v>5.4848895237277997</v>
      </c>
      <c r="Q709" s="237">
        <v>70.420382595203975</v>
      </c>
      <c r="R709" s="237">
        <v>0</v>
      </c>
      <c r="S709" s="237">
        <v>14.703306398663599</v>
      </c>
      <c r="T709" s="237">
        <v>4.3604225528269076</v>
      </c>
      <c r="U709" s="237">
        <v>0.70613557337700461</v>
      </c>
      <c r="V709" s="237">
        <v>3.4141336911117919</v>
      </c>
      <c r="W709" s="237">
        <v>3.3107702187751062</v>
      </c>
      <c r="X709" s="412">
        <v>3.0848489700416177</v>
      </c>
      <c r="Y709" s="270">
        <v>0.5053547891972705</v>
      </c>
      <c r="Z709" s="270">
        <v>59.137203937428254</v>
      </c>
      <c r="AA709" s="270">
        <v>15574.448202400205</v>
      </c>
      <c r="AB709" s="270">
        <v>133.26641104079323</v>
      </c>
      <c r="AC709" s="270">
        <v>2.345294559912444</v>
      </c>
      <c r="AD709" s="270">
        <v>0.72063521628971783</v>
      </c>
      <c r="AE709" s="270">
        <v>9.4907448136833104</v>
      </c>
      <c r="AF709" s="270">
        <v>0.43648240516908005</v>
      </c>
      <c r="AG709" s="270">
        <v>10.943557621466807</v>
      </c>
      <c r="AH709" s="270">
        <v>24.304533145674831</v>
      </c>
      <c r="AI709" s="270">
        <v>2.974227376582359</v>
      </c>
      <c r="AJ709" s="270">
        <v>6.1353110174611425</v>
      </c>
      <c r="AK709" s="270">
        <v>75.766638905117915</v>
      </c>
      <c r="AL709" s="270">
        <v>12.910467852864631</v>
      </c>
      <c r="AM709" s="270">
        <v>2.9350849054054344</v>
      </c>
      <c r="AN709" s="270">
        <v>168.63553209335601</v>
      </c>
      <c r="AO709" s="270">
        <v>3.6208146097039626</v>
      </c>
      <c r="AP709" s="270">
        <v>3937.6604695678498</v>
      </c>
      <c r="AQ709" s="270">
        <v>0.75227627994795521</v>
      </c>
      <c r="AR709" s="270">
        <v>3.5826854691415919</v>
      </c>
      <c r="AS709" s="270">
        <v>0.6048365092636997</v>
      </c>
      <c r="AT709" s="270">
        <v>4.113548089775195</v>
      </c>
      <c r="AU709" s="270">
        <v>21.874335290613271</v>
      </c>
      <c r="AV709" s="270">
        <v>0.92217132497402288</v>
      </c>
      <c r="AW709" s="270">
        <v>2.8389842989536787</v>
      </c>
      <c r="AX709" s="270">
        <v>0.4553934748748889</v>
      </c>
      <c r="AY709" s="270">
        <v>3.2418165801613381</v>
      </c>
      <c r="AZ709" s="270">
        <v>0.53227979656284785</v>
      </c>
      <c r="BA709" s="270">
        <v>63.174553732167837</v>
      </c>
      <c r="BB709" s="270">
        <v>10.656396841945842</v>
      </c>
      <c r="BC709" s="270">
        <v>19.434970694253678</v>
      </c>
      <c r="BD709" s="270">
        <v>76.688238556221904</v>
      </c>
      <c r="BE709" s="270">
        <v>47.110903754643402</v>
      </c>
      <c r="BF709" s="270">
        <v>204.54745475299961</v>
      </c>
      <c r="BG709" s="26"/>
    </row>
    <row r="710" spans="1:59" s="96" customFormat="1" ht="12.75" x14ac:dyDescent="0.2">
      <c r="A710" s="13">
        <v>0.750000000000004</v>
      </c>
      <c r="B710" s="279">
        <v>850</v>
      </c>
      <c r="C710" s="408">
        <v>17.9579248267233</v>
      </c>
      <c r="D710" s="408">
        <v>20.546816896391601</v>
      </c>
      <c r="E710" s="408">
        <v>10.2447678036054</v>
      </c>
      <c r="F710" s="408">
        <v>21.1303964439632</v>
      </c>
      <c r="G710" s="408">
        <v>29.091216306661799</v>
      </c>
      <c r="H710" s="408"/>
      <c r="I710" s="408"/>
      <c r="J710" s="408">
        <v>7.2417808129494998E-2</v>
      </c>
      <c r="K710" s="408"/>
      <c r="L710" s="408">
        <v>0.95645991452516699</v>
      </c>
      <c r="M710" s="408"/>
      <c r="N710" s="408"/>
      <c r="O710" s="411"/>
      <c r="P710" s="417">
        <v>5.4475976275411604</v>
      </c>
      <c r="Q710" s="237">
        <v>70.825611906646856</v>
      </c>
      <c r="R710" s="237">
        <v>0</v>
      </c>
      <c r="S710" s="237">
        <v>14.648808637620572</v>
      </c>
      <c r="T710" s="237">
        <v>4.1475768853989523</v>
      </c>
      <c r="U710" s="237">
        <v>0.65060371951262697</v>
      </c>
      <c r="V710" s="237">
        <v>3.4657245292282952</v>
      </c>
      <c r="W710" s="237">
        <v>3.1585094806505016</v>
      </c>
      <c r="X710" s="412">
        <v>3.1031648409421906</v>
      </c>
      <c r="Y710" s="270">
        <v>0.50825419640060099</v>
      </c>
      <c r="Z710" s="270">
        <v>59.892122947493455</v>
      </c>
      <c r="AA710" s="270">
        <v>15581.819048434347</v>
      </c>
      <c r="AB710" s="270">
        <v>135.79272866223516</v>
      </c>
      <c r="AC710" s="270">
        <v>2.3765829383647485</v>
      </c>
      <c r="AD710" s="270">
        <v>0.73072975641751425</v>
      </c>
      <c r="AE710" s="270">
        <v>9.5615927638420182</v>
      </c>
      <c r="AF710" s="270">
        <v>0.43579462631976618</v>
      </c>
      <c r="AG710" s="270">
        <v>10.96186526602718</v>
      </c>
      <c r="AH710" s="270">
        <v>24.153954167348552</v>
      </c>
      <c r="AI710" s="270">
        <v>2.9341322938252956</v>
      </c>
      <c r="AJ710" s="270">
        <v>6.2095930312240348</v>
      </c>
      <c r="AK710" s="270">
        <v>77.223397292348096</v>
      </c>
      <c r="AL710" s="270">
        <v>12.656832800881856</v>
      </c>
      <c r="AM710" s="270">
        <v>2.8592641554204477</v>
      </c>
      <c r="AN710" s="270">
        <v>168.37334475454551</v>
      </c>
      <c r="AO710" s="270">
        <v>3.5919528515693604</v>
      </c>
      <c r="AP710" s="270">
        <v>3845.725761443563</v>
      </c>
      <c r="AQ710" s="270">
        <v>0.74923017042953655</v>
      </c>
      <c r="AR710" s="270">
        <v>3.4831898796329792</v>
      </c>
      <c r="AS710" s="270">
        <v>0.58798262190209305</v>
      </c>
      <c r="AT710" s="270">
        <v>4.0006912554343765</v>
      </c>
      <c r="AU710" s="270">
        <v>21.285137801542273</v>
      </c>
      <c r="AV710" s="270">
        <v>0.89764047428052085</v>
      </c>
      <c r="AW710" s="270">
        <v>2.7666689261937014</v>
      </c>
      <c r="AX710" s="270">
        <v>0.44443318158260292</v>
      </c>
      <c r="AY710" s="270">
        <v>3.1687428259569521</v>
      </c>
      <c r="AZ710" s="270">
        <v>0.5211791129248512</v>
      </c>
      <c r="BA710" s="270">
        <v>62.932914160703916</v>
      </c>
      <c r="BB710" s="270">
        <v>10.647776479223285</v>
      </c>
      <c r="BC710" s="270">
        <v>19.321735919925565</v>
      </c>
      <c r="BD710" s="270">
        <v>77.436673097963364</v>
      </c>
      <c r="BE710" s="270">
        <v>47.685684189135912</v>
      </c>
      <c r="BF710" s="270">
        <v>199.81781392981023</v>
      </c>
      <c r="BG710" s="26"/>
    </row>
    <row r="711" spans="1:59" s="96" customFormat="1" ht="12.75" x14ac:dyDescent="0.2">
      <c r="A711" s="13">
        <v>0.80000000000000204</v>
      </c>
      <c r="B711" s="279">
        <v>850</v>
      </c>
      <c r="C711" s="408">
        <v>16.2102328071554</v>
      </c>
      <c r="D711" s="408">
        <v>20.772108479056602</v>
      </c>
      <c r="E711" s="408">
        <v>3.3756885013103002</v>
      </c>
      <c r="F711" s="408">
        <v>16.054472979268301</v>
      </c>
      <c r="G711" s="408">
        <v>34.314615562278497</v>
      </c>
      <c r="H711" s="408"/>
      <c r="I711" s="408">
        <v>6.1802714711063196</v>
      </c>
      <c r="J711" s="408">
        <v>2.3749702635123402</v>
      </c>
      <c r="K711" s="408"/>
      <c r="L711" s="408">
        <v>0.71763993631226897</v>
      </c>
      <c r="M711" s="408"/>
      <c r="N711" s="408"/>
      <c r="O711" s="411"/>
      <c r="P711" s="417">
        <v>5.4584704174257297</v>
      </c>
      <c r="Q711" s="237">
        <v>70.574450374584515</v>
      </c>
      <c r="R711" s="237">
        <v>0</v>
      </c>
      <c r="S711" s="237">
        <v>14.798949414121211</v>
      </c>
      <c r="T711" s="237">
        <v>4.0465576776407826</v>
      </c>
      <c r="U711" s="237">
        <v>0.65201559960592781</v>
      </c>
      <c r="V711" s="237">
        <v>3.2610444516249624</v>
      </c>
      <c r="W711" s="237">
        <v>3.3512450409194456</v>
      </c>
      <c r="X711" s="412">
        <v>3.3157374415031597</v>
      </c>
      <c r="Y711" s="270">
        <v>0.5438841878620726</v>
      </c>
      <c r="Z711" s="270">
        <v>66.401447508558704</v>
      </c>
      <c r="AA711" s="270">
        <v>16366.637057296604</v>
      </c>
      <c r="AB711" s="270">
        <v>163.3781280031169</v>
      </c>
      <c r="AC711" s="270">
        <v>2.6731993613053366</v>
      </c>
      <c r="AD711" s="270">
        <v>0.81692280948163087</v>
      </c>
      <c r="AE711" s="270">
        <v>10.178355757104805</v>
      </c>
      <c r="AF711" s="270">
        <v>0.44211546537037666</v>
      </c>
      <c r="AG711" s="270">
        <v>11.523426559336119</v>
      </c>
      <c r="AH711" s="270">
        <v>24.1784976086557</v>
      </c>
      <c r="AI711" s="270">
        <v>2.8134876110336706</v>
      </c>
      <c r="AJ711" s="270">
        <v>7.0628961284135796</v>
      </c>
      <c r="AK711" s="270">
        <v>96.165591995136936</v>
      </c>
      <c r="AL711" s="270">
        <v>11.74153591099628</v>
      </c>
      <c r="AM711" s="270">
        <v>2.4059870958828085</v>
      </c>
      <c r="AN711" s="270">
        <v>157.19198754011794</v>
      </c>
      <c r="AO711" s="270">
        <v>3.4293324645605376</v>
      </c>
      <c r="AP711" s="270">
        <v>3269.3790521079527</v>
      </c>
      <c r="AQ711" s="270">
        <v>0.74062711270483184</v>
      </c>
      <c r="AR711" s="270">
        <v>2.5127289654914597</v>
      </c>
      <c r="AS711" s="270">
        <v>0.37985589946799769</v>
      </c>
      <c r="AT711" s="270">
        <v>2.2728065015015009</v>
      </c>
      <c r="AU711" s="270">
        <v>11.080517963565898</v>
      </c>
      <c r="AV711" s="270">
        <v>0.44820676546319838</v>
      </c>
      <c r="AW711" s="270">
        <v>1.2228590722056392</v>
      </c>
      <c r="AX711" s="270">
        <v>0.17669030523606938</v>
      </c>
      <c r="AY711" s="270">
        <v>1.1598848013648093</v>
      </c>
      <c r="AZ711" s="270">
        <v>0.17865109648819844</v>
      </c>
      <c r="BA711" s="270">
        <v>44.825733432136033</v>
      </c>
      <c r="BB711" s="270">
        <v>12.342559621747975</v>
      </c>
      <c r="BC711" s="270">
        <v>20.342286806148252</v>
      </c>
      <c r="BD711" s="270">
        <v>77.499976366632339</v>
      </c>
      <c r="BE711" s="270">
        <v>54.176594592802331</v>
      </c>
      <c r="BF711" s="270">
        <v>166.87189783202913</v>
      </c>
      <c r="BG711" s="26"/>
    </row>
    <row r="712" spans="1:59" s="96" customFormat="1" ht="12.75" x14ac:dyDescent="0.2">
      <c r="A712" s="13">
        <v>0.84999999999999798</v>
      </c>
      <c r="B712" s="279">
        <v>850</v>
      </c>
      <c r="C712" s="408">
        <v>15.658282565548401</v>
      </c>
      <c r="D712" s="408">
        <v>21.2777138853018</v>
      </c>
      <c r="E712" s="408"/>
      <c r="F712" s="408">
        <v>12.8512547497336</v>
      </c>
      <c r="G712" s="408">
        <v>34.405671728263201</v>
      </c>
      <c r="H712" s="408"/>
      <c r="I712" s="408">
        <v>11.5540803878781</v>
      </c>
      <c r="J712" s="408">
        <v>3.5567529577910402</v>
      </c>
      <c r="K712" s="408"/>
      <c r="L712" s="408">
        <v>0.69624372548380198</v>
      </c>
      <c r="M712" s="408"/>
      <c r="N712" s="408"/>
      <c r="O712" s="411"/>
      <c r="P712" s="417">
        <v>5.6339592661091498</v>
      </c>
      <c r="Q712" s="237">
        <v>70.536072588307647</v>
      </c>
      <c r="R712" s="237">
        <v>0</v>
      </c>
      <c r="S712" s="237">
        <v>15.010190969611509</v>
      </c>
      <c r="T712" s="237">
        <v>3.7071796037865514</v>
      </c>
      <c r="U712" s="237">
        <v>0.62414969479067006</v>
      </c>
      <c r="V712" s="237">
        <v>3.0710114387976635</v>
      </c>
      <c r="W712" s="237">
        <v>3.6439989267594313</v>
      </c>
      <c r="X712" s="412">
        <v>3.4073967779465231</v>
      </c>
      <c r="Y712" s="270">
        <v>0.56733648498218647</v>
      </c>
      <c r="Z712" s="270">
        <v>69.657469332574962</v>
      </c>
      <c r="AA712" s="270">
        <v>17161.064337956028</v>
      </c>
      <c r="AB712" s="270">
        <v>184.6094904939099</v>
      </c>
      <c r="AC712" s="270">
        <v>2.8248770033015003</v>
      </c>
      <c r="AD712" s="270">
        <v>0.85850608407327456</v>
      </c>
      <c r="AE712" s="270">
        <v>10.564957918436763</v>
      </c>
      <c r="AF712" s="270">
        <v>0.45088824341836398</v>
      </c>
      <c r="AG712" s="270">
        <v>12.0631106095526</v>
      </c>
      <c r="AH712" s="270">
        <v>24.837171501394021</v>
      </c>
      <c r="AI712" s="270">
        <v>2.8454401855562157</v>
      </c>
      <c r="AJ712" s="270">
        <v>7.7117621536874585</v>
      </c>
      <c r="AK712" s="270">
        <v>114.37991276754816</v>
      </c>
      <c r="AL712" s="270">
        <v>11.761050872722814</v>
      </c>
      <c r="AM712" s="270">
        <v>2.2636200775515927</v>
      </c>
      <c r="AN712" s="270">
        <v>149.49318848434831</v>
      </c>
      <c r="AO712" s="270">
        <v>3.3766172329630413</v>
      </c>
      <c r="AP712" s="270">
        <v>3077.7906446544675</v>
      </c>
      <c r="AQ712" s="270">
        <v>0.7473829818274208</v>
      </c>
      <c r="AR712" s="270">
        <v>2.1401608261991858</v>
      </c>
      <c r="AS712" s="270">
        <v>0.30464143695388007</v>
      </c>
      <c r="AT712" s="270">
        <v>1.717701166622597</v>
      </c>
      <c r="AU712" s="270">
        <v>8.0882148638541036</v>
      </c>
      <c r="AV712" s="270">
        <v>0.32221247999478847</v>
      </c>
      <c r="AW712" s="270">
        <v>0.84457489459068402</v>
      </c>
      <c r="AX712" s="270">
        <v>0.11839327130873056</v>
      </c>
      <c r="AY712" s="270">
        <v>0.76088078001661164</v>
      </c>
      <c r="AZ712" s="270">
        <v>0.11537308324759211</v>
      </c>
      <c r="BA712" s="270">
        <v>35.723445212072107</v>
      </c>
      <c r="BB712" s="270">
        <v>13.934241228432372</v>
      </c>
      <c r="BC712" s="270">
        <v>21.428488397819638</v>
      </c>
      <c r="BD712" s="270">
        <v>75.028673846119304</v>
      </c>
      <c r="BE712" s="270">
        <v>56.117539908558378</v>
      </c>
      <c r="BF712" s="270">
        <v>154.466941823459</v>
      </c>
      <c r="BG712" s="26"/>
    </row>
    <row r="713" spans="1:59" s="96" customFormat="1" ht="12.75" x14ac:dyDescent="0.2">
      <c r="A713" s="13">
        <v>0.90000000000000202</v>
      </c>
      <c r="B713" s="279">
        <v>850</v>
      </c>
      <c r="C713" s="408">
        <v>15.9373209812442</v>
      </c>
      <c r="D713" s="408">
        <v>21.6092150506216</v>
      </c>
      <c r="E713" s="408"/>
      <c r="F713" s="408">
        <v>11.768603044916301</v>
      </c>
      <c r="G713" s="408">
        <v>31.282022112478099</v>
      </c>
      <c r="H713" s="408"/>
      <c r="I713" s="408">
        <v>14.889660411889</v>
      </c>
      <c r="J713" s="408">
        <v>3.7023806998664899</v>
      </c>
      <c r="K713" s="408"/>
      <c r="L713" s="408">
        <v>0.81079769898428899</v>
      </c>
      <c r="M713" s="408"/>
      <c r="N713" s="408"/>
      <c r="O713" s="411"/>
      <c r="P713" s="417">
        <v>5.8812318518478097</v>
      </c>
      <c r="Q713" s="237">
        <v>70.653336236863311</v>
      </c>
      <c r="R713" s="237">
        <v>0</v>
      </c>
      <c r="S713" s="237">
        <v>15.251069446069677</v>
      </c>
      <c r="T713" s="237">
        <v>3.2432099616413517</v>
      </c>
      <c r="U713" s="237">
        <v>0.56964307605203579</v>
      </c>
      <c r="V713" s="237">
        <v>2.9859254028430389</v>
      </c>
      <c r="W713" s="237">
        <v>3.8674920445225385</v>
      </c>
      <c r="X713" s="412">
        <v>3.4293238320080333</v>
      </c>
      <c r="Y713" s="270">
        <v>0.57574801852455604</v>
      </c>
      <c r="Z713" s="270">
        <v>69.500571874608269</v>
      </c>
      <c r="AA713" s="270">
        <v>17758.002588820797</v>
      </c>
      <c r="AB713" s="270">
        <v>190.61573498660513</v>
      </c>
      <c r="AC713" s="270">
        <v>2.8149951123877717</v>
      </c>
      <c r="AD713" s="270">
        <v>0.85304374308899356</v>
      </c>
      <c r="AE713" s="270">
        <v>10.68833704083419</v>
      </c>
      <c r="AF713" s="270">
        <v>0.45956962796742906</v>
      </c>
      <c r="AG713" s="270">
        <v>12.450432356495604</v>
      </c>
      <c r="AH713" s="270">
        <v>25.801179290332762</v>
      </c>
      <c r="AI713" s="270">
        <v>2.9716271223765598</v>
      </c>
      <c r="AJ713" s="270">
        <v>7.9537548884384917</v>
      </c>
      <c r="AK713" s="270">
        <v>122.9698103341895</v>
      </c>
      <c r="AL713" s="270">
        <v>12.358987719359932</v>
      </c>
      <c r="AM713" s="270">
        <v>2.2972516754442229</v>
      </c>
      <c r="AN713" s="270">
        <v>146.01424857448438</v>
      </c>
      <c r="AO713" s="270">
        <v>3.4049678925097733</v>
      </c>
      <c r="AP713" s="270">
        <v>3108.6907671679601</v>
      </c>
      <c r="AQ713" s="270">
        <v>0.7614832743281239</v>
      </c>
      <c r="AR713" s="270">
        <v>2.03882308284859</v>
      </c>
      <c r="AS713" s="270">
        <v>0.28019249531555268</v>
      </c>
      <c r="AT713" s="270">
        <v>1.5300512866986828</v>
      </c>
      <c r="AU713" s="270">
        <v>7.0791993904157122</v>
      </c>
      <c r="AV713" s="270">
        <v>0.2799133783391336</v>
      </c>
      <c r="AW713" s="270">
        <v>0.71997234443481439</v>
      </c>
      <c r="AX713" s="270">
        <v>9.9552488696108707E-2</v>
      </c>
      <c r="AY713" s="270">
        <v>0.63381065326872921</v>
      </c>
      <c r="AZ713" s="270">
        <v>9.5443360709642253E-2</v>
      </c>
      <c r="BA713" s="270">
        <v>31.543967541783022</v>
      </c>
      <c r="BB713" s="270">
        <v>14.671200529746157</v>
      </c>
      <c r="BC713" s="270">
        <v>22.215500358931429</v>
      </c>
      <c r="BD713" s="270">
        <v>72.170616721115138</v>
      </c>
      <c r="BE713" s="270">
        <v>53.651854753347422</v>
      </c>
      <c r="BF713" s="270">
        <v>153.8793742693544</v>
      </c>
      <c r="BG713" s="26"/>
    </row>
    <row r="714" spans="1:59" s="96" customFormat="1" ht="12.75" x14ac:dyDescent="0.2">
      <c r="A714" s="13">
        <v>0.95000000000000895</v>
      </c>
      <c r="B714" s="279">
        <v>850</v>
      </c>
      <c r="C714" s="408">
        <v>16.2014543222733</v>
      </c>
      <c r="D714" s="408">
        <v>21.902067554108601</v>
      </c>
      <c r="E714" s="408"/>
      <c r="F714" s="408">
        <v>10.8478288076416</v>
      </c>
      <c r="G714" s="408">
        <v>28.038384063575901</v>
      </c>
      <c r="H714" s="408"/>
      <c r="I714" s="408">
        <v>18.308290556318799</v>
      </c>
      <c r="J714" s="408">
        <v>3.77150378102345</v>
      </c>
      <c r="K714" s="408"/>
      <c r="L714" s="408">
        <v>0.93047091505831703</v>
      </c>
      <c r="M714" s="408"/>
      <c r="N714" s="408"/>
      <c r="O714" s="411">
        <v>1.6599003369625399E-14</v>
      </c>
      <c r="P714" s="417">
        <v>6.1395039759192001</v>
      </c>
      <c r="Q714" s="237">
        <v>70.782805679037466</v>
      </c>
      <c r="R714" s="237">
        <v>0</v>
      </c>
      <c r="S714" s="237">
        <v>15.47985392558348</v>
      </c>
      <c r="T714" s="237">
        <v>2.7981879620087922</v>
      </c>
      <c r="U714" s="237">
        <v>0.51012881849818681</v>
      </c>
      <c r="V714" s="237">
        <v>2.9052045596409308</v>
      </c>
      <c r="W714" s="237">
        <v>4.0845602026128809</v>
      </c>
      <c r="X714" s="412">
        <v>3.4392588526182508</v>
      </c>
      <c r="Y714" s="270">
        <v>0.58496569180839109</v>
      </c>
      <c r="Z714" s="270">
        <v>69.383970471038353</v>
      </c>
      <c r="AA714" s="270">
        <v>18406.990216555121</v>
      </c>
      <c r="AB714" s="270">
        <v>196.03672171965329</v>
      </c>
      <c r="AC714" s="270">
        <v>2.8063770780033455</v>
      </c>
      <c r="AD714" s="270">
        <v>0.84786250608402647</v>
      </c>
      <c r="AE714" s="270">
        <v>10.811290701963545</v>
      </c>
      <c r="AF714" s="270">
        <v>0.46918773541599823</v>
      </c>
      <c r="AG714" s="270">
        <v>12.860854426686432</v>
      </c>
      <c r="AH714" s="270">
        <v>26.858998482276498</v>
      </c>
      <c r="AI714" s="270">
        <v>3.1134644822221005</v>
      </c>
      <c r="AJ714" s="270">
        <v>8.1870664322297557</v>
      </c>
      <c r="AK714" s="270">
        <v>131.60883483730171</v>
      </c>
      <c r="AL714" s="270">
        <v>13.044246396637357</v>
      </c>
      <c r="AM714" s="270">
        <v>2.3344277872021615</v>
      </c>
      <c r="AN714" s="270">
        <v>142.69608467507322</v>
      </c>
      <c r="AO714" s="270">
        <v>3.4374811700465751</v>
      </c>
      <c r="AP714" s="270">
        <v>3143.6953841271361</v>
      </c>
      <c r="AQ714" s="270">
        <v>0.77466532291989287</v>
      </c>
      <c r="AR714" s="270">
        <v>1.9456252985386717</v>
      </c>
      <c r="AS714" s="270">
        <v>0.2590275212377372</v>
      </c>
      <c r="AT714" s="270">
        <v>1.3765522184484817</v>
      </c>
      <c r="AU714" s="270">
        <v>6.2789260646485019</v>
      </c>
      <c r="AV714" s="270">
        <v>0.24680150598351949</v>
      </c>
      <c r="AW714" s="270">
        <v>0.62558307344982056</v>
      </c>
      <c r="AX714" s="270">
        <v>8.56131500194941E-2</v>
      </c>
      <c r="AY714" s="270">
        <v>0.5412976816322963</v>
      </c>
      <c r="AZ714" s="270">
        <v>8.1103359054693097E-2</v>
      </c>
      <c r="BA714" s="270">
        <v>28.177110293406407</v>
      </c>
      <c r="BB714" s="270">
        <v>15.531099283962519</v>
      </c>
      <c r="BC714" s="270">
        <v>23.09819087673386</v>
      </c>
      <c r="BD714" s="270">
        <v>69.354583139343291</v>
      </c>
      <c r="BE714" s="270">
        <v>51.398781980706907</v>
      </c>
      <c r="BF714" s="270">
        <v>153.42461903016073</v>
      </c>
      <c r="BG714" s="26"/>
    </row>
    <row r="715" spans="1:59" s="96" customFormat="1" ht="12.75" x14ac:dyDescent="0.2">
      <c r="A715" s="13">
        <v>1</v>
      </c>
      <c r="B715" s="279">
        <v>850</v>
      </c>
      <c r="C715" s="408">
        <v>16.903958883928301</v>
      </c>
      <c r="D715" s="408">
        <v>22.908854548567199</v>
      </c>
      <c r="E715" s="408"/>
      <c r="F715" s="408">
        <v>9.5257361655662791</v>
      </c>
      <c r="G715" s="408">
        <v>23.547613920642899</v>
      </c>
      <c r="H715" s="408"/>
      <c r="I715" s="408">
        <v>23.225481647456999</v>
      </c>
      <c r="J715" s="408">
        <v>3.3099545542872701</v>
      </c>
      <c r="K715" s="408"/>
      <c r="L715" s="408"/>
      <c r="M715" s="408"/>
      <c r="N715" s="408"/>
      <c r="O715" s="411">
        <v>0.57840027955099804</v>
      </c>
      <c r="P715" s="417">
        <v>6.3503131827471</v>
      </c>
      <c r="Q715" s="237">
        <v>70.813963274635441</v>
      </c>
      <c r="R715" s="237">
        <v>0</v>
      </c>
      <c r="S715" s="237">
        <v>15.654986543119071</v>
      </c>
      <c r="T715" s="237">
        <v>2.5171420655537946</v>
      </c>
      <c r="U715" s="237">
        <v>0.4802644649150597</v>
      </c>
      <c r="V715" s="237">
        <v>2.7501688319796873</v>
      </c>
      <c r="W715" s="237">
        <v>4.3868646582443853</v>
      </c>
      <c r="X715" s="412">
        <v>3.396610161552569</v>
      </c>
      <c r="Y715" s="270">
        <v>0.589609837932074</v>
      </c>
      <c r="Z715" s="270">
        <v>68.075052458172365</v>
      </c>
      <c r="AA715" s="270">
        <v>19179.576716532414</v>
      </c>
      <c r="AB715" s="270">
        <v>202.05268624646121</v>
      </c>
      <c r="AC715" s="270">
        <v>2.7414981310582647</v>
      </c>
      <c r="AD715" s="270">
        <v>0.82537612886769285</v>
      </c>
      <c r="AE715" s="270">
        <v>2.7601556454681035</v>
      </c>
      <c r="AF715" s="270">
        <v>0.12423423545202789</v>
      </c>
      <c r="AG715" s="270">
        <v>13.323755079496433</v>
      </c>
      <c r="AH715" s="270">
        <v>28.193481236764239</v>
      </c>
      <c r="AI715" s="270">
        <v>3.3047122297938376</v>
      </c>
      <c r="AJ715" s="270">
        <v>8.4414612073257498</v>
      </c>
      <c r="AK715" s="270">
        <v>145.6868158200829</v>
      </c>
      <c r="AL715" s="270">
        <v>14.025780935029021</v>
      </c>
      <c r="AM715" s="270">
        <v>2.3703933317267452</v>
      </c>
      <c r="AN715" s="270">
        <v>135.68517120241299</v>
      </c>
      <c r="AO715" s="270">
        <v>3.3555953086918784</v>
      </c>
      <c r="AP715" s="270">
        <v>1735.5183729369842</v>
      </c>
      <c r="AQ715" s="270">
        <v>0.78910397172924962</v>
      </c>
      <c r="AR715" s="270">
        <v>1.816427429795705</v>
      </c>
      <c r="AS715" s="270">
        <v>0.23273523728679785</v>
      </c>
      <c r="AT715" s="270">
        <v>1.1993182396097146</v>
      </c>
      <c r="AU715" s="270">
        <v>5.3868826498044422</v>
      </c>
      <c r="AV715" s="270">
        <v>0.21040564507718898</v>
      </c>
      <c r="AW715" s="270">
        <v>0.52530478332099195</v>
      </c>
      <c r="AX715" s="270">
        <v>7.1145101959947582E-2</v>
      </c>
      <c r="AY715" s="270">
        <v>0.44673777684046079</v>
      </c>
      <c r="AZ715" s="270">
        <v>6.6610435246287167E-2</v>
      </c>
      <c r="BA715" s="270">
        <v>24.49103967605809</v>
      </c>
      <c r="BB715" s="270">
        <v>16.931928246326247</v>
      </c>
      <c r="BC715" s="270">
        <v>24.685419518768438</v>
      </c>
      <c r="BD715" s="270">
        <v>66.26059313742941</v>
      </c>
      <c r="BE715" s="270">
        <v>48.001820969513751</v>
      </c>
      <c r="BF715" s="270">
        <v>157.77088040023824</v>
      </c>
      <c r="BG715" s="26"/>
    </row>
    <row r="716" spans="1:59" s="96" customFormat="1" ht="12.75" x14ac:dyDescent="0.2">
      <c r="A716" s="13">
        <v>1.05</v>
      </c>
      <c r="B716" s="279">
        <v>850</v>
      </c>
      <c r="C716" s="408">
        <v>17.455780489710101</v>
      </c>
      <c r="D716" s="408">
        <v>23.6260176333506</v>
      </c>
      <c r="E716" s="408"/>
      <c r="F716" s="408">
        <v>8.9027076023926899</v>
      </c>
      <c r="G716" s="408">
        <v>19.2044912252538</v>
      </c>
      <c r="H716" s="408"/>
      <c r="I716" s="408">
        <v>27.098576947241799</v>
      </c>
      <c r="J716" s="408">
        <v>3.03571728140028</v>
      </c>
      <c r="K716" s="408"/>
      <c r="L716" s="408"/>
      <c r="M716" s="408"/>
      <c r="N716" s="408"/>
      <c r="O716" s="411">
        <v>0.67670882065072002</v>
      </c>
      <c r="P716" s="417">
        <v>6.5855075974986201</v>
      </c>
      <c r="Q716" s="237">
        <v>70.90333370379868</v>
      </c>
      <c r="R716" s="237">
        <v>0</v>
      </c>
      <c r="S716" s="237">
        <v>15.851716492587176</v>
      </c>
      <c r="T716" s="237">
        <v>2.1758456894909859</v>
      </c>
      <c r="U716" s="237">
        <v>0.43488945294421993</v>
      </c>
      <c r="V716" s="237">
        <v>2.6567822332337316</v>
      </c>
      <c r="W716" s="237">
        <v>4.61270116261485</v>
      </c>
      <c r="X716" s="412">
        <v>3.3647312653303847</v>
      </c>
      <c r="Y716" s="270">
        <v>0.59564898372767972</v>
      </c>
      <c r="Z716" s="270">
        <v>67.0871351441115</v>
      </c>
      <c r="AA716" s="270">
        <v>19942.454718211447</v>
      </c>
      <c r="AB716" s="270">
        <v>204.06797233639372</v>
      </c>
      <c r="AC716" s="270">
        <v>2.6948372215089726</v>
      </c>
      <c r="AD716" s="270">
        <v>0.80894104751116913</v>
      </c>
      <c r="AE716" s="270">
        <v>2.4508536728333334</v>
      </c>
      <c r="AF716" s="270">
        <v>0.11089325014934356</v>
      </c>
      <c r="AG716" s="270">
        <v>13.762121111943022</v>
      </c>
      <c r="AH716" s="270">
        <v>29.602351392549981</v>
      </c>
      <c r="AI716" s="270">
        <v>3.5194574511443468</v>
      </c>
      <c r="AJ716" s="270">
        <v>8.6002272015976935</v>
      </c>
      <c r="AK716" s="270">
        <v>154.52223332384145</v>
      </c>
      <c r="AL716" s="270">
        <v>15.170828931351449</v>
      </c>
      <c r="AM716" s="270">
        <v>2.4369785292787061</v>
      </c>
      <c r="AN716" s="270">
        <v>131.78255966869574</v>
      </c>
      <c r="AO716" s="270">
        <v>3.3781857305007938</v>
      </c>
      <c r="AP716" s="270">
        <v>1628.602500086176</v>
      </c>
      <c r="AQ716" s="270">
        <v>0.80453632025009136</v>
      </c>
      <c r="AR716" s="270">
        <v>1.7425695483240478</v>
      </c>
      <c r="AS716" s="270">
        <v>0.21702102730659636</v>
      </c>
      <c r="AT716" s="270">
        <v>1.094506976397476</v>
      </c>
      <c r="AU716" s="270">
        <v>4.8652450775262679</v>
      </c>
      <c r="AV716" s="270">
        <v>0.18923920363366586</v>
      </c>
      <c r="AW716" s="270">
        <v>0.4678054883886123</v>
      </c>
      <c r="AX716" s="270">
        <v>6.2935969505496708E-2</v>
      </c>
      <c r="AY716" s="270">
        <v>0.39347084972080859</v>
      </c>
      <c r="AZ716" s="270">
        <v>5.8486127499719799E-2</v>
      </c>
      <c r="BA716" s="270">
        <v>22.254016706174006</v>
      </c>
      <c r="BB716" s="270">
        <v>18.580188702313684</v>
      </c>
      <c r="BC716" s="270">
        <v>26.072050241609393</v>
      </c>
      <c r="BD716" s="270">
        <v>62.981902112910028</v>
      </c>
      <c r="BE716" s="270">
        <v>45.855879423116704</v>
      </c>
      <c r="BF716" s="270">
        <v>159.46974078612035</v>
      </c>
      <c r="BG716" s="26"/>
    </row>
    <row r="717" spans="1:59" s="96" customFormat="1" ht="12.75" x14ac:dyDescent="0.2">
      <c r="A717" s="13">
        <v>1.1000000000000001</v>
      </c>
      <c r="B717" s="279">
        <v>850</v>
      </c>
      <c r="C717" s="408">
        <v>17.972786941277299</v>
      </c>
      <c r="D717" s="408">
        <v>24.319422012168499</v>
      </c>
      <c r="E717" s="408"/>
      <c r="F717" s="408">
        <v>8.2641950336156604</v>
      </c>
      <c r="G717" s="408">
        <v>15.126646588403601</v>
      </c>
      <c r="H717" s="408"/>
      <c r="I717" s="408">
        <v>30.756489816966599</v>
      </c>
      <c r="J717" s="408">
        <v>2.7936991482826699</v>
      </c>
      <c r="K717" s="408"/>
      <c r="L717" s="408"/>
      <c r="M717" s="408"/>
      <c r="N717" s="408"/>
      <c r="O717" s="411">
        <v>0.76676045928575498</v>
      </c>
      <c r="P717" s="417">
        <v>6.7957505711043504</v>
      </c>
      <c r="Q717" s="237">
        <v>70.943735534182181</v>
      </c>
      <c r="R717" s="237">
        <v>0</v>
      </c>
      <c r="S717" s="237">
        <v>16.024424220063239</v>
      </c>
      <c r="T717" s="237">
        <v>1.9092169890453301</v>
      </c>
      <c r="U717" s="237">
        <v>0.40101664137570625</v>
      </c>
      <c r="V717" s="237">
        <v>2.5593458115871393</v>
      </c>
      <c r="W717" s="237">
        <v>4.8198109831348059</v>
      </c>
      <c r="X717" s="412">
        <v>3.3424498206116002</v>
      </c>
      <c r="Y717" s="270">
        <v>0.60159510138970096</v>
      </c>
      <c r="Z717" s="270">
        <v>66.200651733362264</v>
      </c>
      <c r="AA717" s="270">
        <v>20728.030828494382</v>
      </c>
      <c r="AB717" s="270">
        <v>206.41615577645399</v>
      </c>
      <c r="AC717" s="270">
        <v>2.6529682039536855</v>
      </c>
      <c r="AD717" s="270">
        <v>0.79429280307480921</v>
      </c>
      <c r="AE717" s="270">
        <v>2.2231120909022186</v>
      </c>
      <c r="AF717" s="270">
        <v>0.10098055078632265</v>
      </c>
      <c r="AG717" s="270">
        <v>14.210754600558118</v>
      </c>
      <c r="AH717" s="270">
        <v>31.074995567604518</v>
      </c>
      <c r="AI717" s="270">
        <v>3.749267722446179</v>
      </c>
      <c r="AJ717" s="270">
        <v>8.7674927534890834</v>
      </c>
      <c r="AK717" s="270">
        <v>164.580017254117</v>
      </c>
      <c r="AL717" s="270">
        <v>16.433385153512031</v>
      </c>
      <c r="AM717" s="270">
        <v>2.5024594706213037</v>
      </c>
      <c r="AN717" s="270">
        <v>128.32408308865826</v>
      </c>
      <c r="AO717" s="270">
        <v>3.4001403293716419</v>
      </c>
      <c r="AP717" s="270">
        <v>1541.9407870925279</v>
      </c>
      <c r="AQ717" s="270">
        <v>0.82012128560315245</v>
      </c>
      <c r="AR717" s="270">
        <v>1.6777111163746292</v>
      </c>
      <c r="AS717" s="270">
        <v>0.20397364947157587</v>
      </c>
      <c r="AT717" s="270">
        <v>1.0109180017335235</v>
      </c>
      <c r="AU717" s="270">
        <v>4.4570674882244266</v>
      </c>
      <c r="AV717" s="270">
        <v>0.17280156530552088</v>
      </c>
      <c r="AW717" s="270">
        <v>0.42394080604915552</v>
      </c>
      <c r="AX717" s="270">
        <v>5.6747646144372409E-2</v>
      </c>
      <c r="AY717" s="270">
        <v>0.35362624118501063</v>
      </c>
      <c r="AZ717" s="270">
        <v>5.2442333503035531E-2</v>
      </c>
      <c r="BA717" s="270">
        <v>20.483819239333162</v>
      </c>
      <c r="BB717" s="270">
        <v>20.444091301033943</v>
      </c>
      <c r="BC717" s="270">
        <v>27.519065194698548</v>
      </c>
      <c r="BD717" s="270">
        <v>60.193424020177076</v>
      </c>
      <c r="BE717" s="270">
        <v>43.982455050938405</v>
      </c>
      <c r="BF717" s="270">
        <v>161.0290426642064</v>
      </c>
      <c r="BG717" s="26"/>
    </row>
    <row r="718" spans="1:59" s="96" customFormat="1" ht="12.75" x14ac:dyDescent="0.2">
      <c r="A718" s="13">
        <v>1.1499999999999999</v>
      </c>
      <c r="B718" s="279">
        <v>850</v>
      </c>
      <c r="C718" s="408">
        <v>18.482293246971999</v>
      </c>
      <c r="D718" s="408">
        <v>25.0425256547522</v>
      </c>
      <c r="E718" s="408"/>
      <c r="F718" s="408">
        <v>7.76102380405995</v>
      </c>
      <c r="G718" s="408">
        <v>11.295601724860701</v>
      </c>
      <c r="H718" s="408"/>
      <c r="I718" s="408">
        <v>34.045029253464399</v>
      </c>
      <c r="J718" s="408">
        <v>2.5289930435243</v>
      </c>
      <c r="K718" s="408"/>
      <c r="L718" s="408"/>
      <c r="M718" s="408"/>
      <c r="N718" s="408"/>
      <c r="O718" s="411">
        <v>0.8445332723665</v>
      </c>
      <c r="P718" s="417">
        <v>6.9811515272918996</v>
      </c>
      <c r="Q718" s="237">
        <v>70.977395031420116</v>
      </c>
      <c r="R718" s="237">
        <v>0</v>
      </c>
      <c r="S718" s="237">
        <v>16.173112911500571</v>
      </c>
      <c r="T718" s="237">
        <v>1.6832974351498176</v>
      </c>
      <c r="U718" s="237">
        <v>0.37093583780610495</v>
      </c>
      <c r="V718" s="237">
        <v>2.4423704376510531</v>
      </c>
      <c r="W718" s="237">
        <v>5.0323979099029899</v>
      </c>
      <c r="X718" s="412">
        <v>3.320490436569365</v>
      </c>
      <c r="Y718" s="270">
        <v>0.60636112786295993</v>
      </c>
      <c r="Z718" s="270">
        <v>65.287342028165085</v>
      </c>
      <c r="AA718" s="270">
        <v>21481.990440216046</v>
      </c>
      <c r="AB718" s="270">
        <v>207.72810829589181</v>
      </c>
      <c r="AC718" s="270">
        <v>2.6104619322161757</v>
      </c>
      <c r="AD718" s="270">
        <v>0.77991986100702804</v>
      </c>
      <c r="AE718" s="270">
        <v>2.0580089766505467</v>
      </c>
      <c r="AF718" s="270">
        <v>9.3780198783161267E-2</v>
      </c>
      <c r="AG718" s="270">
        <v>14.628646108754586</v>
      </c>
      <c r="AH718" s="270">
        <v>32.548155839148329</v>
      </c>
      <c r="AI718" s="270">
        <v>3.9901699018537014</v>
      </c>
      <c r="AJ718" s="270">
        <v>8.9004732097273997</v>
      </c>
      <c r="AK718" s="270">
        <v>173.76260903859722</v>
      </c>
      <c r="AL718" s="270">
        <v>17.816749214176205</v>
      </c>
      <c r="AM718" s="270">
        <v>2.5710715266467168</v>
      </c>
      <c r="AN718" s="270">
        <v>125.42208120851723</v>
      </c>
      <c r="AO718" s="270">
        <v>3.4252881719009638</v>
      </c>
      <c r="AP718" s="270">
        <v>1476.8916083254867</v>
      </c>
      <c r="AQ718" s="270">
        <v>0.83510710794576282</v>
      </c>
      <c r="AR718" s="270">
        <v>1.6256885832824</v>
      </c>
      <c r="AS718" s="270">
        <v>0.19370478859288207</v>
      </c>
      <c r="AT718" s="270">
        <v>0.94661091575587375</v>
      </c>
      <c r="AU718" s="270">
        <v>4.1467089272800015</v>
      </c>
      <c r="AV718" s="270">
        <v>0.16036241098830301</v>
      </c>
      <c r="AW718" s="270">
        <v>0.39112090535896749</v>
      </c>
      <c r="AX718" s="270">
        <v>5.2152781313976458E-2</v>
      </c>
      <c r="AY718" s="270">
        <v>0.32418812048286194</v>
      </c>
      <c r="AZ718" s="270">
        <v>4.7992715777508022E-2</v>
      </c>
      <c r="BA718" s="270">
        <v>19.131863739954269</v>
      </c>
      <c r="BB718" s="270">
        <v>22.58661796086696</v>
      </c>
      <c r="BC718" s="270">
        <v>28.988948428031552</v>
      </c>
      <c r="BD718" s="270">
        <v>57.763769733961425</v>
      </c>
      <c r="BE718" s="270">
        <v>42.400380539776506</v>
      </c>
      <c r="BF718" s="270">
        <v>162.8481509139628</v>
      </c>
      <c r="BG718" s="26"/>
    </row>
    <row r="719" spans="1:59" s="96" customFormat="1" ht="12.75" x14ac:dyDescent="0.2">
      <c r="A719" s="13">
        <v>1.2</v>
      </c>
      <c r="B719" s="279">
        <v>850</v>
      </c>
      <c r="C719" s="408">
        <v>18.901210251385098</v>
      </c>
      <c r="D719" s="408">
        <v>25.795635718295902</v>
      </c>
      <c r="E719" s="408"/>
      <c r="F719" s="408">
        <v>7.3551430386161902</v>
      </c>
      <c r="G719" s="408">
        <v>7.5996557811883001</v>
      </c>
      <c r="H719" s="408"/>
      <c r="I719" s="408">
        <v>37.174785498451797</v>
      </c>
      <c r="J719" s="408">
        <v>2.2561055717699499</v>
      </c>
      <c r="K719" s="408"/>
      <c r="L719" s="408"/>
      <c r="M719" s="408"/>
      <c r="N719" s="408"/>
      <c r="O719" s="411">
        <v>0.91746414029274603</v>
      </c>
      <c r="P719" s="417">
        <v>7.1805874894148802</v>
      </c>
      <c r="Q719" s="237">
        <v>71.013966919454674</v>
      </c>
      <c r="R719" s="237">
        <v>0</v>
      </c>
      <c r="S719" s="237">
        <v>16.331897862772774</v>
      </c>
      <c r="T719" s="237">
        <v>1.4513320607972975</v>
      </c>
      <c r="U719" s="237">
        <v>0.3350366624922485</v>
      </c>
      <c r="V719" s="237">
        <v>2.3626316546370321</v>
      </c>
      <c r="W719" s="237">
        <v>5.2051521485145011</v>
      </c>
      <c r="X719" s="412">
        <v>3.2999826913314734</v>
      </c>
      <c r="Y719" s="270">
        <v>0.61295016216141862</v>
      </c>
      <c r="Z719" s="270">
        <v>64.643515317452483</v>
      </c>
      <c r="AA719" s="270">
        <v>22313.030661080098</v>
      </c>
      <c r="AB719" s="270">
        <v>208.94361530531475</v>
      </c>
      <c r="AC719" s="270">
        <v>2.5773886030604891</v>
      </c>
      <c r="AD719" s="270">
        <v>0.76882034167387192</v>
      </c>
      <c r="AE719" s="270">
        <v>1.9247994987498114</v>
      </c>
      <c r="AF719" s="270">
        <v>8.7949501616702896E-2</v>
      </c>
      <c r="AG719" s="270">
        <v>15.081406755700726</v>
      </c>
      <c r="AH719" s="270">
        <v>34.159915010111519</v>
      </c>
      <c r="AI719" s="270">
        <v>4.2593699190124141</v>
      </c>
      <c r="AJ719" s="270">
        <v>9.0364158159122443</v>
      </c>
      <c r="AK719" s="270">
        <v>182.48682880746239</v>
      </c>
      <c r="AL719" s="270">
        <v>19.415769370831811</v>
      </c>
      <c r="AM719" s="270">
        <v>2.6436870140575315</v>
      </c>
      <c r="AN719" s="270">
        <v>122.97048410251783</v>
      </c>
      <c r="AO719" s="270">
        <v>3.455667307679771</v>
      </c>
      <c r="AP719" s="270">
        <v>1421.6971765595133</v>
      </c>
      <c r="AQ719" s="270">
        <v>0.84969946931110873</v>
      </c>
      <c r="AR719" s="270">
        <v>1.5801219132043893</v>
      </c>
      <c r="AS719" s="270">
        <v>0.18492936004175339</v>
      </c>
      <c r="AT719" s="270">
        <v>0.89284269696475382</v>
      </c>
      <c r="AU719" s="270">
        <v>3.8899242061491504</v>
      </c>
      <c r="AV719" s="270">
        <v>0.15011338607094382</v>
      </c>
      <c r="AW719" s="270">
        <v>0.36434262980152865</v>
      </c>
      <c r="AX719" s="270">
        <v>4.8428022233467427E-2</v>
      </c>
      <c r="AY719" s="270">
        <v>0.30042450096936318</v>
      </c>
      <c r="AZ719" s="270">
        <v>4.4411480802006124E-2</v>
      </c>
      <c r="BA719" s="270">
        <v>18.006232759572644</v>
      </c>
      <c r="BB719" s="270">
        <v>25.134778396063155</v>
      </c>
      <c r="BC719" s="270">
        <v>30.525821831272573</v>
      </c>
      <c r="BD719" s="270">
        <v>55.589320594142066</v>
      </c>
      <c r="BE719" s="270">
        <v>40.982494939367193</v>
      </c>
      <c r="BF719" s="270">
        <v>164.77254507843628</v>
      </c>
      <c r="BG719" s="26"/>
    </row>
    <row r="720" spans="1:59" s="96" customFormat="1" ht="12.75" x14ac:dyDescent="0.2">
      <c r="A720" s="13">
        <v>1.25</v>
      </c>
      <c r="B720" s="279">
        <v>850</v>
      </c>
      <c r="C720" s="408">
        <v>19.332701769150301</v>
      </c>
      <c r="D720" s="408">
        <v>26.5890579211082</v>
      </c>
      <c r="E720" s="408"/>
      <c r="F720" s="408">
        <v>6.97296089719259</v>
      </c>
      <c r="G720" s="408">
        <v>3.98156248235437</v>
      </c>
      <c r="H720" s="408"/>
      <c r="I720" s="408">
        <v>40.157215892644601</v>
      </c>
      <c r="J720" s="408">
        <v>1.9817987574178699</v>
      </c>
      <c r="K720" s="408"/>
      <c r="L720" s="408"/>
      <c r="M720" s="408"/>
      <c r="N720" s="408"/>
      <c r="O720" s="411">
        <v>0.98470228013209204</v>
      </c>
      <c r="P720" s="417">
        <v>7.3635941754979797</v>
      </c>
      <c r="Q720" s="237">
        <v>71.010033354687138</v>
      </c>
      <c r="R720" s="237">
        <v>0</v>
      </c>
      <c r="S720" s="237">
        <v>16.468821517014653</v>
      </c>
      <c r="T720" s="237">
        <v>1.2815593832417043</v>
      </c>
      <c r="U720" s="237">
        <v>0.30956207040941364</v>
      </c>
      <c r="V720" s="237">
        <v>2.2663557305445328</v>
      </c>
      <c r="W720" s="237">
        <v>5.3790390511754484</v>
      </c>
      <c r="X720" s="412">
        <v>3.2846288929271052</v>
      </c>
      <c r="Y720" s="270">
        <v>0.61885726645989891</v>
      </c>
      <c r="Z720" s="270">
        <v>63.953297439497184</v>
      </c>
      <c r="AA720" s="270">
        <v>23165.300123544104</v>
      </c>
      <c r="AB720" s="270">
        <v>209.85643103929985</v>
      </c>
      <c r="AC720" s="270">
        <v>2.5428601213882041</v>
      </c>
      <c r="AD720" s="270">
        <v>0.75751144200417087</v>
      </c>
      <c r="AE720" s="270">
        <v>1.8165045164106259</v>
      </c>
      <c r="AF720" s="270">
        <v>8.3200603972636789E-2</v>
      </c>
      <c r="AG720" s="270">
        <v>15.536376165772191</v>
      </c>
      <c r="AH720" s="270">
        <v>35.871075202623899</v>
      </c>
      <c r="AI720" s="270">
        <v>4.5578449311998641</v>
      </c>
      <c r="AJ720" s="270">
        <v>9.1629432553238583</v>
      </c>
      <c r="AK720" s="270">
        <v>191.57920629502107</v>
      </c>
      <c r="AL720" s="270">
        <v>21.278102205345668</v>
      </c>
      <c r="AM720" s="270">
        <v>2.7211005025716846</v>
      </c>
      <c r="AN720" s="270">
        <v>120.74361039287972</v>
      </c>
      <c r="AO720" s="270">
        <v>3.4879462398250118</v>
      </c>
      <c r="AP720" s="270">
        <v>1375.8535948680305</v>
      </c>
      <c r="AQ720" s="270">
        <v>0.86488604956341941</v>
      </c>
      <c r="AR720" s="270">
        <v>1.5401748133721731</v>
      </c>
      <c r="AS720" s="270">
        <v>0.1773649389383197</v>
      </c>
      <c r="AT720" s="270">
        <v>0.84727929008941549</v>
      </c>
      <c r="AU720" s="270">
        <v>3.674123260500386</v>
      </c>
      <c r="AV720" s="270">
        <v>0.14152842363581203</v>
      </c>
      <c r="AW720" s="270">
        <v>0.34208424956469241</v>
      </c>
      <c r="AX720" s="270">
        <v>4.5347644288310923E-2</v>
      </c>
      <c r="AY720" s="270">
        <v>0.28083581770926869</v>
      </c>
      <c r="AZ720" s="270">
        <v>4.1466142025783963E-2</v>
      </c>
      <c r="BA720" s="270">
        <v>17.057104300817176</v>
      </c>
      <c r="BB720" s="270">
        <v>28.264356936179194</v>
      </c>
      <c r="BC720" s="270">
        <v>32.161872589424576</v>
      </c>
      <c r="BD720" s="270">
        <v>53.607760913115257</v>
      </c>
      <c r="BE720" s="270">
        <v>39.694969416157662</v>
      </c>
      <c r="BF720" s="270">
        <v>166.8708288092954</v>
      </c>
      <c r="BG720" s="26"/>
    </row>
    <row r="721" spans="1:59" s="96" customFormat="1" ht="12.75" x14ac:dyDescent="0.2">
      <c r="A721" s="13">
        <v>1.2999999999999901</v>
      </c>
      <c r="B721" s="279">
        <v>850</v>
      </c>
      <c r="C721" s="408">
        <v>19.594004943237401</v>
      </c>
      <c r="D721" s="408">
        <v>27.292719079162701</v>
      </c>
      <c r="E721" s="408"/>
      <c r="F721" s="408">
        <v>6.5889770925232698</v>
      </c>
      <c r="G721" s="408">
        <v>1.0381841864652901</v>
      </c>
      <c r="H721" s="408"/>
      <c r="I721" s="408">
        <v>42.642733547357899</v>
      </c>
      <c r="J721" s="408">
        <v>1.80707787748143</v>
      </c>
      <c r="K721" s="408"/>
      <c r="L721" s="408"/>
      <c r="M721" s="408"/>
      <c r="N721" s="408"/>
      <c r="O721" s="411">
        <v>1.0363032737720299</v>
      </c>
      <c r="P721" s="417">
        <v>7.5439420277826104</v>
      </c>
      <c r="Q721" s="237">
        <v>70.996656097897784</v>
      </c>
      <c r="R721" s="237">
        <v>0</v>
      </c>
      <c r="S721" s="237">
        <v>16.596259983484448</v>
      </c>
      <c r="T721" s="237">
        <v>1.1297145577751473</v>
      </c>
      <c r="U721" s="237">
        <v>0.28361152158699821</v>
      </c>
      <c r="V721" s="237">
        <v>2.1823569228913859</v>
      </c>
      <c r="W721" s="237">
        <v>5.5209318794019824</v>
      </c>
      <c r="X721" s="412">
        <v>3.2904690369622696</v>
      </c>
      <c r="Y721" s="270">
        <v>0.62667768160787019</v>
      </c>
      <c r="Z721" s="270">
        <v>63.694865065071475</v>
      </c>
      <c r="AA721" s="270">
        <v>24026.658052776249</v>
      </c>
      <c r="AB721" s="270">
        <v>211.90409602933227</v>
      </c>
      <c r="AC721" s="270">
        <v>2.5251049318294463</v>
      </c>
      <c r="AD721" s="270">
        <v>0.75169250485709194</v>
      </c>
      <c r="AE721" s="270">
        <v>1.7425149894893128</v>
      </c>
      <c r="AF721" s="270">
        <v>7.9943297830799204E-2</v>
      </c>
      <c r="AG721" s="270">
        <v>16.001227904505885</v>
      </c>
      <c r="AH721" s="270">
        <v>37.539895611402187</v>
      </c>
      <c r="AI721" s="270">
        <v>4.8479813570896706</v>
      </c>
      <c r="AJ721" s="270">
        <v>9.3178700767067095</v>
      </c>
      <c r="AK721" s="270">
        <v>201.41773019944927</v>
      </c>
      <c r="AL721" s="270">
        <v>23.138186475191226</v>
      </c>
      <c r="AM721" s="270">
        <v>2.7877327163299173</v>
      </c>
      <c r="AN721" s="270">
        <v>119.15487186033145</v>
      </c>
      <c r="AO721" s="270">
        <v>3.519973339920857</v>
      </c>
      <c r="AP721" s="270">
        <v>1343.1631927673166</v>
      </c>
      <c r="AQ721" s="270">
        <v>0.87873426320672143</v>
      </c>
      <c r="AR721" s="270">
        <v>1.5078392906131912</v>
      </c>
      <c r="AS721" s="270">
        <v>0.17147222557705324</v>
      </c>
      <c r="AT721" s="270">
        <v>0.8125625527171112</v>
      </c>
      <c r="AU721" s="270">
        <v>3.5112366141051727</v>
      </c>
      <c r="AV721" s="270">
        <v>0.13507183662568201</v>
      </c>
      <c r="AW721" s="270">
        <v>0.32548020941901173</v>
      </c>
      <c r="AX721" s="270">
        <v>4.3061831714552933E-2</v>
      </c>
      <c r="AY721" s="270">
        <v>0.26634858532679573</v>
      </c>
      <c r="AZ721" s="270">
        <v>3.9293009855090585E-2</v>
      </c>
      <c r="BA721" s="270">
        <v>16.335092905728033</v>
      </c>
      <c r="BB721" s="270">
        <v>31.429761739331212</v>
      </c>
      <c r="BC721" s="270">
        <v>33.60106581583694</v>
      </c>
      <c r="BD721" s="270">
        <v>52.119865154826073</v>
      </c>
      <c r="BE721" s="270">
        <v>38.65954374082645</v>
      </c>
      <c r="BF721" s="270">
        <v>168.47362784502619</v>
      </c>
      <c r="BG721" s="26"/>
    </row>
    <row r="722" spans="1:59" s="96" customFormat="1" ht="12.75" x14ac:dyDescent="0.2">
      <c r="A722" s="13">
        <v>1.3499999999999799</v>
      </c>
      <c r="B722" s="279">
        <v>850</v>
      </c>
      <c r="C722" s="408">
        <v>19.4319224878491</v>
      </c>
      <c r="D722" s="408">
        <v>27.5223214997126</v>
      </c>
      <c r="E722" s="408"/>
      <c r="F722" s="408">
        <v>6.0968671962371204</v>
      </c>
      <c r="G722" s="408"/>
      <c r="H722" s="408"/>
      <c r="I722" s="408">
        <v>43.949131679762601</v>
      </c>
      <c r="J722" s="408">
        <v>1.9457469296197201</v>
      </c>
      <c r="K722" s="408"/>
      <c r="L722" s="408"/>
      <c r="M722" s="408"/>
      <c r="N722" s="408"/>
      <c r="O722" s="411">
        <v>1.0540102068189801</v>
      </c>
      <c r="P722" s="417">
        <v>7.7065894446153598</v>
      </c>
      <c r="Q722" s="237">
        <v>70.965734889745477</v>
      </c>
      <c r="R722" s="237">
        <v>0</v>
      </c>
      <c r="S722" s="237">
        <v>16.705773352248126</v>
      </c>
      <c r="T722" s="237">
        <v>1.0031160761138307</v>
      </c>
      <c r="U722" s="237">
        <v>0.25594333589814822</v>
      </c>
      <c r="V722" s="237">
        <v>2.1290990768550992</v>
      </c>
      <c r="W722" s="237">
        <v>5.6070754877490785</v>
      </c>
      <c r="X722" s="412">
        <v>3.333257781390242</v>
      </c>
      <c r="Y722" s="270">
        <v>0.63844083219865244</v>
      </c>
      <c r="Z722" s="270">
        <v>64.482503592517816</v>
      </c>
      <c r="AA722" s="270">
        <v>24741.757435412659</v>
      </c>
      <c r="AB722" s="270">
        <v>217.71481629639945</v>
      </c>
      <c r="AC722" s="270">
        <v>2.549771057343154</v>
      </c>
      <c r="AD722" s="270">
        <v>0.75904644798080478</v>
      </c>
      <c r="AE722" s="270">
        <v>1.7214675264499473</v>
      </c>
      <c r="AF722" s="270">
        <v>7.8978463379977229E-2</v>
      </c>
      <c r="AG722" s="270">
        <v>16.425498653809761</v>
      </c>
      <c r="AH722" s="270">
        <v>38.655887450639931</v>
      </c>
      <c r="AI722" s="270">
        <v>5.0078350400441023</v>
      </c>
      <c r="AJ722" s="270">
        <v>9.558546091276753</v>
      </c>
      <c r="AK722" s="270">
        <v>213.83519719670474</v>
      </c>
      <c r="AL722" s="270">
        <v>24.059077468565999</v>
      </c>
      <c r="AM722" s="270">
        <v>2.8036466973087855</v>
      </c>
      <c r="AN722" s="270">
        <v>118.73186009468564</v>
      </c>
      <c r="AO722" s="270">
        <v>3.5382711918062326</v>
      </c>
      <c r="AP722" s="270">
        <v>1330.0655550413376</v>
      </c>
      <c r="AQ722" s="270">
        <v>0.88672770185330363</v>
      </c>
      <c r="AR722" s="270">
        <v>1.4860666321088243</v>
      </c>
      <c r="AS722" s="270">
        <v>0.16812537888481482</v>
      </c>
      <c r="AT722" s="270">
        <v>0.79414707451217181</v>
      </c>
      <c r="AU722" s="270">
        <v>3.4269294057233384</v>
      </c>
      <c r="AV722" s="270">
        <v>0.13175978490610007</v>
      </c>
      <c r="AW722" s="270">
        <v>0.31712372899440755</v>
      </c>
      <c r="AX722" s="270">
        <v>4.1924890898890878E-2</v>
      </c>
      <c r="AY722" s="270">
        <v>0.25919605916007243</v>
      </c>
      <c r="AZ722" s="270">
        <v>3.8225780487498057E-2</v>
      </c>
      <c r="BA722" s="270">
        <v>15.948242520493091</v>
      </c>
      <c r="BB722" s="270">
        <v>32.612035894217627</v>
      </c>
      <c r="BC722" s="270">
        <v>34.204453088755137</v>
      </c>
      <c r="BD722" s="270">
        <v>51.711641667177169</v>
      </c>
      <c r="BE722" s="270">
        <v>38.138050671929101</v>
      </c>
      <c r="BF722" s="270">
        <v>168.03028827313162</v>
      </c>
      <c r="BG722" s="26"/>
    </row>
    <row r="723" spans="1:59" s="96" customFormat="1" ht="12.75" x14ac:dyDescent="0.2">
      <c r="A723" s="13">
        <v>1.3999999999999899</v>
      </c>
      <c r="B723" s="279">
        <v>850</v>
      </c>
      <c r="C723" s="408">
        <v>19.075773735350499</v>
      </c>
      <c r="D723" s="408">
        <v>27.440580255813199</v>
      </c>
      <c r="E723" s="408"/>
      <c r="F723" s="408">
        <v>5.4882832813890001</v>
      </c>
      <c r="G723" s="408"/>
      <c r="H723" s="408"/>
      <c r="I723" s="408">
        <v>44.663604571238999</v>
      </c>
      <c r="J723" s="408">
        <v>2.2777479400254399</v>
      </c>
      <c r="K723" s="408"/>
      <c r="L723" s="408"/>
      <c r="M723" s="408"/>
      <c r="N723" s="408"/>
      <c r="O723" s="411">
        <v>1.05401021618282</v>
      </c>
      <c r="P723" s="417">
        <v>7.8504737331275596</v>
      </c>
      <c r="Q723" s="237">
        <v>70.921140635414616</v>
      </c>
      <c r="R723" s="237">
        <v>0</v>
      </c>
      <c r="S723" s="237">
        <v>16.775349535242889</v>
      </c>
      <c r="T723" s="237">
        <v>0.92903888816846836</v>
      </c>
      <c r="U723" s="237">
        <v>0.23842231350632848</v>
      </c>
      <c r="V723" s="237">
        <v>2.0515583076722148</v>
      </c>
      <c r="W723" s="237">
        <v>5.6986470855498972</v>
      </c>
      <c r="X723" s="412">
        <v>3.3858432344455998</v>
      </c>
      <c r="Y723" s="270">
        <v>0.65174422391726272</v>
      </c>
      <c r="Z723" s="270">
        <v>65.780625917428054</v>
      </c>
      <c r="AA723" s="270">
        <v>25352.112842656545</v>
      </c>
      <c r="AB723" s="270">
        <v>226.25790897742135</v>
      </c>
      <c r="AC723" s="270">
        <v>2.5960178657838346</v>
      </c>
      <c r="AD723" s="270">
        <v>0.7729100676385191</v>
      </c>
      <c r="AE723" s="270">
        <v>1.7257834324863579</v>
      </c>
      <c r="AF723" s="270">
        <v>7.9106304623706575E-2</v>
      </c>
      <c r="AG723" s="270">
        <v>16.821657004052675</v>
      </c>
      <c r="AH723" s="270">
        <v>39.410396840085617</v>
      </c>
      <c r="AI723" s="270">
        <v>5.081364779896349</v>
      </c>
      <c r="AJ723" s="270">
        <v>9.8615782599944453</v>
      </c>
      <c r="AK723" s="270">
        <v>230.21579128490319</v>
      </c>
      <c r="AL723" s="270">
        <v>24.332041428261462</v>
      </c>
      <c r="AM723" s="270">
        <v>2.7883140124124139</v>
      </c>
      <c r="AN723" s="270">
        <v>118.80048507091389</v>
      </c>
      <c r="AO723" s="270">
        <v>3.5455805131980909</v>
      </c>
      <c r="AP723" s="270">
        <v>1326.0388303708141</v>
      </c>
      <c r="AQ723" s="270">
        <v>0.89163862341811473</v>
      </c>
      <c r="AR723" s="270">
        <v>1.4683786219295654</v>
      </c>
      <c r="AS723" s="270">
        <v>0.16589399126370363</v>
      </c>
      <c r="AT723" s="270">
        <v>0.7829800871669107</v>
      </c>
      <c r="AU723" s="270">
        <v>3.3776222753303138</v>
      </c>
      <c r="AV723" s="270">
        <v>0.12984861007547407</v>
      </c>
      <c r="AW723" s="270">
        <v>0.31243995682744891</v>
      </c>
      <c r="AX723" s="270">
        <v>4.1299165205996434E-2</v>
      </c>
      <c r="AY723" s="270">
        <v>0.25530518885136733</v>
      </c>
      <c r="AZ723" s="270">
        <v>3.7650082351139175E-2</v>
      </c>
      <c r="BA723" s="270">
        <v>15.709858788936511</v>
      </c>
      <c r="BB723" s="270">
        <v>32.432805827325936</v>
      </c>
      <c r="BC723" s="270">
        <v>34.349060610879356</v>
      </c>
      <c r="BD723" s="270">
        <v>51.873121075666106</v>
      </c>
      <c r="BE723" s="270">
        <v>37.87576493895633</v>
      </c>
      <c r="BF723" s="270">
        <v>166.35557554394441</v>
      </c>
      <c r="BG723" s="26"/>
    </row>
    <row r="724" spans="1:59" s="96" customFormat="1" ht="12.75" x14ac:dyDescent="0.2">
      <c r="A724" s="13">
        <v>1.45</v>
      </c>
      <c r="B724" s="279">
        <v>850</v>
      </c>
      <c r="C724" s="408">
        <v>18.723197883900902</v>
      </c>
      <c r="D724" s="408">
        <v>27.4305171537207</v>
      </c>
      <c r="E724" s="408"/>
      <c r="F724" s="408">
        <v>4.9172690602116402</v>
      </c>
      <c r="G724" s="408"/>
      <c r="H724" s="408"/>
      <c r="I724" s="408">
        <v>45.284260152089303</v>
      </c>
      <c r="J724" s="408">
        <v>2.5907455245327999</v>
      </c>
      <c r="K724" s="408"/>
      <c r="L724" s="408"/>
      <c r="M724" s="408"/>
      <c r="N724" s="408"/>
      <c r="O724" s="411">
        <v>1.0540102255447099</v>
      </c>
      <c r="P724" s="417">
        <v>7.9983052329294102</v>
      </c>
      <c r="Q724" s="237">
        <v>70.881003101545588</v>
      </c>
      <c r="R724" s="237">
        <v>0</v>
      </c>
      <c r="S724" s="237">
        <v>16.839310631213273</v>
      </c>
      <c r="T724" s="237">
        <v>0.85893120333906414</v>
      </c>
      <c r="U724" s="237">
        <v>0.22153740915788217</v>
      </c>
      <c r="V724" s="237">
        <v>1.9799604309820169</v>
      </c>
      <c r="W724" s="237">
        <v>5.7732105700713632</v>
      </c>
      <c r="X724" s="412">
        <v>3.4460466536908334</v>
      </c>
      <c r="Y724" s="270">
        <v>0.66537098956507867</v>
      </c>
      <c r="Z724" s="270">
        <v>67.108596350925112</v>
      </c>
      <c r="AA724" s="270">
        <v>25976.30432451289</v>
      </c>
      <c r="AB724" s="270">
        <v>235.08376467445873</v>
      </c>
      <c r="AC724" s="270">
        <v>2.6423474830311346</v>
      </c>
      <c r="AD724" s="270">
        <v>0.78703011082723451</v>
      </c>
      <c r="AE724" s="270">
        <v>1.7300356355864821</v>
      </c>
      <c r="AF724" s="270">
        <v>7.9234535103711395E-2</v>
      </c>
      <c r="AG724" s="270">
        <v>17.224844997393227</v>
      </c>
      <c r="AH724" s="270">
        <v>40.174514211113298</v>
      </c>
      <c r="AI724" s="270">
        <v>5.1554350116008942</v>
      </c>
      <c r="AJ724" s="270">
        <v>10.171576379992972</v>
      </c>
      <c r="AK724" s="270">
        <v>248.12422319364148</v>
      </c>
      <c r="AL724" s="270">
        <v>24.609908407336903</v>
      </c>
      <c r="AM724" s="270">
        <v>2.7762614434461397</v>
      </c>
      <c r="AN724" s="270">
        <v>118.94881856880212</v>
      </c>
      <c r="AO724" s="270">
        <v>3.5542488458267476</v>
      </c>
      <c r="AP724" s="270">
        <v>1322.6097025815059</v>
      </c>
      <c r="AQ724" s="270">
        <v>0.89689299085248608</v>
      </c>
      <c r="AR724" s="270">
        <v>1.453500076225281</v>
      </c>
      <c r="AS724" s="270">
        <v>0.16401153296670762</v>
      </c>
      <c r="AT724" s="270">
        <v>0.77355186414038957</v>
      </c>
      <c r="AU724" s="270">
        <v>3.3359878489302366</v>
      </c>
      <c r="AV724" s="270">
        <v>0.12823480894287173</v>
      </c>
      <c r="AW724" s="270">
        <v>0.30848525887374273</v>
      </c>
      <c r="AX724" s="270">
        <v>4.0770906193729479E-2</v>
      </c>
      <c r="AY724" s="270">
        <v>0.25202078459778865</v>
      </c>
      <c r="AZ724" s="270">
        <v>3.71641747678624E-2</v>
      </c>
      <c r="BA724" s="270">
        <v>15.508698805051846</v>
      </c>
      <c r="BB724" s="270">
        <v>32.270531637597671</v>
      </c>
      <c r="BC724" s="270">
        <v>34.440957269957046</v>
      </c>
      <c r="BD724" s="270">
        <v>52.026613904640307</v>
      </c>
      <c r="BE724" s="270">
        <v>37.6283159168553</v>
      </c>
      <c r="BF724" s="270">
        <v>164.91545944888972</v>
      </c>
      <c r="BG724" s="26"/>
    </row>
    <row r="725" spans="1:59" s="96" customFormat="1" ht="12.75" x14ac:dyDescent="0.2">
      <c r="A725" s="13">
        <v>1.5</v>
      </c>
      <c r="B725" s="279">
        <v>850</v>
      </c>
      <c r="C725" s="408">
        <v>18.392724458676199</v>
      </c>
      <c r="D725" s="408">
        <v>27.563104715402499</v>
      </c>
      <c r="E725" s="408"/>
      <c r="F725" s="408">
        <v>4.3309863201698002</v>
      </c>
      <c r="G725" s="408"/>
      <c r="H725" s="408"/>
      <c r="I725" s="408">
        <v>45.770874263031502</v>
      </c>
      <c r="J725" s="408">
        <v>2.8883000285335401</v>
      </c>
      <c r="K725" s="408"/>
      <c r="L725" s="408"/>
      <c r="M725" s="408"/>
      <c r="N725" s="408"/>
      <c r="O725" s="411">
        <v>1.0540102141864001</v>
      </c>
      <c r="P725" s="417">
        <v>8.1420157109215605</v>
      </c>
      <c r="Q725" s="237">
        <v>70.831032762213411</v>
      </c>
      <c r="R725" s="237">
        <v>0</v>
      </c>
      <c r="S725" s="237">
        <v>16.899096877739936</v>
      </c>
      <c r="T725" s="237">
        <v>0.7994917335081082</v>
      </c>
      <c r="U725" s="237">
        <v>0.20332549457352428</v>
      </c>
      <c r="V725" s="237">
        <v>1.9368557655095362</v>
      </c>
      <c r="W725" s="237">
        <v>5.817607320016343</v>
      </c>
      <c r="X725" s="412">
        <v>3.512590046439152</v>
      </c>
      <c r="Y725" s="270">
        <v>0.67881816481305379</v>
      </c>
      <c r="Z725" s="270">
        <v>68.410565417150494</v>
      </c>
      <c r="AA725" s="270">
        <v>26606.757326367449</v>
      </c>
      <c r="AB725" s="270">
        <v>244.54744291444209</v>
      </c>
      <c r="AC725" s="270">
        <v>2.6861866315663079</v>
      </c>
      <c r="AD725" s="270">
        <v>0.80083261461584521</v>
      </c>
      <c r="AE725" s="270">
        <v>1.7341788823972737</v>
      </c>
      <c r="AF725" s="270">
        <v>7.9357556022648629E-2</v>
      </c>
      <c r="AG725" s="270">
        <v>17.63429815433496</v>
      </c>
      <c r="AH725" s="270">
        <v>40.945038509573166</v>
      </c>
      <c r="AI725" s="270">
        <v>5.2292907045548738</v>
      </c>
      <c r="AJ725" s="270">
        <v>10.497641994127388</v>
      </c>
      <c r="AK725" s="270">
        <v>269.47908201716507</v>
      </c>
      <c r="AL725" s="270">
        <v>24.890921435422626</v>
      </c>
      <c r="AM725" s="270">
        <v>2.7684015482841109</v>
      </c>
      <c r="AN725" s="270">
        <v>119.1736116615467</v>
      </c>
      <c r="AO725" s="270">
        <v>3.5634462565118392</v>
      </c>
      <c r="AP725" s="270">
        <v>1319.9291385857841</v>
      </c>
      <c r="AQ725" s="270">
        <v>0.90362408191974519</v>
      </c>
      <c r="AR725" s="270">
        <v>1.442166119774541</v>
      </c>
      <c r="AS725" s="270">
        <v>0.16256819200229541</v>
      </c>
      <c r="AT725" s="270">
        <v>0.76630998675247142</v>
      </c>
      <c r="AU725" s="270">
        <v>3.304000091862676</v>
      </c>
      <c r="AV725" s="270">
        <v>0.12699487107083915</v>
      </c>
      <c r="AW725" s="270">
        <v>0.3054472849161135</v>
      </c>
      <c r="AX725" s="270">
        <v>4.0365220879592864E-2</v>
      </c>
      <c r="AY725" s="270">
        <v>0.24949918681615899</v>
      </c>
      <c r="AZ725" s="270">
        <v>3.6791217537442952E-2</v>
      </c>
      <c r="BA725" s="270">
        <v>15.354447834545844</v>
      </c>
      <c r="BB725" s="270">
        <v>32.117927402087112</v>
      </c>
      <c r="BC725" s="270">
        <v>34.436823532000766</v>
      </c>
      <c r="BD725" s="270">
        <v>52.172712363608724</v>
      </c>
      <c r="BE725" s="270">
        <v>37.379816185973169</v>
      </c>
      <c r="BF725" s="270">
        <v>163.7419113536711</v>
      </c>
      <c r="BG725" s="26"/>
    </row>
    <row r="726" spans="1:59" s="96" customFormat="1" ht="12.75" x14ac:dyDescent="0.2">
      <c r="A726" s="13">
        <v>1.55000000000001</v>
      </c>
      <c r="B726" s="279">
        <v>850</v>
      </c>
      <c r="C726" s="408">
        <v>18.0268286771812</v>
      </c>
      <c r="D726" s="408">
        <v>27.7653501288058</v>
      </c>
      <c r="E726" s="408"/>
      <c r="F726" s="408">
        <v>3.74499509044561</v>
      </c>
      <c r="G726" s="408"/>
      <c r="H726" s="408"/>
      <c r="I726" s="408">
        <v>46.219532242910901</v>
      </c>
      <c r="J726" s="408">
        <v>3.1892836579833101</v>
      </c>
      <c r="K726" s="408"/>
      <c r="L726" s="408"/>
      <c r="M726" s="408"/>
      <c r="N726" s="408"/>
      <c r="O726" s="411">
        <v>1.0540102026732701</v>
      </c>
      <c r="P726" s="417">
        <v>8.3072763130501404</v>
      </c>
      <c r="Q726" s="237">
        <v>70.797790496799024</v>
      </c>
      <c r="R726" s="237">
        <v>0</v>
      </c>
      <c r="S726" s="237">
        <v>16.968999571804623</v>
      </c>
      <c r="T726" s="237">
        <v>0.71945762886654119</v>
      </c>
      <c r="U726" s="237">
        <v>0.18507330180092091</v>
      </c>
      <c r="V726" s="237">
        <v>1.8844418949155224</v>
      </c>
      <c r="W726" s="237">
        <v>5.8536745824655219</v>
      </c>
      <c r="X726" s="412">
        <v>3.5905625233478671</v>
      </c>
      <c r="Y726" s="270">
        <v>0.69414334712768544</v>
      </c>
      <c r="Z726" s="270">
        <v>69.894329471349891</v>
      </c>
      <c r="AA726" s="270">
        <v>27318.607610609757</v>
      </c>
      <c r="AB726" s="270">
        <v>255.20681102220891</v>
      </c>
      <c r="AC726" s="270">
        <v>2.735063327569327</v>
      </c>
      <c r="AD726" s="270">
        <v>0.81647787462934696</v>
      </c>
      <c r="AE726" s="270">
        <v>1.7386793403242224</v>
      </c>
      <c r="AF726" s="270">
        <v>7.9495105278764078E-2</v>
      </c>
      <c r="AG726" s="270">
        <v>18.09269302984546</v>
      </c>
      <c r="AH726" s="270">
        <v>41.803727227753882</v>
      </c>
      <c r="AI726" s="270">
        <v>5.311243670873</v>
      </c>
      <c r="AJ726" s="270">
        <v>10.861740330613355</v>
      </c>
      <c r="AK726" s="270">
        <v>295.06666829651942</v>
      </c>
      <c r="AL726" s="270">
        <v>25.206064516768766</v>
      </c>
      <c r="AM726" s="270">
        <v>2.7627271781124385</v>
      </c>
      <c r="AN726" s="270">
        <v>119.50759734597102</v>
      </c>
      <c r="AO726" s="270">
        <v>3.5752788663463773</v>
      </c>
      <c r="AP726" s="270">
        <v>1317.5414777070057</v>
      </c>
      <c r="AQ726" s="270">
        <v>0.91104935404057608</v>
      </c>
      <c r="AR726" s="270">
        <v>1.4320754381006855</v>
      </c>
      <c r="AS726" s="270">
        <v>0.16127155873441301</v>
      </c>
      <c r="AT726" s="270">
        <v>0.75978218481676341</v>
      </c>
      <c r="AU726" s="270">
        <v>3.2751378405249612</v>
      </c>
      <c r="AV726" s="270">
        <v>0.12587574350583877</v>
      </c>
      <c r="AW726" s="270">
        <v>0.30270393640500259</v>
      </c>
      <c r="AX726" s="270">
        <v>3.9998826962609736E-2</v>
      </c>
      <c r="AY726" s="270">
        <v>0.24722184806626882</v>
      </c>
      <c r="AZ726" s="270">
        <v>3.6454420850147447E-2</v>
      </c>
      <c r="BA726" s="270">
        <v>15.215232958602064</v>
      </c>
      <c r="BB726" s="270">
        <v>31.968476255543109</v>
      </c>
      <c r="BC726" s="270">
        <v>34.385738514489617</v>
      </c>
      <c r="BD726" s="270">
        <v>52.321790494875103</v>
      </c>
      <c r="BE726" s="270">
        <v>37.12528135033174</v>
      </c>
      <c r="BF726" s="270">
        <v>162.66209015164384</v>
      </c>
      <c r="BG726" s="26"/>
    </row>
    <row r="727" spans="1:59" s="96" customFormat="1" ht="12.75" x14ac:dyDescent="0.2">
      <c r="A727" s="13">
        <v>1.6</v>
      </c>
      <c r="B727" s="279">
        <v>850</v>
      </c>
      <c r="C727" s="408">
        <v>17.707820464401799</v>
      </c>
      <c r="D727" s="408">
        <v>28.008515370384099</v>
      </c>
      <c r="E727" s="408"/>
      <c r="F727" s="408">
        <v>3.1053298380141499</v>
      </c>
      <c r="G727" s="408"/>
      <c r="H727" s="408"/>
      <c r="I727" s="408">
        <v>46.634057742962597</v>
      </c>
      <c r="J727" s="408">
        <v>3.4902663816049002</v>
      </c>
      <c r="K727" s="408"/>
      <c r="L727" s="408"/>
      <c r="M727" s="408"/>
      <c r="N727" s="408"/>
      <c r="O727" s="411">
        <v>1.05401020263247</v>
      </c>
      <c r="P727" s="417">
        <v>8.4569332152001007</v>
      </c>
      <c r="Q727" s="237">
        <v>70.760501360865504</v>
      </c>
      <c r="R727" s="237">
        <v>0</v>
      </c>
      <c r="S727" s="237">
        <v>17.009216996734622</v>
      </c>
      <c r="T727" s="237">
        <v>0.67439276793374137</v>
      </c>
      <c r="U727" s="237">
        <v>0.17376845691966056</v>
      </c>
      <c r="V727" s="237">
        <v>1.8147489774000065</v>
      </c>
      <c r="W727" s="237">
        <v>5.8824350814222992</v>
      </c>
      <c r="X727" s="412">
        <v>3.6849363587241504</v>
      </c>
      <c r="Y727" s="270">
        <v>0.70851284461721176</v>
      </c>
      <c r="Z727" s="270">
        <v>71.273014686393637</v>
      </c>
      <c r="AA727" s="270">
        <v>28019.25200593071</v>
      </c>
      <c r="AB727" s="270">
        <v>266.93172969674458</v>
      </c>
      <c r="AC727" s="270">
        <v>2.7798123397698671</v>
      </c>
      <c r="AD727" s="270">
        <v>0.83099626360184886</v>
      </c>
      <c r="AE727" s="270">
        <v>1.7428958314839633</v>
      </c>
      <c r="AF727" s="270">
        <v>7.9616616761308476E-2</v>
      </c>
      <c r="AG727" s="270">
        <v>18.550810269760571</v>
      </c>
      <c r="AH727" s="270">
        <v>42.649034429178549</v>
      </c>
      <c r="AI727" s="270">
        <v>5.3902962496027103</v>
      </c>
      <c r="AJ727" s="270">
        <v>11.249285645362885</v>
      </c>
      <c r="AK727" s="270">
        <v>328.53368972175667</v>
      </c>
      <c r="AL727" s="270">
        <v>25.506682197000639</v>
      </c>
      <c r="AM727" s="270">
        <v>2.7571965888489367</v>
      </c>
      <c r="AN727" s="270">
        <v>119.77519208538639</v>
      </c>
      <c r="AO727" s="270">
        <v>3.5846057026259248</v>
      </c>
      <c r="AP727" s="270">
        <v>1315.2386004959974</v>
      </c>
      <c r="AQ727" s="270">
        <v>0.91953693751782206</v>
      </c>
      <c r="AR727" s="270">
        <v>1.4227439338345174</v>
      </c>
      <c r="AS727" s="270">
        <v>0.16007944337328045</v>
      </c>
      <c r="AT727" s="270">
        <v>0.7538009568329771</v>
      </c>
      <c r="AU727" s="270">
        <v>3.2487308835672373</v>
      </c>
      <c r="AV727" s="270">
        <v>0.12485234780080902</v>
      </c>
      <c r="AW727" s="270">
        <v>0.30019839222607259</v>
      </c>
      <c r="AX727" s="270">
        <v>3.9664447635264354E-2</v>
      </c>
      <c r="AY727" s="270">
        <v>0.24514440752105665</v>
      </c>
      <c r="AZ727" s="270">
        <v>3.6147263970073958E-2</v>
      </c>
      <c r="BA727" s="270">
        <v>15.088306488834794</v>
      </c>
      <c r="BB727" s="270">
        <v>31.814584901311697</v>
      </c>
      <c r="BC727" s="270">
        <v>34.31289576998546</v>
      </c>
      <c r="BD727" s="270">
        <v>52.470370231268333</v>
      </c>
      <c r="BE727" s="270">
        <v>36.866369880836551</v>
      </c>
      <c r="BF727" s="270">
        <v>161.62345045791218</v>
      </c>
      <c r="BG727" s="26"/>
    </row>
    <row r="728" spans="1:59" s="96" customFormat="1" ht="12.75" x14ac:dyDescent="0.2">
      <c r="A728" s="13">
        <v>1.6499999999999799</v>
      </c>
      <c r="B728" s="279">
        <v>850</v>
      </c>
      <c r="C728" s="408">
        <v>17.3863672721215</v>
      </c>
      <c r="D728" s="408">
        <v>28.385889821957601</v>
      </c>
      <c r="E728" s="408"/>
      <c r="F728" s="408">
        <v>2.4089330653637799</v>
      </c>
      <c r="G728" s="408"/>
      <c r="H728" s="408"/>
      <c r="I728" s="408">
        <v>46.975487291200103</v>
      </c>
      <c r="J728" s="408">
        <v>3.7893123413533401</v>
      </c>
      <c r="K728" s="408"/>
      <c r="L728" s="408"/>
      <c r="M728" s="408"/>
      <c r="N728" s="408"/>
      <c r="O728" s="411">
        <v>1.0540102080037499</v>
      </c>
      <c r="P728" s="417">
        <v>8.6132921210558493</v>
      </c>
      <c r="Q728" s="237">
        <v>70.718287857235467</v>
      </c>
      <c r="R728" s="237">
        <v>0</v>
      </c>
      <c r="S728" s="237">
        <v>17.061792191854206</v>
      </c>
      <c r="T728" s="237">
        <v>0.61568641680522029</v>
      </c>
      <c r="U728" s="237">
        <v>0.15715330101032995</v>
      </c>
      <c r="V728" s="237">
        <v>1.7791842591702911</v>
      </c>
      <c r="W728" s="237">
        <v>5.8707261812122162</v>
      </c>
      <c r="X728" s="412">
        <v>3.7971697927122698</v>
      </c>
      <c r="Y728" s="270">
        <v>0.72377780930931046</v>
      </c>
      <c r="Z728" s="270">
        <v>72.727569994977884</v>
      </c>
      <c r="AA728" s="270">
        <v>28782.598492860736</v>
      </c>
      <c r="AB728" s="270">
        <v>280.61442113344907</v>
      </c>
      <c r="AC728" s="270">
        <v>2.8253043809088738</v>
      </c>
      <c r="AD728" s="270">
        <v>0.84625627140385506</v>
      </c>
      <c r="AE728" s="270">
        <v>1.7473012623569875</v>
      </c>
      <c r="AF728" s="270">
        <v>7.9741441806253532E-2</v>
      </c>
      <c r="AG728" s="270">
        <v>19.052396899707166</v>
      </c>
      <c r="AH728" s="270">
        <v>43.565330604736431</v>
      </c>
      <c r="AI728" s="270">
        <v>5.4747655807832638</v>
      </c>
      <c r="AJ728" s="270">
        <v>11.690337369839034</v>
      </c>
      <c r="AK728" s="270">
        <v>374.52546711353358</v>
      </c>
      <c r="AL728" s="270">
        <v>25.830503123056083</v>
      </c>
      <c r="AM728" s="270">
        <v>2.7542339001581642</v>
      </c>
      <c r="AN728" s="270">
        <v>120.11223598609277</v>
      </c>
      <c r="AO728" s="270">
        <v>3.5946798260061188</v>
      </c>
      <c r="AP728" s="270">
        <v>1313.3153812057847</v>
      </c>
      <c r="AQ728" s="270">
        <v>0.92989045637269696</v>
      </c>
      <c r="AR728" s="270">
        <v>1.4152396328215209</v>
      </c>
      <c r="AS728" s="270">
        <v>0.1591101464533054</v>
      </c>
      <c r="AT728" s="270">
        <v>0.74892277717310207</v>
      </c>
      <c r="AU728" s="270">
        <v>3.2271838473427192</v>
      </c>
      <c r="AV728" s="270">
        <v>0.12401722108086635</v>
      </c>
      <c r="AW728" s="270">
        <v>0.29815431534386794</v>
      </c>
      <c r="AX728" s="270">
        <v>3.9391781114985855E-2</v>
      </c>
      <c r="AY728" s="270">
        <v>0.24345115662292025</v>
      </c>
      <c r="AZ728" s="270">
        <v>3.5897018727758911E-2</v>
      </c>
      <c r="BA728" s="270">
        <v>14.985075583327729</v>
      </c>
      <c r="BB728" s="270">
        <v>31.654308048031851</v>
      </c>
      <c r="BC728" s="270">
        <v>34.155616366661697</v>
      </c>
      <c r="BD728" s="270">
        <v>52.617637501366154</v>
      </c>
      <c r="BE728" s="270">
        <v>36.586021667627108</v>
      </c>
      <c r="BF728" s="270">
        <v>160.69540874362869</v>
      </c>
      <c r="BG728" s="26"/>
    </row>
    <row r="729" spans="1:59" s="96" customFormat="1" ht="12.75" x14ac:dyDescent="0.2">
      <c r="A729" s="13">
        <v>1.6999999999999902</v>
      </c>
      <c r="B729" s="279">
        <v>850</v>
      </c>
      <c r="C729" s="408">
        <v>16.9981467214727</v>
      </c>
      <c r="D729" s="408">
        <v>28.781338472180298</v>
      </c>
      <c r="E729" s="408"/>
      <c r="F729" s="408">
        <v>1.1455041336091001</v>
      </c>
      <c r="G729" s="408"/>
      <c r="H729" s="408"/>
      <c r="I729" s="408">
        <v>47.4165610845807</v>
      </c>
      <c r="J729" s="408">
        <v>4.1698735422277098</v>
      </c>
      <c r="K729" s="408"/>
      <c r="L729" s="408"/>
      <c r="M729" s="408"/>
      <c r="N729" s="408"/>
      <c r="O729" s="411">
        <v>1.0540102199119601</v>
      </c>
      <c r="P729" s="417">
        <v>8.8100105445736006</v>
      </c>
      <c r="Q729" s="237">
        <v>70.699293471087259</v>
      </c>
      <c r="R729" s="237">
        <v>0</v>
      </c>
      <c r="S729" s="237">
        <v>17.115403411860967</v>
      </c>
      <c r="T729" s="237">
        <v>0.58603273173284787</v>
      </c>
      <c r="U729" s="237">
        <v>0.14838454276533106</v>
      </c>
      <c r="V729" s="237">
        <v>1.7057721709963294</v>
      </c>
      <c r="W729" s="237">
        <v>6.0440591099349534</v>
      </c>
      <c r="X729" s="412">
        <v>3.701054561622342</v>
      </c>
      <c r="Y729" s="270">
        <v>0.74470912589654881</v>
      </c>
      <c r="Z729" s="270">
        <v>74.690938415433777</v>
      </c>
      <c r="AA729" s="270">
        <v>29943.542942568489</v>
      </c>
      <c r="AB729" s="270">
        <v>306.13080059147904</v>
      </c>
      <c r="AC729" s="270">
        <v>2.8887112987240773</v>
      </c>
      <c r="AD729" s="270">
        <v>0.86722255217993327</v>
      </c>
      <c r="AE729" s="270">
        <v>1.7535963768768472</v>
      </c>
      <c r="AF729" s="270">
        <v>7.990124447384378E-2</v>
      </c>
      <c r="AG729" s="270">
        <v>19.848794901602599</v>
      </c>
      <c r="AH729" s="270">
        <v>45.008143434298113</v>
      </c>
      <c r="AI729" s="270">
        <v>5.60769035508347</v>
      </c>
      <c r="AJ729" s="270">
        <v>12.470733643107735</v>
      </c>
      <c r="AK729" s="270">
        <v>498.57206186085631</v>
      </c>
      <c r="AL729" s="270">
        <v>26.335904992087766</v>
      </c>
      <c r="AM729" s="270">
        <v>2.7528809149638382</v>
      </c>
      <c r="AN729" s="270">
        <v>120.5805578390068</v>
      </c>
      <c r="AO729" s="270">
        <v>3.6089955179899662</v>
      </c>
      <c r="AP729" s="270">
        <v>1310.9617228103048</v>
      </c>
      <c r="AQ729" s="270">
        <v>0.95093617754808346</v>
      </c>
      <c r="AR729" s="270">
        <v>1.4061050023188981</v>
      </c>
      <c r="AS729" s="270">
        <v>0.15790706280431396</v>
      </c>
      <c r="AT729" s="270">
        <v>0.74281625732199075</v>
      </c>
      <c r="AU729" s="270">
        <v>3.2001259705946956</v>
      </c>
      <c r="AV729" s="270">
        <v>0.12296732624647</v>
      </c>
      <c r="AW729" s="270">
        <v>0.29557826735955828</v>
      </c>
      <c r="AX729" s="270">
        <v>3.9047632261100217E-2</v>
      </c>
      <c r="AY729" s="270">
        <v>0.24131200348552356</v>
      </c>
      <c r="AZ729" s="270">
        <v>3.5580657826360301E-2</v>
      </c>
      <c r="BA729" s="270">
        <v>14.854908554210269</v>
      </c>
      <c r="BB729" s="270">
        <v>31.487222053964526</v>
      </c>
      <c r="BC729" s="270">
        <v>34.112516084768139</v>
      </c>
      <c r="BD729" s="270">
        <v>53.039029949149587</v>
      </c>
      <c r="BE729" s="270">
        <v>36.270966102656445</v>
      </c>
      <c r="BF729" s="270">
        <v>159.57813188844005</v>
      </c>
      <c r="BG729" s="26"/>
    </row>
    <row r="730" spans="1:59" s="96" customFormat="1" ht="12.75" x14ac:dyDescent="0.2">
      <c r="A730" s="13">
        <v>1.74999999999998</v>
      </c>
      <c r="B730" s="279">
        <v>850</v>
      </c>
      <c r="C730" s="408">
        <v>16.579423862060899</v>
      </c>
      <c r="D730" s="408">
        <v>29.320392234825501</v>
      </c>
      <c r="E730" s="408"/>
      <c r="F730" s="408">
        <v>1.17296579575146E-13</v>
      </c>
      <c r="G730" s="408"/>
      <c r="H730" s="408"/>
      <c r="I730" s="408">
        <v>47.731359183962603</v>
      </c>
      <c r="J730" s="408">
        <v>4.5252781997062401</v>
      </c>
      <c r="K730" s="408"/>
      <c r="L730" s="408"/>
      <c r="M730" s="408"/>
      <c r="N730" s="408"/>
      <c r="O730" s="411">
        <v>1.05401020026061</v>
      </c>
      <c r="P730" s="417">
        <v>9.0325128970276403</v>
      </c>
      <c r="Q730" s="237">
        <v>70.680866649797764</v>
      </c>
      <c r="R730" s="237">
        <v>0</v>
      </c>
      <c r="S730" s="237">
        <v>17.181982183207282</v>
      </c>
      <c r="T730" s="237">
        <v>0.53527172902705311</v>
      </c>
      <c r="U730" s="237">
        <v>0.13633117889704757</v>
      </c>
      <c r="V730" s="237">
        <v>1.6628842059250994</v>
      </c>
      <c r="W730" s="237">
        <v>6.1289945531905223</v>
      </c>
      <c r="X730" s="412">
        <v>3.6736694999552357</v>
      </c>
      <c r="Y730" s="270">
        <v>0.76780174807003676</v>
      </c>
      <c r="Z730" s="270">
        <v>76.85917823355922</v>
      </c>
      <c r="AA730" s="270">
        <v>31202.801735430065</v>
      </c>
      <c r="AB730" s="270">
        <v>334.94306647252711</v>
      </c>
      <c r="AC730" s="270">
        <v>2.9558066960767708</v>
      </c>
      <c r="AD730" s="270">
        <v>0.8901119180154915</v>
      </c>
      <c r="AE730" s="270">
        <v>1.7599975305799562</v>
      </c>
      <c r="AF730" s="270">
        <v>8.0073621269438247E-2</v>
      </c>
      <c r="AG730" s="270">
        <v>20.701193427508112</v>
      </c>
      <c r="AH730" s="270">
        <v>46.533299028671536</v>
      </c>
      <c r="AI730" s="270">
        <v>5.7462822952621071</v>
      </c>
      <c r="AJ730" s="270">
        <v>13.320469140205503</v>
      </c>
      <c r="AK730" s="270">
        <v>714.96211931500454</v>
      </c>
      <c r="AL730" s="270">
        <v>26.868459517494973</v>
      </c>
      <c r="AM730" s="270">
        <v>2.755868870713885</v>
      </c>
      <c r="AN730" s="270">
        <v>121.22097573607168</v>
      </c>
      <c r="AO730" s="270">
        <v>3.6267767839788396</v>
      </c>
      <c r="AP730" s="270">
        <v>1309.393824154771</v>
      </c>
      <c r="AQ730" s="270">
        <v>0.97217986186260763</v>
      </c>
      <c r="AR730" s="270">
        <v>1.4000884191180343</v>
      </c>
      <c r="AS730" s="270">
        <v>0.15708055650829414</v>
      </c>
      <c r="AT730" s="270">
        <v>0.73855890088853837</v>
      </c>
      <c r="AU730" s="270">
        <v>3.1811822311274178</v>
      </c>
      <c r="AV730" s="270">
        <v>0.12223130988607936</v>
      </c>
      <c r="AW730" s="270">
        <v>0.29376860402033628</v>
      </c>
      <c r="AX730" s="270">
        <v>3.8805723761983789E-2</v>
      </c>
      <c r="AY730" s="270">
        <v>0.23980842915309705</v>
      </c>
      <c r="AZ730" s="270">
        <v>3.5358373840524086E-2</v>
      </c>
      <c r="BA730" s="270">
        <v>14.763773249278467</v>
      </c>
      <c r="BB730" s="270">
        <v>31.33115808602572</v>
      </c>
      <c r="BC730" s="270">
        <v>33.949220379280199</v>
      </c>
      <c r="BD730" s="270">
        <v>53.411294536660222</v>
      </c>
      <c r="BE730" s="270">
        <v>35.958403281602251</v>
      </c>
      <c r="BF730" s="270">
        <v>158.71556974707283</v>
      </c>
      <c r="BG730" s="26"/>
    </row>
    <row r="731" spans="1:59" s="96" customFormat="1" ht="12.75" x14ac:dyDescent="0.2">
      <c r="A731" s="13">
        <v>1.8000000000000098</v>
      </c>
      <c r="B731" s="279">
        <v>850</v>
      </c>
      <c r="C731" s="408">
        <v>16.115704192698999</v>
      </c>
      <c r="D731" s="408">
        <v>29.870566594210601</v>
      </c>
      <c r="E731" s="408"/>
      <c r="F731" s="408"/>
      <c r="G731" s="408"/>
      <c r="H731" s="408"/>
      <c r="I731" s="408">
        <v>47.789837602227998</v>
      </c>
      <c r="J731" s="408">
        <v>4.73407493522273</v>
      </c>
      <c r="K731" s="408"/>
      <c r="L731" s="408"/>
      <c r="M731" s="408"/>
      <c r="N731" s="408"/>
      <c r="O731" s="411">
        <v>1.05401022326211</v>
      </c>
      <c r="P731" s="417">
        <v>9.2924179844708696</v>
      </c>
      <c r="Q731" s="237">
        <v>70.681794169066436</v>
      </c>
      <c r="R731" s="237">
        <v>0</v>
      </c>
      <c r="S731" s="237">
        <v>17.124469386463996</v>
      </c>
      <c r="T731" s="237">
        <v>0.51672381324174033</v>
      </c>
      <c r="U731" s="237">
        <v>0.12839426823059788</v>
      </c>
      <c r="V731" s="237">
        <v>1.6659184975223105</v>
      </c>
      <c r="W731" s="237">
        <v>5.8376606754316454</v>
      </c>
      <c r="X731" s="412">
        <v>4.0450391900432887</v>
      </c>
      <c r="Y731" s="270">
        <v>0.789700004446658</v>
      </c>
      <c r="Z731" s="270">
        <v>78.999150176359052</v>
      </c>
      <c r="AA731" s="270">
        <v>32086.261016313518</v>
      </c>
      <c r="AB731" s="270">
        <v>344.39279988490568</v>
      </c>
      <c r="AC731" s="270">
        <v>3.0164511873981654</v>
      </c>
      <c r="AD731" s="270">
        <v>0.91159085472524926</v>
      </c>
      <c r="AE731" s="270">
        <v>1.7643556191928551</v>
      </c>
      <c r="AF731" s="270">
        <v>8.024851016370646E-2</v>
      </c>
      <c r="AG731" s="270">
        <v>21.206585442125327</v>
      </c>
      <c r="AH731" s="270">
        <v>47.447714434679348</v>
      </c>
      <c r="AI731" s="270">
        <v>5.830280570143092</v>
      </c>
      <c r="AJ731" s="270">
        <v>13.647507532101894</v>
      </c>
      <c r="AK731" s="270">
        <v>732.62050960585987</v>
      </c>
      <c r="AL731" s="270">
        <v>27.213539542530615</v>
      </c>
      <c r="AM731" s="270">
        <v>2.762963678878946</v>
      </c>
      <c r="AN731" s="270">
        <v>122.08877608686836</v>
      </c>
      <c r="AO731" s="270">
        <v>3.6500929896607208</v>
      </c>
      <c r="AP731" s="270">
        <v>1309.5291916488507</v>
      </c>
      <c r="AQ731" s="270">
        <v>0.97399047728676957</v>
      </c>
      <c r="AR731" s="270">
        <v>1.3998111880905668</v>
      </c>
      <c r="AS731" s="270">
        <v>0.15697609124114004</v>
      </c>
      <c r="AT731" s="270">
        <v>0.73789683663634498</v>
      </c>
      <c r="AU731" s="270">
        <v>3.1780702267621259</v>
      </c>
      <c r="AV731" s="270">
        <v>0.12210840900448845</v>
      </c>
      <c r="AW731" s="270">
        <v>0.29345781658956932</v>
      </c>
      <c r="AX731" s="270">
        <v>3.8763813436845367E-2</v>
      </c>
      <c r="AY731" s="270">
        <v>0.23954796560023367</v>
      </c>
      <c r="AZ731" s="270">
        <v>3.5320071450678732E-2</v>
      </c>
      <c r="BA731" s="270">
        <v>14.748218398908376</v>
      </c>
      <c r="BB731" s="270">
        <v>31.237208067323351</v>
      </c>
      <c r="BC731" s="270">
        <v>33.559704112208053</v>
      </c>
      <c r="BD731" s="270">
        <v>53.330760105716905</v>
      </c>
      <c r="BE731" s="270">
        <v>35.752792713560829</v>
      </c>
      <c r="BF731" s="270">
        <v>158.49889177593084</v>
      </c>
      <c r="BG731" s="26"/>
    </row>
    <row r="732" spans="1:59" s="96" customFormat="1" ht="12.75" x14ac:dyDescent="0.2">
      <c r="A732" s="13">
        <v>1.8500000000000201</v>
      </c>
      <c r="B732" s="279">
        <v>850.00000000001</v>
      </c>
      <c r="C732" s="408">
        <v>15.7538441757538</v>
      </c>
      <c r="D732" s="408">
        <v>30.437164552668602</v>
      </c>
      <c r="E732" s="408"/>
      <c r="F732" s="408"/>
      <c r="G732" s="408"/>
      <c r="H732" s="408"/>
      <c r="I732" s="408">
        <v>47.802822263862602</v>
      </c>
      <c r="J732" s="408">
        <v>4.9109402657255501</v>
      </c>
      <c r="K732" s="408"/>
      <c r="L732" s="408"/>
      <c r="M732" s="408"/>
      <c r="N732" s="408"/>
      <c r="O732" s="411">
        <v>1.05401021895058</v>
      </c>
      <c r="P732" s="417">
        <v>9.5058606552118992</v>
      </c>
      <c r="Q732" s="237">
        <v>70.649586143058229</v>
      </c>
      <c r="R732" s="237">
        <v>0</v>
      </c>
      <c r="S732" s="237">
        <v>17.079695160331269</v>
      </c>
      <c r="T732" s="237">
        <v>0.49482050484458989</v>
      </c>
      <c r="U732" s="237">
        <v>0.12030718898450779</v>
      </c>
      <c r="V732" s="237">
        <v>1.6950107393156315</v>
      </c>
      <c r="W732" s="237">
        <v>5.4765347260632007</v>
      </c>
      <c r="X732" s="412">
        <v>4.4840455374025554</v>
      </c>
      <c r="Y732" s="270">
        <v>0.80765754311172078</v>
      </c>
      <c r="Z732" s="270">
        <v>80.746905022793953</v>
      </c>
      <c r="AA732" s="270">
        <v>32810.183111766572</v>
      </c>
      <c r="AB732" s="270">
        <v>352.12766641409041</v>
      </c>
      <c r="AC732" s="270">
        <v>3.0633242224665436</v>
      </c>
      <c r="AD732" s="270">
        <v>0.92890024877656319</v>
      </c>
      <c r="AE732" s="270">
        <v>1.7677747819991527</v>
      </c>
      <c r="AF732" s="270">
        <v>8.038502813168498E-2</v>
      </c>
      <c r="AG732" s="270">
        <v>21.614910502234675</v>
      </c>
      <c r="AH732" s="270">
        <v>48.174257085887525</v>
      </c>
      <c r="AI732" s="270">
        <v>5.8950961121334764</v>
      </c>
      <c r="AJ732" s="270">
        <v>13.912552698972148</v>
      </c>
      <c r="AK732" s="270">
        <v>746.85846579691361</v>
      </c>
      <c r="AL732" s="270">
        <v>27.481183022894481</v>
      </c>
      <c r="AM732" s="270">
        <v>2.7688601717417711</v>
      </c>
      <c r="AN732" s="270">
        <v>122.77554379801178</v>
      </c>
      <c r="AO732" s="270">
        <v>3.6674380452702096</v>
      </c>
      <c r="AP732" s="270">
        <v>1309.6919219947383</v>
      </c>
      <c r="AQ732" s="270">
        <v>0.97544198429811679</v>
      </c>
      <c r="AR732" s="270">
        <v>1.4001337672593861</v>
      </c>
      <c r="AS732" s="270">
        <v>0.15696682109961169</v>
      </c>
      <c r="AT732" s="270">
        <v>0.73775703710598961</v>
      </c>
      <c r="AU732" s="270">
        <v>3.1773392250428105</v>
      </c>
      <c r="AV732" s="270">
        <v>0.1220787819037402</v>
      </c>
      <c r="AW732" s="270">
        <v>0.29338087340615415</v>
      </c>
      <c r="AX732" s="270">
        <v>3.8753523886415502E-2</v>
      </c>
      <c r="AY732" s="270">
        <v>0.23948532665385369</v>
      </c>
      <c r="AZ732" s="270">
        <v>3.5311121996400512E-2</v>
      </c>
      <c r="BA732" s="270">
        <v>14.744772180829445</v>
      </c>
      <c r="BB732" s="270">
        <v>31.13681491227797</v>
      </c>
      <c r="BC732" s="270">
        <v>33.160103013479116</v>
      </c>
      <c r="BD732" s="270">
        <v>53.20920222005126</v>
      </c>
      <c r="BE732" s="270">
        <v>35.55046495229827</v>
      </c>
      <c r="BF732" s="270">
        <v>158.31315986571167</v>
      </c>
      <c r="BG732" s="26"/>
    </row>
    <row r="733" spans="1:59" s="96" customFormat="1" ht="12.75" x14ac:dyDescent="0.2">
      <c r="A733" s="13">
        <v>1.9</v>
      </c>
      <c r="B733" s="279">
        <v>850</v>
      </c>
      <c r="C733" s="408">
        <v>15.123101799761301</v>
      </c>
      <c r="D733" s="408">
        <v>30.812064621750299</v>
      </c>
      <c r="E733" s="408"/>
      <c r="F733" s="408"/>
      <c r="G733" s="408"/>
      <c r="H733" s="408"/>
      <c r="I733" s="408">
        <v>47.896248836643402</v>
      </c>
      <c r="J733" s="408">
        <v>5.1145745242705303</v>
      </c>
      <c r="K733" s="408"/>
      <c r="L733" s="408"/>
      <c r="M733" s="408"/>
      <c r="N733" s="408"/>
      <c r="O733" s="411">
        <v>1.0540102175744099</v>
      </c>
      <c r="P733" s="417">
        <v>9.9023241727421496</v>
      </c>
      <c r="Q733" s="237">
        <v>70.695909311725273</v>
      </c>
      <c r="R733" s="237">
        <v>0</v>
      </c>
      <c r="S733" s="237">
        <v>17.022819244021999</v>
      </c>
      <c r="T733" s="237">
        <v>0.47360449326861975</v>
      </c>
      <c r="U733" s="237">
        <v>0.11399316293073786</v>
      </c>
      <c r="V733" s="237">
        <v>1.682084999215552</v>
      </c>
      <c r="W733" s="237">
        <v>5.2812709623533829</v>
      </c>
      <c r="X733" s="412">
        <v>4.730317826484443</v>
      </c>
      <c r="Y733" s="270">
        <v>0.84107920767777788</v>
      </c>
      <c r="Z733" s="270">
        <v>84.018622080206782</v>
      </c>
      <c r="AA733" s="270">
        <v>34158.434697106604</v>
      </c>
      <c r="AB733" s="270">
        <v>366.56162427933759</v>
      </c>
      <c r="AC733" s="270">
        <v>3.1591345897675311</v>
      </c>
      <c r="AD733" s="270">
        <v>0.96168157534172627</v>
      </c>
      <c r="AE733" s="270">
        <v>1.7737804183187103</v>
      </c>
      <c r="AF733" s="270">
        <v>8.0628683249379926E-2</v>
      </c>
      <c r="AG733" s="270">
        <v>22.385120210183171</v>
      </c>
      <c r="AH733" s="270">
        <v>49.567929864341174</v>
      </c>
      <c r="AI733" s="270">
        <v>6.0256244556167342</v>
      </c>
      <c r="AJ733" s="270">
        <v>14.409322442077951</v>
      </c>
      <c r="AK733" s="270">
        <v>773.87306220775213</v>
      </c>
      <c r="AL733" s="270">
        <v>28.012734295921884</v>
      </c>
      <c r="AM733" s="270">
        <v>2.7809399625570355</v>
      </c>
      <c r="AN733" s="270">
        <v>124.08699344357427</v>
      </c>
      <c r="AO733" s="270">
        <v>3.7052873236326427</v>
      </c>
      <c r="AP733" s="270">
        <v>1310.2582919030663</v>
      </c>
      <c r="AQ733" s="270">
        <v>0.97896553177663503</v>
      </c>
      <c r="AR733" s="270">
        <v>1.4002433733505155</v>
      </c>
      <c r="AS733" s="270">
        <v>0.15685568239937867</v>
      </c>
      <c r="AT733" s="270">
        <v>0.73692590602042685</v>
      </c>
      <c r="AU733" s="270">
        <v>3.173249600936733</v>
      </c>
      <c r="AV733" s="270">
        <v>0.12191488777384203</v>
      </c>
      <c r="AW733" s="270">
        <v>0.29295251609444678</v>
      </c>
      <c r="AX733" s="270">
        <v>3.8694584066748063E-2</v>
      </c>
      <c r="AY733" s="270">
        <v>0.23911440060814859</v>
      </c>
      <c r="AZ733" s="270">
        <v>3.5256090904623505E-2</v>
      </c>
      <c r="BA733" s="270">
        <v>14.722483064688397</v>
      </c>
      <c r="BB733" s="270">
        <v>31.114740502754866</v>
      </c>
      <c r="BC733" s="270">
        <v>32.938062848536276</v>
      </c>
      <c r="BD733" s="270">
        <v>53.303007486544089</v>
      </c>
      <c r="BE733" s="270">
        <v>35.426924103988732</v>
      </c>
      <c r="BF733" s="270">
        <v>158.26041844909818</v>
      </c>
      <c r="BG733" s="26"/>
    </row>
    <row r="734" spans="1:59" s="96" customFormat="1" ht="12.75" x14ac:dyDescent="0.2">
      <c r="A734" s="13">
        <v>1.95</v>
      </c>
      <c r="B734" s="279">
        <v>850</v>
      </c>
      <c r="C734" s="408">
        <v>14.5415345497443</v>
      </c>
      <c r="D734" s="408">
        <v>31.153158831485001</v>
      </c>
      <c r="E734" s="408"/>
      <c r="F734" s="408"/>
      <c r="G734" s="408"/>
      <c r="H734" s="408"/>
      <c r="I734" s="408">
        <v>47.963729823512303</v>
      </c>
      <c r="J734" s="408">
        <v>5.2875665921288899</v>
      </c>
      <c r="K734" s="408"/>
      <c r="L734" s="408"/>
      <c r="M734" s="408"/>
      <c r="N734" s="408"/>
      <c r="O734" s="411">
        <v>1.05401020312946</v>
      </c>
      <c r="P734" s="417">
        <v>10.2983534040862</v>
      </c>
      <c r="Q734" s="237">
        <v>70.74218754861549</v>
      </c>
      <c r="R734" s="237">
        <v>0</v>
      </c>
      <c r="S734" s="237">
        <v>16.973472152029228</v>
      </c>
      <c r="T734" s="237">
        <v>0.45555376825229854</v>
      </c>
      <c r="U734" s="237">
        <v>0.10861265925774079</v>
      </c>
      <c r="V734" s="237">
        <v>1.6901572768378961</v>
      </c>
      <c r="W734" s="237">
        <v>5.08879752642176</v>
      </c>
      <c r="X734" s="412">
        <v>4.9412190685856014</v>
      </c>
      <c r="Y734" s="270">
        <v>0.87444420988651361</v>
      </c>
      <c r="Z734" s="270">
        <v>87.279653630887822</v>
      </c>
      <c r="AA734" s="270">
        <v>35503.723880369114</v>
      </c>
      <c r="AB734" s="270">
        <v>380.96087071706876</v>
      </c>
      <c r="AC734" s="270">
        <v>3.2530526647190268</v>
      </c>
      <c r="AD734" s="270">
        <v>0.99406124212443947</v>
      </c>
      <c r="AE734" s="270">
        <v>1.7793616842932207</v>
      </c>
      <c r="AF734" s="270">
        <v>8.0855305668162736E-2</v>
      </c>
      <c r="AG734" s="270">
        <v>23.146469926555937</v>
      </c>
      <c r="AH734" s="270">
        <v>50.930796468797119</v>
      </c>
      <c r="AI734" s="270">
        <v>6.1520127515839231</v>
      </c>
      <c r="AJ734" s="270">
        <v>14.900486958808358</v>
      </c>
      <c r="AK734" s="270">
        <v>800.59725203673895</v>
      </c>
      <c r="AL734" s="270">
        <v>28.526022489955935</v>
      </c>
      <c r="AM734" s="270">
        <v>2.7930241326012055</v>
      </c>
      <c r="AN734" s="270">
        <v>125.3481105695766</v>
      </c>
      <c r="AO734" s="270">
        <v>3.7415688943373198</v>
      </c>
      <c r="AP734" s="270">
        <v>1310.9208743832783</v>
      </c>
      <c r="AQ734" s="270">
        <v>0.98253753485389295</v>
      </c>
      <c r="AR734" s="270">
        <v>1.4008416233273737</v>
      </c>
      <c r="AS734" s="270">
        <v>0.15681067374287483</v>
      </c>
      <c r="AT734" s="270">
        <v>0.73643509516187944</v>
      </c>
      <c r="AU734" s="270">
        <v>3.1706757099045255</v>
      </c>
      <c r="AV734" s="270">
        <v>0.12180990137284776</v>
      </c>
      <c r="AW734" s="270">
        <v>0.29266921223376857</v>
      </c>
      <c r="AX734" s="270">
        <v>3.8655050807250679E-2</v>
      </c>
      <c r="AY734" s="270">
        <v>0.23886413592833955</v>
      </c>
      <c r="AZ734" s="270">
        <v>3.5218894432938984E-2</v>
      </c>
      <c r="BA734" s="270">
        <v>14.707575763925282</v>
      </c>
      <c r="BB734" s="270">
        <v>31.103172177307112</v>
      </c>
      <c r="BC734" s="270">
        <v>32.742260913184992</v>
      </c>
      <c r="BD734" s="270">
        <v>53.403052767189664</v>
      </c>
      <c r="BE734" s="270">
        <v>35.323722732486175</v>
      </c>
      <c r="BF734" s="270">
        <v>158.26359716742343</v>
      </c>
      <c r="BG734" s="26"/>
    </row>
    <row r="735" spans="1:59" s="96" customFormat="1" ht="12.75" x14ac:dyDescent="0.2">
      <c r="A735" s="13">
        <v>1.9999999999999902</v>
      </c>
      <c r="B735" s="279">
        <v>850</v>
      </c>
      <c r="C735" s="408">
        <v>13.9689155007149</v>
      </c>
      <c r="D735" s="408">
        <v>31.4933360688945</v>
      </c>
      <c r="E735" s="408"/>
      <c r="F735" s="408"/>
      <c r="G735" s="408"/>
      <c r="H735" s="408"/>
      <c r="I735" s="408">
        <v>48.026531877707498</v>
      </c>
      <c r="J735" s="408">
        <v>5.4572063381774001</v>
      </c>
      <c r="K735" s="408"/>
      <c r="L735" s="408"/>
      <c r="M735" s="408"/>
      <c r="N735" s="408"/>
      <c r="O735" s="411">
        <v>1.05401021450573</v>
      </c>
      <c r="P735" s="417">
        <v>10.720507466483401</v>
      </c>
      <c r="Q735" s="237">
        <v>70.798607201756383</v>
      </c>
      <c r="R735" s="237">
        <v>0</v>
      </c>
      <c r="S735" s="237">
        <v>16.900627983070571</v>
      </c>
      <c r="T735" s="237">
        <v>0.45079425025404712</v>
      </c>
      <c r="U735" s="237">
        <v>0.10582144096193825</v>
      </c>
      <c r="V735" s="237">
        <v>1.6981454600734542</v>
      </c>
      <c r="W735" s="237">
        <v>4.8779097600679489</v>
      </c>
      <c r="X735" s="412">
        <v>5.168093903815663</v>
      </c>
      <c r="Y735" s="270">
        <v>0.90998661707263029</v>
      </c>
      <c r="Z735" s="270">
        <v>90.747408780697953</v>
      </c>
      <c r="AA735" s="270">
        <v>36935.991095690384</v>
      </c>
      <c r="AB735" s="270">
        <v>396.28763458915614</v>
      </c>
      <c r="AC735" s="270">
        <v>3.3510665782033673</v>
      </c>
      <c r="AD735" s="270">
        <v>1.0281428988491941</v>
      </c>
      <c r="AE735" s="270">
        <v>1.7848925857331865</v>
      </c>
      <c r="AF735" s="270">
        <v>8.107975609575771E-2</v>
      </c>
      <c r="AG735" s="270">
        <v>23.948429903189218</v>
      </c>
      <c r="AH735" s="270">
        <v>52.348049006449159</v>
      </c>
      <c r="AI735" s="270">
        <v>6.2817569640532698</v>
      </c>
      <c r="AJ735" s="270">
        <v>15.417965942512099</v>
      </c>
      <c r="AK735" s="270">
        <v>828.77347148668912</v>
      </c>
      <c r="AL735" s="270">
        <v>29.050447954593803</v>
      </c>
      <c r="AM735" s="270">
        <v>2.8051514509022186</v>
      </c>
      <c r="AN735" s="270">
        <v>126.6187771573621</v>
      </c>
      <c r="AO735" s="270">
        <v>3.7780450160098771</v>
      </c>
      <c r="AP735" s="270">
        <v>1311.5944687910858</v>
      </c>
      <c r="AQ735" s="270">
        <v>0.98612140862062903</v>
      </c>
      <c r="AR735" s="270">
        <v>1.4015163861884095</v>
      </c>
      <c r="AS735" s="270">
        <v>0.15677654820685349</v>
      </c>
      <c r="AT735" s="270">
        <v>0.73600210413301326</v>
      </c>
      <c r="AU735" s="270">
        <v>3.1683628567668709</v>
      </c>
      <c r="AV735" s="270">
        <v>0.12171510919164158</v>
      </c>
      <c r="AW735" s="270">
        <v>0.29241129444372788</v>
      </c>
      <c r="AX735" s="270">
        <v>3.8618936982825348E-2</v>
      </c>
      <c r="AY735" s="270">
        <v>0.23863521475986554</v>
      </c>
      <c r="AZ735" s="270">
        <v>3.5184860094998049E-2</v>
      </c>
      <c r="BA735" s="270">
        <v>14.693974043017233</v>
      </c>
      <c r="BB735" s="270">
        <v>31.091963158822502</v>
      </c>
      <c r="BC735" s="270">
        <v>32.549040708097195</v>
      </c>
      <c r="BD735" s="270">
        <v>53.501547577041428</v>
      </c>
      <c r="BE735" s="270">
        <v>35.222469081783132</v>
      </c>
      <c r="BF735" s="270">
        <v>158.27296056166458</v>
      </c>
      <c r="BG735" s="26"/>
    </row>
    <row r="736" spans="1:59" s="96" customFormat="1" ht="12.75" x14ac:dyDescent="0.2">
      <c r="A736" s="13">
        <v>2.0499999999999998</v>
      </c>
      <c r="B736" s="279">
        <v>850</v>
      </c>
      <c r="C736" s="408">
        <v>13.4427683263277</v>
      </c>
      <c r="D736" s="408">
        <v>31.7994823962715</v>
      </c>
      <c r="E736" s="408"/>
      <c r="F736" s="408"/>
      <c r="G736" s="408"/>
      <c r="H736" s="408"/>
      <c r="I736" s="408">
        <v>48.089115922348803</v>
      </c>
      <c r="J736" s="408">
        <v>5.6146231458249201</v>
      </c>
      <c r="K736" s="408"/>
      <c r="L736" s="408"/>
      <c r="M736" s="408"/>
      <c r="N736" s="408"/>
      <c r="O736" s="411">
        <v>1.05401020922707</v>
      </c>
      <c r="P736" s="417">
        <v>11.1401055560881</v>
      </c>
      <c r="Q736" s="237">
        <v>70.841707170619273</v>
      </c>
      <c r="R736" s="237">
        <v>0</v>
      </c>
      <c r="S736" s="237">
        <v>16.857805832456631</v>
      </c>
      <c r="T736" s="237">
        <v>0.42637036274538986</v>
      </c>
      <c r="U736" s="237">
        <v>9.9957719457026487E-2</v>
      </c>
      <c r="V736" s="237">
        <v>1.7071129352443311</v>
      </c>
      <c r="W736" s="237">
        <v>4.6713151260632646</v>
      </c>
      <c r="X736" s="412">
        <v>5.3957308534140775</v>
      </c>
      <c r="Y736" s="270">
        <v>0.94529154751629862</v>
      </c>
      <c r="Z736" s="270">
        <v>94.186272564484781</v>
      </c>
      <c r="AA736" s="270">
        <v>38357.866419410144</v>
      </c>
      <c r="AB736" s="270">
        <v>411.50054365183604</v>
      </c>
      <c r="AC736" s="270">
        <v>3.4466066265032218</v>
      </c>
      <c r="AD736" s="270">
        <v>1.0615917467340303</v>
      </c>
      <c r="AE736" s="270">
        <v>1.7900035641266561</v>
      </c>
      <c r="AF736" s="270">
        <v>8.128700800037135E-2</v>
      </c>
      <c r="AG736" s="270">
        <v>24.735973861180398</v>
      </c>
      <c r="AH736" s="270">
        <v>53.721608423474805</v>
      </c>
      <c r="AI736" s="270">
        <v>6.4058947510834461</v>
      </c>
      <c r="AJ736" s="270">
        <v>15.926163344942536</v>
      </c>
      <c r="AK736" s="270">
        <v>856.47606644007055</v>
      </c>
      <c r="AL736" s="270">
        <v>29.549236914455296</v>
      </c>
      <c r="AM736" s="270">
        <v>2.8162225095259461</v>
      </c>
      <c r="AN736" s="270">
        <v>127.80445773559411</v>
      </c>
      <c r="AO736" s="270">
        <v>3.8121329412168676</v>
      </c>
      <c r="AP736" s="270">
        <v>1312.1872255702249</v>
      </c>
      <c r="AQ736" s="270">
        <v>0.98938399788647524</v>
      </c>
      <c r="AR736" s="270">
        <v>1.4020240726575879</v>
      </c>
      <c r="AS736" s="270">
        <v>0.15673170889818142</v>
      </c>
      <c r="AT736" s="270">
        <v>0.73553871078496691</v>
      </c>
      <c r="AU736" s="270">
        <v>3.1659514588376227</v>
      </c>
      <c r="AV736" s="270">
        <v>0.12161695675544625</v>
      </c>
      <c r="AW736" s="270">
        <v>0.29214741588563192</v>
      </c>
      <c r="AX736" s="270">
        <v>3.8582172689447879E-2</v>
      </c>
      <c r="AY736" s="270">
        <v>0.23840262385344763</v>
      </c>
      <c r="AZ736" s="270">
        <v>3.5150295194442717E-2</v>
      </c>
      <c r="BA736" s="270">
        <v>14.680102886390848</v>
      </c>
      <c r="BB736" s="270">
        <v>31.081621117972141</v>
      </c>
      <c r="BC736" s="270">
        <v>32.377528424412638</v>
      </c>
      <c r="BD736" s="270">
        <v>53.593232792439231</v>
      </c>
      <c r="BE736" s="270">
        <v>35.130498606723044</v>
      </c>
      <c r="BF736" s="270">
        <v>158.27366960091877</v>
      </c>
      <c r="BG736" s="26"/>
    </row>
    <row r="737" spans="1:59" s="96" customFormat="1" ht="12.75" x14ac:dyDescent="0.2">
      <c r="A737" s="13">
        <v>2.1</v>
      </c>
      <c r="B737" s="279">
        <v>850</v>
      </c>
      <c r="C737" s="408">
        <v>12.934759899974299</v>
      </c>
      <c r="D737" s="408">
        <v>32.085457760410897</v>
      </c>
      <c r="E737" s="408"/>
      <c r="F737" s="408"/>
      <c r="G737" s="408"/>
      <c r="H737" s="408"/>
      <c r="I737" s="408">
        <v>48.1589368296722</v>
      </c>
      <c r="J737" s="408">
        <v>5.7668352767752102</v>
      </c>
      <c r="K737" s="408"/>
      <c r="L737" s="408"/>
      <c r="M737" s="408"/>
      <c r="N737" s="408"/>
      <c r="O737" s="411">
        <v>1.0540102331674099</v>
      </c>
      <c r="P737" s="417">
        <v>11.577629602534</v>
      </c>
      <c r="Q737" s="237">
        <v>70.909666233271366</v>
      </c>
      <c r="R737" s="237">
        <v>0</v>
      </c>
      <c r="S737" s="237">
        <v>16.761548320076063</v>
      </c>
      <c r="T737" s="237">
        <v>0.43273094172835053</v>
      </c>
      <c r="U737" s="237">
        <v>9.9354270377099749E-2</v>
      </c>
      <c r="V737" s="237">
        <v>1.7078188860558705</v>
      </c>
      <c r="W737" s="237">
        <v>4.4534877359518399</v>
      </c>
      <c r="X737" s="412">
        <v>5.6353936125394108</v>
      </c>
      <c r="Y737" s="270">
        <v>0.98208175825918764</v>
      </c>
      <c r="Z737" s="270">
        <v>97.763941541296461</v>
      </c>
      <c r="AA737" s="270">
        <v>39838.685877326636</v>
      </c>
      <c r="AB737" s="270">
        <v>427.34170343961341</v>
      </c>
      <c r="AC737" s="270">
        <v>3.5443641873260616</v>
      </c>
      <c r="AD737" s="270">
        <v>1.0960254602524104</v>
      </c>
      <c r="AE737" s="270">
        <v>1.7949631003478328</v>
      </c>
      <c r="AF737" s="270">
        <v>8.1487924303844911E-2</v>
      </c>
      <c r="AG737" s="270">
        <v>25.54713871293195</v>
      </c>
      <c r="AH737" s="270">
        <v>55.117446414566011</v>
      </c>
      <c r="AI737" s="270">
        <v>6.5304187451158766</v>
      </c>
      <c r="AJ737" s="270">
        <v>16.449578609330199</v>
      </c>
      <c r="AK737" s="270">
        <v>885.04720492655099</v>
      </c>
      <c r="AL737" s="270">
        <v>30.046279611990499</v>
      </c>
      <c r="AM737" s="270">
        <v>2.8266522047084273</v>
      </c>
      <c r="AN737" s="270">
        <v>128.96021650374385</v>
      </c>
      <c r="AO737" s="270">
        <v>3.8454698329487149</v>
      </c>
      <c r="AP737" s="270">
        <v>1312.7048306268623</v>
      </c>
      <c r="AQ737" s="270">
        <v>0.99244139398949727</v>
      </c>
      <c r="AR737" s="270">
        <v>1.4022908587233769</v>
      </c>
      <c r="AS737" s="270">
        <v>0.15666193777752449</v>
      </c>
      <c r="AT737" s="270">
        <v>0.73496299358901207</v>
      </c>
      <c r="AU737" s="270">
        <v>3.1630633486148669</v>
      </c>
      <c r="AV737" s="270">
        <v>0.12150057581048455</v>
      </c>
      <c r="AW737" s="270">
        <v>0.29184009009613671</v>
      </c>
      <c r="AX737" s="270">
        <v>3.8539682551480749E-2</v>
      </c>
      <c r="AY737" s="270">
        <v>0.23813462910652761</v>
      </c>
      <c r="AZ737" s="270">
        <v>3.5110498537398269E-2</v>
      </c>
      <c r="BA737" s="270">
        <v>14.664031818444673</v>
      </c>
      <c r="BB737" s="270">
        <v>31.070738933885526</v>
      </c>
      <c r="BC737" s="270">
        <v>32.219297383243379</v>
      </c>
      <c r="BD737" s="270">
        <v>53.682145334126041</v>
      </c>
      <c r="BE737" s="270">
        <v>35.042093240681851</v>
      </c>
      <c r="BF737" s="270">
        <v>158.25711416627669</v>
      </c>
      <c r="BG737" s="26"/>
    </row>
    <row r="738" spans="1:59" s="96" customFormat="1" ht="12.75" x14ac:dyDescent="0.2">
      <c r="A738" s="13">
        <v>2.1500000000000097</v>
      </c>
      <c r="B738" s="279">
        <v>850</v>
      </c>
      <c r="C738" s="408">
        <v>12.4587848243994</v>
      </c>
      <c r="D738" s="408">
        <v>32.3425633224306</v>
      </c>
      <c r="E738" s="408"/>
      <c r="F738" s="408"/>
      <c r="G738" s="408"/>
      <c r="H738" s="408"/>
      <c r="I738" s="408">
        <v>48.233303575351002</v>
      </c>
      <c r="J738" s="408">
        <v>5.9113380531966104</v>
      </c>
      <c r="K738" s="408"/>
      <c r="L738" s="408"/>
      <c r="M738" s="408"/>
      <c r="N738" s="408"/>
      <c r="O738" s="411">
        <v>1.0540102246223599</v>
      </c>
      <c r="P738" s="417">
        <v>12.0199406917408</v>
      </c>
      <c r="Q738" s="237">
        <v>70.970452865668634</v>
      </c>
      <c r="R738" s="237">
        <v>0</v>
      </c>
      <c r="S738" s="237">
        <v>16.683173501235188</v>
      </c>
      <c r="T738" s="237">
        <v>0.42418733040889128</v>
      </c>
      <c r="U738" s="237">
        <v>9.6821964587411768E-2</v>
      </c>
      <c r="V738" s="237">
        <v>1.707771367097535</v>
      </c>
      <c r="W738" s="237">
        <v>4.2374912482909606</v>
      </c>
      <c r="X738" s="412">
        <v>5.8801017227113883</v>
      </c>
      <c r="Y738" s="270">
        <v>1.0192511927720933</v>
      </c>
      <c r="Z738" s="270">
        <v>101.37255121937751</v>
      </c>
      <c r="AA738" s="270">
        <v>41333.871333042531</v>
      </c>
      <c r="AB738" s="270">
        <v>443.33424120242466</v>
      </c>
      <c r="AC738" s="270">
        <v>3.641362237682336</v>
      </c>
      <c r="AD738" s="270">
        <v>1.1303884065002543</v>
      </c>
      <c r="AE738" s="270">
        <v>1.7996321534113631</v>
      </c>
      <c r="AF738" s="270">
        <v>8.1676908204229223E-2</v>
      </c>
      <c r="AG738" s="270">
        <v>26.357053787105588</v>
      </c>
      <c r="AH738" s="270">
        <v>56.492491718427203</v>
      </c>
      <c r="AI738" s="270">
        <v>6.6515409543086799</v>
      </c>
      <c r="AJ738" s="270">
        <v>16.972144114150229</v>
      </c>
      <c r="AK738" s="270">
        <v>913.61342220753716</v>
      </c>
      <c r="AL738" s="270">
        <v>30.52655607871823</v>
      </c>
      <c r="AM738" s="270">
        <v>2.8361794263699522</v>
      </c>
      <c r="AN738" s="270">
        <v>130.0528129840236</v>
      </c>
      <c r="AO738" s="270">
        <v>3.8771071303700628</v>
      </c>
      <c r="AP738" s="270">
        <v>1313.1397521517824</v>
      </c>
      <c r="AQ738" s="270">
        <v>0.99522052342722711</v>
      </c>
      <c r="AR738" s="270">
        <v>1.4023316008777129</v>
      </c>
      <c r="AS738" s="270">
        <v>0.15657173337517999</v>
      </c>
      <c r="AT738" s="270">
        <v>0.73430308026957491</v>
      </c>
      <c r="AU738" s="270">
        <v>3.1598311335104641</v>
      </c>
      <c r="AV738" s="270">
        <v>0.12137121308685841</v>
      </c>
      <c r="AW738" s="270">
        <v>0.29150269903844267</v>
      </c>
      <c r="AX738" s="270">
        <v>3.8493287079302149E-2</v>
      </c>
      <c r="AY738" s="270">
        <v>0.23784263136163641</v>
      </c>
      <c r="AZ738" s="270">
        <v>3.50671588842719E-2</v>
      </c>
      <c r="BA738" s="270">
        <v>14.646450672817963</v>
      </c>
      <c r="BB738" s="270">
        <v>31.06018177156421</v>
      </c>
      <c r="BC738" s="270">
        <v>32.079005388729286</v>
      </c>
      <c r="BD738" s="270">
        <v>53.766769622522396</v>
      </c>
      <c r="BE738" s="270">
        <v>34.960290103435888</v>
      </c>
      <c r="BF738" s="270">
        <v>158.22643286549416</v>
      </c>
      <c r="BG738" s="26"/>
    </row>
    <row r="739" spans="1:59" s="96" customFormat="1" ht="12.75" x14ac:dyDescent="0.2">
      <c r="A739" s="13">
        <v>2.2000000000000002</v>
      </c>
      <c r="B739" s="279">
        <v>850</v>
      </c>
      <c r="C739" s="408">
        <v>12.0194438172409</v>
      </c>
      <c r="D739" s="408">
        <v>32.597125208345297</v>
      </c>
      <c r="E739" s="408"/>
      <c r="F739" s="408"/>
      <c r="G739" s="408"/>
      <c r="H739" s="408"/>
      <c r="I739" s="408">
        <v>48.285636638814402</v>
      </c>
      <c r="J739" s="408">
        <v>6.0437841224967697</v>
      </c>
      <c r="K739" s="408"/>
      <c r="L739" s="408"/>
      <c r="M739" s="408"/>
      <c r="N739" s="408"/>
      <c r="O739" s="411">
        <v>1.0540102131026601</v>
      </c>
      <c r="P739" s="417">
        <v>12.4593004544015</v>
      </c>
      <c r="Q739" s="237">
        <v>71.025357113249186</v>
      </c>
      <c r="R739" s="237">
        <v>0</v>
      </c>
      <c r="S739" s="237">
        <v>16.601512276633418</v>
      </c>
      <c r="T739" s="237">
        <v>0.42446801948564639</v>
      </c>
      <c r="U739" s="237">
        <v>9.5560826398042489E-2</v>
      </c>
      <c r="V739" s="237">
        <v>1.7149679650413248</v>
      </c>
      <c r="W739" s="237">
        <v>4.0125090512493662</v>
      </c>
      <c r="X739" s="412">
        <v>6.1256247479430188</v>
      </c>
      <c r="Y739" s="270">
        <v>1.0561435159546506</v>
      </c>
      <c r="Z739" s="270">
        <v>104.94682612967208</v>
      </c>
      <c r="AA739" s="270">
        <v>42816.997751141658</v>
      </c>
      <c r="AB739" s="270">
        <v>459.19260451556613</v>
      </c>
      <c r="AC739" s="270">
        <v>3.7353380575510027</v>
      </c>
      <c r="AD739" s="270">
        <v>1.164062953232575</v>
      </c>
      <c r="AE739" s="270">
        <v>1.8039687695135502</v>
      </c>
      <c r="AF739" s="270">
        <v>8.1852464438359543E-2</v>
      </c>
      <c r="AG739" s="270">
        <v>27.151533323724795</v>
      </c>
      <c r="AH739" s="270">
        <v>57.824963290579163</v>
      </c>
      <c r="AI739" s="270">
        <v>6.7675288430553593</v>
      </c>
      <c r="AJ739" s="270">
        <v>17.485020773143784</v>
      </c>
      <c r="AK739" s="270">
        <v>941.65160766475265</v>
      </c>
      <c r="AL739" s="270">
        <v>30.985613374173333</v>
      </c>
      <c r="AM739" s="270">
        <v>2.8456292272205066</v>
      </c>
      <c r="AN739" s="270">
        <v>131.09617732429714</v>
      </c>
      <c r="AO739" s="270">
        <v>3.9070605620377665</v>
      </c>
      <c r="AP739" s="270">
        <v>1313.6367070384804</v>
      </c>
      <c r="AQ739" s="270">
        <v>0.99799647928793933</v>
      </c>
      <c r="AR739" s="270">
        <v>1.4027565001741586</v>
      </c>
      <c r="AS739" s="270">
        <v>0.15653437207423554</v>
      </c>
      <c r="AT739" s="270">
        <v>0.73391757911130306</v>
      </c>
      <c r="AU739" s="270">
        <v>3.1578263760143024</v>
      </c>
      <c r="AV739" s="270">
        <v>0.12128963081062025</v>
      </c>
      <c r="AW739" s="270">
        <v>0.29128347024795942</v>
      </c>
      <c r="AX739" s="270">
        <v>3.8462750299837117E-2</v>
      </c>
      <c r="AY739" s="270">
        <v>0.23764945561115391</v>
      </c>
      <c r="AZ739" s="270">
        <v>3.5038451594112646E-2</v>
      </c>
      <c r="BA739" s="270">
        <v>14.634927479703711</v>
      </c>
      <c r="BB739" s="270">
        <v>31.051848716000006</v>
      </c>
      <c r="BC739" s="270">
        <v>31.940530181101682</v>
      </c>
      <c r="BD739" s="270">
        <v>53.844644792038906</v>
      </c>
      <c r="BE739" s="270">
        <v>34.885002471942705</v>
      </c>
      <c r="BF739" s="270">
        <v>158.22762791657937</v>
      </c>
      <c r="BG739" s="26"/>
    </row>
    <row r="740" spans="1:59" s="96" customFormat="1" ht="12.75" x14ac:dyDescent="0.2">
      <c r="A740" s="13">
        <v>2.2500000000000098</v>
      </c>
      <c r="B740" s="279">
        <v>850</v>
      </c>
      <c r="C740" s="408">
        <v>11.600319013875399</v>
      </c>
      <c r="D740" s="408">
        <v>32.812947811626898</v>
      </c>
      <c r="E740" s="408"/>
      <c r="F740" s="408"/>
      <c r="G740" s="408"/>
      <c r="H740" s="408"/>
      <c r="I740" s="408">
        <v>48.359746804885397</v>
      </c>
      <c r="J740" s="408">
        <v>6.17297615119179</v>
      </c>
      <c r="K740" s="408"/>
      <c r="L740" s="408"/>
      <c r="M740" s="408"/>
      <c r="N740" s="408"/>
      <c r="O740" s="411">
        <v>1.05401021842049</v>
      </c>
      <c r="P740" s="417">
        <v>12.909459666817201</v>
      </c>
      <c r="Q740" s="237">
        <v>71.093923766761463</v>
      </c>
      <c r="R740" s="237">
        <v>0</v>
      </c>
      <c r="S740" s="237">
        <v>16.506956752151339</v>
      </c>
      <c r="T740" s="237">
        <v>0.42291512106371443</v>
      </c>
      <c r="U740" s="237">
        <v>9.3903596932080335E-2</v>
      </c>
      <c r="V740" s="237">
        <v>1.7081570139282349</v>
      </c>
      <c r="W740" s="237">
        <v>3.7943909212590521</v>
      </c>
      <c r="X740" s="412">
        <v>6.3797528279041131</v>
      </c>
      <c r="Y740" s="270">
        <v>1.0939227777669458</v>
      </c>
      <c r="Z740" s="270">
        <v>108.60202567369741</v>
      </c>
      <c r="AA740" s="270">
        <v>44334.872686161849</v>
      </c>
      <c r="AB740" s="270">
        <v>475.4221612917969</v>
      </c>
      <c r="AC740" s="270">
        <v>3.8302707013502939</v>
      </c>
      <c r="AD740" s="270">
        <v>1.1981369560117954</v>
      </c>
      <c r="AE740" s="270">
        <v>1.808117531142664</v>
      </c>
      <c r="AF740" s="270">
        <v>8.202015992699338E-2</v>
      </c>
      <c r="AG740" s="270">
        <v>27.955577650549785</v>
      </c>
      <c r="AH740" s="270">
        <v>59.154899056511866</v>
      </c>
      <c r="AI740" s="270">
        <v>6.8818639476968819</v>
      </c>
      <c r="AJ740" s="270">
        <v>18.003812820450236</v>
      </c>
      <c r="AK740" s="270">
        <v>970.08087579155756</v>
      </c>
      <c r="AL740" s="270">
        <v>31.433881161499475</v>
      </c>
      <c r="AM740" s="270">
        <v>2.8538217759168933</v>
      </c>
      <c r="AN740" s="270">
        <v>132.08021134521567</v>
      </c>
      <c r="AO740" s="270">
        <v>3.9356659292910048</v>
      </c>
      <c r="AP740" s="270">
        <v>1313.9716819180792</v>
      </c>
      <c r="AQ740" s="270">
        <v>1.0003708025931928</v>
      </c>
      <c r="AR740" s="270">
        <v>1.4025908548526598</v>
      </c>
      <c r="AS740" s="270">
        <v>0.15643114206297667</v>
      </c>
      <c r="AT740" s="270">
        <v>0.7332215705345112</v>
      </c>
      <c r="AU740" s="270">
        <v>3.1544795144098106</v>
      </c>
      <c r="AV740" s="270">
        <v>0.12115640007385071</v>
      </c>
      <c r="AW740" s="270">
        <v>0.29093945379998365</v>
      </c>
      <c r="AX740" s="270">
        <v>3.8415653293424321E-2</v>
      </c>
      <c r="AY740" s="270">
        <v>0.237353570624072</v>
      </c>
      <c r="AZ740" s="270">
        <v>3.4994553117901388E-2</v>
      </c>
      <c r="BA740" s="270">
        <v>14.617053065831088</v>
      </c>
      <c r="BB740" s="270">
        <v>31.042246541113006</v>
      </c>
      <c r="BC740" s="270">
        <v>31.82537562555278</v>
      </c>
      <c r="BD740" s="270">
        <v>53.920691828102171</v>
      </c>
      <c r="BE740" s="270">
        <v>34.81424267337367</v>
      </c>
      <c r="BF740" s="270">
        <v>158.18609732502358</v>
      </c>
      <c r="BG740" s="26"/>
    </row>
    <row r="741" spans="1:59" s="96" customFormat="1" ht="12.75" x14ac:dyDescent="0.2">
      <c r="A741" s="13">
        <v>2.2999999999999701</v>
      </c>
      <c r="B741" s="279">
        <v>850</v>
      </c>
      <c r="C741" s="408">
        <v>11.237808536023699</v>
      </c>
      <c r="D741" s="408">
        <v>33.027148517075801</v>
      </c>
      <c r="E741" s="408"/>
      <c r="F741" s="408"/>
      <c r="G741" s="408"/>
      <c r="H741" s="408"/>
      <c r="I741" s="408">
        <v>48.394798011381503</v>
      </c>
      <c r="J741" s="408">
        <v>6.2862347143921298</v>
      </c>
      <c r="K741" s="408"/>
      <c r="L741" s="408"/>
      <c r="M741" s="408"/>
      <c r="N741" s="408"/>
      <c r="O741" s="411">
        <v>1.05401022112689</v>
      </c>
      <c r="P741" s="417">
        <v>13.3258948069768</v>
      </c>
      <c r="Q741" s="237">
        <v>71.117853569670956</v>
      </c>
      <c r="R741" s="237">
        <v>0</v>
      </c>
      <c r="S741" s="237">
        <v>16.459409068758564</v>
      </c>
      <c r="T741" s="237">
        <v>0.40826604199485977</v>
      </c>
      <c r="U741" s="237">
        <v>9.0264976127625726E-2</v>
      </c>
      <c r="V741" s="237">
        <v>1.7256954567434615</v>
      </c>
      <c r="W741" s="237">
        <v>3.5813179843454805</v>
      </c>
      <c r="X741" s="412">
        <v>6.6171929023590526</v>
      </c>
      <c r="Y741" s="270">
        <v>1.1288414968061569</v>
      </c>
      <c r="Z741" s="270">
        <v>111.9727571971585</v>
      </c>
      <c r="AA741" s="270">
        <v>45736.978741885971</v>
      </c>
      <c r="AB741" s="270">
        <v>490.40731912207366</v>
      </c>
      <c r="AC741" s="270">
        <v>3.915679736521029</v>
      </c>
      <c r="AD741" s="270">
        <v>1.22924240498161</v>
      </c>
      <c r="AE741" s="270">
        <v>1.8117310710486856</v>
      </c>
      <c r="AF741" s="270">
        <v>8.2166402062581398E-2</v>
      </c>
      <c r="AG741" s="270">
        <v>28.690519798477325</v>
      </c>
      <c r="AH741" s="270">
        <v>60.358004281524586</v>
      </c>
      <c r="AI741" s="270">
        <v>6.9842807934087601</v>
      </c>
      <c r="AJ741" s="270">
        <v>18.478452993104248</v>
      </c>
      <c r="AK741" s="270">
        <v>996.0668325022458</v>
      </c>
      <c r="AL741" s="270">
        <v>31.836243165667696</v>
      </c>
      <c r="AM741" s="270">
        <v>2.8620507134650102</v>
      </c>
      <c r="AN741" s="270">
        <v>132.9779825950362</v>
      </c>
      <c r="AO741" s="270">
        <v>3.9613266068523076</v>
      </c>
      <c r="AP741" s="270">
        <v>1314.4355170157223</v>
      </c>
      <c r="AQ741" s="270">
        <v>1.0027987143157826</v>
      </c>
      <c r="AR741" s="270">
        <v>1.4031448789050553</v>
      </c>
      <c r="AS741" s="270">
        <v>0.15642403365203866</v>
      </c>
      <c r="AT741" s="270">
        <v>0.73301824285706407</v>
      </c>
      <c r="AU741" s="270">
        <v>3.1533262050372985</v>
      </c>
      <c r="AV741" s="270">
        <v>0.12110842299244615</v>
      </c>
      <c r="AW741" s="270">
        <v>0.29080558337960799</v>
      </c>
      <c r="AX741" s="270">
        <v>3.8396712854192959E-2</v>
      </c>
      <c r="AY741" s="270">
        <v>0.23723300245383894</v>
      </c>
      <c r="AZ741" s="270">
        <v>3.4976605575033209E-2</v>
      </c>
      <c r="BA741" s="270">
        <v>14.60993529267583</v>
      </c>
      <c r="BB741" s="270">
        <v>31.037377955552273</v>
      </c>
      <c r="BC741" s="270">
        <v>31.711039234304842</v>
      </c>
      <c r="BD741" s="270">
        <v>53.987638979981874</v>
      </c>
      <c r="BE741" s="270">
        <v>34.754340901668535</v>
      </c>
      <c r="BF741" s="270">
        <v>158.20507442915581</v>
      </c>
      <c r="BG741" s="26"/>
    </row>
    <row r="742" spans="1:59" s="96" customFormat="1" ht="12.75" x14ac:dyDescent="0.2">
      <c r="A742" s="13">
        <v>2.3500000000000099</v>
      </c>
      <c r="B742" s="279">
        <v>850.00000000001</v>
      </c>
      <c r="C742" s="408">
        <v>10.8663757167937</v>
      </c>
      <c r="D742" s="408">
        <v>33.208281480596597</v>
      </c>
      <c r="E742" s="408"/>
      <c r="F742" s="408"/>
      <c r="G742" s="408"/>
      <c r="H742" s="408"/>
      <c r="I742" s="408">
        <v>48.469751528442899</v>
      </c>
      <c r="J742" s="408">
        <v>6.4015810820642001</v>
      </c>
      <c r="K742" s="408"/>
      <c r="L742" s="408"/>
      <c r="M742" s="408"/>
      <c r="N742" s="408"/>
      <c r="O742" s="411">
        <v>1.05401019210256</v>
      </c>
      <c r="P742" s="417">
        <v>13.781398452689199</v>
      </c>
      <c r="Q742" s="237">
        <v>71.197039438431446</v>
      </c>
      <c r="R742" s="237">
        <v>0</v>
      </c>
      <c r="S742" s="237">
        <v>16.34416296964983</v>
      </c>
      <c r="T742" s="237">
        <v>0.41911685480742539</v>
      </c>
      <c r="U742" s="237">
        <v>9.1790267819028742E-2</v>
      </c>
      <c r="V742" s="237">
        <v>1.7087090998120478</v>
      </c>
      <c r="W742" s="237">
        <v>3.3596461338407768</v>
      </c>
      <c r="X742" s="412">
        <v>6.8795352356394464</v>
      </c>
      <c r="Y742" s="270">
        <v>1.1670202634732056</v>
      </c>
      <c r="Z742" s="270">
        <v>115.65426945451317</v>
      </c>
      <c r="AA742" s="270">
        <v>47269.081994836306</v>
      </c>
      <c r="AB742" s="270">
        <v>506.78361656956025</v>
      </c>
      <c r="AC742" s="270">
        <v>4.0082280352792976</v>
      </c>
      <c r="AD742" s="270">
        <v>1.262861948330364</v>
      </c>
      <c r="AE742" s="270">
        <v>1.8154355380636777</v>
      </c>
      <c r="AF742" s="270">
        <v>8.2315935741294047E-2</v>
      </c>
      <c r="AG742" s="270">
        <v>29.484697538890565</v>
      </c>
      <c r="AH742" s="270">
        <v>61.639384360121952</v>
      </c>
      <c r="AI742" s="270">
        <v>7.0919750237130641</v>
      </c>
      <c r="AJ742" s="270">
        <v>18.990868234212961</v>
      </c>
      <c r="AK742" s="270">
        <v>1024.2156890378794</v>
      </c>
      <c r="AL742" s="270">
        <v>32.253938442742175</v>
      </c>
      <c r="AM742" s="270">
        <v>2.8690492385920772</v>
      </c>
      <c r="AN742" s="270">
        <v>133.86384168796042</v>
      </c>
      <c r="AO742" s="270">
        <v>3.9872033709095778</v>
      </c>
      <c r="AP742" s="270">
        <v>1314.6789113485422</v>
      </c>
      <c r="AQ742" s="270">
        <v>1.0048102109264025</v>
      </c>
      <c r="AR742" s="270">
        <v>1.4027783622078591</v>
      </c>
      <c r="AS742" s="270">
        <v>0.15630674499766559</v>
      </c>
      <c r="AT742" s="270">
        <v>0.73227702454097254</v>
      </c>
      <c r="AU742" s="270">
        <v>3.1498183668286215</v>
      </c>
      <c r="AV742" s="270">
        <v>0.12096945022748046</v>
      </c>
      <c r="AW742" s="270">
        <v>0.29044996378874999</v>
      </c>
      <c r="AX742" s="270">
        <v>3.8348225163371691E-2</v>
      </c>
      <c r="AY742" s="270">
        <v>0.23692888617914959</v>
      </c>
      <c r="AZ742" s="270">
        <v>3.4931504313467948E-2</v>
      </c>
      <c r="BA742" s="270">
        <v>14.591508940308655</v>
      </c>
      <c r="BB742" s="270">
        <v>31.028172584786518</v>
      </c>
      <c r="BC742" s="270">
        <v>31.616237591898606</v>
      </c>
      <c r="BD742" s="270">
        <v>54.055839565326998</v>
      </c>
      <c r="BE742" s="270">
        <v>34.692283191282158</v>
      </c>
      <c r="BF742" s="270">
        <v>158.15174879080897</v>
      </c>
      <c r="BG742" s="26"/>
    </row>
    <row r="743" spans="1:59" s="96" customFormat="1" ht="12.75" x14ac:dyDescent="0.2">
      <c r="A743" s="13">
        <v>2.4</v>
      </c>
      <c r="B743" s="279">
        <v>850</v>
      </c>
      <c r="C743" s="408">
        <v>10.536520952443301</v>
      </c>
      <c r="D743" s="408">
        <v>33.383427934352802</v>
      </c>
      <c r="E743" s="408"/>
      <c r="F743" s="408"/>
      <c r="G743" s="408"/>
      <c r="H743" s="408"/>
      <c r="I743" s="408">
        <v>48.519862396448602</v>
      </c>
      <c r="J743" s="408">
        <v>6.5061785012053504</v>
      </c>
      <c r="K743" s="408"/>
      <c r="L743" s="408"/>
      <c r="M743" s="408"/>
      <c r="N743" s="408"/>
      <c r="O743" s="411">
        <v>1.05401021554995</v>
      </c>
      <c r="P743" s="417">
        <v>14.2128369005789</v>
      </c>
      <c r="Q743" s="237">
        <v>71.241971817712113</v>
      </c>
      <c r="R743" s="237">
        <v>0</v>
      </c>
      <c r="S743" s="237">
        <v>16.261896647230945</v>
      </c>
      <c r="T743" s="237">
        <v>0.41822037911874271</v>
      </c>
      <c r="U743" s="237">
        <v>9.0584415348294811E-2</v>
      </c>
      <c r="V743" s="237">
        <v>1.7132981820528093</v>
      </c>
      <c r="W743" s="237">
        <v>3.1434421675109769</v>
      </c>
      <c r="X743" s="412">
        <v>7.1305863910261174</v>
      </c>
      <c r="Y743" s="270">
        <v>1.2031533951001032</v>
      </c>
      <c r="Z743" s="270">
        <v>119.13129882358754</v>
      </c>
      <c r="AA743" s="270">
        <v>48718.217935190143</v>
      </c>
      <c r="AB743" s="270">
        <v>522.26786095761315</v>
      </c>
      <c r="AC743" s="270">
        <v>4.0937802160588843</v>
      </c>
      <c r="AD743" s="270">
        <v>1.2942920025426103</v>
      </c>
      <c r="AE743" s="270">
        <v>1.818743635488189</v>
      </c>
      <c r="AF743" s="270">
        <v>8.2449566205531136E-2</v>
      </c>
      <c r="AG743" s="270">
        <v>30.227906872155518</v>
      </c>
      <c r="AH743" s="270">
        <v>62.825628669409994</v>
      </c>
      <c r="AI743" s="270">
        <v>7.1907055505910202</v>
      </c>
      <c r="AJ743" s="270">
        <v>19.470672295213891</v>
      </c>
      <c r="AK743" s="270">
        <v>1050.5696140999582</v>
      </c>
      <c r="AL743" s="270">
        <v>32.636780557623304</v>
      </c>
      <c r="AM743" s="270">
        <v>2.8759360247721117</v>
      </c>
      <c r="AN743" s="270">
        <v>134.68110999875043</v>
      </c>
      <c r="AO743" s="270">
        <v>4.0108286106821947</v>
      </c>
      <c r="AP743" s="270">
        <v>1314.9954096818551</v>
      </c>
      <c r="AQ743" s="270">
        <v>1.0068164687603833</v>
      </c>
      <c r="AR743" s="270">
        <v>1.4028508408471847</v>
      </c>
      <c r="AS743" s="270">
        <v>0.15624937309976636</v>
      </c>
      <c r="AT743" s="270">
        <v>0.73184548482733458</v>
      </c>
      <c r="AU743" s="270">
        <v>3.1476930081059993</v>
      </c>
      <c r="AV743" s="270">
        <v>0.12088425475649309</v>
      </c>
      <c r="AW743" s="270">
        <v>0.29022712478409474</v>
      </c>
      <c r="AX743" s="270">
        <v>3.8317541491435056E-2</v>
      </c>
      <c r="AY743" s="270">
        <v>0.23673565669874444</v>
      </c>
      <c r="AZ743" s="270">
        <v>3.4902817063879182E-2</v>
      </c>
      <c r="BA743" s="270">
        <v>14.579880974850704</v>
      </c>
      <c r="BB743" s="270">
        <v>31.022325297723192</v>
      </c>
      <c r="BC743" s="270">
        <v>31.524816570983322</v>
      </c>
      <c r="BD743" s="270">
        <v>54.117878570369363</v>
      </c>
      <c r="BE743" s="270">
        <v>34.638479374639005</v>
      </c>
      <c r="BF743" s="270">
        <v>158.13644728800932</v>
      </c>
      <c r="BG743" s="26"/>
    </row>
    <row r="744" spans="1:59" s="96" customFormat="1" ht="12.75" x14ac:dyDescent="0.2">
      <c r="A744" s="13">
        <v>2.4500000000000002</v>
      </c>
      <c r="B744" s="279">
        <v>850</v>
      </c>
      <c r="C744" s="408">
        <v>10.2370103430681</v>
      </c>
      <c r="D744" s="408">
        <v>33.528534610948803</v>
      </c>
      <c r="E744" s="408"/>
      <c r="F744" s="408"/>
      <c r="G744" s="408"/>
      <c r="H744" s="408"/>
      <c r="I744" s="408">
        <v>48.576091476710999</v>
      </c>
      <c r="J744" s="408">
        <v>6.6043533686844498</v>
      </c>
      <c r="K744" s="408"/>
      <c r="L744" s="408"/>
      <c r="M744" s="408"/>
      <c r="N744" s="408"/>
      <c r="O744" s="411">
        <v>1.0540102005876799</v>
      </c>
      <c r="P744" s="417">
        <v>14.628670667517101</v>
      </c>
      <c r="Q744" s="237">
        <v>71.28321556928114</v>
      </c>
      <c r="R744" s="237">
        <v>0</v>
      </c>
      <c r="S744" s="237">
        <v>16.183719641068027</v>
      </c>
      <c r="T744" s="237">
        <v>0.41833753669581553</v>
      </c>
      <c r="U744" s="237">
        <v>8.9872598982343385E-2</v>
      </c>
      <c r="V744" s="237">
        <v>1.7049683443975701</v>
      </c>
      <c r="W744" s="237">
        <v>2.9449277345296574</v>
      </c>
      <c r="X744" s="412">
        <v>7.3749585750454427</v>
      </c>
      <c r="Y744" s="270">
        <v>1.2379610411404824</v>
      </c>
      <c r="Z744" s="270">
        <v>122.47617317765419</v>
      </c>
      <c r="AA744" s="270">
        <v>50113.410116927866</v>
      </c>
      <c r="AB744" s="270">
        <v>537.17477754198114</v>
      </c>
      <c r="AC744" s="270">
        <v>4.1750877473199575</v>
      </c>
      <c r="AD744" s="270">
        <v>1.3242369097273963</v>
      </c>
      <c r="AE744" s="270">
        <v>1.8217545558653612</v>
      </c>
      <c r="AF744" s="270">
        <v>8.2571086816948164E-2</v>
      </c>
      <c r="AG744" s="270">
        <v>30.936183781118558</v>
      </c>
      <c r="AH744" s="270">
        <v>63.942857108688791</v>
      </c>
      <c r="AI744" s="270">
        <v>7.282767525586431</v>
      </c>
      <c r="AJ744" s="270">
        <v>19.927774112123554</v>
      </c>
      <c r="AK744" s="270">
        <v>1075.7232957594995</v>
      </c>
      <c r="AL744" s="270">
        <v>32.991328565289365</v>
      </c>
      <c r="AM744" s="270">
        <v>2.8818357760258673</v>
      </c>
      <c r="AN744" s="270">
        <v>135.41999737069281</v>
      </c>
      <c r="AO744" s="270">
        <v>4.0323717583848264</v>
      </c>
      <c r="AP744" s="270">
        <v>1315.2235061756508</v>
      </c>
      <c r="AQ744" s="270">
        <v>1.0085220475452119</v>
      </c>
      <c r="AR744" s="270">
        <v>1.4026677272534362</v>
      </c>
      <c r="AS744" s="270">
        <v>0.15616781032035498</v>
      </c>
      <c r="AT744" s="270">
        <v>0.73131048439523072</v>
      </c>
      <c r="AU744" s="270">
        <v>3.145137424437781</v>
      </c>
      <c r="AV744" s="270">
        <v>0.12078272424491451</v>
      </c>
      <c r="AW744" s="270">
        <v>0.28996591435606994</v>
      </c>
      <c r="AX744" s="270">
        <v>3.8281836007460976E-2</v>
      </c>
      <c r="AY744" s="270">
        <v>0.23651145957401035</v>
      </c>
      <c r="AZ744" s="270">
        <v>3.4869554797177273E-2</v>
      </c>
      <c r="BA744" s="270">
        <v>14.566315761122921</v>
      </c>
      <c r="BB744" s="270">
        <v>31.01685125694868</v>
      </c>
      <c r="BC744" s="270">
        <v>31.450479760799354</v>
      </c>
      <c r="BD744" s="270">
        <v>54.176158489327619</v>
      </c>
      <c r="BE744" s="270">
        <v>34.590875224671848</v>
      </c>
      <c r="BF744" s="270">
        <v>158.10508520276625</v>
      </c>
      <c r="BG744" s="26"/>
    </row>
    <row r="745" spans="1:59" s="96" customFormat="1" ht="12.75" x14ac:dyDescent="0.2">
      <c r="A745" s="13">
        <v>2.49999999999996</v>
      </c>
      <c r="B745" s="279">
        <v>850.00000000001</v>
      </c>
      <c r="C745" s="408">
        <v>9.9445873734475807</v>
      </c>
      <c r="D745" s="408">
        <v>33.658846400407398</v>
      </c>
      <c r="E745" s="408"/>
      <c r="F745" s="408"/>
      <c r="G745" s="408"/>
      <c r="H745" s="408"/>
      <c r="I745" s="408">
        <v>48.635015419583297</v>
      </c>
      <c r="J745" s="408">
        <v>6.7075405934040901</v>
      </c>
      <c r="K745" s="408"/>
      <c r="L745" s="408"/>
      <c r="M745" s="408"/>
      <c r="N745" s="408"/>
      <c r="O745" s="411">
        <v>1.0540102131576801</v>
      </c>
      <c r="P745" s="417">
        <v>15.0588309168858</v>
      </c>
      <c r="Q745" s="237">
        <v>71.308805228529465</v>
      </c>
      <c r="R745" s="237">
        <v>0</v>
      </c>
      <c r="S745" s="237">
        <v>16.117990904713896</v>
      </c>
      <c r="T745" s="237">
        <v>0.41096340056325925</v>
      </c>
      <c r="U745" s="237">
        <v>8.8261010810864696E-2</v>
      </c>
      <c r="V745" s="237">
        <v>1.6825643533144097</v>
      </c>
      <c r="W745" s="237">
        <v>2.7611471832290584</v>
      </c>
      <c r="X745" s="412">
        <v>7.6302679188390634</v>
      </c>
      <c r="Y745" s="270">
        <v>1.2739482391178782</v>
      </c>
      <c r="Z745" s="270">
        <v>125.92956816801832</v>
      </c>
      <c r="AA745" s="270">
        <v>51555.099480560355</v>
      </c>
      <c r="AB745" s="270">
        <v>552.57708520946858</v>
      </c>
      <c r="AC745" s="270">
        <v>4.2579984579716008</v>
      </c>
      <c r="AD745" s="270">
        <v>1.3548700824631603</v>
      </c>
      <c r="AE745" s="270">
        <v>1.8247029830822257</v>
      </c>
      <c r="AF745" s="270">
        <v>8.269007423254722E-2</v>
      </c>
      <c r="AG745" s="270">
        <v>31.661003061326436</v>
      </c>
      <c r="AH745" s="270">
        <v>65.074092558371646</v>
      </c>
      <c r="AI745" s="270">
        <v>7.3752030044724721</v>
      </c>
      <c r="AJ745" s="270">
        <v>20.395452744290687</v>
      </c>
      <c r="AK745" s="270">
        <v>1101.4980264013109</v>
      </c>
      <c r="AL745" s="270">
        <v>33.345557307771195</v>
      </c>
      <c r="AM745" s="270">
        <v>2.8875273051406225</v>
      </c>
      <c r="AN745" s="270">
        <v>136.14704621749942</v>
      </c>
      <c r="AO745" s="270">
        <v>4.0536856392892346</v>
      </c>
      <c r="AP745" s="270">
        <v>1315.4319239996319</v>
      </c>
      <c r="AQ745" s="270">
        <v>1.0101684645055589</v>
      </c>
      <c r="AR745" s="270">
        <v>1.4024096218657194</v>
      </c>
      <c r="AS745" s="270">
        <v>0.15607838607060001</v>
      </c>
      <c r="AT745" s="270">
        <v>0.73073944956519821</v>
      </c>
      <c r="AU745" s="270">
        <v>3.1424272622454379</v>
      </c>
      <c r="AV745" s="270">
        <v>0.12067525763772013</v>
      </c>
      <c r="AW745" s="270">
        <v>0.28969038506346512</v>
      </c>
      <c r="AX745" s="270">
        <v>3.8244226650487073E-2</v>
      </c>
      <c r="AY745" s="270">
        <v>0.23627541782817812</v>
      </c>
      <c r="AZ745" s="270">
        <v>3.4834534001414681E-2</v>
      </c>
      <c r="BA745" s="270">
        <v>14.552011215920825</v>
      </c>
      <c r="BB745" s="270">
        <v>31.013239294312836</v>
      </c>
      <c r="BC745" s="270">
        <v>31.385576857465978</v>
      </c>
      <c r="BD745" s="270">
        <v>54.237457758285188</v>
      </c>
      <c r="BE745" s="270">
        <v>34.547373497274407</v>
      </c>
      <c r="BF745" s="270">
        <v>158.07246049399765</v>
      </c>
      <c r="BG745" s="26"/>
    </row>
    <row r="746" spans="1:59" s="96" customFormat="1" ht="12.75" x14ac:dyDescent="0.2">
      <c r="A746" s="13">
        <v>0.5</v>
      </c>
      <c r="B746" s="279">
        <v>860</v>
      </c>
      <c r="C746" s="408">
        <v>20.617253232715701</v>
      </c>
      <c r="D746" s="408">
        <v>20.891166229434901</v>
      </c>
      <c r="E746" s="408">
        <v>13.2193802027111</v>
      </c>
      <c r="F746" s="408">
        <v>23.204700480112301</v>
      </c>
      <c r="G746" s="408">
        <v>20.742506766542601</v>
      </c>
      <c r="H746" s="408"/>
      <c r="I746" s="408"/>
      <c r="J746" s="408"/>
      <c r="K746" s="408"/>
      <c r="L746" s="408">
        <v>1.3249930884833301</v>
      </c>
      <c r="M746" s="408"/>
      <c r="N746" s="408"/>
      <c r="O746" s="411"/>
      <c r="P746" s="417">
        <v>5.4598396180430298</v>
      </c>
      <c r="Q746" s="237">
        <v>67.286299610815519</v>
      </c>
      <c r="R746" s="237">
        <v>0</v>
      </c>
      <c r="S746" s="237">
        <v>15.073716549822723</v>
      </c>
      <c r="T746" s="237">
        <v>6.2582448557329968</v>
      </c>
      <c r="U746" s="237">
        <v>1.1825490205654519</v>
      </c>
      <c r="V746" s="237">
        <v>3.2915899676830902</v>
      </c>
      <c r="W746" s="237">
        <v>4.0272096141139286</v>
      </c>
      <c r="X746" s="412">
        <v>2.8803903812662965</v>
      </c>
      <c r="Y746" s="270">
        <v>0.47782462526911973</v>
      </c>
      <c r="Z746" s="270">
        <v>53.720433195496931</v>
      </c>
      <c r="AA746" s="270">
        <v>15328.083017099603</v>
      </c>
      <c r="AB746" s="270">
        <v>122.3923781855984</v>
      </c>
      <c r="AC746" s="270">
        <v>2.1342017716951887</v>
      </c>
      <c r="AD746" s="270">
        <v>0.65292675964681568</v>
      </c>
      <c r="AE746" s="270">
        <v>9.0304622257275113</v>
      </c>
      <c r="AF746" s="270">
        <v>0.43386426092526731</v>
      </c>
      <c r="AG746" s="270">
        <v>10.733000585423527</v>
      </c>
      <c r="AH746" s="270">
        <v>24.904984597034023</v>
      </c>
      <c r="AI746" s="270">
        <v>3.1815199699641692</v>
      </c>
      <c r="AJ746" s="270">
        <v>5.786224988683923</v>
      </c>
      <c r="AK746" s="270">
        <v>71.626206375205157</v>
      </c>
      <c r="AL746" s="270">
        <v>14.36412865260526</v>
      </c>
      <c r="AM746" s="270">
        <v>3.3998319072552095</v>
      </c>
      <c r="AN746" s="270">
        <v>166.911084347534</v>
      </c>
      <c r="AO746" s="270">
        <v>3.7401727315831628</v>
      </c>
      <c r="AP746" s="270">
        <v>4525.0747578958844</v>
      </c>
      <c r="AQ746" s="270">
        <v>0.78324448279792924</v>
      </c>
      <c r="AR746" s="270">
        <v>4.2009953521164114</v>
      </c>
      <c r="AS746" s="270">
        <v>0.70916935115041213</v>
      </c>
      <c r="AT746" s="270">
        <v>4.8047780400171263</v>
      </c>
      <c r="AU746" s="270">
        <v>25.448533765724306</v>
      </c>
      <c r="AV746" s="270">
        <v>1.0700608190636749</v>
      </c>
      <c r="AW746" s="270">
        <v>3.2664147407744824</v>
      </c>
      <c r="AX746" s="270">
        <v>0.51863189251236863</v>
      </c>
      <c r="AY746" s="270">
        <v>3.652449714558355</v>
      </c>
      <c r="AZ746" s="270">
        <v>0.59279989128946753</v>
      </c>
      <c r="BA746" s="270">
        <v>65.857893583839029</v>
      </c>
      <c r="BB746" s="270">
        <v>10.961999671050876</v>
      </c>
      <c r="BC746" s="270">
        <v>20.172601236446532</v>
      </c>
      <c r="BD746" s="270">
        <v>72.451893456132709</v>
      </c>
      <c r="BE746" s="270">
        <v>44.623583986250431</v>
      </c>
      <c r="BF746" s="270">
        <v>233.84078571354888</v>
      </c>
      <c r="BG746" s="26"/>
    </row>
    <row r="747" spans="1:59" s="96" customFormat="1" ht="12.75" x14ac:dyDescent="0.2">
      <c r="A747" s="13">
        <v>0.55000000000000004</v>
      </c>
      <c r="B747" s="279">
        <v>860</v>
      </c>
      <c r="C747" s="408">
        <v>20.261750553002098</v>
      </c>
      <c r="D747" s="408">
        <v>20.936094791535101</v>
      </c>
      <c r="E747" s="408">
        <v>12.771973456579</v>
      </c>
      <c r="F747" s="408">
        <v>22.856484581634</v>
      </c>
      <c r="G747" s="408">
        <v>21.905474822279999</v>
      </c>
      <c r="H747" s="408"/>
      <c r="I747" s="408"/>
      <c r="J747" s="408"/>
      <c r="K747" s="408"/>
      <c r="L747" s="408">
        <v>1.2682217949697701</v>
      </c>
      <c r="M747" s="408"/>
      <c r="N747" s="408"/>
      <c r="O747" s="411"/>
      <c r="P747" s="417">
        <v>5.4556814591137197</v>
      </c>
      <c r="Q747" s="237">
        <v>67.724811259726422</v>
      </c>
      <c r="R747" s="237">
        <v>0</v>
      </c>
      <c r="S747" s="237">
        <v>15.039237711142958</v>
      </c>
      <c r="T747" s="237">
        <v>6.0012845198948419</v>
      </c>
      <c r="U747" s="237">
        <v>1.1045181493519711</v>
      </c>
      <c r="V747" s="237">
        <v>3.3391520293699544</v>
      </c>
      <c r="W747" s="237">
        <v>3.8911237210291305</v>
      </c>
      <c r="X747" s="412">
        <v>2.8998726094847029</v>
      </c>
      <c r="Y747" s="270">
        <v>0.48169202133320554</v>
      </c>
      <c r="Z747" s="270">
        <v>54.4796023489112</v>
      </c>
      <c r="AA747" s="270">
        <v>15363.550668907175</v>
      </c>
      <c r="AB747" s="270">
        <v>124.22547504248092</v>
      </c>
      <c r="AC747" s="270">
        <v>2.1638456634603722</v>
      </c>
      <c r="AD747" s="270">
        <v>0.66251895560958241</v>
      </c>
      <c r="AE747" s="270">
        <v>9.1047494647348355</v>
      </c>
      <c r="AF747" s="270">
        <v>0.43418346236115057</v>
      </c>
      <c r="AG747" s="270">
        <v>10.765432197040059</v>
      </c>
      <c r="AH747" s="270">
        <v>24.797435430320274</v>
      </c>
      <c r="AI747" s="270">
        <v>3.1441512146543933</v>
      </c>
      <c r="AJ747" s="270">
        <v>5.8458376736813102</v>
      </c>
      <c r="AK747" s="270">
        <v>72.506903434270853</v>
      </c>
      <c r="AL747" s="270">
        <v>14.097180500352108</v>
      </c>
      <c r="AM747" s="270">
        <v>3.3115333104707405</v>
      </c>
      <c r="AN747" s="270">
        <v>167.0754062922403</v>
      </c>
      <c r="AO747" s="270">
        <v>3.7181204522992695</v>
      </c>
      <c r="AP747" s="270">
        <v>4417.3356136668972</v>
      </c>
      <c r="AQ747" s="270">
        <v>0.77897360800119764</v>
      </c>
      <c r="AR747" s="270">
        <v>4.081840049534831</v>
      </c>
      <c r="AS747" s="270">
        <v>0.68899941816441168</v>
      </c>
      <c r="AT747" s="270">
        <v>4.6710029394568089</v>
      </c>
      <c r="AU747" s="270">
        <v>24.756957055112117</v>
      </c>
      <c r="AV747" s="270">
        <v>1.0414538578084067</v>
      </c>
      <c r="AW747" s="270">
        <v>3.1838559156739223</v>
      </c>
      <c r="AX747" s="270">
        <v>0.50644147097364534</v>
      </c>
      <c r="AY747" s="270">
        <v>3.573438596003665</v>
      </c>
      <c r="AZ747" s="270">
        <v>0.58117105604742836</v>
      </c>
      <c r="BA747" s="270">
        <v>65.492915266302546</v>
      </c>
      <c r="BB747" s="270">
        <v>10.927380067222332</v>
      </c>
      <c r="BC747" s="270">
        <v>20.040745739585091</v>
      </c>
      <c r="BD747" s="270">
        <v>73.062935109257339</v>
      </c>
      <c r="BE747" s="270">
        <v>45.013931706238985</v>
      </c>
      <c r="BF747" s="270">
        <v>228.36520436249575</v>
      </c>
      <c r="BG747" s="26"/>
    </row>
    <row r="748" spans="1:59" s="96" customFormat="1" ht="12.75" x14ac:dyDescent="0.2">
      <c r="A748" s="13">
        <v>0.6</v>
      </c>
      <c r="B748" s="279">
        <v>860</v>
      </c>
      <c r="C748" s="408">
        <v>19.847034499252299</v>
      </c>
      <c r="D748" s="408">
        <v>20.9683305205814</v>
      </c>
      <c r="E748" s="408">
        <v>12.340087732595901</v>
      </c>
      <c r="F748" s="408">
        <v>22.523599849385</v>
      </c>
      <c r="G748" s="408">
        <v>23.112289552954302</v>
      </c>
      <c r="H748" s="408"/>
      <c r="I748" s="408"/>
      <c r="J748" s="408"/>
      <c r="K748" s="408"/>
      <c r="L748" s="408">
        <v>1.2086578452310901</v>
      </c>
      <c r="M748" s="408"/>
      <c r="N748" s="408"/>
      <c r="O748" s="411"/>
      <c r="P748" s="417">
        <v>5.4638438215763596</v>
      </c>
      <c r="Q748" s="237">
        <v>68.234246471586061</v>
      </c>
      <c r="R748" s="237">
        <v>0</v>
      </c>
      <c r="S748" s="237">
        <v>15.017521002490936</v>
      </c>
      <c r="T748" s="237">
        <v>5.6784581570671104</v>
      </c>
      <c r="U748" s="237">
        <v>1.0045782030459809</v>
      </c>
      <c r="V748" s="237">
        <v>3.3930181836913209</v>
      </c>
      <c r="W748" s="237">
        <v>3.7439423167108492</v>
      </c>
      <c r="X748" s="412">
        <v>2.9282356654077577</v>
      </c>
      <c r="Y748" s="270">
        <v>0.4865450160690864</v>
      </c>
      <c r="Z748" s="270">
        <v>55.390569562039481</v>
      </c>
      <c r="AA748" s="270">
        <v>15417.415481290347</v>
      </c>
      <c r="AB748" s="270">
        <v>126.23050253774396</v>
      </c>
      <c r="AC748" s="270">
        <v>2.1987614501689756</v>
      </c>
      <c r="AD748" s="270">
        <v>0.67387795894153446</v>
      </c>
      <c r="AE748" s="270">
        <v>9.193692074408661</v>
      </c>
      <c r="AF748" s="270">
        <v>0.43500669226889888</v>
      </c>
      <c r="AG748" s="270">
        <v>10.810133479804756</v>
      </c>
      <c r="AH748" s="270">
        <v>24.708718718085827</v>
      </c>
      <c r="AI748" s="270">
        <v>3.1086704028605632</v>
      </c>
      <c r="AJ748" s="270">
        <v>5.9121820584950857</v>
      </c>
      <c r="AK748" s="270">
        <v>73.384994787355978</v>
      </c>
      <c r="AL748" s="270">
        <v>13.839588305618168</v>
      </c>
      <c r="AM748" s="270">
        <v>3.226362377710736</v>
      </c>
      <c r="AN748" s="270">
        <v>167.4535312154234</v>
      </c>
      <c r="AO748" s="270">
        <v>3.6985137100853822</v>
      </c>
      <c r="AP748" s="270">
        <v>4312.0788816997992</v>
      </c>
      <c r="AQ748" s="270">
        <v>0.77438687065807976</v>
      </c>
      <c r="AR748" s="270">
        <v>3.9671126055502581</v>
      </c>
      <c r="AS748" s="270">
        <v>0.66958114211273967</v>
      </c>
      <c r="AT748" s="270">
        <v>4.5421579680615647</v>
      </c>
      <c r="AU748" s="270">
        <v>24.090545798818404</v>
      </c>
      <c r="AV748" s="270">
        <v>1.013880211032411</v>
      </c>
      <c r="AW748" s="270">
        <v>3.1042123619138668</v>
      </c>
      <c r="AX748" s="270">
        <v>0.49467322896313931</v>
      </c>
      <c r="AY748" s="270">
        <v>3.4971381995114936</v>
      </c>
      <c r="AZ748" s="270">
        <v>0.56994505191488909</v>
      </c>
      <c r="BA748" s="270">
        <v>65.06379017990082</v>
      </c>
      <c r="BB748" s="270">
        <v>10.880121511064601</v>
      </c>
      <c r="BC748" s="270">
        <v>19.898628165202965</v>
      </c>
      <c r="BD748" s="270">
        <v>73.743569674520657</v>
      </c>
      <c r="BE748" s="270">
        <v>45.393125912146296</v>
      </c>
      <c r="BF748" s="270">
        <v>223.00618646087619</v>
      </c>
      <c r="BG748" s="26"/>
    </row>
    <row r="749" spans="1:59" s="96" customFormat="1" ht="12.75" x14ac:dyDescent="0.2">
      <c r="A749" s="13">
        <v>0.64999999999999902</v>
      </c>
      <c r="B749" s="279">
        <v>860</v>
      </c>
      <c r="C749" s="408">
        <v>19.520765086365099</v>
      </c>
      <c r="D749" s="408">
        <v>21.0551758413744</v>
      </c>
      <c r="E749" s="408">
        <v>11.8860644144799</v>
      </c>
      <c r="F749" s="408">
        <v>22.0896108866223</v>
      </c>
      <c r="G749" s="408">
        <v>24.3017570777636</v>
      </c>
      <c r="H749" s="408"/>
      <c r="I749" s="408"/>
      <c r="J749" s="408"/>
      <c r="K749" s="408"/>
      <c r="L749" s="408">
        <v>1.14662669339471</v>
      </c>
      <c r="M749" s="408"/>
      <c r="N749" s="408"/>
      <c r="O749" s="411"/>
      <c r="P749" s="417">
        <v>5.4503065029056499</v>
      </c>
      <c r="Q749" s="237">
        <v>68.763909708883702</v>
      </c>
      <c r="R749" s="237">
        <v>0</v>
      </c>
      <c r="S749" s="237">
        <v>14.975269996530468</v>
      </c>
      <c r="T749" s="237">
        <v>5.3500647579916283</v>
      </c>
      <c r="U749" s="237">
        <v>0.91782973630942166</v>
      </c>
      <c r="V749" s="237">
        <v>3.4318482804508248</v>
      </c>
      <c r="W749" s="237">
        <v>3.6080423539734849</v>
      </c>
      <c r="X749" s="412">
        <v>2.9530351658604403</v>
      </c>
      <c r="Y749" s="270">
        <v>0.49007020027420928</v>
      </c>
      <c r="Z749" s="270">
        <v>56.137762402608132</v>
      </c>
      <c r="AA749" s="270">
        <v>15445.942793040609</v>
      </c>
      <c r="AB749" s="270">
        <v>128.34769986180484</v>
      </c>
      <c r="AC749" s="270">
        <v>2.2281109520460696</v>
      </c>
      <c r="AD749" s="270">
        <v>0.68345944718304841</v>
      </c>
      <c r="AE749" s="270">
        <v>9.2705840531796344</v>
      </c>
      <c r="AF749" s="270">
        <v>0.43505492474719648</v>
      </c>
      <c r="AG749" s="270">
        <v>10.840588013779461</v>
      </c>
      <c r="AH749" s="270">
        <v>24.592632426934163</v>
      </c>
      <c r="AI749" s="270">
        <v>3.0711252670938336</v>
      </c>
      <c r="AJ749" s="270">
        <v>5.9789480461736089</v>
      </c>
      <c r="AK749" s="270">
        <v>74.532059687112039</v>
      </c>
      <c r="AL749" s="270">
        <v>13.581680241547904</v>
      </c>
      <c r="AM749" s="270">
        <v>3.1438276405592558</v>
      </c>
      <c r="AN749" s="270">
        <v>167.49878528340349</v>
      </c>
      <c r="AO749" s="270">
        <v>3.6741233865793963</v>
      </c>
      <c r="AP749" s="270">
        <v>4211.8745261320501</v>
      </c>
      <c r="AQ749" s="270">
        <v>0.77082024145752537</v>
      </c>
      <c r="AR749" s="270">
        <v>3.8567070513673682</v>
      </c>
      <c r="AS749" s="270">
        <v>0.65087399405128099</v>
      </c>
      <c r="AT749" s="270">
        <v>4.4175432815161564</v>
      </c>
      <c r="AU749" s="270">
        <v>23.443601424580553</v>
      </c>
      <c r="AV749" s="270">
        <v>0.98704581648097778</v>
      </c>
      <c r="AW749" s="270">
        <v>3.0260766337523939</v>
      </c>
      <c r="AX749" s="270">
        <v>0.48300921053182327</v>
      </c>
      <c r="AY749" s="270">
        <v>3.4206305779960426</v>
      </c>
      <c r="AZ749" s="270">
        <v>0.55853185994567411</v>
      </c>
      <c r="BA749" s="270">
        <v>64.682078175654254</v>
      </c>
      <c r="BB749" s="270">
        <v>10.842017794768175</v>
      </c>
      <c r="BC749" s="270">
        <v>19.760669808333873</v>
      </c>
      <c r="BD749" s="270">
        <v>74.39297694951884</v>
      </c>
      <c r="BE749" s="270">
        <v>45.766504305382611</v>
      </c>
      <c r="BF749" s="270">
        <v>217.84650125313405</v>
      </c>
      <c r="BG749" s="26"/>
    </row>
    <row r="750" spans="1:59" s="96" customFormat="1" ht="12.75" x14ac:dyDescent="0.2">
      <c r="A750" s="13">
        <v>0.7</v>
      </c>
      <c r="B750" s="279">
        <v>860</v>
      </c>
      <c r="C750" s="408">
        <v>19.2502811622542</v>
      </c>
      <c r="D750" s="408">
        <v>21.129649738570599</v>
      </c>
      <c r="E750" s="408">
        <v>11.4161107878206</v>
      </c>
      <c r="F750" s="408">
        <v>21.661200271572799</v>
      </c>
      <c r="G750" s="408">
        <v>25.455229997831299</v>
      </c>
      <c r="H750" s="408"/>
      <c r="I750" s="408"/>
      <c r="J750" s="408"/>
      <c r="K750" s="408"/>
      <c r="L750" s="408">
        <v>1.08752804195048</v>
      </c>
      <c r="M750" s="408"/>
      <c r="N750" s="408"/>
      <c r="O750" s="411"/>
      <c r="P750" s="417">
        <v>5.42355506772439</v>
      </c>
      <c r="Q750" s="237">
        <v>69.234509736713306</v>
      </c>
      <c r="R750" s="237">
        <v>0</v>
      </c>
      <c r="S750" s="237">
        <v>14.92598505435137</v>
      </c>
      <c r="T750" s="237">
        <v>5.0819690463277052</v>
      </c>
      <c r="U750" s="237">
        <v>0.84372319809994656</v>
      </c>
      <c r="V750" s="237">
        <v>3.4713338248275374</v>
      </c>
      <c r="W750" s="237">
        <v>3.4732175368764264</v>
      </c>
      <c r="X750" s="412">
        <v>2.9692616028036967</v>
      </c>
      <c r="Y750" s="270">
        <v>0.49270457981457344</v>
      </c>
      <c r="Z750" s="270">
        <v>56.772718145929574</v>
      </c>
      <c r="AA750" s="270">
        <v>15454.223933657437</v>
      </c>
      <c r="AB750" s="270">
        <v>130.35840355176771</v>
      </c>
      <c r="AC750" s="270">
        <v>2.2538858291128827</v>
      </c>
      <c r="AD750" s="270">
        <v>0.69180578923024283</v>
      </c>
      <c r="AE750" s="270">
        <v>9.3338350775791881</v>
      </c>
      <c r="AF750" s="270">
        <v>0.43458722005713474</v>
      </c>
      <c r="AG750" s="270">
        <v>10.857223345604472</v>
      </c>
      <c r="AH750" s="270">
        <v>24.45623589489815</v>
      </c>
      <c r="AI750" s="270">
        <v>3.033072050727164</v>
      </c>
      <c r="AJ750" s="270">
        <v>6.0395280577593171</v>
      </c>
      <c r="AK750" s="270">
        <v>75.681804477206356</v>
      </c>
      <c r="AL750" s="270">
        <v>13.331380067279158</v>
      </c>
      <c r="AM750" s="270">
        <v>3.0662003366916211</v>
      </c>
      <c r="AN750" s="270">
        <v>167.33643596620982</v>
      </c>
      <c r="AO750" s="270">
        <v>3.6479826550971519</v>
      </c>
      <c r="AP750" s="270">
        <v>4117.9991745143489</v>
      </c>
      <c r="AQ750" s="270">
        <v>0.76735627827448816</v>
      </c>
      <c r="AR750" s="270">
        <v>3.7538172122701754</v>
      </c>
      <c r="AS750" s="270">
        <v>0.63345886016760644</v>
      </c>
      <c r="AT750" s="270">
        <v>4.3014262938935701</v>
      </c>
      <c r="AU750" s="270">
        <v>22.839895975907645</v>
      </c>
      <c r="AV750" s="270">
        <v>0.96197811580376147</v>
      </c>
      <c r="AW750" s="270">
        <v>2.9528100492141336</v>
      </c>
      <c r="AX750" s="270">
        <v>0.47201719676961262</v>
      </c>
      <c r="AY750" s="270">
        <v>3.3481181767116603</v>
      </c>
      <c r="AZ750" s="270">
        <v>0.54764137807536706</v>
      </c>
      <c r="BA750" s="270">
        <v>64.366442627165071</v>
      </c>
      <c r="BB750" s="270">
        <v>10.816374775316943</v>
      </c>
      <c r="BC750" s="270">
        <v>19.639485931849652</v>
      </c>
      <c r="BD750" s="270">
        <v>75.000669705791907</v>
      </c>
      <c r="BE750" s="270">
        <v>46.1809729030578</v>
      </c>
      <c r="BF750" s="270">
        <v>213.03634760596776</v>
      </c>
      <c r="BG750" s="26"/>
    </row>
    <row r="751" spans="1:59" s="96" customFormat="1" ht="12.75" x14ac:dyDescent="0.2">
      <c r="A751" s="13">
        <v>0.749999999999998</v>
      </c>
      <c r="B751" s="279">
        <v>860</v>
      </c>
      <c r="C751" s="408">
        <v>18.986807532219601</v>
      </c>
      <c r="D751" s="408">
        <v>21.252315453389699</v>
      </c>
      <c r="E751" s="408">
        <v>11.0091509474072</v>
      </c>
      <c r="F751" s="408">
        <v>21.254554780013301</v>
      </c>
      <c r="G751" s="408">
        <v>26.464691625521802</v>
      </c>
      <c r="H751" s="408"/>
      <c r="I751" s="408"/>
      <c r="J751" s="408"/>
      <c r="K751" s="408"/>
      <c r="L751" s="408">
        <v>1.03247966144839</v>
      </c>
      <c r="M751" s="408"/>
      <c r="N751" s="408"/>
      <c r="O751" s="411"/>
      <c r="P751" s="417">
        <v>5.4075628585967799</v>
      </c>
      <c r="Q751" s="237">
        <v>69.697070458690447</v>
      </c>
      <c r="R751" s="237">
        <v>0</v>
      </c>
      <c r="S751" s="237">
        <v>14.886872975815685</v>
      </c>
      <c r="T751" s="237">
        <v>4.8054987196614976</v>
      </c>
      <c r="U751" s="237">
        <v>0.77389775660812865</v>
      </c>
      <c r="V751" s="237">
        <v>3.5273262654121869</v>
      </c>
      <c r="W751" s="237">
        <v>3.3239320976874418</v>
      </c>
      <c r="X751" s="412">
        <v>2.9854017261246213</v>
      </c>
      <c r="Y751" s="270">
        <v>0.49559403901278798</v>
      </c>
      <c r="Z751" s="270">
        <v>57.411769994082697</v>
      </c>
      <c r="AA751" s="270">
        <v>15477.236627382459</v>
      </c>
      <c r="AB751" s="270">
        <v>132.3525752391329</v>
      </c>
      <c r="AC751" s="270">
        <v>2.2789824257081475</v>
      </c>
      <c r="AD751" s="270">
        <v>0.70008697714814838</v>
      </c>
      <c r="AE751" s="270">
        <v>9.4017845417338712</v>
      </c>
      <c r="AF751" s="270">
        <v>0.43458705288075267</v>
      </c>
      <c r="AG751" s="270">
        <v>10.882970898228443</v>
      </c>
      <c r="AH751" s="270">
        <v>24.357763988530145</v>
      </c>
      <c r="AI751" s="270">
        <v>3.002276036859612</v>
      </c>
      <c r="AJ751" s="270">
        <v>6.10095814934553</v>
      </c>
      <c r="AK751" s="270">
        <v>76.822733939488614</v>
      </c>
      <c r="AL751" s="270">
        <v>13.125933248053142</v>
      </c>
      <c r="AM751" s="270">
        <v>3.0020285832064912</v>
      </c>
      <c r="AN751" s="270">
        <v>167.32803727744124</v>
      </c>
      <c r="AO751" s="270">
        <v>3.6271180760866621</v>
      </c>
      <c r="AP751" s="270">
        <v>4040.2878246076525</v>
      </c>
      <c r="AQ751" s="270">
        <v>0.76478934129025788</v>
      </c>
      <c r="AR751" s="270">
        <v>3.6684906251882978</v>
      </c>
      <c r="AS751" s="270">
        <v>0.61898466026263177</v>
      </c>
      <c r="AT751" s="270">
        <v>4.2046463042671611</v>
      </c>
      <c r="AU751" s="270">
        <v>22.335706023607408</v>
      </c>
      <c r="AV751" s="270">
        <v>0.9410184931971709</v>
      </c>
      <c r="AW751" s="270">
        <v>2.8913449411876062</v>
      </c>
      <c r="AX751" s="270">
        <v>0.46276331826281109</v>
      </c>
      <c r="AY751" s="270">
        <v>3.2868645764864781</v>
      </c>
      <c r="AZ751" s="270">
        <v>0.53841149946075462</v>
      </c>
      <c r="BA751" s="270">
        <v>64.0858717222915</v>
      </c>
      <c r="BB751" s="270">
        <v>10.791231438953528</v>
      </c>
      <c r="BC751" s="270">
        <v>19.522439435125577</v>
      </c>
      <c r="BD751" s="270">
        <v>75.545785766535118</v>
      </c>
      <c r="BE751" s="270">
        <v>46.507594348725988</v>
      </c>
      <c r="BF751" s="270">
        <v>208.98999644487637</v>
      </c>
      <c r="BG751" s="26"/>
    </row>
    <row r="752" spans="1:59" s="96" customFormat="1" ht="12.75" x14ac:dyDescent="0.2">
      <c r="A752" s="13">
        <v>0.79999999999999605</v>
      </c>
      <c r="B752" s="279">
        <v>860</v>
      </c>
      <c r="C752" s="408">
        <v>19.408002195878002</v>
      </c>
      <c r="D752" s="408">
        <v>22.175521622282002</v>
      </c>
      <c r="E752" s="408">
        <v>7.5259278890179102</v>
      </c>
      <c r="F752" s="408">
        <v>18.6419703212248</v>
      </c>
      <c r="G752" s="408">
        <v>25.464789129731699</v>
      </c>
      <c r="H752" s="408"/>
      <c r="I752" s="408">
        <v>5.5665395879080304</v>
      </c>
      <c r="J752" s="408">
        <v>0.16354393416355201</v>
      </c>
      <c r="K752" s="408"/>
      <c r="L752" s="408">
        <v>1.0537053197939901</v>
      </c>
      <c r="M752" s="408"/>
      <c r="N752" s="408"/>
      <c r="O752" s="411"/>
      <c r="P752" s="417">
        <v>5.3779894301968501</v>
      </c>
      <c r="Q752" s="237">
        <v>70.385227003707129</v>
      </c>
      <c r="R752" s="237">
        <v>0</v>
      </c>
      <c r="S752" s="237">
        <v>14.811344262053192</v>
      </c>
      <c r="T752" s="237">
        <v>4.3155181837083694</v>
      </c>
      <c r="U752" s="237">
        <v>0.71363320425260313</v>
      </c>
      <c r="V752" s="237">
        <v>3.4137996845521377</v>
      </c>
      <c r="W752" s="237">
        <v>3.3929447838430131</v>
      </c>
      <c r="X752" s="412">
        <v>2.9675328778835546</v>
      </c>
      <c r="Y752" s="270">
        <v>0.49814590748383097</v>
      </c>
      <c r="Z752" s="270">
        <v>57.31434009256386</v>
      </c>
      <c r="AA752" s="270">
        <v>15815.294084922021</v>
      </c>
      <c r="AB752" s="270">
        <v>140.4031590470353</v>
      </c>
      <c r="AC752" s="270">
        <v>2.2960867140085708</v>
      </c>
      <c r="AD752" s="270">
        <v>0.70042271519111776</v>
      </c>
      <c r="AE752" s="270">
        <v>9.4616026520312708</v>
      </c>
      <c r="AF752" s="270">
        <v>0.43580277442686427</v>
      </c>
      <c r="AG752" s="270">
        <v>11.085734437897685</v>
      </c>
      <c r="AH752" s="270">
        <v>24.665044148487688</v>
      </c>
      <c r="AI752" s="270">
        <v>3.0235069548895561</v>
      </c>
      <c r="AJ752" s="270">
        <v>6.369980867593152</v>
      </c>
      <c r="AK752" s="270">
        <v>85.462158190838849</v>
      </c>
      <c r="AL752" s="270">
        <v>13.193710408931519</v>
      </c>
      <c r="AM752" s="270">
        <v>2.8076086537033356</v>
      </c>
      <c r="AN752" s="270">
        <v>155.39279059275285</v>
      </c>
      <c r="AO752" s="270">
        <v>3.5402141796058131</v>
      </c>
      <c r="AP752" s="270">
        <v>3801.4024603004141</v>
      </c>
      <c r="AQ752" s="270">
        <v>0.76792221016640239</v>
      </c>
      <c r="AR752" s="270">
        <v>2.9384363349676637</v>
      </c>
      <c r="AS752" s="270">
        <v>0.4415612059018505</v>
      </c>
      <c r="AT752" s="270">
        <v>2.6197236299143722</v>
      </c>
      <c r="AU752" s="270">
        <v>12.698659366401415</v>
      </c>
      <c r="AV752" s="270">
        <v>0.51217302034593981</v>
      </c>
      <c r="AW752" s="270">
        <v>1.3864336108081476</v>
      </c>
      <c r="AX752" s="270">
        <v>0.19893235218696376</v>
      </c>
      <c r="AY752" s="270">
        <v>1.2982999733948541</v>
      </c>
      <c r="AZ752" s="270">
        <v>0.1989184792170873</v>
      </c>
      <c r="BA752" s="270">
        <v>47.017859651364731</v>
      </c>
      <c r="BB752" s="270">
        <v>12.239590174628368</v>
      </c>
      <c r="BC752" s="270">
        <v>20.644285507593192</v>
      </c>
      <c r="BD752" s="270">
        <v>71.067416613411936</v>
      </c>
      <c r="BE752" s="270">
        <v>47.799303109110753</v>
      </c>
      <c r="BF752" s="270">
        <v>191.97526777214657</v>
      </c>
      <c r="BG752" s="26"/>
    </row>
    <row r="753" spans="1:59" s="96" customFormat="1" ht="12.75" x14ac:dyDescent="0.2">
      <c r="A753" s="13">
        <v>0.84999999999999598</v>
      </c>
      <c r="B753" s="279">
        <v>860</v>
      </c>
      <c r="C753" s="408">
        <v>17.912657735123599</v>
      </c>
      <c r="D753" s="408">
        <v>22.899748979433799</v>
      </c>
      <c r="E753" s="408">
        <v>0.21715977207565901</v>
      </c>
      <c r="F753" s="408">
        <v>13.2947735785568</v>
      </c>
      <c r="G753" s="408">
        <v>29.374755217814801</v>
      </c>
      <c r="H753" s="408"/>
      <c r="I753" s="408">
        <v>13.0293648881742</v>
      </c>
      <c r="J753" s="408">
        <v>2.4076361320416102</v>
      </c>
      <c r="K753" s="408"/>
      <c r="L753" s="408">
        <v>0.86390369677953105</v>
      </c>
      <c r="M753" s="408"/>
      <c r="N753" s="408"/>
      <c r="O753" s="411"/>
      <c r="P753" s="417">
        <v>5.4345923573478698</v>
      </c>
      <c r="Q753" s="237">
        <v>70.225830737716294</v>
      </c>
      <c r="R753" s="237">
        <v>0</v>
      </c>
      <c r="S753" s="237">
        <v>14.969460982620998</v>
      </c>
      <c r="T753" s="237">
        <v>4.1095182061386835</v>
      </c>
      <c r="U753" s="237">
        <v>0.71378902243078046</v>
      </c>
      <c r="V753" s="237">
        <v>3.1452931199449687</v>
      </c>
      <c r="W753" s="237">
        <v>3.7016592914543884</v>
      </c>
      <c r="X753" s="412">
        <v>3.1344486396938889</v>
      </c>
      <c r="Y753" s="270">
        <v>0.53248670635730533</v>
      </c>
      <c r="Z753" s="270">
        <v>62.795149209745951</v>
      </c>
      <c r="AA753" s="270">
        <v>16767.672318841986</v>
      </c>
      <c r="AB753" s="270">
        <v>170.61451322359477</v>
      </c>
      <c r="AC753" s="270">
        <v>2.5538414592787579</v>
      </c>
      <c r="AD753" s="270">
        <v>0.77298970886405749</v>
      </c>
      <c r="AE753" s="270">
        <v>10.057336977906269</v>
      </c>
      <c r="AF753" s="270">
        <v>0.44447494568167767</v>
      </c>
      <c r="AG753" s="270">
        <v>11.735607950435023</v>
      </c>
      <c r="AH753" s="270">
        <v>24.955539079969196</v>
      </c>
      <c r="AI753" s="270">
        <v>2.9371385169907418</v>
      </c>
      <c r="AJ753" s="270">
        <v>7.3039841462887107</v>
      </c>
      <c r="AK753" s="270">
        <v>111.16525382057658</v>
      </c>
      <c r="AL753" s="270">
        <v>12.427199954867143</v>
      </c>
      <c r="AM753" s="270">
        <v>2.3825228161823606</v>
      </c>
      <c r="AN753" s="270">
        <v>144.01232403325179</v>
      </c>
      <c r="AO753" s="270">
        <v>3.3900006850173026</v>
      </c>
      <c r="AP753" s="270">
        <v>3255.0381802000306</v>
      </c>
      <c r="AQ753" s="270">
        <v>0.763895325137396</v>
      </c>
      <c r="AR753" s="270">
        <v>2.1728353043531246</v>
      </c>
      <c r="AS753" s="270">
        <v>0.30234544048413775</v>
      </c>
      <c r="AT753" s="270">
        <v>1.6684148249058908</v>
      </c>
      <c r="AU753" s="270">
        <v>7.7621198934709223</v>
      </c>
      <c r="AV753" s="270">
        <v>0.30760674741477123</v>
      </c>
      <c r="AW753" s="270">
        <v>0.79567191822755967</v>
      </c>
      <c r="AX753" s="270">
        <v>0.11044579748909567</v>
      </c>
      <c r="AY753" s="270">
        <v>0.7049043184758339</v>
      </c>
      <c r="AZ753" s="270">
        <v>0.10632307333567295</v>
      </c>
      <c r="BA753" s="270">
        <v>34.618697528118361</v>
      </c>
      <c r="BB753" s="270">
        <v>15.177361340924501</v>
      </c>
      <c r="BC753" s="270">
        <v>22.194492009868263</v>
      </c>
      <c r="BD753" s="270">
        <v>69.499753790049496</v>
      </c>
      <c r="BE753" s="270">
        <v>54.035482743004629</v>
      </c>
      <c r="BF753" s="270">
        <v>161.27435877563607</v>
      </c>
      <c r="BG753" s="26"/>
    </row>
    <row r="754" spans="1:59" s="96" customFormat="1" ht="12.75" x14ac:dyDescent="0.2">
      <c r="A754" s="13">
        <v>0.9</v>
      </c>
      <c r="B754" s="279">
        <v>860</v>
      </c>
      <c r="C754" s="408">
        <v>18.0256140644521</v>
      </c>
      <c r="D754" s="408">
        <v>23.161362719051098</v>
      </c>
      <c r="E754" s="408"/>
      <c r="F754" s="408">
        <v>12.0549490511829</v>
      </c>
      <c r="G754" s="408">
        <v>26.595741811222801</v>
      </c>
      <c r="H754" s="408"/>
      <c r="I754" s="408">
        <v>16.5375607396013</v>
      </c>
      <c r="J754" s="408">
        <v>2.6564209886694798</v>
      </c>
      <c r="K754" s="408"/>
      <c r="L754" s="408">
        <v>0.96835062582037101</v>
      </c>
      <c r="M754" s="408"/>
      <c r="N754" s="408"/>
      <c r="O754" s="411"/>
      <c r="P754" s="417">
        <v>5.6721293016708501</v>
      </c>
      <c r="Q754" s="237">
        <v>70.357975265876732</v>
      </c>
      <c r="R754" s="237">
        <v>0</v>
      </c>
      <c r="S754" s="237">
        <v>15.217626984556823</v>
      </c>
      <c r="T754" s="237">
        <v>3.6174690442544928</v>
      </c>
      <c r="U754" s="237">
        <v>0.65674262398059979</v>
      </c>
      <c r="V754" s="237">
        <v>3.0560095599286354</v>
      </c>
      <c r="W754" s="237">
        <v>3.9265033790913049</v>
      </c>
      <c r="X754" s="412">
        <v>3.1676731423114148</v>
      </c>
      <c r="Y754" s="270">
        <v>0.54293952070764151</v>
      </c>
      <c r="Z754" s="270">
        <v>63.181893363817828</v>
      </c>
      <c r="AA754" s="270">
        <v>17395.647406661366</v>
      </c>
      <c r="AB754" s="270">
        <v>177.51184027420715</v>
      </c>
      <c r="AC754" s="270">
        <v>2.5673482744672556</v>
      </c>
      <c r="AD754" s="270">
        <v>0.77499289320860976</v>
      </c>
      <c r="AE754" s="270">
        <v>10.212180289894659</v>
      </c>
      <c r="AF754" s="270">
        <v>0.4535744950721059</v>
      </c>
      <c r="AG754" s="270">
        <v>12.143434272551614</v>
      </c>
      <c r="AH754" s="270">
        <v>25.9400088304705</v>
      </c>
      <c r="AI754" s="270">
        <v>3.0650763961834038</v>
      </c>
      <c r="AJ754" s="270">
        <v>7.5738102552269293</v>
      </c>
      <c r="AK754" s="270">
        <v>120.4442460624543</v>
      </c>
      <c r="AL754" s="270">
        <v>13.039931748680361</v>
      </c>
      <c r="AM754" s="270">
        <v>2.4028504628881215</v>
      </c>
      <c r="AN754" s="270">
        <v>140.71921168974751</v>
      </c>
      <c r="AO754" s="270">
        <v>3.4138574782983593</v>
      </c>
      <c r="AP754" s="270">
        <v>3265.7790989826576</v>
      </c>
      <c r="AQ754" s="270">
        <v>0.77736279231346306</v>
      </c>
      <c r="AR754" s="270">
        <v>2.0512365996165802</v>
      </c>
      <c r="AS754" s="270">
        <v>0.27581851372989696</v>
      </c>
      <c r="AT754" s="270">
        <v>1.4773774500601675</v>
      </c>
      <c r="AU754" s="270">
        <v>6.7656472555271741</v>
      </c>
      <c r="AV754" s="270">
        <v>0.26635249331166033</v>
      </c>
      <c r="AW754" s="270">
        <v>0.67776002598612251</v>
      </c>
      <c r="AX754" s="270">
        <v>9.299321880595704E-2</v>
      </c>
      <c r="AY754" s="270">
        <v>0.5889054715987756</v>
      </c>
      <c r="AZ754" s="270">
        <v>8.8328184021223055E-2</v>
      </c>
      <c r="BA754" s="270">
        <v>30.47919142118176</v>
      </c>
      <c r="BB754" s="270">
        <v>16.099557683878437</v>
      </c>
      <c r="BC754" s="270">
        <v>23.052664742918115</v>
      </c>
      <c r="BD754" s="270">
        <v>67.208887165295764</v>
      </c>
      <c r="BE754" s="270">
        <v>52.005398445299775</v>
      </c>
      <c r="BF754" s="270">
        <v>159.51654487273504</v>
      </c>
      <c r="BG754" s="26"/>
    </row>
    <row r="755" spans="1:59" s="96" customFormat="1" ht="12.75" x14ac:dyDescent="0.2">
      <c r="A755" s="13">
        <v>0.94999999999998708</v>
      </c>
      <c r="B755" s="279">
        <v>860</v>
      </c>
      <c r="C755" s="408">
        <v>18.1494963146564</v>
      </c>
      <c r="D755" s="408">
        <v>23.384520080923899</v>
      </c>
      <c r="E755" s="408"/>
      <c r="F755" s="408">
        <v>11.1000460874879</v>
      </c>
      <c r="G755" s="408">
        <v>23.579654215379001</v>
      </c>
      <c r="H755" s="408"/>
      <c r="I755" s="408">
        <v>19.9205566580018</v>
      </c>
      <c r="J755" s="408">
        <v>2.78441255425808</v>
      </c>
      <c r="K755" s="408"/>
      <c r="L755" s="408">
        <v>1.0813140892928499</v>
      </c>
      <c r="M755" s="408"/>
      <c r="N755" s="408"/>
      <c r="O755" s="411"/>
      <c r="P755" s="417">
        <v>5.9270049037918699</v>
      </c>
      <c r="Q755" s="237">
        <v>70.523454827284667</v>
      </c>
      <c r="R755" s="237">
        <v>0</v>
      </c>
      <c r="S755" s="237">
        <v>15.454652242156167</v>
      </c>
      <c r="T755" s="237">
        <v>3.1265180127431402</v>
      </c>
      <c r="U755" s="237">
        <v>0.58759031193202793</v>
      </c>
      <c r="V755" s="237">
        <v>2.9699662906696545</v>
      </c>
      <c r="W755" s="237">
        <v>4.1505848108184153</v>
      </c>
      <c r="X755" s="412">
        <v>3.1872335043959539</v>
      </c>
      <c r="Y755" s="270">
        <v>0.55365123598515553</v>
      </c>
      <c r="Z755" s="270">
        <v>63.488953779375116</v>
      </c>
      <c r="AA755" s="270">
        <v>18063.773590193734</v>
      </c>
      <c r="AB755" s="270">
        <v>183.18393491969127</v>
      </c>
      <c r="AC755" s="270">
        <v>2.5755412052912012</v>
      </c>
      <c r="AD755" s="270">
        <v>0.77554093497354071</v>
      </c>
      <c r="AE755" s="270">
        <v>10.359832985928715</v>
      </c>
      <c r="AF755" s="270">
        <v>0.46368397318215543</v>
      </c>
      <c r="AG755" s="270">
        <v>12.567215017223351</v>
      </c>
      <c r="AH755" s="270">
        <v>27.031761461362713</v>
      </c>
      <c r="AI755" s="270">
        <v>3.2135646940952589</v>
      </c>
      <c r="AJ755" s="270">
        <v>7.8165737064508853</v>
      </c>
      <c r="AK755" s="270">
        <v>129.07457333221308</v>
      </c>
      <c r="AL755" s="270">
        <v>13.774023864913428</v>
      </c>
      <c r="AM755" s="270">
        <v>2.4375228692498117</v>
      </c>
      <c r="AN755" s="270">
        <v>137.91433731166757</v>
      </c>
      <c r="AO755" s="270">
        <v>3.4472419900307671</v>
      </c>
      <c r="AP755" s="270">
        <v>3294.6833227466009</v>
      </c>
      <c r="AQ755" s="270">
        <v>0.79037083583601753</v>
      </c>
      <c r="AR755" s="270">
        <v>1.9545420085337313</v>
      </c>
      <c r="AS755" s="270">
        <v>0.25514881476981849</v>
      </c>
      <c r="AT755" s="270">
        <v>1.3338303628968635</v>
      </c>
      <c r="AU755" s="270">
        <v>6.0330810453706905</v>
      </c>
      <c r="AV755" s="270">
        <v>0.23630869365081719</v>
      </c>
      <c r="AW755" s="270">
        <v>0.59392200148517937</v>
      </c>
      <c r="AX755" s="270">
        <v>8.0796179253589118E-2</v>
      </c>
      <c r="AY755" s="270">
        <v>0.50877626312097901</v>
      </c>
      <c r="AZ755" s="270">
        <v>7.6001657708786488E-2</v>
      </c>
      <c r="BA755" s="270">
        <v>27.320690947073711</v>
      </c>
      <c r="BB755" s="270">
        <v>17.051806433115182</v>
      </c>
      <c r="BC755" s="270">
        <v>23.957575562544509</v>
      </c>
      <c r="BD755" s="270">
        <v>64.97479257631646</v>
      </c>
      <c r="BE755" s="270">
        <v>49.923544890330717</v>
      </c>
      <c r="BF755" s="270">
        <v>158.65084186318927</v>
      </c>
      <c r="BG755" s="26"/>
    </row>
    <row r="756" spans="1:59" s="96" customFormat="1" ht="12.75" x14ac:dyDescent="0.2">
      <c r="A756" s="13">
        <v>0.999999999999996</v>
      </c>
      <c r="B756" s="279">
        <v>860</v>
      </c>
      <c r="C756" s="408">
        <v>18.813965481118601</v>
      </c>
      <c r="D756" s="408">
        <v>24.410173524703701</v>
      </c>
      <c r="E756" s="408"/>
      <c r="F756" s="408">
        <v>9.7108474541689205</v>
      </c>
      <c r="G756" s="408">
        <v>19.0544363872052</v>
      </c>
      <c r="H756" s="408"/>
      <c r="I756" s="408">
        <v>25.067793548623101</v>
      </c>
      <c r="J756" s="408">
        <v>2.2869164912914801</v>
      </c>
      <c r="K756" s="408"/>
      <c r="L756" s="408"/>
      <c r="M756" s="408"/>
      <c r="N756" s="408"/>
      <c r="O756" s="411">
        <v>0.65586711288899902</v>
      </c>
      <c r="P756" s="417">
        <v>6.1416770035628501</v>
      </c>
      <c r="Q756" s="237">
        <v>70.589530050616574</v>
      </c>
      <c r="R756" s="237">
        <v>0</v>
      </c>
      <c r="S756" s="237">
        <v>15.638191107542973</v>
      </c>
      <c r="T756" s="237">
        <v>2.8007515822340721</v>
      </c>
      <c r="U756" s="237">
        <v>0.54855892834550135</v>
      </c>
      <c r="V756" s="237">
        <v>2.8103491721297407</v>
      </c>
      <c r="W756" s="237">
        <v>4.4634045199849384</v>
      </c>
      <c r="X756" s="412">
        <v>3.1492146391461957</v>
      </c>
      <c r="Y756" s="270">
        <v>0.55908923364157703</v>
      </c>
      <c r="Z756" s="270">
        <v>62.533278256260274</v>
      </c>
      <c r="AA756" s="270">
        <v>18855.231837472384</v>
      </c>
      <c r="AB756" s="270">
        <v>189.12371104913746</v>
      </c>
      <c r="AC756" s="270">
        <v>2.5251318386945005</v>
      </c>
      <c r="AD756" s="270">
        <v>0.75797564854240029</v>
      </c>
      <c r="AE756" s="270">
        <v>2.4855828496686354</v>
      </c>
      <c r="AF756" s="270">
        <v>0.11274696003969444</v>
      </c>
      <c r="AG756" s="270">
        <v>13.038538870564121</v>
      </c>
      <c r="AH756" s="270">
        <v>28.432371008399087</v>
      </c>
      <c r="AI756" s="270">
        <v>3.4218019654306944</v>
      </c>
      <c r="AJ756" s="270">
        <v>8.0709890744473967</v>
      </c>
      <c r="AK756" s="270">
        <v>143.34690889930269</v>
      </c>
      <c r="AL756" s="270">
        <v>14.886711942620655</v>
      </c>
      <c r="AM756" s="270">
        <v>2.4716257888413899</v>
      </c>
      <c r="AN756" s="270">
        <v>131.05294460729021</v>
      </c>
      <c r="AO756" s="270">
        <v>3.3513211618408882</v>
      </c>
      <c r="AP756" s="270">
        <v>1674.4166546295646</v>
      </c>
      <c r="AQ756" s="270">
        <v>0.80464787438510443</v>
      </c>
      <c r="AR756" s="270">
        <v>1.815259101907154</v>
      </c>
      <c r="AS756" s="270">
        <v>0.22822476466247585</v>
      </c>
      <c r="AT756" s="270">
        <v>1.1588408673486126</v>
      </c>
      <c r="AU756" s="270">
        <v>5.1676443162675678</v>
      </c>
      <c r="AV756" s="270">
        <v>0.20124894793946704</v>
      </c>
      <c r="AW756" s="270">
        <v>0.49894746235088056</v>
      </c>
      <c r="AX756" s="270">
        <v>6.7252282546287581E-2</v>
      </c>
      <c r="AY756" s="270">
        <v>0.42094540728016439</v>
      </c>
      <c r="AZ756" s="270">
        <v>6.2617765816010612E-2</v>
      </c>
      <c r="BA756" s="270">
        <v>23.685295047453359</v>
      </c>
      <c r="BB756" s="270">
        <v>18.764548538608452</v>
      </c>
      <c r="BC756" s="270">
        <v>25.747967100826912</v>
      </c>
      <c r="BD756" s="270">
        <v>62.312302596829625</v>
      </c>
      <c r="BE756" s="270">
        <v>46.560876147268701</v>
      </c>
      <c r="BF756" s="270">
        <v>163.72207194472733</v>
      </c>
      <c r="BG756" s="26"/>
    </row>
    <row r="757" spans="1:59" s="96" customFormat="1" ht="12.75" x14ac:dyDescent="0.2">
      <c r="A757" s="13">
        <v>1.05</v>
      </c>
      <c r="B757" s="279">
        <v>860</v>
      </c>
      <c r="C757" s="408">
        <v>19.365121466889601</v>
      </c>
      <c r="D757" s="408">
        <v>25.065617744945399</v>
      </c>
      <c r="E757" s="408"/>
      <c r="F757" s="408">
        <v>9.0105660172645496</v>
      </c>
      <c r="G757" s="408">
        <v>14.7553415022495</v>
      </c>
      <c r="H757" s="408"/>
      <c r="I757" s="408">
        <v>29.016622081993098</v>
      </c>
      <c r="J757" s="408">
        <v>2.0314560590087201</v>
      </c>
      <c r="K757" s="408"/>
      <c r="L757" s="408"/>
      <c r="M757" s="408"/>
      <c r="N757" s="408"/>
      <c r="O757" s="411">
        <v>0.75527512764911398</v>
      </c>
      <c r="P757" s="417">
        <v>6.3559662690222103</v>
      </c>
      <c r="Q757" s="237">
        <v>70.690790874147851</v>
      </c>
      <c r="R757" s="237">
        <v>0</v>
      </c>
      <c r="S757" s="237">
        <v>15.839030206907365</v>
      </c>
      <c r="T757" s="237">
        <v>2.4352753880297282</v>
      </c>
      <c r="U757" s="237">
        <v>0.50057105388547241</v>
      </c>
      <c r="V757" s="237">
        <v>2.7114610631746188</v>
      </c>
      <c r="W757" s="237">
        <v>4.6915829443103432</v>
      </c>
      <c r="X757" s="412">
        <v>3.1312884695446166</v>
      </c>
      <c r="Y757" s="270">
        <v>0.56452193737789236</v>
      </c>
      <c r="Z757" s="270">
        <v>61.710545176464251</v>
      </c>
      <c r="AA757" s="270">
        <v>19596.14785760536</v>
      </c>
      <c r="AB757" s="270">
        <v>191.39179449905686</v>
      </c>
      <c r="AC757" s="270">
        <v>2.4866531953516424</v>
      </c>
      <c r="AD757" s="270">
        <v>0.7442716411161765</v>
      </c>
      <c r="AE757" s="270">
        <v>2.2293463333295249</v>
      </c>
      <c r="AF757" s="270">
        <v>0.1015154174754562</v>
      </c>
      <c r="AG757" s="270">
        <v>13.464524149984335</v>
      </c>
      <c r="AH757" s="270">
        <v>29.865629236676092</v>
      </c>
      <c r="AI757" s="270">
        <v>3.6509696018226179</v>
      </c>
      <c r="AJ757" s="270">
        <v>8.2298975674106387</v>
      </c>
      <c r="AK757" s="270">
        <v>152.7674892797867</v>
      </c>
      <c r="AL757" s="270">
        <v>16.168847599694807</v>
      </c>
      <c r="AM757" s="270">
        <v>2.5399138200313294</v>
      </c>
      <c r="AN757" s="270">
        <v>127.27758376748079</v>
      </c>
      <c r="AO757" s="270">
        <v>3.370393110521233</v>
      </c>
      <c r="AP757" s="270">
        <v>1572.0079610243179</v>
      </c>
      <c r="AQ757" s="270">
        <v>0.82065822541515698</v>
      </c>
      <c r="AR757" s="270">
        <v>1.7378657565385776</v>
      </c>
      <c r="AS757" s="270">
        <v>0.21262197737797348</v>
      </c>
      <c r="AT757" s="270">
        <v>1.0582527677902112</v>
      </c>
      <c r="AU757" s="270">
        <v>4.6747212191746357</v>
      </c>
      <c r="AV757" s="270">
        <v>0.18137075406001982</v>
      </c>
      <c r="AW757" s="270">
        <v>0.44571694595106542</v>
      </c>
      <c r="AX757" s="270">
        <v>5.9725560931025476E-2</v>
      </c>
      <c r="AY757" s="270">
        <v>0.37241619681504673</v>
      </c>
      <c r="AZ757" s="270">
        <v>5.5250244631421093E-2</v>
      </c>
      <c r="BA757" s="270">
        <v>21.533720776655429</v>
      </c>
      <c r="BB757" s="270">
        <v>20.775350619948725</v>
      </c>
      <c r="BC757" s="270">
        <v>27.272687415757648</v>
      </c>
      <c r="BD757" s="270">
        <v>59.441772690254432</v>
      </c>
      <c r="BE757" s="270">
        <v>44.51624391202381</v>
      </c>
      <c r="BF757" s="270">
        <v>165.25203130085944</v>
      </c>
      <c r="BG757" s="26"/>
    </row>
    <row r="758" spans="1:59" s="96" customFormat="1" ht="12.75" x14ac:dyDescent="0.2">
      <c r="A758" s="13">
        <v>1.1000000000000001</v>
      </c>
      <c r="B758" s="279">
        <v>860</v>
      </c>
      <c r="C758" s="408">
        <v>19.8303822732952</v>
      </c>
      <c r="D758" s="408">
        <v>25.726191460427199</v>
      </c>
      <c r="E758" s="408"/>
      <c r="F758" s="408">
        <v>8.4045644950317104</v>
      </c>
      <c r="G758" s="408">
        <v>10.7896124337526</v>
      </c>
      <c r="H758" s="408"/>
      <c r="I758" s="408">
        <v>32.614604836389098</v>
      </c>
      <c r="J758" s="408">
        <v>1.7923740748327801</v>
      </c>
      <c r="K758" s="408"/>
      <c r="L758" s="408"/>
      <c r="M758" s="408"/>
      <c r="N758" s="408"/>
      <c r="O758" s="411">
        <v>0.84227042627141402</v>
      </c>
      <c r="P758" s="417">
        <v>6.5615275219740203</v>
      </c>
      <c r="Q758" s="237">
        <v>70.757101245815974</v>
      </c>
      <c r="R758" s="237">
        <v>0</v>
      </c>
      <c r="S758" s="237">
        <v>16.023212833453002</v>
      </c>
      <c r="T758" s="237">
        <v>2.1296396199861878</v>
      </c>
      <c r="U758" s="237">
        <v>0.46035910645595329</v>
      </c>
      <c r="V758" s="237">
        <v>2.6171234563754755</v>
      </c>
      <c r="W758" s="237">
        <v>4.8938923712462739</v>
      </c>
      <c r="X758" s="412">
        <v>3.1186713666671393</v>
      </c>
      <c r="Y758" s="270">
        <v>0.57063306535058655</v>
      </c>
      <c r="Z758" s="270">
        <v>61.085016297896026</v>
      </c>
      <c r="AA758" s="270">
        <v>20359.261245705708</v>
      </c>
      <c r="AB758" s="270">
        <v>193.54772013992846</v>
      </c>
      <c r="AC758" s="270">
        <v>2.4556954575323351</v>
      </c>
      <c r="AD758" s="270">
        <v>0.73333237036022414</v>
      </c>
      <c r="AE758" s="270">
        <v>2.045697854414942</v>
      </c>
      <c r="AF758" s="270">
        <v>9.3428612657419433E-2</v>
      </c>
      <c r="AG758" s="270">
        <v>13.897123906535507</v>
      </c>
      <c r="AH758" s="270">
        <v>31.350633020082537</v>
      </c>
      <c r="AI758" s="270">
        <v>3.8943654249021029</v>
      </c>
      <c r="AJ758" s="270">
        <v>8.385689767032213</v>
      </c>
      <c r="AK758" s="270">
        <v>162.17982909242588</v>
      </c>
      <c r="AL758" s="270">
        <v>17.577495390938498</v>
      </c>
      <c r="AM758" s="270">
        <v>2.6085655535198109</v>
      </c>
      <c r="AN758" s="270">
        <v>124.18285789264796</v>
      </c>
      <c r="AO758" s="270">
        <v>3.3932658419989794</v>
      </c>
      <c r="AP758" s="270">
        <v>1493.6344506370808</v>
      </c>
      <c r="AQ758" s="270">
        <v>0.83604620258551043</v>
      </c>
      <c r="AR758" s="270">
        <v>1.673856844552424</v>
      </c>
      <c r="AS758" s="270">
        <v>0.2002337330235853</v>
      </c>
      <c r="AT758" s="270">
        <v>0.98095972293352884</v>
      </c>
      <c r="AU758" s="270">
        <v>4.3018621214846346</v>
      </c>
      <c r="AV758" s="270">
        <v>0.16642827915864652</v>
      </c>
      <c r="AW758" s="270">
        <v>0.40628932007421859</v>
      </c>
      <c r="AX758" s="270">
        <v>5.4205120261948486E-2</v>
      </c>
      <c r="AY758" s="270">
        <v>0.33704849590095221</v>
      </c>
      <c r="AZ758" s="270">
        <v>4.99049550277047E-2</v>
      </c>
      <c r="BA758" s="270">
        <v>19.893168829039197</v>
      </c>
      <c r="BB758" s="270">
        <v>23.058777171366195</v>
      </c>
      <c r="BC758" s="270">
        <v>28.818410952762299</v>
      </c>
      <c r="BD758" s="270">
        <v>57.015063011853307</v>
      </c>
      <c r="BE758" s="270">
        <v>42.784145336086063</v>
      </c>
      <c r="BF758" s="270">
        <v>166.80488892557923</v>
      </c>
      <c r="BG758" s="26"/>
    </row>
    <row r="759" spans="1:59" s="96" customFormat="1" ht="12.75" x14ac:dyDescent="0.2">
      <c r="A759" s="13">
        <v>1.1499999999999999</v>
      </c>
      <c r="B759" s="279">
        <v>860</v>
      </c>
      <c r="C759" s="408">
        <v>20.304727993228301</v>
      </c>
      <c r="D759" s="408">
        <v>26.411129169221802</v>
      </c>
      <c r="E759" s="408"/>
      <c r="F759" s="408">
        <v>7.8705015500200002</v>
      </c>
      <c r="G759" s="408">
        <v>6.9474061216239402</v>
      </c>
      <c r="H759" s="408"/>
      <c r="I759" s="408">
        <v>36.0156484321937</v>
      </c>
      <c r="J759" s="408">
        <v>1.52912617608438</v>
      </c>
      <c r="K759" s="408"/>
      <c r="L759" s="408"/>
      <c r="M759" s="408"/>
      <c r="N759" s="408"/>
      <c r="O759" s="411">
        <v>0.92146055762779799</v>
      </c>
      <c r="P759" s="417">
        <v>6.7487893974045701</v>
      </c>
      <c r="Q759" s="237">
        <v>70.825183288874186</v>
      </c>
      <c r="R759" s="237">
        <v>0</v>
      </c>
      <c r="S759" s="237">
        <v>16.18530382118913</v>
      </c>
      <c r="T759" s="237">
        <v>1.8546026926531556</v>
      </c>
      <c r="U759" s="237">
        <v>0.41977600228657508</v>
      </c>
      <c r="V759" s="237">
        <v>2.5114718707035064</v>
      </c>
      <c r="W759" s="237">
        <v>5.0952383888656954</v>
      </c>
      <c r="X759" s="412">
        <v>3.1084239354277643</v>
      </c>
      <c r="Y759" s="270">
        <v>0.57594832201518487</v>
      </c>
      <c r="Z759" s="270">
        <v>60.413540589947537</v>
      </c>
      <c r="AA759" s="270">
        <v>21125.902929246484</v>
      </c>
      <c r="AB759" s="270">
        <v>195.15533096655776</v>
      </c>
      <c r="AC759" s="270">
        <v>2.4233125211535707</v>
      </c>
      <c r="AD759" s="270">
        <v>0.72220361611775752</v>
      </c>
      <c r="AE759" s="270">
        <v>1.9030313405687516</v>
      </c>
      <c r="AF759" s="270">
        <v>8.7133523297241472E-2</v>
      </c>
      <c r="AG759" s="270">
        <v>14.321680793602674</v>
      </c>
      <c r="AH759" s="270">
        <v>32.898021773481432</v>
      </c>
      <c r="AI759" s="270">
        <v>4.1596292837683349</v>
      </c>
      <c r="AJ759" s="270">
        <v>8.524118348155266</v>
      </c>
      <c r="AK759" s="270">
        <v>171.63201038147221</v>
      </c>
      <c r="AL759" s="270">
        <v>19.186641212241494</v>
      </c>
      <c r="AM759" s="270">
        <v>2.6807993444642872</v>
      </c>
      <c r="AN759" s="270">
        <v>121.41437736652507</v>
      </c>
      <c r="AO759" s="270">
        <v>3.4180193395325844</v>
      </c>
      <c r="AP759" s="270">
        <v>1430.4591119363063</v>
      </c>
      <c r="AQ759" s="270">
        <v>0.85134152609170788</v>
      </c>
      <c r="AR759" s="270">
        <v>1.6187576356482125</v>
      </c>
      <c r="AS759" s="270">
        <v>0.18987911834151114</v>
      </c>
      <c r="AT759" s="270">
        <v>0.91792829112537677</v>
      </c>
      <c r="AU759" s="270">
        <v>4.0013631143523822</v>
      </c>
      <c r="AV759" s="270">
        <v>0.15444167869438055</v>
      </c>
      <c r="AW759" s="270">
        <v>0.37500476970640106</v>
      </c>
      <c r="AX759" s="270">
        <v>4.9856317783829672E-2</v>
      </c>
      <c r="AY759" s="270">
        <v>0.30931577851057596</v>
      </c>
      <c r="AZ759" s="270">
        <v>4.5727152661121567E-2</v>
      </c>
      <c r="BA759" s="270">
        <v>18.564636714224378</v>
      </c>
      <c r="BB759" s="270">
        <v>25.816259045249762</v>
      </c>
      <c r="BC759" s="270">
        <v>30.461843877867345</v>
      </c>
      <c r="BD759" s="270">
        <v>54.825428716868949</v>
      </c>
      <c r="BE759" s="270">
        <v>41.249878891750342</v>
      </c>
      <c r="BF759" s="270">
        <v>168.52652151119594</v>
      </c>
      <c r="BG759" s="26"/>
    </row>
    <row r="760" spans="1:59" s="96" customFormat="1" ht="12.75" x14ac:dyDescent="0.2">
      <c r="A760" s="13">
        <v>1.2000000000000099</v>
      </c>
      <c r="B760" s="279">
        <v>860</v>
      </c>
      <c r="C760" s="408">
        <v>20.699069910342299</v>
      </c>
      <c r="D760" s="408">
        <v>27.220468059304999</v>
      </c>
      <c r="E760" s="408"/>
      <c r="F760" s="408">
        <v>7.5136231673098397</v>
      </c>
      <c r="G760" s="408">
        <v>3.1894253055588599</v>
      </c>
      <c r="H760" s="408"/>
      <c r="I760" s="408">
        <v>39.156767700513903</v>
      </c>
      <c r="J760" s="408">
        <v>1.2262391351642301</v>
      </c>
      <c r="K760" s="408"/>
      <c r="L760" s="408"/>
      <c r="M760" s="408"/>
      <c r="N760" s="408"/>
      <c r="O760" s="411">
        <v>0.99440672180596801</v>
      </c>
      <c r="P760" s="417">
        <v>6.9513030276875698</v>
      </c>
      <c r="Q760" s="237">
        <v>70.888846081630632</v>
      </c>
      <c r="R760" s="237">
        <v>0</v>
      </c>
      <c r="S760" s="237">
        <v>16.354250599394515</v>
      </c>
      <c r="T760" s="237">
        <v>1.5883998654898719</v>
      </c>
      <c r="U760" s="237">
        <v>0.37709057877092683</v>
      </c>
      <c r="V760" s="237">
        <v>2.4407165864316012</v>
      </c>
      <c r="W760" s="237">
        <v>5.2558033757487781</v>
      </c>
      <c r="X760" s="412">
        <v>3.0948929125336693</v>
      </c>
      <c r="Y760" s="270">
        <v>0.58269665827822348</v>
      </c>
      <c r="Z760" s="270">
        <v>59.928307526193514</v>
      </c>
      <c r="AA760" s="270">
        <v>21959.168020941601</v>
      </c>
      <c r="AB760" s="270">
        <v>196.07236985683946</v>
      </c>
      <c r="AC760" s="270">
        <v>2.3964577432249303</v>
      </c>
      <c r="AD760" s="270">
        <v>0.71331583430662493</v>
      </c>
      <c r="AE760" s="270">
        <v>1.7888321565621248</v>
      </c>
      <c r="AF760" s="270">
        <v>8.2096957682299562E-2</v>
      </c>
      <c r="AG760" s="270">
        <v>14.769359476732145</v>
      </c>
      <c r="AH760" s="270">
        <v>34.590131611423757</v>
      </c>
      <c r="AI760" s="270">
        <v>4.4602232944790074</v>
      </c>
      <c r="AJ760" s="270">
        <v>8.6475597389872583</v>
      </c>
      <c r="AK760" s="270">
        <v>179.45466348699784</v>
      </c>
      <c r="AL760" s="270">
        <v>21.098966364201452</v>
      </c>
      <c r="AM760" s="270">
        <v>2.7631839845413353</v>
      </c>
      <c r="AN760" s="270">
        <v>119.19203355862358</v>
      </c>
      <c r="AO760" s="270">
        <v>3.451693722426179</v>
      </c>
      <c r="AP760" s="270">
        <v>1379.2529529222172</v>
      </c>
      <c r="AQ760" s="270">
        <v>0.86645487492981976</v>
      </c>
      <c r="AR760" s="270">
        <v>1.5742088167570498</v>
      </c>
      <c r="AS760" s="270">
        <v>0.18147085659717882</v>
      </c>
      <c r="AT760" s="270">
        <v>0.86730412592513073</v>
      </c>
      <c r="AU760" s="270">
        <v>3.7615986937905843</v>
      </c>
      <c r="AV760" s="270">
        <v>0.14490382453138023</v>
      </c>
      <c r="AW760" s="270">
        <v>0.35027650977110281</v>
      </c>
      <c r="AX760" s="270">
        <v>4.6434456180588932E-2</v>
      </c>
      <c r="AY760" s="270">
        <v>0.28755869160627584</v>
      </c>
      <c r="AZ760" s="270">
        <v>4.245640505210295E-2</v>
      </c>
      <c r="BA760" s="270">
        <v>17.50340961221907</v>
      </c>
      <c r="BB760" s="270">
        <v>29.27084918413302</v>
      </c>
      <c r="BC760" s="270">
        <v>32.159850401209688</v>
      </c>
      <c r="BD760" s="270">
        <v>52.817944217619889</v>
      </c>
      <c r="BE760" s="270">
        <v>39.888423353488129</v>
      </c>
      <c r="BF760" s="270">
        <v>170.7342234771898</v>
      </c>
      <c r="BG760" s="26"/>
    </row>
    <row r="761" spans="1:59" s="96" customFormat="1" ht="12.75" x14ac:dyDescent="0.2">
      <c r="A761" s="13">
        <v>1.25000000000001</v>
      </c>
      <c r="B761" s="279">
        <v>860</v>
      </c>
      <c r="C761" s="408">
        <v>21.033648633471401</v>
      </c>
      <c r="D761" s="408">
        <v>27.887036955163101</v>
      </c>
      <c r="E761" s="408"/>
      <c r="F761" s="408">
        <v>7.0551543838997102</v>
      </c>
      <c r="G761" s="408"/>
      <c r="H761" s="408"/>
      <c r="I761" s="408">
        <v>41.936937650809</v>
      </c>
      <c r="J761" s="408">
        <v>1.03321216371645</v>
      </c>
      <c r="K761" s="408"/>
      <c r="L761" s="408"/>
      <c r="M761" s="408"/>
      <c r="N761" s="408"/>
      <c r="O761" s="411">
        <v>1.0540102129403099</v>
      </c>
      <c r="P761" s="417">
        <v>7.1197277941620403</v>
      </c>
      <c r="Q761" s="237">
        <v>70.899296664672534</v>
      </c>
      <c r="R761" s="237">
        <v>0</v>
      </c>
      <c r="S761" s="237">
        <v>16.483723292186234</v>
      </c>
      <c r="T761" s="237">
        <v>1.4084880056532523</v>
      </c>
      <c r="U761" s="237">
        <v>0.34691713778797678</v>
      </c>
      <c r="V761" s="237">
        <v>2.3408525000135501</v>
      </c>
      <c r="W761" s="237">
        <v>5.426516431947169</v>
      </c>
      <c r="X761" s="412">
        <v>3.0942059677392715</v>
      </c>
      <c r="Y761" s="270">
        <v>0.58892036989668517</v>
      </c>
      <c r="Z761" s="270">
        <v>59.552069939233512</v>
      </c>
      <c r="AA761" s="270">
        <v>22758.526381342701</v>
      </c>
      <c r="AB761" s="270">
        <v>197.95483261809792</v>
      </c>
      <c r="AC761" s="270">
        <v>2.3756968156195022</v>
      </c>
      <c r="AD761" s="270">
        <v>0.70631737882493029</v>
      </c>
      <c r="AE761" s="270">
        <v>1.7056799004709062</v>
      </c>
      <c r="AF761" s="270">
        <v>7.8407931962947583E-2</v>
      </c>
      <c r="AG761" s="270">
        <v>15.203479937009037</v>
      </c>
      <c r="AH761" s="270">
        <v>36.226165925102968</v>
      </c>
      <c r="AI761" s="270">
        <v>4.7566473847822417</v>
      </c>
      <c r="AJ761" s="270">
        <v>8.7911018035561241</v>
      </c>
      <c r="AK761" s="270">
        <v>189.44407115086372</v>
      </c>
      <c r="AL761" s="270">
        <v>23.062937591539242</v>
      </c>
      <c r="AM761" s="270">
        <v>2.8333699716777665</v>
      </c>
      <c r="AN761" s="270">
        <v>117.29091979500971</v>
      </c>
      <c r="AO761" s="270">
        <v>3.4796257108494686</v>
      </c>
      <c r="AP761" s="270">
        <v>1339.8153787826345</v>
      </c>
      <c r="AQ761" s="270">
        <v>0.88105258393678598</v>
      </c>
      <c r="AR761" s="270">
        <v>1.5349419502499027</v>
      </c>
      <c r="AS761" s="270">
        <v>0.1744863856772654</v>
      </c>
      <c r="AT761" s="270">
        <v>0.82648671997464784</v>
      </c>
      <c r="AU761" s="270">
        <v>3.5705988242289939</v>
      </c>
      <c r="AV761" s="270">
        <v>0.13734023441677179</v>
      </c>
      <c r="AW761" s="270">
        <v>0.33086429192004857</v>
      </c>
      <c r="AX761" s="270">
        <v>4.3765355983696991E-2</v>
      </c>
      <c r="AY761" s="270">
        <v>0.27065595483517174</v>
      </c>
      <c r="AZ761" s="270">
        <v>3.99225094802425E-2</v>
      </c>
      <c r="BA761" s="270">
        <v>16.650453190454144</v>
      </c>
      <c r="BB761" s="270">
        <v>32.983895769078622</v>
      </c>
      <c r="BC761" s="270">
        <v>33.791070057473597</v>
      </c>
      <c r="BD761" s="270">
        <v>51.254262948340887</v>
      </c>
      <c r="BE761" s="270">
        <v>38.754211732955049</v>
      </c>
      <c r="BF761" s="270">
        <v>172.32818550110591</v>
      </c>
      <c r="BG761" s="26"/>
    </row>
    <row r="762" spans="1:59" s="96" customFormat="1" ht="12.75" x14ac:dyDescent="0.2">
      <c r="A762" s="13">
        <v>1.3</v>
      </c>
      <c r="B762" s="279">
        <v>860</v>
      </c>
      <c r="C762" s="408">
        <v>20.617943581730099</v>
      </c>
      <c r="D762" s="408">
        <v>27.6395177040487</v>
      </c>
      <c r="E762" s="408"/>
      <c r="F762" s="408">
        <v>6.3699041722405099</v>
      </c>
      <c r="G762" s="408"/>
      <c r="H762" s="408"/>
      <c r="I762" s="408">
        <v>42.920206010237003</v>
      </c>
      <c r="J762" s="408">
        <v>1.3984183312585301</v>
      </c>
      <c r="K762" s="408"/>
      <c r="L762" s="408"/>
      <c r="M762" s="408"/>
      <c r="N762" s="408"/>
      <c r="O762" s="411">
        <v>1.0540102004851699</v>
      </c>
      <c r="P762" s="417">
        <v>7.2632780183746304</v>
      </c>
      <c r="Q762" s="237">
        <v>70.886483771460945</v>
      </c>
      <c r="R762" s="237">
        <v>0</v>
      </c>
      <c r="S762" s="237">
        <v>16.590945107386617</v>
      </c>
      <c r="T762" s="237">
        <v>1.259921120749282</v>
      </c>
      <c r="U762" s="237">
        <v>0.3153406377760169</v>
      </c>
      <c r="V762" s="237">
        <v>2.268999478709492</v>
      </c>
      <c r="W762" s="237">
        <v>5.5244523113662556</v>
      </c>
      <c r="X762" s="412">
        <v>3.1538575725514004</v>
      </c>
      <c r="Y762" s="270">
        <v>0.60210302978955388</v>
      </c>
      <c r="Z762" s="270">
        <v>60.845622546522968</v>
      </c>
      <c r="AA762" s="270">
        <v>23356.227017826532</v>
      </c>
      <c r="AB762" s="270">
        <v>206.03209435391568</v>
      </c>
      <c r="AC762" s="270">
        <v>2.423844008363464</v>
      </c>
      <c r="AD762" s="270">
        <v>0.72032034460078809</v>
      </c>
      <c r="AE762" s="270">
        <v>1.7105296201310445</v>
      </c>
      <c r="AF762" s="270">
        <v>7.8551628955349284E-2</v>
      </c>
      <c r="AG762" s="270">
        <v>15.594824343011222</v>
      </c>
      <c r="AH762" s="270">
        <v>36.985780692804255</v>
      </c>
      <c r="AI762" s="270">
        <v>4.8323031990193419</v>
      </c>
      <c r="AJ762" s="270">
        <v>9.0841314919992708</v>
      </c>
      <c r="AK762" s="270">
        <v>203.96905493195601</v>
      </c>
      <c r="AL762" s="270">
        <v>23.340892514050527</v>
      </c>
      <c r="AM762" s="270">
        <v>2.8095243896361737</v>
      </c>
      <c r="AN762" s="270">
        <v>117.22899963437641</v>
      </c>
      <c r="AO762" s="270">
        <v>3.4856031796007745</v>
      </c>
      <c r="AP762" s="270">
        <v>1334.1353068009632</v>
      </c>
      <c r="AQ762" s="270">
        <v>0.88484132608183996</v>
      </c>
      <c r="AR762" s="270">
        <v>1.5088094706130655</v>
      </c>
      <c r="AS762" s="270">
        <v>0.17118240284577479</v>
      </c>
      <c r="AT762" s="270">
        <v>0.80991097487327468</v>
      </c>
      <c r="AU762" s="270">
        <v>3.4973134949735276</v>
      </c>
      <c r="AV762" s="270">
        <v>0.13449823505888567</v>
      </c>
      <c r="AW762" s="270">
        <v>0.32389037424349287</v>
      </c>
      <c r="AX762" s="270">
        <v>4.2832885455103956E-2</v>
      </c>
      <c r="AY762" s="270">
        <v>0.26485460536293259</v>
      </c>
      <c r="AZ762" s="270">
        <v>3.9063835876698608E-2</v>
      </c>
      <c r="BA762" s="270">
        <v>16.294869336329356</v>
      </c>
      <c r="BB762" s="270">
        <v>32.752755022477771</v>
      </c>
      <c r="BC762" s="270">
        <v>34.049605442198853</v>
      </c>
      <c r="BD762" s="270">
        <v>51.427801846991024</v>
      </c>
      <c r="BE762" s="270">
        <v>38.436677528268838</v>
      </c>
      <c r="BF762" s="270">
        <v>169.95761224642999</v>
      </c>
      <c r="BG762" s="26"/>
    </row>
    <row r="763" spans="1:59" s="96" customFormat="1" ht="12.75" x14ac:dyDescent="0.2">
      <c r="A763" s="13">
        <v>1.35</v>
      </c>
      <c r="B763" s="279">
        <v>860</v>
      </c>
      <c r="C763" s="408">
        <v>20.225220711091598</v>
      </c>
      <c r="D763" s="408">
        <v>27.5145758129161</v>
      </c>
      <c r="E763" s="408"/>
      <c r="F763" s="408">
        <v>5.8000990816556097</v>
      </c>
      <c r="G763" s="408"/>
      <c r="H763" s="408"/>
      <c r="I763" s="408">
        <v>43.6791802723301</v>
      </c>
      <c r="J763" s="408">
        <v>1.7269139137230001</v>
      </c>
      <c r="K763" s="408"/>
      <c r="L763" s="408"/>
      <c r="M763" s="408"/>
      <c r="N763" s="408"/>
      <c r="O763" s="411">
        <v>1.0540102082835501</v>
      </c>
      <c r="P763" s="417">
        <v>7.4043122633965099</v>
      </c>
      <c r="Q763" s="237">
        <v>70.851315322849516</v>
      </c>
      <c r="R763" s="237">
        <v>0</v>
      </c>
      <c r="S763" s="237">
        <v>16.67955991482075</v>
      </c>
      <c r="T763" s="237">
        <v>1.1495534000695953</v>
      </c>
      <c r="U763" s="237">
        <v>0.2867788452292796</v>
      </c>
      <c r="V763" s="237">
        <v>2.2189003740064739</v>
      </c>
      <c r="W763" s="237">
        <v>5.600580096811858</v>
      </c>
      <c r="X763" s="412">
        <v>3.213312046212534</v>
      </c>
      <c r="Y763" s="270">
        <v>0.61490347563366254</v>
      </c>
      <c r="Z763" s="270">
        <v>62.101834356102763</v>
      </c>
      <c r="AA763" s="270">
        <v>23928.815056108608</v>
      </c>
      <c r="AB763" s="270">
        <v>213.64586759433732</v>
      </c>
      <c r="AC763" s="270">
        <v>2.4693766375864832</v>
      </c>
      <c r="AD763" s="270">
        <v>0.73386164458589109</v>
      </c>
      <c r="AE763" s="270">
        <v>1.7150237919068358</v>
      </c>
      <c r="AF763" s="270">
        <v>7.8690309562105321E-2</v>
      </c>
      <c r="AG763" s="270">
        <v>15.966362521149543</v>
      </c>
      <c r="AH763" s="270">
        <v>37.706838813026877</v>
      </c>
      <c r="AI763" s="270">
        <v>4.9042239439583541</v>
      </c>
      <c r="AJ763" s="270">
        <v>9.3595859794198191</v>
      </c>
      <c r="AK763" s="270">
        <v>218.02255424547948</v>
      </c>
      <c r="AL763" s="270">
        <v>23.611598826843721</v>
      </c>
      <c r="AM763" s="270">
        <v>2.7933603561867524</v>
      </c>
      <c r="AN763" s="270">
        <v>117.329309538323</v>
      </c>
      <c r="AO763" s="270">
        <v>3.494268550214028</v>
      </c>
      <c r="AP763" s="270">
        <v>1329.906704843806</v>
      </c>
      <c r="AQ763" s="270">
        <v>0.88890729294522863</v>
      </c>
      <c r="AR763" s="270">
        <v>1.4895543217719249</v>
      </c>
      <c r="AS763" s="270">
        <v>0.16873690514511835</v>
      </c>
      <c r="AT763" s="270">
        <v>0.79762368473919154</v>
      </c>
      <c r="AU763" s="270">
        <v>3.4429686630139882</v>
      </c>
      <c r="AV763" s="270">
        <v>0.13239054024797006</v>
      </c>
      <c r="AW763" s="270">
        <v>0.3187178297659749</v>
      </c>
      <c r="AX763" s="270">
        <v>4.2141299097036546E-2</v>
      </c>
      <c r="AY763" s="270">
        <v>0.26055225990100439</v>
      </c>
      <c r="AZ763" s="270">
        <v>3.8427098944753435E-2</v>
      </c>
      <c r="BA763" s="270">
        <v>16.03124996102402</v>
      </c>
      <c r="BB763" s="270">
        <v>32.572729103834298</v>
      </c>
      <c r="BC763" s="270">
        <v>34.216963399913034</v>
      </c>
      <c r="BD763" s="270">
        <v>51.586534676191256</v>
      </c>
      <c r="BE763" s="270">
        <v>38.173319425964316</v>
      </c>
      <c r="BF763" s="270">
        <v>168.1788385497284</v>
      </c>
      <c r="BG763" s="26"/>
    </row>
    <row r="764" spans="1:59" s="96" customFormat="1" ht="12.75" x14ac:dyDescent="0.2">
      <c r="A764" s="13">
        <v>1.3999999999999899</v>
      </c>
      <c r="B764" s="279">
        <v>860</v>
      </c>
      <c r="C764" s="408">
        <v>19.846616000693999</v>
      </c>
      <c r="D764" s="408">
        <v>27.4007581078125</v>
      </c>
      <c r="E764" s="408"/>
      <c r="F764" s="408">
        <v>5.2087179189961503</v>
      </c>
      <c r="G764" s="408"/>
      <c r="H764" s="408"/>
      <c r="I764" s="408">
        <v>44.428148582302299</v>
      </c>
      <c r="J764" s="408">
        <v>2.06174918856042</v>
      </c>
      <c r="K764" s="408"/>
      <c r="L764" s="408"/>
      <c r="M764" s="408"/>
      <c r="N764" s="408"/>
      <c r="O764" s="411">
        <v>1.05401020163464</v>
      </c>
      <c r="P764" s="417">
        <v>7.5455615197258501</v>
      </c>
      <c r="Q764" s="237">
        <v>70.820952358067913</v>
      </c>
      <c r="R764" s="237">
        <v>0</v>
      </c>
      <c r="S764" s="237">
        <v>16.753688307344621</v>
      </c>
      <c r="T764" s="237">
        <v>1.0574182199192241</v>
      </c>
      <c r="U764" s="237">
        <v>0.26632826480202437</v>
      </c>
      <c r="V764" s="237">
        <v>2.138333776970661</v>
      </c>
      <c r="W764" s="237">
        <v>5.6933799496672224</v>
      </c>
      <c r="X764" s="412">
        <v>3.2698991232283441</v>
      </c>
      <c r="Y764" s="270">
        <v>0.62788189981502884</v>
      </c>
      <c r="Z764" s="270">
        <v>63.371582949561493</v>
      </c>
      <c r="AA764" s="270">
        <v>24520.164365856155</v>
      </c>
      <c r="AB764" s="270">
        <v>221.91176110198543</v>
      </c>
      <c r="AC764" s="270">
        <v>2.5152583703194789</v>
      </c>
      <c r="AD764" s="270">
        <v>0.74751347660840806</v>
      </c>
      <c r="AE764" s="270">
        <v>1.7194633089299629</v>
      </c>
      <c r="AF764" s="270">
        <v>7.8824722022496144E-2</v>
      </c>
      <c r="AG764" s="270">
        <v>16.351607254681316</v>
      </c>
      <c r="AH764" s="270">
        <v>38.447010923249358</v>
      </c>
      <c r="AI764" s="270">
        <v>4.9771918007538538</v>
      </c>
      <c r="AJ764" s="270">
        <v>9.6532260081875911</v>
      </c>
      <c r="AK764" s="270">
        <v>234.69381349441508</v>
      </c>
      <c r="AL764" s="270">
        <v>23.883834708474204</v>
      </c>
      <c r="AM764" s="270">
        <v>2.777454541873698</v>
      </c>
      <c r="AN764" s="270">
        <v>117.41099464213703</v>
      </c>
      <c r="AO764" s="270">
        <v>3.5022683101311101</v>
      </c>
      <c r="AP764" s="270">
        <v>1325.7289059746718</v>
      </c>
      <c r="AQ764" s="270">
        <v>0.89337417446920631</v>
      </c>
      <c r="AR764" s="270">
        <v>1.4709850933732345</v>
      </c>
      <c r="AS764" s="270">
        <v>0.16638736986327438</v>
      </c>
      <c r="AT764" s="270">
        <v>0.78584414564049132</v>
      </c>
      <c r="AU764" s="270">
        <v>3.3909165798795238</v>
      </c>
      <c r="AV764" s="270">
        <v>0.13037241546585346</v>
      </c>
      <c r="AW764" s="270">
        <v>0.31376875464276155</v>
      </c>
      <c r="AX764" s="270">
        <v>4.1479878213806033E-2</v>
      </c>
      <c r="AY764" s="270">
        <v>0.25643856291727141</v>
      </c>
      <c r="AZ764" s="270">
        <v>3.7818362755508143E-2</v>
      </c>
      <c r="BA764" s="270">
        <v>15.779179320870572</v>
      </c>
      <c r="BB764" s="270">
        <v>32.393360816796857</v>
      </c>
      <c r="BC764" s="270">
        <v>34.381620437137002</v>
      </c>
      <c r="BD764" s="270">
        <v>51.749103795070617</v>
      </c>
      <c r="BE764" s="270">
        <v>37.911557621563361</v>
      </c>
      <c r="BF764" s="270">
        <v>166.44602337429436</v>
      </c>
      <c r="BG764" s="26"/>
    </row>
    <row r="765" spans="1:59" s="96" customFormat="1" ht="12.75" x14ac:dyDescent="0.2">
      <c r="A765" s="13">
        <v>1.45</v>
      </c>
      <c r="B765" s="279">
        <v>860</v>
      </c>
      <c r="C765" s="408">
        <v>19.480106891177002</v>
      </c>
      <c r="D765" s="408">
        <v>27.411884205394799</v>
      </c>
      <c r="E765" s="408"/>
      <c r="F765" s="408">
        <v>4.6407760834669496</v>
      </c>
      <c r="G765" s="408"/>
      <c r="H765" s="408"/>
      <c r="I765" s="408">
        <v>45.0357331105809</v>
      </c>
      <c r="J765" s="408">
        <v>2.37748949220674</v>
      </c>
      <c r="K765" s="408"/>
      <c r="L765" s="408"/>
      <c r="M765" s="408"/>
      <c r="N765" s="408"/>
      <c r="O765" s="411">
        <v>1.0540102171736101</v>
      </c>
      <c r="P765" s="417">
        <v>7.6875272271935202</v>
      </c>
      <c r="Q765" s="237">
        <v>70.790775583928465</v>
      </c>
      <c r="R765" s="237">
        <v>0</v>
      </c>
      <c r="S765" s="237">
        <v>16.813947034845437</v>
      </c>
      <c r="T765" s="237">
        <v>0.98166984501914301</v>
      </c>
      <c r="U765" s="237">
        <v>0.24683790853208504</v>
      </c>
      <c r="V765" s="237">
        <v>2.0699412734848326</v>
      </c>
      <c r="W765" s="237">
        <v>5.7645708067022552</v>
      </c>
      <c r="X765" s="412">
        <v>3.3322575474877949</v>
      </c>
      <c r="Y765" s="270">
        <v>0.64095601843464589</v>
      </c>
      <c r="Z765" s="270">
        <v>64.646596458462952</v>
      </c>
      <c r="AA765" s="270">
        <v>25119.377047470043</v>
      </c>
      <c r="AB765" s="270">
        <v>230.49645968401418</v>
      </c>
      <c r="AC765" s="270">
        <v>2.5599918636566477</v>
      </c>
      <c r="AD765" s="270">
        <v>0.76117095004722202</v>
      </c>
      <c r="AE765" s="270">
        <v>1.7238080918030387</v>
      </c>
      <c r="AF765" s="270">
        <v>7.8957479541536535E-2</v>
      </c>
      <c r="AG765" s="270">
        <v>16.74142354310575</v>
      </c>
      <c r="AH765" s="270">
        <v>39.192794538646659</v>
      </c>
      <c r="AI765" s="270">
        <v>5.0502720685196891</v>
      </c>
      <c r="AJ765" s="270">
        <v>9.9546303209874036</v>
      </c>
      <c r="AK765" s="270">
        <v>253.30023612234433</v>
      </c>
      <c r="AL765" s="270">
        <v>24.161105310428901</v>
      </c>
      <c r="AM765" s="270">
        <v>2.7662877468393994</v>
      </c>
      <c r="AN765" s="270">
        <v>117.59615393070492</v>
      </c>
      <c r="AO765" s="270">
        <v>3.5117274416776585</v>
      </c>
      <c r="AP765" s="270">
        <v>1322.4070938399618</v>
      </c>
      <c r="AQ765" s="270">
        <v>0.89881651607775093</v>
      </c>
      <c r="AR765" s="270">
        <v>1.4564481677589447</v>
      </c>
      <c r="AS765" s="270">
        <v>0.16453847034861657</v>
      </c>
      <c r="AT765" s="270">
        <v>0.77655994674394335</v>
      </c>
      <c r="AU765" s="270">
        <v>3.3498783859255816</v>
      </c>
      <c r="AV765" s="270">
        <v>0.12878119683212072</v>
      </c>
      <c r="AW765" s="270">
        <v>0.30986665471349906</v>
      </c>
      <c r="AX765" s="270">
        <v>4.095845437030899E-2</v>
      </c>
      <c r="AY765" s="270">
        <v>0.25319609827405515</v>
      </c>
      <c r="AZ765" s="270">
        <v>3.733862875218006E-2</v>
      </c>
      <c r="BA765" s="270">
        <v>15.580630679780153</v>
      </c>
      <c r="BB765" s="270">
        <v>32.2332030464732</v>
      </c>
      <c r="BC765" s="270">
        <v>34.459337208886993</v>
      </c>
      <c r="BD765" s="270">
        <v>51.903507831112492</v>
      </c>
      <c r="BE765" s="270">
        <v>37.661864781538554</v>
      </c>
      <c r="BF765" s="270">
        <v>165.03520649367528</v>
      </c>
      <c r="BG765" s="26"/>
    </row>
    <row r="766" spans="1:59" s="96" customFormat="1" ht="12.75" x14ac:dyDescent="0.2">
      <c r="A766" s="13">
        <v>1.5</v>
      </c>
      <c r="B766" s="279">
        <v>860</v>
      </c>
      <c r="C766" s="408">
        <v>19.1267453503913</v>
      </c>
      <c r="D766" s="408">
        <v>27.4891541448035</v>
      </c>
      <c r="E766" s="408"/>
      <c r="F766" s="408">
        <v>4.0589852787544096</v>
      </c>
      <c r="G766" s="408"/>
      <c r="H766" s="408"/>
      <c r="I766" s="408">
        <v>45.583697083414201</v>
      </c>
      <c r="J766" s="408">
        <v>2.6874079355398801</v>
      </c>
      <c r="K766" s="408"/>
      <c r="L766" s="408"/>
      <c r="M766" s="408"/>
      <c r="N766" s="408"/>
      <c r="O766" s="411">
        <v>1.05401020709682</v>
      </c>
      <c r="P766" s="417">
        <v>7.8295523930733104</v>
      </c>
      <c r="Q766" s="237">
        <v>70.753170085421942</v>
      </c>
      <c r="R766" s="237">
        <v>0</v>
      </c>
      <c r="S766" s="237">
        <v>16.871957530833043</v>
      </c>
      <c r="T766" s="237">
        <v>0.91244863410282828</v>
      </c>
      <c r="U766" s="237">
        <v>0.22652698569139754</v>
      </c>
      <c r="V766" s="237">
        <v>2.0148812794322204</v>
      </c>
      <c r="W766" s="237">
        <v>5.8246932082531506</v>
      </c>
      <c r="X766" s="412">
        <v>3.396322276265419</v>
      </c>
      <c r="Y766" s="270">
        <v>0.65418109767910637</v>
      </c>
      <c r="Z766" s="270">
        <v>65.93105543292485</v>
      </c>
      <c r="AA766" s="270">
        <v>25736.144366224191</v>
      </c>
      <c r="AB766" s="270">
        <v>239.77771454384197</v>
      </c>
      <c r="AC766" s="270">
        <v>2.6042688216379544</v>
      </c>
      <c r="AD766" s="270">
        <v>0.77488713612132021</v>
      </c>
      <c r="AE766" s="270">
        <v>1.7281024078413418</v>
      </c>
      <c r="AF766" s="270">
        <v>7.9087042670440588E-2</v>
      </c>
      <c r="AG766" s="270">
        <v>17.143935438761364</v>
      </c>
      <c r="AH766" s="270">
        <v>39.956322250709654</v>
      </c>
      <c r="AI766" s="270">
        <v>5.1242675250944876</v>
      </c>
      <c r="AJ766" s="270">
        <v>10.274605066578433</v>
      </c>
      <c r="AK766" s="270">
        <v>275.55866649929078</v>
      </c>
      <c r="AL766" s="270">
        <v>24.442330472500121</v>
      </c>
      <c r="AM766" s="270">
        <v>2.7569458627372376</v>
      </c>
      <c r="AN766" s="270">
        <v>117.80804040456201</v>
      </c>
      <c r="AO766" s="270">
        <v>3.521220740413745</v>
      </c>
      <c r="AP766" s="270">
        <v>1319.4156633005475</v>
      </c>
      <c r="AQ766" s="270">
        <v>0.90505037068427707</v>
      </c>
      <c r="AR766" s="270">
        <v>1.4436266187084443</v>
      </c>
      <c r="AS766" s="270">
        <v>0.16290626210833364</v>
      </c>
      <c r="AT766" s="270">
        <v>0.76836597403843798</v>
      </c>
      <c r="AU766" s="270">
        <v>3.3136702035205707</v>
      </c>
      <c r="AV766" s="270">
        <v>0.12737743538354537</v>
      </c>
      <c r="AW766" s="270">
        <v>0.3064256327770486</v>
      </c>
      <c r="AX766" s="270">
        <v>4.0498785714293072E-2</v>
      </c>
      <c r="AY766" s="270">
        <v>0.25033828657784024</v>
      </c>
      <c r="AZ766" s="270">
        <v>3.6915875015643924E-2</v>
      </c>
      <c r="BA766" s="270">
        <v>15.405715041721463</v>
      </c>
      <c r="BB766" s="270">
        <v>32.076962243230618</v>
      </c>
      <c r="BC766" s="270">
        <v>34.493386647310729</v>
      </c>
      <c r="BD766" s="270">
        <v>52.055542162758812</v>
      </c>
      <c r="BE766" s="270">
        <v>37.411932832081241</v>
      </c>
      <c r="BF766" s="270">
        <v>163.7513624243557</v>
      </c>
      <c r="BG766" s="26"/>
    </row>
    <row r="767" spans="1:59" s="96" customFormat="1" ht="12.75" x14ac:dyDescent="0.2">
      <c r="A767" s="13">
        <v>1.55</v>
      </c>
      <c r="B767" s="279">
        <v>860</v>
      </c>
      <c r="C767" s="408">
        <v>18.752590993818799</v>
      </c>
      <c r="D767" s="408">
        <v>27.689817298491899</v>
      </c>
      <c r="E767" s="408"/>
      <c r="F767" s="408">
        <v>3.49257137850535</v>
      </c>
      <c r="G767" s="408"/>
      <c r="H767" s="408"/>
      <c r="I767" s="408">
        <v>46.024539421396597</v>
      </c>
      <c r="J767" s="408">
        <v>2.9864706985051499</v>
      </c>
      <c r="K767" s="408"/>
      <c r="L767" s="408"/>
      <c r="M767" s="408"/>
      <c r="N767" s="408"/>
      <c r="O767" s="411">
        <v>1.0540102092822301</v>
      </c>
      <c r="P767" s="417">
        <v>7.9857691716656802</v>
      </c>
      <c r="Q767" s="237">
        <v>70.726933188229765</v>
      </c>
      <c r="R767" s="237">
        <v>0</v>
      </c>
      <c r="S767" s="237">
        <v>16.938770039067801</v>
      </c>
      <c r="T767" s="237">
        <v>0.83066577165867428</v>
      </c>
      <c r="U767" s="237">
        <v>0.20794141187388701</v>
      </c>
      <c r="V767" s="237">
        <v>1.960848374746067</v>
      </c>
      <c r="W767" s="237">
        <v>5.8604483301851573</v>
      </c>
      <c r="X767" s="412">
        <v>3.4743928842386316</v>
      </c>
      <c r="Y767" s="270">
        <v>0.66863144068585501</v>
      </c>
      <c r="Z767" s="270">
        <v>67.332353414569823</v>
      </c>
      <c r="AA767" s="270">
        <v>26406.042835609132</v>
      </c>
      <c r="AB767" s="270">
        <v>249.8874564050364</v>
      </c>
      <c r="AC767" s="270">
        <v>2.650963682689901</v>
      </c>
      <c r="AD767" s="270">
        <v>0.78977504088541661</v>
      </c>
      <c r="AE767" s="270">
        <v>1.7326072639346226</v>
      </c>
      <c r="AF767" s="270">
        <v>7.9226692452350173E-2</v>
      </c>
      <c r="AG767" s="270">
        <v>17.578083187010488</v>
      </c>
      <c r="AH767" s="270">
        <v>40.77740558882131</v>
      </c>
      <c r="AI767" s="270">
        <v>5.2035318896749025</v>
      </c>
      <c r="AJ767" s="270">
        <v>10.620192047174072</v>
      </c>
      <c r="AK767" s="270">
        <v>301.53043532997611</v>
      </c>
      <c r="AL767" s="270">
        <v>24.749517588393417</v>
      </c>
      <c r="AM767" s="270">
        <v>2.7517697456458623</v>
      </c>
      <c r="AN767" s="270">
        <v>118.15945508224638</v>
      </c>
      <c r="AO767" s="270">
        <v>3.533493623539965</v>
      </c>
      <c r="AP767" s="270">
        <v>1317.1071233250318</v>
      </c>
      <c r="AQ767" s="270">
        <v>0.91231397571131823</v>
      </c>
      <c r="AR767" s="270">
        <v>1.4337583312119635</v>
      </c>
      <c r="AS767" s="270">
        <v>0.16163172646363222</v>
      </c>
      <c r="AT767" s="270">
        <v>0.76193297462026455</v>
      </c>
      <c r="AU767" s="270">
        <v>3.2851992325424395</v>
      </c>
      <c r="AV767" s="270">
        <v>0.12627310745906872</v>
      </c>
      <c r="AW767" s="270">
        <v>0.30371656913855061</v>
      </c>
      <c r="AX767" s="270">
        <v>4.0136826517818913E-2</v>
      </c>
      <c r="AY767" s="270">
        <v>0.24808806455851154</v>
      </c>
      <c r="AZ767" s="270">
        <v>3.6583059704142842E-2</v>
      </c>
      <c r="BA767" s="270">
        <v>15.268168912026646</v>
      </c>
      <c r="BB767" s="270">
        <v>31.932530319778554</v>
      </c>
      <c r="BC767" s="270">
        <v>34.441177908273552</v>
      </c>
      <c r="BD767" s="270">
        <v>52.20344067909533</v>
      </c>
      <c r="BE767" s="270">
        <v>37.162264127401151</v>
      </c>
      <c r="BF767" s="270">
        <v>162.6995919648424</v>
      </c>
      <c r="BG767" s="26"/>
    </row>
    <row r="768" spans="1:59" s="96" customFormat="1" ht="12.75" x14ac:dyDescent="0.2">
      <c r="A768" s="13">
        <v>1.6</v>
      </c>
      <c r="B768" s="279">
        <v>860</v>
      </c>
      <c r="C768" s="408">
        <v>18.407047627700599</v>
      </c>
      <c r="D768" s="408">
        <v>27.8969629673045</v>
      </c>
      <c r="E768" s="408"/>
      <c r="F768" s="408">
        <v>2.8896790206163798</v>
      </c>
      <c r="G768" s="408"/>
      <c r="H768" s="408"/>
      <c r="I768" s="408">
        <v>46.4641558060584</v>
      </c>
      <c r="J768" s="408">
        <v>3.28814437362196</v>
      </c>
      <c r="K768" s="408"/>
      <c r="L768" s="408"/>
      <c r="M768" s="408"/>
      <c r="N768" s="408"/>
      <c r="O768" s="411">
        <v>1.0540102046982001</v>
      </c>
      <c r="P768" s="417">
        <v>8.1356801377519208</v>
      </c>
      <c r="Q768" s="237">
        <v>70.69785933375023</v>
      </c>
      <c r="R768" s="237">
        <v>0</v>
      </c>
      <c r="S768" s="237">
        <v>16.986708489958037</v>
      </c>
      <c r="T768" s="237">
        <v>0.77011259450403602</v>
      </c>
      <c r="U768" s="237">
        <v>0.19296681103686339</v>
      </c>
      <c r="V768" s="237">
        <v>1.8951905872610735</v>
      </c>
      <c r="W768" s="237">
        <v>5.8973610681708948</v>
      </c>
      <c r="X768" s="412">
        <v>3.5598011153188907</v>
      </c>
      <c r="Y768" s="270">
        <v>0.68280620225329369</v>
      </c>
      <c r="Z768" s="270">
        <v>68.699281767237096</v>
      </c>
      <c r="AA768" s="270">
        <v>27084.449913459943</v>
      </c>
      <c r="AB768" s="270">
        <v>260.98916234021192</v>
      </c>
      <c r="AC768" s="270">
        <v>2.6962170254888487</v>
      </c>
      <c r="AD768" s="270">
        <v>0.80426440081553874</v>
      </c>
      <c r="AE768" s="270">
        <v>1.7369515939099704</v>
      </c>
      <c r="AF768" s="270">
        <v>7.935649633824271E-2</v>
      </c>
      <c r="AG768" s="270">
        <v>18.021640171104551</v>
      </c>
      <c r="AH768" s="270">
        <v>41.605145646795755</v>
      </c>
      <c r="AI768" s="270">
        <v>5.282128014552474</v>
      </c>
      <c r="AJ768" s="270">
        <v>10.989533461959907</v>
      </c>
      <c r="AK768" s="270">
        <v>334.71208291692028</v>
      </c>
      <c r="AL768" s="270">
        <v>25.050343961147462</v>
      </c>
      <c r="AM768" s="270">
        <v>2.7460246884365715</v>
      </c>
      <c r="AN768" s="270">
        <v>118.45428849107275</v>
      </c>
      <c r="AO768" s="270">
        <v>3.5440142329600488</v>
      </c>
      <c r="AP768" s="270">
        <v>1314.7363135279702</v>
      </c>
      <c r="AQ768" s="270">
        <v>0.92013193001554272</v>
      </c>
      <c r="AR768" s="270">
        <v>1.4239214923332155</v>
      </c>
      <c r="AS768" s="270">
        <v>0.16037044732674846</v>
      </c>
      <c r="AT768" s="270">
        <v>0.75558988915218239</v>
      </c>
      <c r="AU768" s="270">
        <v>3.2571652422273312</v>
      </c>
      <c r="AV768" s="270">
        <v>0.12518624952460999</v>
      </c>
      <c r="AW768" s="270">
        <v>0.3010531858581495</v>
      </c>
      <c r="AX768" s="270">
        <v>3.9781178876812887E-2</v>
      </c>
      <c r="AY768" s="270">
        <v>0.24587774647456895</v>
      </c>
      <c r="AZ768" s="270">
        <v>3.6256192883124601E-2</v>
      </c>
      <c r="BA768" s="270">
        <v>15.1330579846283</v>
      </c>
      <c r="BB768" s="270">
        <v>31.783549684202413</v>
      </c>
      <c r="BC768" s="270">
        <v>34.38875315277857</v>
      </c>
      <c r="BD768" s="270">
        <v>52.352619139505769</v>
      </c>
      <c r="BE768" s="270">
        <v>36.910309847713705</v>
      </c>
      <c r="BF768" s="270">
        <v>161.63918120312968</v>
      </c>
      <c r="BG768" s="26"/>
    </row>
    <row r="769" spans="1:59" s="96" customFormat="1" ht="12.75" x14ac:dyDescent="0.2">
      <c r="A769" s="13">
        <v>1.6500000000000099</v>
      </c>
      <c r="B769" s="279">
        <v>860</v>
      </c>
      <c r="C769" s="408">
        <v>18.064218654913599</v>
      </c>
      <c r="D769" s="408">
        <v>28.215486930817601</v>
      </c>
      <c r="E769" s="408"/>
      <c r="F769" s="408">
        <v>2.2815700727258199</v>
      </c>
      <c r="G769" s="408"/>
      <c r="H769" s="408"/>
      <c r="I769" s="408">
        <v>46.805789155961101</v>
      </c>
      <c r="J769" s="408">
        <v>3.5789249764201898</v>
      </c>
      <c r="K769" s="408"/>
      <c r="L769" s="408"/>
      <c r="M769" s="408"/>
      <c r="N769" s="408"/>
      <c r="O769" s="411">
        <v>1.05401020916178</v>
      </c>
      <c r="P769" s="417">
        <v>8.2900819929752192</v>
      </c>
      <c r="Q769" s="237">
        <v>70.664146933177349</v>
      </c>
      <c r="R769" s="237">
        <v>0</v>
      </c>
      <c r="S769" s="237">
        <v>17.034566714303736</v>
      </c>
      <c r="T769" s="237">
        <v>0.710383230414949</v>
      </c>
      <c r="U769" s="237">
        <v>0.17663127847868859</v>
      </c>
      <c r="V769" s="237">
        <v>1.8524883788157414</v>
      </c>
      <c r="W769" s="237">
        <v>5.9029109566219979</v>
      </c>
      <c r="X769" s="412">
        <v>3.6588725081875557</v>
      </c>
      <c r="Y769" s="270">
        <v>0.6974984143740216</v>
      </c>
      <c r="Z769" s="270">
        <v>70.109984372391523</v>
      </c>
      <c r="AA769" s="270">
        <v>27796.112843265259</v>
      </c>
      <c r="AB769" s="270">
        <v>273.14912955461097</v>
      </c>
      <c r="AC769" s="270">
        <v>2.741396251337914</v>
      </c>
      <c r="AD769" s="270">
        <v>0.81915743622188897</v>
      </c>
      <c r="AE769" s="270">
        <v>1.7413333033956382</v>
      </c>
      <c r="AF769" s="270">
        <v>7.9487610255395205E-2</v>
      </c>
      <c r="AG769" s="270">
        <v>18.487085241625451</v>
      </c>
      <c r="AH769" s="270">
        <v>42.467749224914293</v>
      </c>
      <c r="AI769" s="270">
        <v>5.3632660549386282</v>
      </c>
      <c r="AJ769" s="270">
        <v>11.386520509352337</v>
      </c>
      <c r="AK769" s="270">
        <v>376.42432138575737</v>
      </c>
      <c r="AL769" s="270">
        <v>25.364634791807436</v>
      </c>
      <c r="AM769" s="270">
        <v>2.7435405157193702</v>
      </c>
      <c r="AN769" s="270">
        <v>118.8334158613122</v>
      </c>
      <c r="AO769" s="270">
        <v>3.5557454782067817</v>
      </c>
      <c r="AP769" s="270">
        <v>1312.9290200128303</v>
      </c>
      <c r="AQ769" s="270">
        <v>0.92916202384309321</v>
      </c>
      <c r="AR769" s="270">
        <v>1.416560642069403</v>
      </c>
      <c r="AS769" s="270">
        <v>0.15941138881010758</v>
      </c>
      <c r="AT769" s="270">
        <v>0.75074015533671645</v>
      </c>
      <c r="AU769" s="270">
        <v>3.2357010707127642</v>
      </c>
      <c r="AV769" s="270">
        <v>0.1243537523911447</v>
      </c>
      <c r="AW769" s="270">
        <v>0.2990121351513978</v>
      </c>
      <c r="AX769" s="270">
        <v>3.9508642440568717E-2</v>
      </c>
      <c r="AY769" s="270">
        <v>0.24418433360283001</v>
      </c>
      <c r="AZ769" s="270">
        <v>3.6005843054947896E-2</v>
      </c>
      <c r="BA769" s="270">
        <v>15.02975098358165</v>
      </c>
      <c r="BB769" s="270">
        <v>31.642015784344196</v>
      </c>
      <c r="BC769" s="270">
        <v>34.261230290729998</v>
      </c>
      <c r="BD769" s="270">
        <v>52.49691954135735</v>
      </c>
      <c r="BE769" s="270">
        <v>36.657199152540443</v>
      </c>
      <c r="BF769" s="270">
        <v>160.76755569860552</v>
      </c>
      <c r="BG769" s="26"/>
    </row>
    <row r="770" spans="1:59" s="96" customFormat="1" ht="12.75" x14ac:dyDescent="0.2">
      <c r="A770" s="13">
        <v>1.69999999999998</v>
      </c>
      <c r="B770" s="279">
        <v>859.99999999999</v>
      </c>
      <c r="C770" s="408">
        <v>17.723579651053601</v>
      </c>
      <c r="D770" s="408">
        <v>28.654921913631402</v>
      </c>
      <c r="E770" s="408"/>
      <c r="F770" s="408">
        <v>1.47207782509575</v>
      </c>
      <c r="G770" s="408"/>
      <c r="H770" s="408"/>
      <c r="I770" s="408">
        <v>47.131747213256098</v>
      </c>
      <c r="J770" s="408">
        <v>3.8954660651944999</v>
      </c>
      <c r="K770" s="408"/>
      <c r="L770" s="408"/>
      <c r="M770" s="408"/>
      <c r="N770" s="408"/>
      <c r="O770" s="411">
        <v>1.0540102092721499</v>
      </c>
      <c r="P770" s="417">
        <v>8.44941351299844</v>
      </c>
      <c r="Q770" s="237">
        <v>70.628033336664544</v>
      </c>
      <c r="R770" s="237">
        <v>0</v>
      </c>
      <c r="S770" s="237">
        <v>17.08961386994697</v>
      </c>
      <c r="T770" s="237">
        <v>0.65225322933264585</v>
      </c>
      <c r="U770" s="237">
        <v>0.16180896744046833</v>
      </c>
      <c r="V770" s="237">
        <v>1.8122717852972128</v>
      </c>
      <c r="W770" s="237">
        <v>5.9083730630759437</v>
      </c>
      <c r="X770" s="412">
        <v>3.7476457482422343</v>
      </c>
      <c r="Y770" s="270">
        <v>0.7134334759719233</v>
      </c>
      <c r="Z770" s="270">
        <v>71.620479436111978</v>
      </c>
      <c r="AA770" s="270">
        <v>28621.338247801694</v>
      </c>
      <c r="AB770" s="270">
        <v>289.47398627438599</v>
      </c>
      <c r="AC770" s="270">
        <v>2.7886993962086755</v>
      </c>
      <c r="AD770" s="270">
        <v>0.83513698857390095</v>
      </c>
      <c r="AE770" s="270">
        <v>1.7461647104294868</v>
      </c>
      <c r="AF770" s="270">
        <v>7.9621628808993067E-2</v>
      </c>
      <c r="AG770" s="270">
        <v>19.039563820191876</v>
      </c>
      <c r="AH770" s="270">
        <v>43.477076637527063</v>
      </c>
      <c r="AI770" s="270">
        <v>5.4564182761994546</v>
      </c>
      <c r="AJ770" s="270">
        <v>11.897999576688926</v>
      </c>
      <c r="AK770" s="270">
        <v>449.54071874898665</v>
      </c>
      <c r="AL770" s="270">
        <v>25.723600070194593</v>
      </c>
      <c r="AM770" s="270">
        <v>2.7421407622930563</v>
      </c>
      <c r="AN770" s="270">
        <v>119.23061730231471</v>
      </c>
      <c r="AO770" s="270">
        <v>3.5670920956644308</v>
      </c>
      <c r="AP770" s="270">
        <v>1311.1200079653663</v>
      </c>
      <c r="AQ770" s="270">
        <v>0.94216667600827053</v>
      </c>
      <c r="AR770" s="270">
        <v>1.4096101546041859</v>
      </c>
      <c r="AS770" s="270">
        <v>0.1585008196637355</v>
      </c>
      <c r="AT770" s="270">
        <v>0.7461326690695721</v>
      </c>
      <c r="AU770" s="270">
        <v>3.2153159137584324</v>
      </c>
      <c r="AV770" s="270">
        <v>0.12356323039470363</v>
      </c>
      <c r="AW770" s="270">
        <v>0.29707543245424894</v>
      </c>
      <c r="AX770" s="270">
        <v>3.9250203728990227E-2</v>
      </c>
      <c r="AY770" s="270">
        <v>0.24257927719409492</v>
      </c>
      <c r="AZ770" s="270">
        <v>3.5768637248350353E-2</v>
      </c>
      <c r="BA770" s="270">
        <v>14.932059206620796</v>
      </c>
      <c r="BB770" s="270">
        <v>31.479765382324114</v>
      </c>
      <c r="BC770" s="270">
        <v>34.085626046094511</v>
      </c>
      <c r="BD770" s="270">
        <v>52.689004916363459</v>
      </c>
      <c r="BE770" s="270">
        <v>36.363375708829089</v>
      </c>
      <c r="BF770" s="270">
        <v>159.86311507086168</v>
      </c>
      <c r="BG770" s="26"/>
    </row>
    <row r="771" spans="1:59" s="96" customFormat="1" ht="12.75" x14ac:dyDescent="0.2">
      <c r="A771" s="13">
        <v>1.74999999999998</v>
      </c>
      <c r="B771" s="279">
        <v>860</v>
      </c>
      <c r="C771" s="408">
        <v>17.2721346296685</v>
      </c>
      <c r="D771" s="408">
        <v>29.096384681308201</v>
      </c>
      <c r="E771" s="408"/>
      <c r="F771" s="408">
        <v>4.21611813691537E-2</v>
      </c>
      <c r="G771" s="408"/>
      <c r="H771" s="408"/>
      <c r="I771" s="408">
        <v>47.575312655431297</v>
      </c>
      <c r="J771" s="408">
        <v>4.2990170196906501</v>
      </c>
      <c r="K771" s="408"/>
      <c r="L771" s="408"/>
      <c r="M771" s="408"/>
      <c r="N771" s="408"/>
      <c r="O771" s="411">
        <v>1.0540101873705701</v>
      </c>
      <c r="P771" s="417">
        <v>8.6702574717430192</v>
      </c>
      <c r="Q771" s="237">
        <v>70.632716649918208</v>
      </c>
      <c r="R771" s="237">
        <v>0</v>
      </c>
      <c r="S771" s="237">
        <v>17.143892926109537</v>
      </c>
      <c r="T771" s="237">
        <v>0.61889163971161509</v>
      </c>
      <c r="U771" s="237">
        <v>0.15277649565935211</v>
      </c>
      <c r="V771" s="237">
        <v>1.7262875846449397</v>
      </c>
      <c r="W771" s="237">
        <v>6.1142877611766906</v>
      </c>
      <c r="X771" s="412">
        <v>3.6111469427796519</v>
      </c>
      <c r="Y771" s="270">
        <v>0.7370405716187669</v>
      </c>
      <c r="Z771" s="270">
        <v>73.833102042033261</v>
      </c>
      <c r="AA771" s="270">
        <v>29948.034398064443</v>
      </c>
      <c r="AB771" s="270">
        <v>320.90243581126981</v>
      </c>
      <c r="AC771" s="270">
        <v>2.8605954457800662</v>
      </c>
      <c r="AD771" s="270">
        <v>0.85891040939234653</v>
      </c>
      <c r="AE771" s="270">
        <v>1.7534186881662308</v>
      </c>
      <c r="AF771" s="270">
        <v>7.9808516212054537E-2</v>
      </c>
      <c r="AG771" s="270">
        <v>19.95880285386167</v>
      </c>
      <c r="AH771" s="270">
        <v>45.143778462754803</v>
      </c>
      <c r="AI771" s="270">
        <v>5.6105764974426382</v>
      </c>
      <c r="AJ771" s="270">
        <v>12.831461700049623</v>
      </c>
      <c r="AK771" s="270">
        <v>679.52037444883581</v>
      </c>
      <c r="AL771" s="270">
        <v>26.313456752194003</v>
      </c>
      <c r="AM771" s="270">
        <v>2.7433708824415262</v>
      </c>
      <c r="AN771" s="270">
        <v>119.85200569223448</v>
      </c>
      <c r="AO771" s="270">
        <v>3.5856595859542169</v>
      </c>
      <c r="AP771" s="270">
        <v>1308.9046020563524</v>
      </c>
      <c r="AQ771" s="270">
        <v>0.96765984294773044</v>
      </c>
      <c r="AR771" s="270">
        <v>1.400891237995312</v>
      </c>
      <c r="AS771" s="270">
        <v>0.15732602323778488</v>
      </c>
      <c r="AT771" s="270">
        <v>0.74011381763436124</v>
      </c>
      <c r="AU771" s="270">
        <v>3.1885612285984632</v>
      </c>
      <c r="AV771" s="270">
        <v>0.12252398370383497</v>
      </c>
      <c r="AW771" s="270">
        <v>0.29451994355644612</v>
      </c>
      <c r="AX771" s="270">
        <v>3.8908415600770824E-2</v>
      </c>
      <c r="AY771" s="270">
        <v>0.24045363184909596</v>
      </c>
      <c r="AZ771" s="270">
        <v>3.5454193346831732E-2</v>
      </c>
      <c r="BA771" s="270">
        <v>14.802898028071629</v>
      </c>
      <c r="BB771" s="270">
        <v>31.319500432445615</v>
      </c>
      <c r="BC771" s="270">
        <v>34.052868101497381</v>
      </c>
      <c r="BD771" s="270">
        <v>53.209544127801358</v>
      </c>
      <c r="BE771" s="270">
        <v>36.040571849371595</v>
      </c>
      <c r="BF771" s="270">
        <v>158.77137069122873</v>
      </c>
      <c r="BG771" s="26"/>
    </row>
    <row r="772" spans="1:59" s="96" customFormat="1" ht="12.75" x14ac:dyDescent="0.2">
      <c r="A772" s="13">
        <v>1.8</v>
      </c>
      <c r="B772" s="279">
        <v>860</v>
      </c>
      <c r="C772" s="408">
        <v>16.787723765989501</v>
      </c>
      <c r="D772" s="408">
        <v>29.648527554403799</v>
      </c>
      <c r="E772" s="408"/>
      <c r="F772" s="408"/>
      <c r="G772" s="408"/>
      <c r="H772" s="408"/>
      <c r="I772" s="408">
        <v>47.646146393030598</v>
      </c>
      <c r="J772" s="408">
        <v>4.5176181764417498</v>
      </c>
      <c r="K772" s="408"/>
      <c r="L772" s="408"/>
      <c r="M772" s="408"/>
      <c r="N772" s="408"/>
      <c r="O772" s="411">
        <v>1.0540102080989</v>
      </c>
      <c r="P772" s="417">
        <v>8.9204383368887505</v>
      </c>
      <c r="Q772" s="237">
        <v>70.634946897433139</v>
      </c>
      <c r="R772" s="237">
        <v>0</v>
      </c>
      <c r="S772" s="237">
        <v>17.103481847557308</v>
      </c>
      <c r="T772" s="237">
        <v>0.59182205917214659</v>
      </c>
      <c r="U772" s="237">
        <v>0.14433222550385125</v>
      </c>
      <c r="V772" s="237">
        <v>1.7249857559927579</v>
      </c>
      <c r="W772" s="237">
        <v>5.8563734595395207</v>
      </c>
      <c r="X772" s="412">
        <v>3.9440577548012978</v>
      </c>
      <c r="Y772" s="270">
        <v>0.75828868832360097</v>
      </c>
      <c r="Z772" s="270">
        <v>75.909874049349384</v>
      </c>
      <c r="AA772" s="270">
        <v>30817.663356106121</v>
      </c>
      <c r="AB772" s="270">
        <v>330.79827986952</v>
      </c>
      <c r="AC772" s="270">
        <v>2.9208409863481548</v>
      </c>
      <c r="AD772" s="270">
        <v>0.88000566459389717</v>
      </c>
      <c r="AE772" s="270">
        <v>1.7580310534213714</v>
      </c>
      <c r="AF772" s="270">
        <v>7.999083677971365E-2</v>
      </c>
      <c r="AG772" s="270">
        <v>20.466312810890773</v>
      </c>
      <c r="AH772" s="270">
        <v>46.073611997907726</v>
      </c>
      <c r="AI772" s="270">
        <v>5.6972629612504582</v>
      </c>
      <c r="AJ772" s="270">
        <v>13.171135322890457</v>
      </c>
      <c r="AK772" s="270">
        <v>706.64954774264697</v>
      </c>
      <c r="AL772" s="270">
        <v>26.670225453447269</v>
      </c>
      <c r="AM772" s="270">
        <v>2.7507724344205724</v>
      </c>
      <c r="AN772" s="270">
        <v>120.74043950551587</v>
      </c>
      <c r="AO772" s="270">
        <v>3.6097131760472259</v>
      </c>
      <c r="AP772" s="270">
        <v>1309.014150474057</v>
      </c>
      <c r="AQ772" s="270">
        <v>0.97034777664867511</v>
      </c>
      <c r="AR772" s="270">
        <v>1.4004420902425148</v>
      </c>
      <c r="AS772" s="270">
        <v>0.15719413878192573</v>
      </c>
      <c r="AT772" s="270">
        <v>0.73930124351941007</v>
      </c>
      <c r="AU772" s="270">
        <v>3.1847634694727915</v>
      </c>
      <c r="AV772" s="270">
        <v>0.12237422232006508</v>
      </c>
      <c r="AW772" s="270">
        <v>0.29414189813184638</v>
      </c>
      <c r="AX772" s="270">
        <v>3.885741863014644E-2</v>
      </c>
      <c r="AY772" s="270">
        <v>0.24013635209693313</v>
      </c>
      <c r="AZ772" s="270">
        <v>3.5407461910395135E-2</v>
      </c>
      <c r="BA772" s="270">
        <v>14.783900208626628</v>
      </c>
      <c r="BB772" s="270">
        <v>31.225987942108624</v>
      </c>
      <c r="BC772" s="270">
        <v>33.66999019542947</v>
      </c>
      <c r="BD772" s="270">
        <v>53.155872671551897</v>
      </c>
      <c r="BE772" s="270">
        <v>35.830624797349266</v>
      </c>
      <c r="BF772" s="270">
        <v>158.53824831012565</v>
      </c>
      <c r="BG772" s="26"/>
    </row>
    <row r="773" spans="1:59" s="96" customFormat="1" ht="12.75" x14ac:dyDescent="0.2">
      <c r="A773" s="13">
        <v>1.8500000000000099</v>
      </c>
      <c r="B773" s="279">
        <v>860</v>
      </c>
      <c r="C773" s="408">
        <v>16.322756938768201</v>
      </c>
      <c r="D773" s="408">
        <v>30.2378828995483</v>
      </c>
      <c r="E773" s="408"/>
      <c r="F773" s="408"/>
      <c r="G773" s="408"/>
      <c r="H773" s="408"/>
      <c r="I773" s="408">
        <v>47.668550080610601</v>
      </c>
      <c r="J773" s="408">
        <v>4.7167998781828198</v>
      </c>
      <c r="K773" s="408"/>
      <c r="L773" s="408"/>
      <c r="M773" s="408"/>
      <c r="N773" s="408"/>
      <c r="O773" s="411">
        <v>1.05401020289006</v>
      </c>
      <c r="P773" s="417">
        <v>9.1745438432965205</v>
      </c>
      <c r="Q773" s="237">
        <v>70.618331977641645</v>
      </c>
      <c r="R773" s="237">
        <v>0</v>
      </c>
      <c r="S773" s="237">
        <v>17.084045451183329</v>
      </c>
      <c r="T773" s="237">
        <v>0.54475452184614404</v>
      </c>
      <c r="U773" s="237">
        <v>0.13345262581251355</v>
      </c>
      <c r="V773" s="237">
        <v>1.7439649314822014</v>
      </c>
      <c r="W773" s="237">
        <v>5.5279095953338073</v>
      </c>
      <c r="X773" s="412">
        <v>4.3475408967003633</v>
      </c>
      <c r="Y773" s="270">
        <v>0.77969468464280245</v>
      </c>
      <c r="Z773" s="270">
        <v>78.000713408430443</v>
      </c>
      <c r="AA773" s="270">
        <v>31681.33705389209</v>
      </c>
      <c r="AB773" s="270">
        <v>340.03348748867313</v>
      </c>
      <c r="AC773" s="270">
        <v>2.979664474757973</v>
      </c>
      <c r="AD773" s="270">
        <v>0.90103539743872085</v>
      </c>
      <c r="AE773" s="270">
        <v>1.7624024568878127</v>
      </c>
      <c r="AF773" s="270">
        <v>8.0166562798809501E-2</v>
      </c>
      <c r="AG773" s="270">
        <v>20.961478241752342</v>
      </c>
      <c r="AH773" s="270">
        <v>46.973777968270035</v>
      </c>
      <c r="AI773" s="270">
        <v>5.7802765395841238</v>
      </c>
      <c r="AJ773" s="270">
        <v>13.4919149834089</v>
      </c>
      <c r="AK773" s="270">
        <v>723.92170723547099</v>
      </c>
      <c r="AL773" s="270">
        <v>27.014421594941638</v>
      </c>
      <c r="AM773" s="270">
        <v>2.7591147469758965</v>
      </c>
      <c r="AN773" s="270">
        <v>121.63885669683206</v>
      </c>
      <c r="AO773" s="270">
        <v>3.6334300288602117</v>
      </c>
      <c r="AP773" s="270">
        <v>1309.3608078538282</v>
      </c>
      <c r="AQ773" s="270">
        <v>0.97257370037301483</v>
      </c>
      <c r="AR773" s="270">
        <v>1.4010232943702312</v>
      </c>
      <c r="AS773" s="270">
        <v>0.15719194129135669</v>
      </c>
      <c r="AT773" s="270">
        <v>0.73913780786332239</v>
      </c>
      <c r="AU773" s="270">
        <v>3.18383373735958</v>
      </c>
      <c r="AV773" s="270">
        <v>0.12233565827965119</v>
      </c>
      <c r="AW773" s="270">
        <v>0.29403665680340441</v>
      </c>
      <c r="AX773" s="270">
        <v>3.8842902004642223E-2</v>
      </c>
      <c r="AY773" s="270">
        <v>0.24004609130703444</v>
      </c>
      <c r="AZ773" s="270">
        <v>3.5394343608806805E-2</v>
      </c>
      <c r="BA773" s="270">
        <v>14.778835103626612</v>
      </c>
      <c r="BB773" s="270">
        <v>31.135733657348126</v>
      </c>
      <c r="BC773" s="270">
        <v>33.262027649165738</v>
      </c>
      <c r="BD773" s="270">
        <v>53.075211391410846</v>
      </c>
      <c r="BE773" s="270">
        <v>35.625904058326064</v>
      </c>
      <c r="BF773" s="270">
        <v>158.38758431085526</v>
      </c>
      <c r="BG773" s="26"/>
    </row>
    <row r="774" spans="1:59" s="96" customFormat="1" ht="12.75" x14ac:dyDescent="0.2">
      <c r="A774" s="13">
        <v>1.9</v>
      </c>
      <c r="B774" s="279">
        <v>860</v>
      </c>
      <c r="C774" s="408">
        <v>15.713028268939199</v>
      </c>
      <c r="D774" s="408">
        <v>30.5812969508046</v>
      </c>
      <c r="E774" s="408"/>
      <c r="F774" s="408"/>
      <c r="G774" s="408"/>
      <c r="H774" s="408"/>
      <c r="I774" s="408">
        <v>47.747913641907502</v>
      </c>
      <c r="J774" s="408">
        <v>4.9037509240468804</v>
      </c>
      <c r="K774" s="408"/>
      <c r="L774" s="408"/>
      <c r="M774" s="408"/>
      <c r="N774" s="408"/>
      <c r="O774" s="411">
        <v>1.0540102143018599</v>
      </c>
      <c r="P774" s="417">
        <v>9.5305540998150207</v>
      </c>
      <c r="Q774" s="237">
        <v>70.658754357614967</v>
      </c>
      <c r="R774" s="237">
        <v>0</v>
      </c>
      <c r="S774" s="237">
        <v>17.038339703843015</v>
      </c>
      <c r="T774" s="237">
        <v>0.52609657427397116</v>
      </c>
      <c r="U774" s="237">
        <v>0.12505271574086829</v>
      </c>
      <c r="V774" s="237">
        <v>1.7510752800093252</v>
      </c>
      <c r="W774" s="237">
        <v>5.3666663149833331</v>
      </c>
      <c r="X774" s="412">
        <v>4.5340150535345334</v>
      </c>
      <c r="Y774" s="270">
        <v>0.80972405028459371</v>
      </c>
      <c r="Z774" s="270">
        <v>80.945063475463272</v>
      </c>
      <c r="AA774" s="270">
        <v>32893.397351932792</v>
      </c>
      <c r="AB774" s="270">
        <v>353.01180558236689</v>
      </c>
      <c r="AC774" s="270">
        <v>3.0674539998578876</v>
      </c>
      <c r="AD774" s="270">
        <v>0.93083137538300564</v>
      </c>
      <c r="AE774" s="270">
        <v>1.7681775235738835</v>
      </c>
      <c r="AF774" s="270">
        <v>8.0401353791925381E-2</v>
      </c>
      <c r="AG774" s="270">
        <v>21.661148813845731</v>
      </c>
      <c r="AH774" s="270">
        <v>48.25710121131111</v>
      </c>
      <c r="AI774" s="270">
        <v>5.9023077185925974</v>
      </c>
      <c r="AJ774" s="270">
        <v>13.943126259056251</v>
      </c>
      <c r="AK774" s="270">
        <v>748.43574809740755</v>
      </c>
      <c r="AL774" s="270">
        <v>27.514735260426924</v>
      </c>
      <c r="AM774" s="270">
        <v>2.7713278514776989</v>
      </c>
      <c r="AN774" s="270">
        <v>122.90279492161773</v>
      </c>
      <c r="AO774" s="270">
        <v>3.6699618223685446</v>
      </c>
      <c r="AP774" s="270">
        <v>1310.0110429689864</v>
      </c>
      <c r="AQ774" s="270">
        <v>0.97618796121996576</v>
      </c>
      <c r="AR774" s="270">
        <v>1.4014585403926081</v>
      </c>
      <c r="AS774" s="270">
        <v>0.15712115764733797</v>
      </c>
      <c r="AT774" s="270">
        <v>0.73850474311063641</v>
      </c>
      <c r="AU774" s="270">
        <v>3.1806095566045043</v>
      </c>
      <c r="AV774" s="270">
        <v>0.12220517282210977</v>
      </c>
      <c r="AW774" s="270">
        <v>0.2936893153441052</v>
      </c>
      <c r="AX774" s="270">
        <v>3.8794705139059346E-2</v>
      </c>
      <c r="AY774" s="270">
        <v>0.23974163295780618</v>
      </c>
      <c r="AZ774" s="270">
        <v>3.5349110207071245E-2</v>
      </c>
      <c r="BA774" s="270">
        <v>14.760618154510379</v>
      </c>
      <c r="BB774" s="270">
        <v>31.124341256076402</v>
      </c>
      <c r="BC774" s="270">
        <v>33.062376649588927</v>
      </c>
      <c r="BD774" s="270">
        <v>53.182322660036895</v>
      </c>
      <c r="BE774" s="270">
        <v>35.518704518083119</v>
      </c>
      <c r="BF774" s="270">
        <v>158.37908066369047</v>
      </c>
      <c r="BG774" s="26"/>
    </row>
    <row r="775" spans="1:59" s="96" customFormat="1" ht="12.75" x14ac:dyDescent="0.2">
      <c r="A775" s="13">
        <v>1.9500000000000199</v>
      </c>
      <c r="B775" s="279">
        <v>860</v>
      </c>
      <c r="C775" s="408">
        <v>15.106788666399501</v>
      </c>
      <c r="D775" s="408">
        <v>30.9210021143391</v>
      </c>
      <c r="E775" s="408"/>
      <c r="F775" s="408"/>
      <c r="G775" s="408"/>
      <c r="H775" s="408"/>
      <c r="I775" s="408">
        <v>47.831770763510796</v>
      </c>
      <c r="J775" s="408">
        <v>5.0864282548978501</v>
      </c>
      <c r="K775" s="408"/>
      <c r="L775" s="408"/>
      <c r="M775" s="408"/>
      <c r="N775" s="408"/>
      <c r="O775" s="411">
        <v>1.05401020085284</v>
      </c>
      <c r="P775" s="417">
        <v>9.9130165322298698</v>
      </c>
      <c r="Q775" s="237">
        <v>70.712050334368698</v>
      </c>
      <c r="R775" s="237">
        <v>0</v>
      </c>
      <c r="S775" s="237">
        <v>16.981252757570509</v>
      </c>
      <c r="T775" s="237">
        <v>0.51278013468889261</v>
      </c>
      <c r="U775" s="237">
        <v>0.12050591236940121</v>
      </c>
      <c r="V775" s="237">
        <v>1.7497697546827604</v>
      </c>
      <c r="W775" s="237">
        <v>5.1876532911448576</v>
      </c>
      <c r="X775" s="412">
        <v>4.7359878151749006</v>
      </c>
      <c r="Y775" s="270">
        <v>0.84196641896355395</v>
      </c>
      <c r="Z775" s="270">
        <v>84.101615583807487</v>
      </c>
      <c r="AA775" s="270">
        <v>34194.105693274651</v>
      </c>
      <c r="AB775" s="270">
        <v>366.93702494429596</v>
      </c>
      <c r="AC775" s="270">
        <v>3.160048817476206</v>
      </c>
      <c r="AD775" s="270">
        <v>0.96247354201296054</v>
      </c>
      <c r="AE775" s="270">
        <v>1.7739554347064166</v>
      </c>
      <c r="AF775" s="270">
        <v>8.0636032034710703E-2</v>
      </c>
      <c r="AG775" s="270">
        <v>22.404597486992898</v>
      </c>
      <c r="AH775" s="270">
        <v>49.60384224045751</v>
      </c>
      <c r="AI775" s="270">
        <v>6.0287327546571916</v>
      </c>
      <c r="AJ775" s="270">
        <v>14.422606135008547</v>
      </c>
      <c r="AK775" s="270">
        <v>774.51113221168953</v>
      </c>
      <c r="AL775" s="270">
        <v>28.030044476868106</v>
      </c>
      <c r="AM775" s="270">
        <v>2.7833774912548135</v>
      </c>
      <c r="AN775" s="270">
        <v>124.17974811168578</v>
      </c>
      <c r="AO775" s="270">
        <v>3.7068880808903102</v>
      </c>
      <c r="AP775" s="270">
        <v>1310.6249512388531</v>
      </c>
      <c r="AQ775" s="270">
        <v>0.9797389645123733</v>
      </c>
      <c r="AR775" s="270">
        <v>1.4017662547985998</v>
      </c>
      <c r="AS775" s="270">
        <v>0.1570361703793117</v>
      </c>
      <c r="AT775" s="270">
        <v>0.73780559607420304</v>
      </c>
      <c r="AU775" s="270">
        <v>3.1771020105996719</v>
      </c>
      <c r="AV775" s="270">
        <v>0.12206381667698277</v>
      </c>
      <c r="AW775" s="270">
        <v>0.29331591501312571</v>
      </c>
      <c r="AX775" s="270">
        <v>3.8743067494324615E-2</v>
      </c>
      <c r="AY775" s="270">
        <v>0.2394158977854175</v>
      </c>
      <c r="AZ775" s="270">
        <v>3.5300735482795519E-2</v>
      </c>
      <c r="BA775" s="270">
        <v>14.741085247400296</v>
      </c>
      <c r="BB775" s="270">
        <v>31.111568428921128</v>
      </c>
      <c r="BC775" s="270">
        <v>32.866800499253294</v>
      </c>
      <c r="BD775" s="270">
        <v>53.287420277234986</v>
      </c>
      <c r="BE775" s="270">
        <v>35.41133816821587</v>
      </c>
      <c r="BF775" s="270">
        <v>158.35907134388756</v>
      </c>
      <c r="BG775" s="26"/>
    </row>
    <row r="776" spans="1:59" s="96" customFormat="1" ht="12.75" x14ac:dyDescent="0.2">
      <c r="A776" s="13">
        <v>2</v>
      </c>
      <c r="B776" s="279">
        <v>860</v>
      </c>
      <c r="C776" s="408">
        <v>14.5065148040394</v>
      </c>
      <c r="D776" s="408">
        <v>31.260094397498499</v>
      </c>
      <c r="E776" s="408"/>
      <c r="F776" s="408"/>
      <c r="G776" s="408"/>
      <c r="H776" s="408"/>
      <c r="I776" s="408">
        <v>47.912509829864497</v>
      </c>
      <c r="J776" s="408">
        <v>5.2668707533003003</v>
      </c>
      <c r="K776" s="408"/>
      <c r="L776" s="408"/>
      <c r="M776" s="408"/>
      <c r="N776" s="408"/>
      <c r="O776" s="411">
        <v>1.0540102152973501</v>
      </c>
      <c r="P776" s="417">
        <v>10.3232140414288</v>
      </c>
      <c r="Q776" s="237">
        <v>70.774048868344792</v>
      </c>
      <c r="R776" s="237">
        <v>0</v>
      </c>
      <c r="S776" s="237">
        <v>16.906767784896289</v>
      </c>
      <c r="T776" s="237">
        <v>0.50776474930913362</v>
      </c>
      <c r="U776" s="237">
        <v>0.11750506153392365</v>
      </c>
      <c r="V776" s="237">
        <v>1.747784597541004</v>
      </c>
      <c r="W776" s="237">
        <v>4.9916081837261723</v>
      </c>
      <c r="X776" s="412">
        <v>4.9545207546486916</v>
      </c>
      <c r="Y776" s="270">
        <v>0.87652487235971344</v>
      </c>
      <c r="Z776" s="270">
        <v>87.479261629821224</v>
      </c>
      <c r="AA776" s="270">
        <v>35587.480675678111</v>
      </c>
      <c r="AB776" s="270">
        <v>381.85125873047878</v>
      </c>
      <c r="AC776" s="270">
        <v>3.2573626715982003</v>
      </c>
      <c r="AD776" s="270">
        <v>0.99599585337754071</v>
      </c>
      <c r="AE776" s="270">
        <v>1.779714477144553</v>
      </c>
      <c r="AF776" s="270">
        <v>8.0869795640698725E-2</v>
      </c>
      <c r="AG776" s="270">
        <v>23.192764247845854</v>
      </c>
      <c r="AH776" s="270">
        <v>51.013554571856218</v>
      </c>
      <c r="AI776" s="270">
        <v>6.1593722154741286</v>
      </c>
      <c r="AJ776" s="270">
        <v>14.931016655124983</v>
      </c>
      <c r="AK776" s="270">
        <v>802.1819407480117</v>
      </c>
      <c r="AL776" s="270">
        <v>28.559853828951841</v>
      </c>
      <c r="AM776" s="270">
        <v>2.7954910540790832</v>
      </c>
      <c r="AN776" s="270">
        <v>125.47281125431857</v>
      </c>
      <c r="AO776" s="270">
        <v>3.7442224990426869</v>
      </c>
      <c r="AP776" s="270">
        <v>1311.2463092685327</v>
      </c>
      <c r="AQ776" s="270">
        <v>0.98330640697360849</v>
      </c>
      <c r="AR776" s="270">
        <v>1.4021247867797932</v>
      </c>
      <c r="AS776" s="270">
        <v>0.1569585266421992</v>
      </c>
      <c r="AT776" s="270">
        <v>0.73714598495113981</v>
      </c>
      <c r="AU776" s="270">
        <v>3.1737739513318339</v>
      </c>
      <c r="AV776" s="270">
        <v>0.1219294837057269</v>
      </c>
      <c r="AW776" s="270">
        <v>0.29296007771997146</v>
      </c>
      <c r="AX776" s="270">
        <v>3.8693800721622616E-2</v>
      </c>
      <c r="AY776" s="270">
        <v>0.23910497597200392</v>
      </c>
      <c r="AZ776" s="270">
        <v>3.5254556148936703E-2</v>
      </c>
      <c r="BA776" s="270">
        <v>14.722457214615364</v>
      </c>
      <c r="BB776" s="270">
        <v>31.099039909729434</v>
      </c>
      <c r="BC776" s="270">
        <v>32.673705266091339</v>
      </c>
      <c r="BD776" s="270">
        <v>53.391654927228991</v>
      </c>
      <c r="BE776" s="270">
        <v>35.3055220997364</v>
      </c>
      <c r="BF776" s="270">
        <v>158.34319158230889</v>
      </c>
      <c r="BG776" s="26"/>
    </row>
    <row r="777" spans="1:59" s="96" customFormat="1" ht="12.75" x14ac:dyDescent="0.2">
      <c r="A777" s="13">
        <v>2.05000000000001</v>
      </c>
      <c r="B777" s="279">
        <v>860</v>
      </c>
      <c r="C777" s="408">
        <v>13.9636988567595</v>
      </c>
      <c r="D777" s="408">
        <v>31.575505341102101</v>
      </c>
      <c r="E777" s="408"/>
      <c r="F777" s="408"/>
      <c r="G777" s="408"/>
      <c r="H777" s="408"/>
      <c r="I777" s="408">
        <v>47.9774775116352</v>
      </c>
      <c r="J777" s="408">
        <v>5.4293080890073204</v>
      </c>
      <c r="K777" s="408"/>
      <c r="L777" s="408"/>
      <c r="M777" s="408"/>
      <c r="N777" s="408"/>
      <c r="O777" s="411">
        <v>1.0540102014958801</v>
      </c>
      <c r="P777" s="417">
        <v>10.7245118078334</v>
      </c>
      <c r="Q777" s="237">
        <v>70.82200677844898</v>
      </c>
      <c r="R777" s="237">
        <v>0</v>
      </c>
      <c r="S777" s="237">
        <v>16.857882696815942</v>
      </c>
      <c r="T777" s="237">
        <v>0.48771731704304272</v>
      </c>
      <c r="U777" s="237">
        <v>0.11213088221896805</v>
      </c>
      <c r="V777" s="237">
        <v>1.7552976470093284</v>
      </c>
      <c r="W777" s="237">
        <v>4.7947085000594845</v>
      </c>
      <c r="X777" s="412">
        <v>5.170256178404264</v>
      </c>
      <c r="Y777" s="270">
        <v>0.91031071119363538</v>
      </c>
      <c r="Z777" s="270">
        <v>90.775475617516406</v>
      </c>
      <c r="AA777" s="270">
        <v>36948.934049686017</v>
      </c>
      <c r="AB777" s="270">
        <v>396.42022314310151</v>
      </c>
      <c r="AC777" s="270">
        <v>3.3505096934267558</v>
      </c>
      <c r="AD777" s="270">
        <v>1.0283798228416805</v>
      </c>
      <c r="AE777" s="270">
        <v>1.7849571422987636</v>
      </c>
      <c r="AF777" s="270">
        <v>8.1082515829128954E-2</v>
      </c>
      <c r="AG777" s="270">
        <v>23.954772054645698</v>
      </c>
      <c r="AH777" s="270">
        <v>52.359473055656629</v>
      </c>
      <c r="AI777" s="270">
        <v>6.2825268318498413</v>
      </c>
      <c r="AJ777" s="270">
        <v>15.422701378619932</v>
      </c>
      <c r="AK777" s="270">
        <v>828.95663761228127</v>
      </c>
      <c r="AL777" s="270">
        <v>29.057292734649398</v>
      </c>
      <c r="AM777" s="270">
        <v>2.8068213415839733</v>
      </c>
      <c r="AN777" s="270">
        <v>126.6738481671358</v>
      </c>
      <c r="AO777" s="270">
        <v>3.7787641059501205</v>
      </c>
      <c r="AP777" s="270">
        <v>1311.8552144868077</v>
      </c>
      <c r="AQ777" s="270">
        <v>0.98664879095625502</v>
      </c>
      <c r="AR777" s="270">
        <v>1.4026395206315165</v>
      </c>
      <c r="AS777" s="270">
        <v>0.15691103000361553</v>
      </c>
      <c r="AT777" s="270">
        <v>0.73666092749821555</v>
      </c>
      <c r="AU777" s="270">
        <v>3.1712536201873212</v>
      </c>
      <c r="AV777" s="270">
        <v>0.12182693620740805</v>
      </c>
      <c r="AW777" s="270">
        <v>0.29268455514388453</v>
      </c>
      <c r="AX777" s="270">
        <v>3.8655423248718811E-2</v>
      </c>
      <c r="AY777" s="270">
        <v>0.23886219922240348</v>
      </c>
      <c r="AZ777" s="270">
        <v>3.5218477880970406E-2</v>
      </c>
      <c r="BA777" s="270">
        <v>14.707975695035026</v>
      </c>
      <c r="BB777" s="270">
        <v>31.088333923894517</v>
      </c>
      <c r="BC777" s="270">
        <v>32.495698476744856</v>
      </c>
      <c r="BD777" s="270">
        <v>53.485878820040995</v>
      </c>
      <c r="BE777" s="270">
        <v>35.210205707156213</v>
      </c>
      <c r="BF777" s="270">
        <v>158.34320502170911</v>
      </c>
      <c r="BG777" s="26"/>
    </row>
    <row r="778" spans="1:59" s="96" customFormat="1" ht="12.75" x14ac:dyDescent="0.2">
      <c r="A778" s="13">
        <v>2.1</v>
      </c>
      <c r="B778" s="279">
        <v>860</v>
      </c>
      <c r="C778" s="408">
        <v>13.419240090648699</v>
      </c>
      <c r="D778" s="408">
        <v>31.8816151327607</v>
      </c>
      <c r="E778" s="408"/>
      <c r="F778" s="408"/>
      <c r="G778" s="408"/>
      <c r="H778" s="408"/>
      <c r="I778" s="408">
        <v>48.053377877934203</v>
      </c>
      <c r="J778" s="408">
        <v>5.5917566964637304</v>
      </c>
      <c r="K778" s="408"/>
      <c r="L778" s="408"/>
      <c r="M778" s="408"/>
      <c r="N778" s="408"/>
      <c r="O778" s="411">
        <v>1.0540102021926601</v>
      </c>
      <c r="P778" s="417">
        <v>11.1596376557537</v>
      </c>
      <c r="Q778" s="237">
        <v>70.891883891601921</v>
      </c>
      <c r="R778" s="237">
        <v>0</v>
      </c>
      <c r="S778" s="237">
        <v>16.767684236938919</v>
      </c>
      <c r="T778" s="237">
        <v>0.48770636808668905</v>
      </c>
      <c r="U778" s="237">
        <v>0.10997345725998695</v>
      </c>
      <c r="V778" s="237">
        <v>1.7585036375100171</v>
      </c>
      <c r="W778" s="237">
        <v>4.5778689284718661</v>
      </c>
      <c r="X778" s="412">
        <v>5.4063794801305862</v>
      </c>
      <c r="Y778" s="270">
        <v>0.94692221846819202</v>
      </c>
      <c r="Z778" s="270">
        <v>94.341648563184293</v>
      </c>
      <c r="AA778" s="270">
        <v>38423.399258831807</v>
      </c>
      <c r="AB778" s="270">
        <v>412.19621485208984</v>
      </c>
      <c r="AC778" s="270">
        <v>3.449644633761503</v>
      </c>
      <c r="AD778" s="270">
        <v>1.0630533056612075</v>
      </c>
      <c r="AE778" s="270">
        <v>1.7902432553975953</v>
      </c>
      <c r="AF778" s="270">
        <v>8.1296774111107598E-2</v>
      </c>
      <c r="AG778" s="270">
        <v>24.771078598884174</v>
      </c>
      <c r="AH778" s="270">
        <v>53.782034430662975</v>
      </c>
      <c r="AI778" s="270">
        <v>6.4109918191387845</v>
      </c>
      <c r="AJ778" s="270">
        <v>15.949395276075505</v>
      </c>
      <c r="AK778" s="270">
        <v>857.67693803809698</v>
      </c>
      <c r="AL778" s="270">
        <v>29.572671009957389</v>
      </c>
      <c r="AM778" s="270">
        <v>2.8178831508854572</v>
      </c>
      <c r="AN778" s="270">
        <v>127.89001283669828</v>
      </c>
      <c r="AO778" s="270">
        <v>3.8138592642447944</v>
      </c>
      <c r="AP778" s="270">
        <v>1312.4025125336461</v>
      </c>
      <c r="AQ778" s="270">
        <v>0.98989289075030928</v>
      </c>
      <c r="AR778" s="270">
        <v>1.4028985875098392</v>
      </c>
      <c r="AS778" s="270">
        <v>0.15683292177663127</v>
      </c>
      <c r="AT778" s="270">
        <v>0.73602683080790854</v>
      </c>
      <c r="AU778" s="270">
        <v>3.1680818678726959</v>
      </c>
      <c r="AV778" s="270">
        <v>0.12169922746540884</v>
      </c>
      <c r="AW778" s="270">
        <v>0.29234779534551097</v>
      </c>
      <c r="AX778" s="270">
        <v>3.8608891851335064E-2</v>
      </c>
      <c r="AY778" s="270">
        <v>0.23856878656462721</v>
      </c>
      <c r="AZ778" s="270">
        <v>3.5174909437045571E-2</v>
      </c>
      <c r="BA778" s="270">
        <v>14.690373026555717</v>
      </c>
      <c r="BB778" s="270">
        <v>31.076354836535341</v>
      </c>
      <c r="BC778" s="270">
        <v>32.325062082320947</v>
      </c>
      <c r="BD778" s="270">
        <v>53.580404902520982</v>
      </c>
      <c r="BE778" s="270">
        <v>35.114746182607099</v>
      </c>
      <c r="BF778" s="270">
        <v>158.32295497761478</v>
      </c>
      <c r="BG778" s="26"/>
    </row>
    <row r="779" spans="1:59" s="96" customFormat="1" ht="12.75" x14ac:dyDescent="0.2">
      <c r="A779" s="13">
        <v>2.15</v>
      </c>
      <c r="B779" s="279">
        <v>860</v>
      </c>
      <c r="C779" s="408">
        <v>12.931038449193601</v>
      </c>
      <c r="D779" s="408">
        <v>32.148167042013498</v>
      </c>
      <c r="E779" s="408"/>
      <c r="F779" s="408"/>
      <c r="G779" s="408"/>
      <c r="H779" s="408"/>
      <c r="I779" s="408">
        <v>48.126673196821301</v>
      </c>
      <c r="J779" s="408">
        <v>5.7401111056457301</v>
      </c>
      <c r="K779" s="408"/>
      <c r="L779" s="408"/>
      <c r="M779" s="408"/>
      <c r="N779" s="408"/>
      <c r="O779" s="411">
        <v>1.0540102063258401</v>
      </c>
      <c r="P779" s="417">
        <v>11.580960928356101</v>
      </c>
      <c r="Q779" s="237">
        <v>70.952235248956043</v>
      </c>
      <c r="R779" s="237">
        <v>0</v>
      </c>
      <c r="S779" s="237">
        <v>16.691596108046816</v>
      </c>
      <c r="T779" s="237">
        <v>0.48059046637199088</v>
      </c>
      <c r="U779" s="237">
        <v>0.10738375793668595</v>
      </c>
      <c r="V779" s="237">
        <v>1.7584930122221503</v>
      </c>
      <c r="W779" s="237">
        <v>4.3724735966494634</v>
      </c>
      <c r="X779" s="412">
        <v>5.6372278098168458</v>
      </c>
      <c r="Y779" s="270">
        <v>0.98235020195797507</v>
      </c>
      <c r="Z779" s="270">
        <v>97.786863128408726</v>
      </c>
      <c r="AA779" s="270">
        <v>39849.367283886641</v>
      </c>
      <c r="AB779" s="270">
        <v>427.45085221277753</v>
      </c>
      <c r="AC779" s="270">
        <v>3.5438259258794327</v>
      </c>
      <c r="AD779" s="270">
        <v>1.0962034694704088</v>
      </c>
      <c r="AE779" s="270">
        <v>1.7950083391528959</v>
      </c>
      <c r="AF779" s="270">
        <v>8.148977846145411E-2</v>
      </c>
      <c r="AG779" s="270">
        <v>25.551965534888179</v>
      </c>
      <c r="AH779" s="270">
        <v>55.125123998073839</v>
      </c>
      <c r="AI779" s="270">
        <v>6.5307705198551078</v>
      </c>
      <c r="AJ779" s="270">
        <v>16.45323159118723</v>
      </c>
      <c r="AK779" s="270">
        <v>885.18535961523662</v>
      </c>
      <c r="AL779" s="270">
        <v>30.050318369691581</v>
      </c>
      <c r="AM779" s="270">
        <v>2.827705917100614</v>
      </c>
      <c r="AN779" s="270">
        <v>128.99565640536906</v>
      </c>
      <c r="AO779" s="270">
        <v>3.8458382521428827</v>
      </c>
      <c r="AP779" s="270">
        <v>1312.8661895197556</v>
      </c>
      <c r="AQ779" s="270">
        <v>0.99276566540295286</v>
      </c>
      <c r="AR779" s="270">
        <v>1.4030119660054463</v>
      </c>
      <c r="AS779" s="270">
        <v>0.15674865947261185</v>
      </c>
      <c r="AT779" s="270">
        <v>0.73538910715259487</v>
      </c>
      <c r="AU779" s="270">
        <v>3.164935719047584</v>
      </c>
      <c r="AV779" s="270">
        <v>0.12157304568149217</v>
      </c>
      <c r="AW779" s="270">
        <v>0.29201742228034971</v>
      </c>
      <c r="AX779" s="270">
        <v>3.8563382891178319E-2</v>
      </c>
      <c r="AY779" s="270">
        <v>0.23828216510841715</v>
      </c>
      <c r="AZ779" s="270">
        <v>3.5132359813925831E-2</v>
      </c>
      <c r="BA779" s="270">
        <v>14.673136416926525</v>
      </c>
      <c r="BB779" s="270">
        <v>31.065870911598811</v>
      </c>
      <c r="BC779" s="270">
        <v>32.178599234620627</v>
      </c>
      <c r="BD779" s="270">
        <v>53.666969651964123</v>
      </c>
      <c r="BE779" s="270">
        <v>35.030603854722486</v>
      </c>
      <c r="BF779" s="270">
        <v>158.29708923519823</v>
      </c>
      <c r="BG779" s="26"/>
    </row>
    <row r="780" spans="1:59" s="96" customFormat="1" ht="12.75" x14ac:dyDescent="0.2">
      <c r="A780" s="13">
        <v>2.2000000000000099</v>
      </c>
      <c r="B780" s="279">
        <v>860</v>
      </c>
      <c r="C780" s="408">
        <v>12.463184620833401</v>
      </c>
      <c r="D780" s="408">
        <v>32.410071937251999</v>
      </c>
      <c r="E780" s="408"/>
      <c r="F780" s="408"/>
      <c r="G780" s="408"/>
      <c r="H780" s="408"/>
      <c r="I780" s="408">
        <v>48.190571022121297</v>
      </c>
      <c r="J780" s="408">
        <v>5.8821622175201096</v>
      </c>
      <c r="K780" s="408"/>
      <c r="L780" s="408"/>
      <c r="M780" s="408"/>
      <c r="N780" s="408"/>
      <c r="O780" s="411">
        <v>1.0540102022732301</v>
      </c>
      <c r="P780" s="417">
        <v>12.015697974669401</v>
      </c>
      <c r="Q780" s="237">
        <v>71.013255159277605</v>
      </c>
      <c r="R780" s="237">
        <v>0</v>
      </c>
      <c r="S780" s="237">
        <v>16.606514556542106</v>
      </c>
      <c r="T780" s="237">
        <v>0.48050757928722843</v>
      </c>
      <c r="U780" s="237">
        <v>0.10560754611747578</v>
      </c>
      <c r="V780" s="237">
        <v>1.7613991561426683</v>
      </c>
      <c r="W780" s="237">
        <v>4.1549734708497654</v>
      </c>
      <c r="X780" s="412">
        <v>5.8777425317831362</v>
      </c>
      <c r="Y780" s="270">
        <v>1.0188803327940119</v>
      </c>
      <c r="Z780" s="270">
        <v>101.33268682799981</v>
      </c>
      <c r="AA780" s="270">
        <v>41318.825160613669</v>
      </c>
      <c r="AB780" s="270">
        <v>443.1668648264988</v>
      </c>
      <c r="AC780" s="270">
        <v>3.638898525009326</v>
      </c>
      <c r="AD780" s="270">
        <v>1.1299676200631121</v>
      </c>
      <c r="AE780" s="270">
        <v>1.7996007653931749</v>
      </c>
      <c r="AF780" s="270">
        <v>8.1675734609076581E-2</v>
      </c>
      <c r="AG780" s="270">
        <v>26.347937241946578</v>
      </c>
      <c r="AH780" s="270">
        <v>56.477114587811307</v>
      </c>
      <c r="AI780" s="270">
        <v>6.649890500994422</v>
      </c>
      <c r="AJ780" s="270">
        <v>16.966940529516695</v>
      </c>
      <c r="AK780" s="270">
        <v>913.25008776723644</v>
      </c>
      <c r="AL780" s="270">
        <v>30.523518255648185</v>
      </c>
      <c r="AM780" s="270">
        <v>2.8374172472871764</v>
      </c>
      <c r="AN780" s="270">
        <v>130.08039673006965</v>
      </c>
      <c r="AO780" s="270">
        <v>3.8771051942549453</v>
      </c>
      <c r="AP780" s="270">
        <v>1313.3481965633755</v>
      </c>
      <c r="AQ780" s="270">
        <v>0.99561144595195872</v>
      </c>
      <c r="AR780" s="270">
        <v>1.4032719377530656</v>
      </c>
      <c r="AS780" s="270">
        <v>0.1566858929953536</v>
      </c>
      <c r="AT780" s="270">
        <v>0.73486596661733461</v>
      </c>
      <c r="AU780" s="270">
        <v>3.1623066684637742</v>
      </c>
      <c r="AV780" s="270">
        <v>0.12146705151310791</v>
      </c>
      <c r="AW780" s="270">
        <v>0.29173726861147253</v>
      </c>
      <c r="AX780" s="270">
        <v>3.8524633062232826E-2</v>
      </c>
      <c r="AY780" s="270">
        <v>0.23803771261611448</v>
      </c>
      <c r="AZ780" s="270">
        <v>3.5096055869588104E-2</v>
      </c>
      <c r="BA780" s="270">
        <v>14.658479296767148</v>
      </c>
      <c r="BB780" s="270">
        <v>31.056448589330714</v>
      </c>
      <c r="BC780" s="270">
        <v>32.035722278610656</v>
      </c>
      <c r="BD780" s="270">
        <v>53.750146031609688</v>
      </c>
      <c r="BE780" s="270">
        <v>34.950398614847401</v>
      </c>
      <c r="BF780" s="270">
        <v>158.28397310170371</v>
      </c>
      <c r="BG780" s="26"/>
    </row>
    <row r="781" spans="1:59" s="96" customFormat="1" ht="12.75" x14ac:dyDescent="0.2">
      <c r="A781" s="13">
        <v>2.2500000000000098</v>
      </c>
      <c r="B781" s="279">
        <v>860</v>
      </c>
      <c r="C781" s="408">
        <v>12.0358075610329</v>
      </c>
      <c r="D781" s="408">
        <v>32.6452224946065</v>
      </c>
      <c r="E781" s="408"/>
      <c r="F781" s="408"/>
      <c r="G781" s="408"/>
      <c r="H781" s="408"/>
      <c r="I781" s="408">
        <v>48.252547557768501</v>
      </c>
      <c r="J781" s="408">
        <v>6.0124121749336004</v>
      </c>
      <c r="K781" s="408"/>
      <c r="L781" s="408"/>
      <c r="M781" s="408"/>
      <c r="N781" s="408"/>
      <c r="O781" s="411">
        <v>1.05401021165847</v>
      </c>
      <c r="P781" s="417">
        <v>12.4423605364988</v>
      </c>
      <c r="Q781" s="237">
        <v>71.071215186601421</v>
      </c>
      <c r="R781" s="237">
        <v>0</v>
      </c>
      <c r="S781" s="237">
        <v>16.531359770655499</v>
      </c>
      <c r="T781" s="237">
        <v>0.47238617832151342</v>
      </c>
      <c r="U781" s="237">
        <v>0.10307429707157581</v>
      </c>
      <c r="V781" s="237">
        <v>1.7637023436155475</v>
      </c>
      <c r="W781" s="237">
        <v>3.942149426147632</v>
      </c>
      <c r="X781" s="412">
        <v>6.1161127975867888</v>
      </c>
      <c r="Y781" s="270">
        <v>1.054708861322404</v>
      </c>
      <c r="Z781" s="270">
        <v>104.8045041337697</v>
      </c>
      <c r="AA781" s="270">
        <v>42759.207783566431</v>
      </c>
      <c r="AB781" s="270">
        <v>458.56916684654789</v>
      </c>
      <c r="AC781" s="270">
        <v>3.7304090609995173</v>
      </c>
      <c r="AD781" s="270">
        <v>1.162684644178539</v>
      </c>
      <c r="AE781" s="270">
        <v>1.8038152849382416</v>
      </c>
      <c r="AF781" s="270">
        <v>8.1846273490027766E-2</v>
      </c>
      <c r="AG781" s="270">
        <v>27.119680935783538</v>
      </c>
      <c r="AH781" s="270">
        <v>57.771272179183754</v>
      </c>
      <c r="AI781" s="270">
        <v>6.7625475165241866</v>
      </c>
      <c r="AJ781" s="270">
        <v>17.46503323161533</v>
      </c>
      <c r="AK781" s="270">
        <v>940.49264679536236</v>
      </c>
      <c r="AL781" s="270">
        <v>30.968608382544105</v>
      </c>
      <c r="AM781" s="270">
        <v>2.8462167089490382</v>
      </c>
      <c r="AN781" s="270">
        <v>131.08340793847668</v>
      </c>
      <c r="AO781" s="270">
        <v>3.9060564269682096</v>
      </c>
      <c r="AP781" s="270">
        <v>1313.7680963049222</v>
      </c>
      <c r="AQ781" s="270">
        <v>0.99818273647104361</v>
      </c>
      <c r="AR781" s="270">
        <v>1.40342438712698</v>
      </c>
      <c r="AS781" s="270">
        <v>0.15661851061893486</v>
      </c>
      <c r="AT781" s="270">
        <v>0.73433964209751257</v>
      </c>
      <c r="AU781" s="270">
        <v>3.1596941677688046</v>
      </c>
      <c r="AV781" s="270">
        <v>0.12136209258836855</v>
      </c>
      <c r="AW781" s="270">
        <v>0.29146160991573727</v>
      </c>
      <c r="AX781" s="270">
        <v>3.8486610337270119E-2</v>
      </c>
      <c r="AY781" s="270">
        <v>0.23779811284251667</v>
      </c>
      <c r="AZ781" s="270">
        <v>3.5060482078751176E-2</v>
      </c>
      <c r="BA781" s="270">
        <v>14.644084138543016</v>
      </c>
      <c r="BB781" s="270">
        <v>31.047618305803784</v>
      </c>
      <c r="BC781" s="270">
        <v>31.908733075171298</v>
      </c>
      <c r="BD781" s="270">
        <v>53.826618991045528</v>
      </c>
      <c r="BE781" s="270">
        <v>34.877593025195175</v>
      </c>
      <c r="BF781" s="270">
        <v>158.26567305492202</v>
      </c>
      <c r="BG781" s="26"/>
    </row>
    <row r="782" spans="1:59" s="96" customFormat="1" ht="12.75" x14ac:dyDescent="0.2">
      <c r="A782" s="13">
        <v>2.30000000000003</v>
      </c>
      <c r="B782" s="279">
        <v>860</v>
      </c>
      <c r="C782" s="408">
        <v>11.634970096180901</v>
      </c>
      <c r="D782" s="408">
        <v>32.8807713345672</v>
      </c>
      <c r="E782" s="408"/>
      <c r="F782" s="408"/>
      <c r="G782" s="408"/>
      <c r="H782" s="408"/>
      <c r="I782" s="408">
        <v>48.295705057965598</v>
      </c>
      <c r="J782" s="408">
        <v>6.1345432960014898</v>
      </c>
      <c r="K782" s="408"/>
      <c r="L782" s="408"/>
      <c r="M782" s="408"/>
      <c r="N782" s="408"/>
      <c r="O782" s="411">
        <v>1.05401021528495</v>
      </c>
      <c r="P782" s="417">
        <v>12.8710134765138</v>
      </c>
      <c r="Q782" s="237">
        <v>71.112208549421069</v>
      </c>
      <c r="R782" s="237">
        <v>0</v>
      </c>
      <c r="S782" s="237">
        <v>16.473186230384389</v>
      </c>
      <c r="T782" s="237">
        <v>0.45838427782103014</v>
      </c>
      <c r="U782" s="237">
        <v>9.9632944534079004E-2</v>
      </c>
      <c r="V782" s="237">
        <v>1.7791120307469592</v>
      </c>
      <c r="W782" s="237">
        <v>3.719529684488196</v>
      </c>
      <c r="X782" s="412">
        <v>6.3579462826042503</v>
      </c>
      <c r="Y782" s="270">
        <v>1.0906770331672775</v>
      </c>
      <c r="Z782" s="270">
        <v>108.28284392440749</v>
      </c>
      <c r="AA782" s="270">
        <v>44204.346655594905</v>
      </c>
      <c r="AB782" s="270">
        <v>474.01738441339813</v>
      </c>
      <c r="AC782" s="270">
        <v>3.8201667334745375</v>
      </c>
      <c r="AD782" s="270">
        <v>1.195129527619917</v>
      </c>
      <c r="AE782" s="270">
        <v>1.8077910254304324</v>
      </c>
      <c r="AF782" s="270">
        <v>8.200719178880593E-2</v>
      </c>
      <c r="AG782" s="270">
        <v>27.88574461432124</v>
      </c>
      <c r="AH782" s="270">
        <v>59.041206091207272</v>
      </c>
      <c r="AI782" s="270">
        <v>6.8718865715629978</v>
      </c>
      <c r="AJ782" s="270">
        <v>17.959716719992954</v>
      </c>
      <c r="AK782" s="270">
        <v>967.54916743297292</v>
      </c>
      <c r="AL782" s="270">
        <v>31.399938283344795</v>
      </c>
      <c r="AM782" s="270">
        <v>2.8550795006482792</v>
      </c>
      <c r="AN782" s="270">
        <v>132.05562781270081</v>
      </c>
      <c r="AO782" s="270">
        <v>3.933885752668969</v>
      </c>
      <c r="AP782" s="270">
        <v>1314.2507515162213</v>
      </c>
      <c r="AQ782" s="270">
        <v>1.0007910786065295</v>
      </c>
      <c r="AR782" s="270">
        <v>1.4039253721644402</v>
      </c>
      <c r="AS782" s="270">
        <v>0.15659760675350123</v>
      </c>
      <c r="AT782" s="270">
        <v>0.73405164681475699</v>
      </c>
      <c r="AU782" s="270">
        <v>3.1581431603777403</v>
      </c>
      <c r="AV782" s="270">
        <v>0.1212983953538338</v>
      </c>
      <c r="AW782" s="270">
        <v>0.29128769834339607</v>
      </c>
      <c r="AX782" s="270">
        <v>3.8462223711418192E-2</v>
      </c>
      <c r="AY782" s="270">
        <v>0.23764343106343375</v>
      </c>
      <c r="AZ782" s="270">
        <v>3.5037479286983815E-2</v>
      </c>
      <c r="BA782" s="270">
        <v>14.634899187161299</v>
      </c>
      <c r="BB782" s="270">
        <v>31.040872125637723</v>
      </c>
      <c r="BC782" s="270">
        <v>31.781989012888765</v>
      </c>
      <c r="BD782" s="270">
        <v>53.898584479328932</v>
      </c>
      <c r="BE782" s="270">
        <v>34.809808747899254</v>
      </c>
      <c r="BF782" s="270">
        <v>158.27622458912049</v>
      </c>
      <c r="BG782" s="26"/>
    </row>
    <row r="783" spans="1:59" s="96" customFormat="1" ht="12.75" x14ac:dyDescent="0.2">
      <c r="A783" s="13">
        <v>2.3499999999999801</v>
      </c>
      <c r="B783" s="279">
        <v>860</v>
      </c>
      <c r="C783" s="408">
        <v>11.260846841936599</v>
      </c>
      <c r="D783" s="408">
        <v>33.0668068906527</v>
      </c>
      <c r="E783" s="408"/>
      <c r="F783" s="408"/>
      <c r="G783" s="408"/>
      <c r="H783" s="408"/>
      <c r="I783" s="408">
        <v>48.366337309583798</v>
      </c>
      <c r="J783" s="408">
        <v>6.2519987350503703</v>
      </c>
      <c r="K783" s="408"/>
      <c r="L783" s="408"/>
      <c r="M783" s="408"/>
      <c r="N783" s="408"/>
      <c r="O783" s="411">
        <v>1.0540102227764401</v>
      </c>
      <c r="P783" s="417">
        <v>13.298631797529699</v>
      </c>
      <c r="Q783" s="237">
        <v>71.17707963758005</v>
      </c>
      <c r="R783" s="237">
        <v>0</v>
      </c>
      <c r="S783" s="237">
        <v>16.376526646246454</v>
      </c>
      <c r="T783" s="237">
        <v>0.46422795003953943</v>
      </c>
      <c r="U783" s="237">
        <v>9.9785190657166012E-2</v>
      </c>
      <c r="V783" s="237">
        <v>1.7689042704596587</v>
      </c>
      <c r="W783" s="237">
        <v>3.5118981979403587</v>
      </c>
      <c r="X783" s="412">
        <v>6.6015781070767474</v>
      </c>
      <c r="Y783" s="270">
        <v>1.1265426650573933</v>
      </c>
      <c r="Z783" s="270">
        <v>111.74738520531484</v>
      </c>
      <c r="AA783" s="270">
        <v>45644.54650217203</v>
      </c>
      <c r="AB783" s="270">
        <v>489.4137514307011</v>
      </c>
      <c r="AC783" s="270">
        <v>3.908770646337008</v>
      </c>
      <c r="AD783" s="270">
        <v>1.2271212373451261</v>
      </c>
      <c r="AE783" s="270">
        <v>1.8115077993034547</v>
      </c>
      <c r="AF783" s="270">
        <v>8.2157343799693944E-2</v>
      </c>
      <c r="AG783" s="270">
        <v>28.641064029482678</v>
      </c>
      <c r="AH783" s="270">
        <v>60.27640594603286</v>
      </c>
      <c r="AI783" s="270">
        <v>6.9769809190292369</v>
      </c>
      <c r="AJ783" s="270">
        <v>18.447092544681205</v>
      </c>
      <c r="AK783" s="270">
        <v>994.28366440634454</v>
      </c>
      <c r="AL783" s="270">
        <v>31.809993183008469</v>
      </c>
      <c r="AM783" s="270">
        <v>2.8622880884251902</v>
      </c>
      <c r="AN783" s="270">
        <v>132.94173571835753</v>
      </c>
      <c r="AO783" s="270">
        <v>3.9597051249805308</v>
      </c>
      <c r="AP783" s="270">
        <v>1314.5262717038124</v>
      </c>
      <c r="AQ783" s="270">
        <v>1.0028738320353228</v>
      </c>
      <c r="AR783" s="270">
        <v>1.4036750131827489</v>
      </c>
      <c r="AS783" s="270">
        <v>0.15649316512847811</v>
      </c>
      <c r="AT783" s="270">
        <v>0.73337035934576089</v>
      </c>
      <c r="AU783" s="270">
        <v>3.1548929401949271</v>
      </c>
      <c r="AV783" s="270">
        <v>0.12116931575957735</v>
      </c>
      <c r="AW783" s="270">
        <v>0.29095585897335069</v>
      </c>
      <c r="AX783" s="270">
        <v>3.8416881621005372E-2</v>
      </c>
      <c r="AY783" s="270">
        <v>0.23735878742577238</v>
      </c>
      <c r="AZ783" s="270">
        <v>3.4995254875251666E-2</v>
      </c>
      <c r="BA783" s="270">
        <v>14.617677175973654</v>
      </c>
      <c r="BB783" s="270">
        <v>31.032470890036549</v>
      </c>
      <c r="BC783" s="270">
        <v>31.684224426119492</v>
      </c>
      <c r="BD783" s="270">
        <v>53.967811139438624</v>
      </c>
      <c r="BE783" s="270">
        <v>34.747691299156607</v>
      </c>
      <c r="BF783" s="270">
        <v>158.23241522662099</v>
      </c>
      <c r="BG783" s="26"/>
    </row>
    <row r="784" spans="1:59" s="96" customFormat="1" ht="12.75" x14ac:dyDescent="0.2">
      <c r="A784" s="13">
        <v>2.4000000000000097</v>
      </c>
      <c r="B784" s="279">
        <v>860</v>
      </c>
      <c r="C784" s="408">
        <v>10.8972434504297</v>
      </c>
      <c r="D784" s="408">
        <v>33.257443273978097</v>
      </c>
      <c r="E784" s="408"/>
      <c r="F784" s="408"/>
      <c r="G784" s="408"/>
      <c r="H784" s="408"/>
      <c r="I784" s="408">
        <v>48.425655285225901</v>
      </c>
      <c r="J784" s="408">
        <v>6.3656477710492503</v>
      </c>
      <c r="K784" s="408"/>
      <c r="L784" s="408"/>
      <c r="M784" s="408"/>
      <c r="N784" s="408"/>
      <c r="O784" s="411">
        <v>1.054010219317</v>
      </c>
      <c r="P784" s="417">
        <v>13.7423613237645</v>
      </c>
      <c r="Q784" s="237">
        <v>71.236716281149242</v>
      </c>
      <c r="R784" s="237">
        <v>0</v>
      </c>
      <c r="S784" s="237">
        <v>16.281810185492336</v>
      </c>
      <c r="T784" s="237">
        <v>0.46646625654508439</v>
      </c>
      <c r="U784" s="237">
        <v>9.8930383461837607E-2</v>
      </c>
      <c r="V784" s="237">
        <v>1.7705910990851998</v>
      </c>
      <c r="W784" s="237">
        <v>3.2885422831022075</v>
      </c>
      <c r="X784" s="412">
        <v>6.8569435111640891</v>
      </c>
      <c r="Y784" s="270">
        <v>1.1637320572532124</v>
      </c>
      <c r="Z784" s="270">
        <v>115.33282153478692</v>
      </c>
      <c r="AA784" s="270">
        <v>47137.00266981298</v>
      </c>
      <c r="AB784" s="270">
        <v>505.36429741585556</v>
      </c>
      <c r="AC784" s="270">
        <v>3.9986571988226527</v>
      </c>
      <c r="AD784" s="270">
        <v>1.25988981577811</v>
      </c>
      <c r="AE784" s="270">
        <v>1.8151378288353155</v>
      </c>
      <c r="AF784" s="270">
        <v>8.2303998034038886E-2</v>
      </c>
      <c r="AG784" s="270">
        <v>29.415381271850269</v>
      </c>
      <c r="AH784" s="270">
        <v>61.528035894133652</v>
      </c>
      <c r="AI784" s="270">
        <v>7.0823299949438665</v>
      </c>
      <c r="AJ784" s="270">
        <v>18.946915392621943</v>
      </c>
      <c r="AK784" s="270">
        <v>1021.7103025975067</v>
      </c>
      <c r="AL784" s="270">
        <v>32.220101000704773</v>
      </c>
      <c r="AM784" s="270">
        <v>2.8696774509812255</v>
      </c>
      <c r="AN784" s="270">
        <v>133.82531593392923</v>
      </c>
      <c r="AO784" s="270">
        <v>3.9852958492722617</v>
      </c>
      <c r="AP784" s="270">
        <v>1314.8487827824451</v>
      </c>
      <c r="AQ784" s="270">
        <v>1.0050206542224887</v>
      </c>
      <c r="AR784" s="270">
        <v>1.4036536640543109</v>
      </c>
      <c r="AS784" s="270">
        <v>0.15641796322792523</v>
      </c>
      <c r="AT784" s="270">
        <v>0.73283639838413051</v>
      </c>
      <c r="AU784" s="270">
        <v>3.1522951166556146</v>
      </c>
      <c r="AV784" s="270">
        <v>0.12106554819187743</v>
      </c>
      <c r="AW784" s="270">
        <v>0.29068620640344955</v>
      </c>
      <c r="AX784" s="270">
        <v>3.8379859610975127E-2</v>
      </c>
      <c r="AY784" s="270">
        <v>0.23712592240750016</v>
      </c>
      <c r="AZ784" s="270">
        <v>3.4960694876496022E-2</v>
      </c>
      <c r="BA784" s="270">
        <v>14.603636872404529</v>
      </c>
      <c r="BB784" s="270">
        <v>31.025121607588598</v>
      </c>
      <c r="BC784" s="270">
        <v>31.584179552206312</v>
      </c>
      <c r="BD784" s="270">
        <v>54.035007375839243</v>
      </c>
      <c r="BE784" s="270">
        <v>34.687477780578327</v>
      </c>
      <c r="BF784" s="270">
        <v>158.20675528226894</v>
      </c>
      <c r="BG784" s="26"/>
    </row>
    <row r="785" spans="1:59" s="96" customFormat="1" ht="12.75" x14ac:dyDescent="0.2">
      <c r="A785" s="13">
        <v>2.44999999999999</v>
      </c>
      <c r="B785" s="279">
        <v>860</v>
      </c>
      <c r="C785" s="408">
        <v>10.5870522941281</v>
      </c>
      <c r="D785" s="408">
        <v>33.4101664121605</v>
      </c>
      <c r="E785" s="408"/>
      <c r="F785" s="408"/>
      <c r="G785" s="408"/>
      <c r="H785" s="408"/>
      <c r="I785" s="408">
        <v>48.481229695918202</v>
      </c>
      <c r="J785" s="408">
        <v>6.4675413989039097</v>
      </c>
      <c r="K785" s="408"/>
      <c r="L785" s="408"/>
      <c r="M785" s="408"/>
      <c r="N785" s="408"/>
      <c r="O785" s="411">
        <v>1.05401019888933</v>
      </c>
      <c r="P785" s="417">
        <v>14.144999925225401</v>
      </c>
      <c r="Q785" s="237">
        <v>71.280437896527104</v>
      </c>
      <c r="R785" s="237">
        <v>0</v>
      </c>
      <c r="S785" s="237">
        <v>16.203779460355587</v>
      </c>
      <c r="T785" s="237">
        <v>0.4688318560926793</v>
      </c>
      <c r="U785" s="237">
        <v>9.8457464272168921E-2</v>
      </c>
      <c r="V785" s="237">
        <v>1.7590587326900597</v>
      </c>
      <c r="W785" s="237">
        <v>3.0984893375330582</v>
      </c>
      <c r="X785" s="412">
        <v>7.0909452525293393</v>
      </c>
      <c r="Y785" s="270">
        <v>1.1974583626204716</v>
      </c>
      <c r="Z785" s="270">
        <v>118.57958481230934</v>
      </c>
      <c r="AA785" s="270">
        <v>48489.726277258022</v>
      </c>
      <c r="AB785" s="270">
        <v>519.81984128948295</v>
      </c>
      <c r="AC785" s="270">
        <v>4.0789496449788327</v>
      </c>
      <c r="AD785" s="270">
        <v>1.2892799500699774</v>
      </c>
      <c r="AE785" s="270">
        <v>1.818244852650567</v>
      </c>
      <c r="AF785" s="270">
        <v>8.2429474866913238E-2</v>
      </c>
      <c r="AG785" s="270">
        <v>30.110152148197372</v>
      </c>
      <c r="AH785" s="270">
        <v>62.638345777944963</v>
      </c>
      <c r="AI785" s="270">
        <v>7.1748844846065687</v>
      </c>
      <c r="AJ785" s="270">
        <v>19.39532052879489</v>
      </c>
      <c r="AK785" s="270">
        <v>1046.3513555240336</v>
      </c>
      <c r="AL785" s="270">
        <v>32.5784636027009</v>
      </c>
      <c r="AM785" s="270">
        <v>2.8758642846785856</v>
      </c>
      <c r="AN785" s="270">
        <v>134.58425947665754</v>
      </c>
      <c r="AO785" s="270">
        <v>4.0073832273455707</v>
      </c>
      <c r="AP785" s="270">
        <v>1315.1010160858018</v>
      </c>
      <c r="AQ785" s="270">
        <v>1.0068148560043075</v>
      </c>
      <c r="AR785" s="270">
        <v>1.4035278928318016</v>
      </c>
      <c r="AS785" s="270">
        <v>0.15634083651723535</v>
      </c>
      <c r="AT785" s="270">
        <v>0.73231724407970089</v>
      </c>
      <c r="AU785" s="270">
        <v>3.149799602999753</v>
      </c>
      <c r="AV785" s="270">
        <v>0.12096621782693288</v>
      </c>
      <c r="AW785" s="270">
        <v>0.29042974545835476</v>
      </c>
      <c r="AX785" s="270">
        <v>3.8344746361670588E-2</v>
      </c>
      <c r="AY785" s="270">
        <v>0.2369052938809805</v>
      </c>
      <c r="AZ785" s="270">
        <v>3.4927955772828333E-2</v>
      </c>
      <c r="BA785" s="270">
        <v>14.590302183727992</v>
      </c>
      <c r="BB785" s="270">
        <v>31.019788349408604</v>
      </c>
      <c r="BC785" s="270">
        <v>31.505572186028544</v>
      </c>
      <c r="BD785" s="270">
        <v>54.095320824789596</v>
      </c>
      <c r="BE785" s="270">
        <v>34.638167722452089</v>
      </c>
      <c r="BF785" s="270">
        <v>158.17932960271835</v>
      </c>
      <c r="BG785" s="26"/>
    </row>
    <row r="786" spans="1:59" s="96" customFormat="1" ht="12.75" x14ac:dyDescent="0.2">
      <c r="A786" s="13">
        <v>2.4999999999999902</v>
      </c>
      <c r="B786" s="279">
        <v>860.00000000001</v>
      </c>
      <c r="C786" s="408">
        <v>10.2836808141391</v>
      </c>
      <c r="D786" s="408">
        <v>33.562106540414398</v>
      </c>
      <c r="E786" s="408"/>
      <c r="F786" s="408"/>
      <c r="G786" s="408"/>
      <c r="H786" s="408"/>
      <c r="I786" s="408">
        <v>48.534933562024797</v>
      </c>
      <c r="J786" s="408">
        <v>6.56526887112729</v>
      </c>
      <c r="K786" s="408"/>
      <c r="L786" s="408"/>
      <c r="M786" s="408"/>
      <c r="N786" s="408"/>
      <c r="O786" s="411">
        <v>1.0540102122944099</v>
      </c>
      <c r="P786" s="417">
        <v>14.5622809702833</v>
      </c>
      <c r="Q786" s="237">
        <v>71.322837560576204</v>
      </c>
      <c r="R786" s="237">
        <v>0</v>
      </c>
      <c r="S786" s="237">
        <v>16.126598909238897</v>
      </c>
      <c r="T786" s="237">
        <v>0.46629123960189678</v>
      </c>
      <c r="U786" s="237">
        <v>9.7270643399927387E-2</v>
      </c>
      <c r="V786" s="237">
        <v>1.7604786227773734</v>
      </c>
      <c r="W786" s="237">
        <v>2.8907387825406197</v>
      </c>
      <c r="X786" s="412">
        <v>7.3357842418650971</v>
      </c>
      <c r="Y786" s="270">
        <v>1.2323884129806799</v>
      </c>
      <c r="Z786" s="270">
        <v>121.93650007627261</v>
      </c>
      <c r="AA786" s="270">
        <v>49889.933035198737</v>
      </c>
      <c r="AB786" s="270">
        <v>534.77972938363916</v>
      </c>
      <c r="AC786" s="270">
        <v>4.1605820365587709</v>
      </c>
      <c r="AD786" s="270">
        <v>1.3193742831162736</v>
      </c>
      <c r="AE786" s="270">
        <v>1.8212939000949135</v>
      </c>
      <c r="AF786" s="270">
        <v>8.2552552804412996E-2</v>
      </c>
      <c r="AG786" s="270">
        <v>30.822012438414326</v>
      </c>
      <c r="AH786" s="270">
        <v>63.763307230457542</v>
      </c>
      <c r="AI786" s="270">
        <v>7.267706124113448</v>
      </c>
      <c r="AJ786" s="270">
        <v>19.854826607703856</v>
      </c>
      <c r="AK786" s="270">
        <v>1071.6219914780554</v>
      </c>
      <c r="AL786" s="270">
        <v>32.936542009935394</v>
      </c>
      <c r="AM786" s="270">
        <v>2.8819494517482092</v>
      </c>
      <c r="AN786" s="270">
        <v>135.33496802342842</v>
      </c>
      <c r="AO786" s="270">
        <v>4.0292005053710671</v>
      </c>
      <c r="AP786" s="270">
        <v>1315.3491117827457</v>
      </c>
      <c r="AQ786" s="270">
        <v>1.0085770845034352</v>
      </c>
      <c r="AR786" s="270">
        <v>1.4034160186438012</v>
      </c>
      <c r="AS786" s="270">
        <v>0.15626693010055556</v>
      </c>
      <c r="AT786" s="270">
        <v>0.73181767830401201</v>
      </c>
      <c r="AU786" s="270">
        <v>3.1473962087060023</v>
      </c>
      <c r="AV786" s="270">
        <v>0.12087053185763999</v>
      </c>
      <c r="AW786" s="270">
        <v>0.29018260187327383</v>
      </c>
      <c r="AX786" s="270">
        <v>3.8310904978162023E-2</v>
      </c>
      <c r="AY786" s="270">
        <v>0.23669265565823761</v>
      </c>
      <c r="AZ786" s="270">
        <v>3.4896403914907774E-2</v>
      </c>
      <c r="BA786" s="270">
        <v>14.577453843237215</v>
      </c>
      <c r="BB786" s="270">
        <v>31.01407775377859</v>
      </c>
      <c r="BC786" s="270">
        <v>31.427365860732944</v>
      </c>
      <c r="BD786" s="270">
        <v>54.15331733944798</v>
      </c>
      <c r="BE786" s="270">
        <v>34.589320673309807</v>
      </c>
      <c r="BF786" s="270">
        <v>158.15229100886211</v>
      </c>
      <c r="BG786" s="26"/>
    </row>
    <row r="787" spans="1:59" s="96" customFormat="1" ht="12.75" x14ac:dyDescent="0.2">
      <c r="A787" s="13">
        <v>0.5</v>
      </c>
      <c r="B787" s="279">
        <v>870</v>
      </c>
      <c r="C787" s="408">
        <v>22.083622042777801</v>
      </c>
      <c r="D787" s="408">
        <v>21.558192561343301</v>
      </c>
      <c r="E787" s="408">
        <v>13.598234794078699</v>
      </c>
      <c r="F787" s="408">
        <v>23.147766380387001</v>
      </c>
      <c r="G787" s="408">
        <v>18.1983901736821</v>
      </c>
      <c r="H787" s="408"/>
      <c r="I787" s="408"/>
      <c r="J787" s="408"/>
      <c r="K787" s="408"/>
      <c r="L787" s="408">
        <v>1.41379404773109</v>
      </c>
      <c r="M787" s="408"/>
      <c r="N787" s="408"/>
      <c r="O787" s="411"/>
      <c r="P787" s="417">
        <v>5.30747225219881</v>
      </c>
      <c r="Q787" s="237">
        <v>65.938621293803138</v>
      </c>
      <c r="R787" s="237">
        <v>0</v>
      </c>
      <c r="S787" s="237">
        <v>15.170251578725397</v>
      </c>
      <c r="T787" s="237">
        <v>7.2565336820014243</v>
      </c>
      <c r="U787" s="237">
        <v>1.4249166646360125</v>
      </c>
      <c r="V787" s="237">
        <v>3.3710896095968486</v>
      </c>
      <c r="W787" s="237">
        <v>4.1110359199120996</v>
      </c>
      <c r="X787" s="412">
        <v>2.7275512513250688</v>
      </c>
      <c r="Y787" s="270">
        <v>0.45962279009032758</v>
      </c>
      <c r="Z787" s="270">
        <v>50.883363711564947</v>
      </c>
      <c r="AA787" s="270">
        <v>15050.946781923913</v>
      </c>
      <c r="AB787" s="270">
        <v>118.98512938042457</v>
      </c>
      <c r="AC787" s="270">
        <v>2.029187994951331</v>
      </c>
      <c r="AD787" s="270">
        <v>0.61930153163092749</v>
      </c>
      <c r="AE787" s="270">
        <v>8.7798277586552391</v>
      </c>
      <c r="AF787" s="270">
        <v>0.42753720806410389</v>
      </c>
      <c r="AG787" s="270">
        <v>10.542124788053728</v>
      </c>
      <c r="AH787" s="270">
        <v>24.867075224028451</v>
      </c>
      <c r="AI787" s="270">
        <v>3.2314320436861426</v>
      </c>
      <c r="AJ787" s="270">
        <v>5.6539921492367764</v>
      </c>
      <c r="AK787" s="270">
        <v>71.572827937298442</v>
      </c>
      <c r="AL787" s="270">
        <v>14.839153329520361</v>
      </c>
      <c r="AM787" s="270">
        <v>3.575627221471207</v>
      </c>
      <c r="AN787" s="270">
        <v>163.82214100309747</v>
      </c>
      <c r="AO787" s="270">
        <v>3.7462230201330105</v>
      </c>
      <c r="AP787" s="270">
        <v>4771.2631816799749</v>
      </c>
      <c r="AQ787" s="270">
        <v>0.80081200682879894</v>
      </c>
      <c r="AR787" s="270">
        <v>4.4414621019646257</v>
      </c>
      <c r="AS787" s="270">
        <v>0.74949611652572401</v>
      </c>
      <c r="AT787" s="270">
        <v>5.0669991814851958</v>
      </c>
      <c r="AU787" s="270">
        <v>26.781173376634143</v>
      </c>
      <c r="AV787" s="270">
        <v>1.1245756693562796</v>
      </c>
      <c r="AW787" s="270">
        <v>3.4182248696237583</v>
      </c>
      <c r="AX787" s="270">
        <v>0.5400525319381092</v>
      </c>
      <c r="AY787" s="270">
        <v>3.7841302648618722</v>
      </c>
      <c r="AZ787" s="270">
        <v>0.61094048400831169</v>
      </c>
      <c r="BA787" s="270">
        <v>67.764157186991028</v>
      </c>
      <c r="BB787" s="270">
        <v>11.25208928735303</v>
      </c>
      <c r="BC787" s="270">
        <v>20.507783474707555</v>
      </c>
      <c r="BD787" s="270">
        <v>70.552403546911236</v>
      </c>
      <c r="BE787" s="270">
        <v>44.084936388658143</v>
      </c>
      <c r="BF787" s="270">
        <v>245.55719092417326</v>
      </c>
      <c r="BG787" s="26"/>
    </row>
    <row r="788" spans="1:59" s="96" customFormat="1" ht="12.75" x14ac:dyDescent="0.2">
      <c r="A788" s="13">
        <v>0.55000000000000004</v>
      </c>
      <c r="B788" s="279">
        <v>870</v>
      </c>
      <c r="C788" s="408">
        <v>21.496638455229299</v>
      </c>
      <c r="D788" s="408">
        <v>21.596172419891801</v>
      </c>
      <c r="E788" s="408">
        <v>13.269233628749801</v>
      </c>
      <c r="F788" s="408">
        <v>22.839685084282401</v>
      </c>
      <c r="G788" s="408">
        <v>19.4518387375199</v>
      </c>
      <c r="H788" s="408"/>
      <c r="I788" s="408"/>
      <c r="J788" s="408"/>
      <c r="K788" s="408"/>
      <c r="L788" s="408">
        <v>1.3464316743267399</v>
      </c>
      <c r="M788" s="408"/>
      <c r="N788" s="408"/>
      <c r="O788" s="411"/>
      <c r="P788" s="417">
        <v>5.3516976636791602</v>
      </c>
      <c r="Q788" s="237">
        <v>66.543167038598057</v>
      </c>
      <c r="R788" s="237">
        <v>0</v>
      </c>
      <c r="S788" s="237">
        <v>15.186227344200162</v>
      </c>
      <c r="T788" s="237">
        <v>6.81676644889769</v>
      </c>
      <c r="U788" s="237">
        <v>1.2752772111557125</v>
      </c>
      <c r="V788" s="237">
        <v>3.4111037886576203</v>
      </c>
      <c r="W788" s="237">
        <v>3.9926794805792456</v>
      </c>
      <c r="X788" s="412">
        <v>2.7747786879115175</v>
      </c>
      <c r="Y788" s="270">
        <v>0.46670767918532002</v>
      </c>
      <c r="Z788" s="270">
        <v>52.01484572745224</v>
      </c>
      <c r="AA788" s="270">
        <v>15166.535765382168</v>
      </c>
      <c r="AB788" s="270">
        <v>121.1885712707947</v>
      </c>
      <c r="AC788" s="270">
        <v>2.070871621769661</v>
      </c>
      <c r="AD788" s="270">
        <v>0.63298627346361047</v>
      </c>
      <c r="AE788" s="270">
        <v>8.9050873895908058</v>
      </c>
      <c r="AF788" s="270">
        <v>0.43010581737461084</v>
      </c>
      <c r="AG788" s="270">
        <v>10.628025257190464</v>
      </c>
      <c r="AH788" s="270">
        <v>24.860046861519105</v>
      </c>
      <c r="AI788" s="270">
        <v>3.2019524485110193</v>
      </c>
      <c r="AJ788" s="270">
        <v>5.7344000642580122</v>
      </c>
      <c r="AK788" s="270">
        <v>72.422021614315952</v>
      </c>
      <c r="AL788" s="270">
        <v>14.580544055382239</v>
      </c>
      <c r="AM788" s="270">
        <v>3.4796941922433877</v>
      </c>
      <c r="AN788" s="270">
        <v>164.90584772276054</v>
      </c>
      <c r="AO788" s="270">
        <v>3.7358787235034567</v>
      </c>
      <c r="AP788" s="270">
        <v>4649.5812591675804</v>
      </c>
      <c r="AQ788" s="270">
        <v>0.7957252663360016</v>
      </c>
      <c r="AR788" s="270">
        <v>4.308263844547473</v>
      </c>
      <c r="AS788" s="270">
        <v>0.72691619461340684</v>
      </c>
      <c r="AT788" s="270">
        <v>4.9181019389567622</v>
      </c>
      <c r="AU788" s="270">
        <v>26.016551890731797</v>
      </c>
      <c r="AV788" s="270">
        <v>1.0930951164400236</v>
      </c>
      <c r="AW788" s="270">
        <v>3.3287979742656284</v>
      </c>
      <c r="AX788" s="270">
        <v>0.52711638387933057</v>
      </c>
      <c r="AY788" s="270">
        <v>3.7022214138588674</v>
      </c>
      <c r="AZ788" s="270">
        <v>0.59922020007099142</v>
      </c>
      <c r="BA788" s="270">
        <v>67.064681717980321</v>
      </c>
      <c r="BB788" s="270">
        <v>11.153050539216336</v>
      </c>
      <c r="BC788" s="270">
        <v>20.315206463626954</v>
      </c>
      <c r="BD788" s="270">
        <v>71.332660467970243</v>
      </c>
      <c r="BE788" s="270">
        <v>44.3070385469765</v>
      </c>
      <c r="BF788" s="270">
        <v>239.31543353003752</v>
      </c>
      <c r="BG788" s="26"/>
    </row>
    <row r="789" spans="1:59" s="96" customFormat="1" ht="12.75" x14ac:dyDescent="0.2">
      <c r="A789" s="13">
        <v>0.6</v>
      </c>
      <c r="B789" s="279">
        <v>870</v>
      </c>
      <c r="C789" s="408">
        <v>21.081921943426401</v>
      </c>
      <c r="D789" s="408">
        <v>21.628409377126498</v>
      </c>
      <c r="E789" s="408">
        <v>12.8373477164396</v>
      </c>
      <c r="F789" s="408">
        <v>22.506799452886298</v>
      </c>
      <c r="G789" s="408">
        <v>20.658653736940899</v>
      </c>
      <c r="H789" s="408"/>
      <c r="I789" s="408"/>
      <c r="J789" s="408"/>
      <c r="K789" s="408"/>
      <c r="L789" s="408">
        <v>1.28686777318023</v>
      </c>
      <c r="M789" s="408"/>
      <c r="N789" s="408"/>
      <c r="O789" s="411"/>
      <c r="P789" s="417">
        <v>5.3573363507075298</v>
      </c>
      <c r="Q789" s="237">
        <v>66.998903330179274</v>
      </c>
      <c r="R789" s="237">
        <v>0</v>
      </c>
      <c r="S789" s="237">
        <v>15.168706833378328</v>
      </c>
      <c r="T789" s="237">
        <v>6.5292841474849332</v>
      </c>
      <c r="U789" s="237">
        <v>1.1846668190062311</v>
      </c>
      <c r="V789" s="237">
        <v>3.4631777365103797</v>
      </c>
      <c r="W789" s="237">
        <v>3.8562791533023097</v>
      </c>
      <c r="X789" s="412">
        <v>2.7989819801385343</v>
      </c>
      <c r="Y789" s="270">
        <v>0.47126202013088259</v>
      </c>
      <c r="Z789" s="270">
        <v>52.8446232386435</v>
      </c>
      <c r="AA789" s="270">
        <v>15219.025866444799</v>
      </c>
      <c r="AB789" s="270">
        <v>123.09601545206871</v>
      </c>
      <c r="AC789" s="270">
        <v>2.1028292873336141</v>
      </c>
      <c r="AD789" s="270">
        <v>0.64334725545826865</v>
      </c>
      <c r="AE789" s="270">
        <v>8.9901537356990566</v>
      </c>
      <c r="AF789" s="270">
        <v>0.43091364542261995</v>
      </c>
      <c r="AG789" s="270">
        <v>10.671590597796618</v>
      </c>
      <c r="AH789" s="270">
        <v>24.770882706091594</v>
      </c>
      <c r="AI789" s="270">
        <v>3.1651627612871804</v>
      </c>
      <c r="AJ789" s="270">
        <v>5.7982254857099917</v>
      </c>
      <c r="AK789" s="270">
        <v>73.29804840184427</v>
      </c>
      <c r="AL789" s="270">
        <v>14.305156990917524</v>
      </c>
      <c r="AM789" s="270">
        <v>3.3857762628113512</v>
      </c>
      <c r="AN789" s="270">
        <v>165.2742059849389</v>
      </c>
      <c r="AO789" s="270">
        <v>3.7160847422242638</v>
      </c>
      <c r="AP789" s="270">
        <v>4533.1114842287598</v>
      </c>
      <c r="AQ789" s="270">
        <v>0.79093975073554645</v>
      </c>
      <c r="AR789" s="270">
        <v>4.1806542163795246</v>
      </c>
      <c r="AS789" s="270">
        <v>0.70533533685317318</v>
      </c>
      <c r="AT789" s="270">
        <v>4.7754725222687258</v>
      </c>
      <c r="AU789" s="270">
        <v>25.281609960921873</v>
      </c>
      <c r="AV789" s="270">
        <v>1.0627589703452254</v>
      </c>
      <c r="AW789" s="270">
        <v>3.2418369656851582</v>
      </c>
      <c r="AX789" s="270">
        <v>0.51437975554441318</v>
      </c>
      <c r="AY789" s="270">
        <v>3.6203852923880477</v>
      </c>
      <c r="AZ789" s="270">
        <v>0.58729323708795067</v>
      </c>
      <c r="BA789" s="270">
        <v>66.614783042130242</v>
      </c>
      <c r="BB789" s="270">
        <v>11.103824264685411</v>
      </c>
      <c r="BC789" s="270">
        <v>20.169183492525818</v>
      </c>
      <c r="BD789" s="270">
        <v>71.981296106491371</v>
      </c>
      <c r="BE789" s="270">
        <v>44.674367525882637</v>
      </c>
      <c r="BF789" s="270">
        <v>233.43677027255194</v>
      </c>
      <c r="BG789" s="26"/>
    </row>
    <row r="790" spans="1:59" s="96" customFormat="1" ht="12.75" x14ac:dyDescent="0.2">
      <c r="A790" s="13">
        <v>0.65000000000000102</v>
      </c>
      <c r="B790" s="279">
        <v>870</v>
      </c>
      <c r="C790" s="408">
        <v>20.694491873895601</v>
      </c>
      <c r="D790" s="408">
        <v>21.698418239148101</v>
      </c>
      <c r="E790" s="408">
        <v>12.4152379475529</v>
      </c>
      <c r="F790" s="408">
        <v>22.083297213492202</v>
      </c>
      <c r="G790" s="408">
        <v>21.885785347856601</v>
      </c>
      <c r="H790" s="408"/>
      <c r="I790" s="408"/>
      <c r="J790" s="408"/>
      <c r="K790" s="408"/>
      <c r="L790" s="408">
        <v>1.2227693780545901</v>
      </c>
      <c r="M790" s="408"/>
      <c r="N790" s="408"/>
      <c r="O790" s="411"/>
      <c r="P790" s="417">
        <v>5.3556137446747796</v>
      </c>
      <c r="Q790" s="237">
        <v>67.551374988733102</v>
      </c>
      <c r="R790" s="237">
        <v>0</v>
      </c>
      <c r="S790" s="237">
        <v>15.149809678073581</v>
      </c>
      <c r="T790" s="237">
        <v>6.1508888244422337</v>
      </c>
      <c r="U790" s="237">
        <v>1.0825703714980464</v>
      </c>
      <c r="V790" s="237">
        <v>3.4941946686195631</v>
      </c>
      <c r="W790" s="237">
        <v>3.7397539074517803</v>
      </c>
      <c r="X790" s="412">
        <v>2.8314075611816989</v>
      </c>
      <c r="Y790" s="270">
        <v>0.47549562275083612</v>
      </c>
      <c r="Z790" s="270">
        <v>53.650406954670416</v>
      </c>
      <c r="AA790" s="270">
        <v>15266.678457278653</v>
      </c>
      <c r="AB790" s="270">
        <v>125.24071926268697</v>
      </c>
      <c r="AC790" s="270">
        <v>2.1339117955335305</v>
      </c>
      <c r="AD790" s="270">
        <v>0.65350029558259892</v>
      </c>
      <c r="AE790" s="270">
        <v>9.0773779416405151</v>
      </c>
      <c r="AF790" s="270">
        <v>0.43147057142093492</v>
      </c>
      <c r="AG790" s="270">
        <v>10.714828273272211</v>
      </c>
      <c r="AH790" s="270">
        <v>24.676368233171935</v>
      </c>
      <c r="AI790" s="270">
        <v>3.1278761580835752</v>
      </c>
      <c r="AJ790" s="270">
        <v>5.8686738012936814</v>
      </c>
      <c r="AK790" s="270">
        <v>74.432224015600212</v>
      </c>
      <c r="AL790" s="270">
        <v>14.032242737109099</v>
      </c>
      <c r="AM790" s="270">
        <v>3.2943204207724257</v>
      </c>
      <c r="AN790" s="270">
        <v>165.5412276333808</v>
      </c>
      <c r="AO790" s="270">
        <v>3.6938071723666939</v>
      </c>
      <c r="AP790" s="270">
        <v>4420.2167439834038</v>
      </c>
      <c r="AQ790" s="270">
        <v>0.7869331714297696</v>
      </c>
      <c r="AR790" s="270">
        <v>4.0568851266396049</v>
      </c>
      <c r="AS790" s="270">
        <v>0.68437870972896553</v>
      </c>
      <c r="AT790" s="270">
        <v>4.6365111092380049</v>
      </c>
      <c r="AU790" s="270">
        <v>24.56340238593198</v>
      </c>
      <c r="AV790" s="270">
        <v>1.0330559492742832</v>
      </c>
      <c r="AW790" s="270">
        <v>3.1561584929744875</v>
      </c>
      <c r="AX790" s="270">
        <v>0.501734342574504</v>
      </c>
      <c r="AY790" s="270">
        <v>3.5384407322536453</v>
      </c>
      <c r="AZ790" s="270">
        <v>0.57523266541905649</v>
      </c>
      <c r="BA790" s="270">
        <v>66.117304964900626</v>
      </c>
      <c r="BB790" s="270">
        <v>11.045489081302726</v>
      </c>
      <c r="BC790" s="270">
        <v>20.012851581160575</v>
      </c>
      <c r="BD790" s="270">
        <v>72.667727973058291</v>
      </c>
      <c r="BE790" s="270">
        <v>44.997698860716028</v>
      </c>
      <c r="BF790" s="270">
        <v>227.66946109730347</v>
      </c>
      <c r="BG790" s="26"/>
    </row>
    <row r="791" spans="1:59" s="96" customFormat="1" ht="12.75" x14ac:dyDescent="0.2">
      <c r="A791" s="13">
        <v>0.7</v>
      </c>
      <c r="B791" s="279">
        <v>870</v>
      </c>
      <c r="C791" s="408">
        <v>20.354476968081901</v>
      </c>
      <c r="D791" s="408">
        <v>21.769031522013901</v>
      </c>
      <c r="E791" s="408">
        <v>11.956556606743501</v>
      </c>
      <c r="F791" s="408">
        <v>21.651580711704501</v>
      </c>
      <c r="G791" s="408">
        <v>23.110423750673</v>
      </c>
      <c r="H791" s="408"/>
      <c r="I791" s="408"/>
      <c r="J791" s="408"/>
      <c r="K791" s="408"/>
      <c r="L791" s="408">
        <v>1.1579304407831501</v>
      </c>
      <c r="M791" s="408"/>
      <c r="N791" s="408"/>
      <c r="O791" s="411"/>
      <c r="P791" s="417">
        <v>5.3410484678515404</v>
      </c>
      <c r="Q791" s="237">
        <v>68.045729733830271</v>
      </c>
      <c r="R791" s="237">
        <v>0</v>
      </c>
      <c r="S791" s="237">
        <v>15.117501856355192</v>
      </c>
      <c r="T791" s="237">
        <v>5.8457496884986027</v>
      </c>
      <c r="U791" s="237">
        <v>0.99621977770717651</v>
      </c>
      <c r="V791" s="237">
        <v>3.5395839874617563</v>
      </c>
      <c r="W791" s="237">
        <v>3.6051412470557467</v>
      </c>
      <c r="X791" s="412">
        <v>2.8500737090912489</v>
      </c>
      <c r="Y791" s="270">
        <v>0.47900604922539231</v>
      </c>
      <c r="Z791" s="270">
        <v>54.378619800189149</v>
      </c>
      <c r="AA791" s="270">
        <v>15295.472595649702</v>
      </c>
      <c r="AB791" s="270">
        <v>127.35395902147884</v>
      </c>
      <c r="AC791" s="270">
        <v>2.1626520210991829</v>
      </c>
      <c r="AD791" s="270">
        <v>0.66284614022814259</v>
      </c>
      <c r="AE791" s="270">
        <v>9.1554514557177491</v>
      </c>
      <c r="AF791" s="270">
        <v>0.43158053119171047</v>
      </c>
      <c r="AG791" s="270">
        <v>10.74540520132612</v>
      </c>
      <c r="AH791" s="270">
        <v>24.557232066076629</v>
      </c>
      <c r="AI791" s="270">
        <v>3.0888507275147661</v>
      </c>
      <c r="AJ791" s="270">
        <v>5.9353624334233466</v>
      </c>
      <c r="AK791" s="270">
        <v>75.606329185652356</v>
      </c>
      <c r="AL791" s="270">
        <v>13.759921184772791</v>
      </c>
      <c r="AM791" s="270">
        <v>3.2060583285484823</v>
      </c>
      <c r="AN791" s="270">
        <v>165.61877540916862</v>
      </c>
      <c r="AO791" s="270">
        <v>3.6692870375650939</v>
      </c>
      <c r="AP791" s="270">
        <v>4312.5286468032127</v>
      </c>
      <c r="AQ791" s="270">
        <v>0.7829640970821804</v>
      </c>
      <c r="AR791" s="270">
        <v>3.938569046890644</v>
      </c>
      <c r="AS791" s="270">
        <v>0.66436172471273625</v>
      </c>
      <c r="AT791" s="270">
        <v>4.5035876923010303</v>
      </c>
      <c r="AU791" s="270">
        <v>23.875119687421257</v>
      </c>
      <c r="AV791" s="270">
        <v>1.0045527054840604</v>
      </c>
      <c r="AW791" s="270">
        <v>3.0735688271192143</v>
      </c>
      <c r="AX791" s="270">
        <v>0.48947354886213168</v>
      </c>
      <c r="AY791" s="270">
        <v>3.4584684806047017</v>
      </c>
      <c r="AZ791" s="270">
        <v>0.56337300013334879</v>
      </c>
      <c r="BA791" s="270">
        <v>65.69694243587729</v>
      </c>
      <c r="BB791" s="270">
        <v>11.002206836747712</v>
      </c>
      <c r="BC791" s="270">
        <v>19.870720205269055</v>
      </c>
      <c r="BD791" s="270">
        <v>73.327263933482669</v>
      </c>
      <c r="BE791" s="270">
        <v>45.375114073412028</v>
      </c>
      <c r="BF791" s="270">
        <v>222.17297973339902</v>
      </c>
      <c r="BG791" s="26"/>
    </row>
    <row r="792" spans="1:59" s="96" customFormat="1" ht="12.75" x14ac:dyDescent="0.2">
      <c r="A792" s="13">
        <v>0.750000000000002</v>
      </c>
      <c r="B792" s="279">
        <v>870</v>
      </c>
      <c r="C792" s="408">
        <v>20.0334509504961</v>
      </c>
      <c r="D792" s="408">
        <v>21.873995257012101</v>
      </c>
      <c r="E792" s="408">
        <v>11.5329435034044</v>
      </c>
      <c r="F792" s="408">
        <v>21.2731637855996</v>
      </c>
      <c r="G792" s="408">
        <v>24.1864266565142</v>
      </c>
      <c r="H792" s="408"/>
      <c r="I792" s="408"/>
      <c r="J792" s="408"/>
      <c r="K792" s="408"/>
      <c r="L792" s="408">
        <v>1.1000198469735301</v>
      </c>
      <c r="M792" s="408"/>
      <c r="N792" s="408"/>
      <c r="O792" s="411"/>
      <c r="P792" s="417">
        <v>5.3353626538871701</v>
      </c>
      <c r="Q792" s="237">
        <v>68.501146778972441</v>
      </c>
      <c r="R792" s="237">
        <v>0</v>
      </c>
      <c r="S792" s="237">
        <v>15.095134477429417</v>
      </c>
      <c r="T792" s="237">
        <v>5.5601219473827852</v>
      </c>
      <c r="U792" s="237">
        <v>0.91611448795623462</v>
      </c>
      <c r="V792" s="237">
        <v>3.5985183144342554</v>
      </c>
      <c r="W792" s="237">
        <v>3.4592293981688149</v>
      </c>
      <c r="X792" s="412">
        <v>2.8697345956560532</v>
      </c>
      <c r="Y792" s="270">
        <v>0.48255299026615972</v>
      </c>
      <c r="Z792" s="270">
        <v>55.088087584838476</v>
      </c>
      <c r="AA792" s="270">
        <v>15331.139720130575</v>
      </c>
      <c r="AB792" s="270">
        <v>129.33617459709643</v>
      </c>
      <c r="AC792" s="270">
        <v>2.1901959625576417</v>
      </c>
      <c r="AD792" s="270">
        <v>0.67189164285044445</v>
      </c>
      <c r="AE792" s="270">
        <v>9.231642744953156</v>
      </c>
      <c r="AF792" s="270">
        <v>0.43197654160365873</v>
      </c>
      <c r="AG792" s="270">
        <v>10.778632362506706</v>
      </c>
      <c r="AH792" s="270">
        <v>24.464807735203603</v>
      </c>
      <c r="AI792" s="270">
        <v>3.056377730054165</v>
      </c>
      <c r="AJ792" s="270">
        <v>5.9983298549665944</v>
      </c>
      <c r="AK792" s="270">
        <v>76.67600399150831</v>
      </c>
      <c r="AL792" s="270">
        <v>13.53305320595436</v>
      </c>
      <c r="AM792" s="270">
        <v>3.1327505842794396</v>
      </c>
      <c r="AN792" s="270">
        <v>165.77400951944159</v>
      </c>
      <c r="AO792" s="270">
        <v>3.6495017547991422</v>
      </c>
      <c r="AP792" s="270">
        <v>4222.8297071001443</v>
      </c>
      <c r="AQ792" s="270">
        <v>0.77963272880172929</v>
      </c>
      <c r="AR792" s="270">
        <v>3.8403453268839862</v>
      </c>
      <c r="AS792" s="270">
        <v>0.64772442305163391</v>
      </c>
      <c r="AT792" s="270">
        <v>4.3928693093344124</v>
      </c>
      <c r="AU792" s="270">
        <v>23.300821213320805</v>
      </c>
      <c r="AV792" s="270">
        <v>0.98074534452197581</v>
      </c>
      <c r="AW792" s="270">
        <v>3.0043714990652308</v>
      </c>
      <c r="AX792" s="270">
        <v>0.47916673986401664</v>
      </c>
      <c r="AY792" s="270">
        <v>3.3910286928774283</v>
      </c>
      <c r="AZ792" s="270">
        <v>0.55334163375198819</v>
      </c>
      <c r="BA792" s="270">
        <v>65.375790808371278</v>
      </c>
      <c r="BB792" s="270">
        <v>10.971925734223879</v>
      </c>
      <c r="BC792" s="270">
        <v>19.743926103133422</v>
      </c>
      <c r="BD792" s="270">
        <v>73.895982552342218</v>
      </c>
      <c r="BE792" s="270">
        <v>45.719723907852426</v>
      </c>
      <c r="BF792" s="270">
        <v>217.56065506915419</v>
      </c>
      <c r="BG792" s="26"/>
    </row>
    <row r="793" spans="1:59" s="96" customFormat="1" ht="12.75" x14ac:dyDescent="0.2">
      <c r="A793" s="13">
        <v>0.79999999999999805</v>
      </c>
      <c r="B793" s="279">
        <v>870</v>
      </c>
      <c r="C793" s="408">
        <v>20.4789004021126</v>
      </c>
      <c r="D793" s="408">
        <v>22.763919542151701</v>
      </c>
      <c r="E793" s="408">
        <v>8.5679542658194894</v>
      </c>
      <c r="F793" s="408">
        <v>19.012961412124898</v>
      </c>
      <c r="G793" s="408">
        <v>23.010271590866498</v>
      </c>
      <c r="H793" s="408"/>
      <c r="I793" s="408">
        <v>5.0355686211461297</v>
      </c>
      <c r="J793" s="408"/>
      <c r="K793" s="408"/>
      <c r="L793" s="408">
        <v>1.13042416577864</v>
      </c>
      <c r="M793" s="408"/>
      <c r="N793" s="408"/>
      <c r="O793" s="411"/>
      <c r="P793" s="417">
        <v>5.3177208142619898</v>
      </c>
      <c r="Q793" s="237">
        <v>69.305519522091672</v>
      </c>
      <c r="R793" s="237">
        <v>0</v>
      </c>
      <c r="S793" s="237">
        <v>15.035871180699475</v>
      </c>
      <c r="T793" s="237">
        <v>4.9565454676036378</v>
      </c>
      <c r="U793" s="237">
        <v>0.83776905721651818</v>
      </c>
      <c r="V793" s="237">
        <v>3.5142732044255283</v>
      </c>
      <c r="W793" s="237">
        <v>3.4988395048117238</v>
      </c>
      <c r="X793" s="412">
        <v>2.8511820631514171</v>
      </c>
      <c r="Y793" s="270">
        <v>0.48405314644962583</v>
      </c>
      <c r="Z793" s="270">
        <v>54.853558320136045</v>
      </c>
      <c r="AA793" s="270">
        <v>15626.175271007733</v>
      </c>
      <c r="AB793" s="270">
        <v>135.69575646846442</v>
      </c>
      <c r="AC793" s="270">
        <v>2.1971564577551921</v>
      </c>
      <c r="AD793" s="270">
        <v>0.67003869898300117</v>
      </c>
      <c r="AE793" s="270">
        <v>9.2704405519542323</v>
      </c>
      <c r="AF793" s="270">
        <v>0.43311404374185408</v>
      </c>
      <c r="AG793" s="270">
        <v>10.953109791542909</v>
      </c>
      <c r="AH793" s="270">
        <v>24.774190581463088</v>
      </c>
      <c r="AI793" s="270">
        <v>3.084796313185429</v>
      </c>
      <c r="AJ793" s="270">
        <v>6.2159468979807722</v>
      </c>
      <c r="AK793" s="270">
        <v>84.02538023422305</v>
      </c>
      <c r="AL793" s="270">
        <v>13.656419660914867</v>
      </c>
      <c r="AM793" s="270">
        <v>2.9563106122764342</v>
      </c>
      <c r="AN793" s="270">
        <v>155.10715150433271</v>
      </c>
      <c r="AO793" s="270">
        <v>3.573663710812089</v>
      </c>
      <c r="AP793" s="270">
        <v>4005.3623934799966</v>
      </c>
      <c r="AQ793" s="270">
        <v>0.78290831050834875</v>
      </c>
      <c r="AR793" s="270">
        <v>3.1242571294818702</v>
      </c>
      <c r="AS793" s="270">
        <v>0.47130496483225681</v>
      </c>
      <c r="AT793" s="270">
        <v>2.8052770868751336</v>
      </c>
      <c r="AU793" s="270">
        <v>13.62226944420012</v>
      </c>
      <c r="AV793" s="270">
        <v>0.54979372293916329</v>
      </c>
      <c r="AW793" s="270">
        <v>1.4909420492175218</v>
      </c>
      <c r="AX793" s="270">
        <v>0.21415708515844473</v>
      </c>
      <c r="AY793" s="270">
        <v>1.3982963780855682</v>
      </c>
      <c r="AZ793" s="270">
        <v>0.21423975260269099</v>
      </c>
      <c r="BA793" s="270">
        <v>48.918435180754528</v>
      </c>
      <c r="BB793" s="270">
        <v>12.277722981414815</v>
      </c>
      <c r="BC793" s="270">
        <v>20.758972799959835</v>
      </c>
      <c r="BD793" s="270">
        <v>69.795420595976637</v>
      </c>
      <c r="BE793" s="270">
        <v>46.565839051185193</v>
      </c>
      <c r="BF793" s="270">
        <v>201.66057115119094</v>
      </c>
      <c r="BG793" s="26"/>
    </row>
    <row r="794" spans="1:59" s="96" customFormat="1" ht="12.75" x14ac:dyDescent="0.2">
      <c r="A794" s="13">
        <v>0.84999999999999598</v>
      </c>
      <c r="B794" s="279">
        <v>870</v>
      </c>
      <c r="C794" s="408">
        <v>21.173152501483099</v>
      </c>
      <c r="D794" s="408">
        <v>24.218967772743198</v>
      </c>
      <c r="E794" s="408">
        <v>4.1115365185558002</v>
      </c>
      <c r="F794" s="408">
        <v>15.7365828007489</v>
      </c>
      <c r="G794" s="408">
        <v>20.676767643153301</v>
      </c>
      <c r="H794" s="408"/>
      <c r="I794" s="408">
        <v>12.6846055490978</v>
      </c>
      <c r="J794" s="408">
        <v>0.188589794302505</v>
      </c>
      <c r="K794" s="408"/>
      <c r="L794" s="408">
        <v>1.2097974199155099</v>
      </c>
      <c r="M794" s="408"/>
      <c r="N794" s="408"/>
      <c r="O794" s="411"/>
      <c r="P794" s="417">
        <v>5.3338812504335404</v>
      </c>
      <c r="Q794" s="237">
        <v>70.070295182907302</v>
      </c>
      <c r="R794" s="237">
        <v>0</v>
      </c>
      <c r="S794" s="237">
        <v>14.98537705317837</v>
      </c>
      <c r="T794" s="237">
        <v>4.337093284476996</v>
      </c>
      <c r="U794" s="237">
        <v>0.77747144118632161</v>
      </c>
      <c r="V794" s="237">
        <v>3.3114827767865478</v>
      </c>
      <c r="W794" s="237">
        <v>3.7148548458984436</v>
      </c>
      <c r="X794" s="412">
        <v>2.8034254155660387</v>
      </c>
      <c r="Y794" s="270">
        <v>0.4873906041606666</v>
      </c>
      <c r="Z794" s="270">
        <v>54.495870759190403</v>
      </c>
      <c r="AA794" s="270">
        <v>16156.994644654889</v>
      </c>
      <c r="AB794" s="270">
        <v>146.05726663773649</v>
      </c>
      <c r="AC794" s="270">
        <v>2.205993305249538</v>
      </c>
      <c r="AD794" s="270">
        <v>0.66684486406427212</v>
      </c>
      <c r="AE794" s="270">
        <v>9.3283969812552918</v>
      </c>
      <c r="AF794" s="270">
        <v>0.43644251363468117</v>
      </c>
      <c r="AG794" s="270">
        <v>11.260928379877846</v>
      </c>
      <c r="AH794" s="270">
        <v>25.402038345605604</v>
      </c>
      <c r="AI794" s="270">
        <v>3.1550331711366666</v>
      </c>
      <c r="AJ794" s="270">
        <v>6.570274795808313</v>
      </c>
      <c r="AK794" s="270">
        <v>97.722322904286557</v>
      </c>
      <c r="AL794" s="270">
        <v>14.000889318939922</v>
      </c>
      <c r="AM794" s="270">
        <v>2.754532231516936</v>
      </c>
      <c r="AN794" s="270">
        <v>141.64366164561238</v>
      </c>
      <c r="AO794" s="270">
        <v>3.4830611517683612</v>
      </c>
      <c r="AP794" s="270">
        <v>3752.1330761017598</v>
      </c>
      <c r="AQ794" s="270">
        <v>0.79148254399215512</v>
      </c>
      <c r="AR794" s="270">
        <v>2.4558713601136</v>
      </c>
      <c r="AS794" s="270">
        <v>0.33571451472412839</v>
      </c>
      <c r="AT794" s="270">
        <v>1.8209678229135666</v>
      </c>
      <c r="AU794" s="270">
        <v>8.3911333778065593</v>
      </c>
      <c r="AV794" s="270">
        <v>0.33113312711916904</v>
      </c>
      <c r="AW794" s="270">
        <v>0.84752748976833525</v>
      </c>
      <c r="AX794" s="270">
        <v>0.11670793272545353</v>
      </c>
      <c r="AY794" s="270">
        <v>0.74054671635956915</v>
      </c>
      <c r="AZ794" s="270">
        <v>0.11117850813826577</v>
      </c>
      <c r="BA794" s="270">
        <v>35.543820744263165</v>
      </c>
      <c r="BB794" s="270">
        <v>15.141909184205396</v>
      </c>
      <c r="BC794" s="270">
        <v>22.630242929729182</v>
      </c>
      <c r="BD794" s="270">
        <v>64.170354182069588</v>
      </c>
      <c r="BE794" s="270">
        <v>47.927659622274966</v>
      </c>
      <c r="BF794" s="270">
        <v>183.20753655915956</v>
      </c>
      <c r="BG794" s="26"/>
    </row>
    <row r="795" spans="1:59" s="96" customFormat="1" ht="12.75" x14ac:dyDescent="0.2">
      <c r="A795" s="13">
        <v>0.90000000000000402</v>
      </c>
      <c r="B795" s="279">
        <v>870</v>
      </c>
      <c r="C795" s="408">
        <v>20.3100256938767</v>
      </c>
      <c r="D795" s="408">
        <v>24.754895879085201</v>
      </c>
      <c r="E795" s="408"/>
      <c r="F795" s="408">
        <v>12.3193075521775</v>
      </c>
      <c r="G795" s="408">
        <v>21.737889652520401</v>
      </c>
      <c r="H795" s="408"/>
      <c r="I795" s="408">
        <v>18.175295890265701</v>
      </c>
      <c r="J795" s="408">
        <v>1.5593926838114101</v>
      </c>
      <c r="K795" s="408"/>
      <c r="L795" s="408">
        <v>1.1431926482630901</v>
      </c>
      <c r="M795" s="408"/>
      <c r="N795" s="408"/>
      <c r="O795" s="411"/>
      <c r="P795" s="417">
        <v>5.4663490900672498</v>
      </c>
      <c r="Q795" s="237">
        <v>70.052537100960265</v>
      </c>
      <c r="R795" s="237">
        <v>0</v>
      </c>
      <c r="S795" s="237">
        <v>15.180586757939601</v>
      </c>
      <c r="T795" s="237">
        <v>3.9962411726093223</v>
      </c>
      <c r="U795" s="237">
        <v>0.74840444304240228</v>
      </c>
      <c r="V795" s="237">
        <v>3.1147423582846634</v>
      </c>
      <c r="W795" s="237">
        <v>3.9914382342914152</v>
      </c>
      <c r="X795" s="412">
        <v>2.9160499328723124</v>
      </c>
      <c r="Y795" s="270">
        <v>0.51026397565020187</v>
      </c>
      <c r="Z795" s="270">
        <v>57.440350132791643</v>
      </c>
      <c r="AA795" s="270">
        <v>16973.545158457455</v>
      </c>
      <c r="AB795" s="270">
        <v>165.28069076775682</v>
      </c>
      <c r="AC795" s="270">
        <v>2.3421266326796575</v>
      </c>
      <c r="AD795" s="270">
        <v>0.70442530922527002</v>
      </c>
      <c r="AE795" s="270">
        <v>9.7196228646897058</v>
      </c>
      <c r="AF795" s="270">
        <v>0.44577291135562447</v>
      </c>
      <c r="AG795" s="270">
        <v>11.802669876461561</v>
      </c>
      <c r="AH795" s="270">
        <v>26.018136409732119</v>
      </c>
      <c r="AI795" s="270">
        <v>3.1621201222255637</v>
      </c>
      <c r="AJ795" s="270">
        <v>7.1973187855145309</v>
      </c>
      <c r="AK795" s="270">
        <v>118.03687264498109</v>
      </c>
      <c r="AL795" s="270">
        <v>13.808186830236348</v>
      </c>
      <c r="AM795" s="270">
        <v>2.5228947542570501</v>
      </c>
      <c r="AN795" s="270">
        <v>135.31365408206852</v>
      </c>
      <c r="AO795" s="270">
        <v>3.416037142075941</v>
      </c>
      <c r="AP795" s="270">
        <v>3445.0125476129497</v>
      </c>
      <c r="AQ795" s="270">
        <v>0.79495703017345853</v>
      </c>
      <c r="AR795" s="270">
        <v>2.0670101187713379</v>
      </c>
      <c r="AS795" s="270">
        <v>0.2719423316384243</v>
      </c>
      <c r="AT795" s="270">
        <v>1.4298131444159927</v>
      </c>
      <c r="AU795" s="270">
        <v>6.4851992625638406</v>
      </c>
      <c r="AV795" s="270">
        <v>0.25428646541960054</v>
      </c>
      <c r="AW795" s="270">
        <v>0.64074863429647733</v>
      </c>
      <c r="AX795" s="270">
        <v>8.7307625684901399E-2</v>
      </c>
      <c r="AY795" s="270">
        <v>0.55029616394288727</v>
      </c>
      <c r="AZ795" s="270">
        <v>8.2247815976445648E-2</v>
      </c>
      <c r="BA795" s="270">
        <v>29.525463746456225</v>
      </c>
      <c r="BB795" s="270">
        <v>17.90866095017638</v>
      </c>
      <c r="BC795" s="270">
        <v>23.992161707435429</v>
      </c>
      <c r="BD795" s="270">
        <v>62.722109299591295</v>
      </c>
      <c r="BE795" s="270">
        <v>50.448019717118996</v>
      </c>
      <c r="BF795" s="270">
        <v>165.85777205752157</v>
      </c>
      <c r="BG795" s="26"/>
    </row>
    <row r="796" spans="1:59" s="96" customFormat="1" ht="12.75" x14ac:dyDescent="0.2">
      <c r="A796" s="13">
        <v>0.95</v>
      </c>
      <c r="B796" s="279">
        <v>870</v>
      </c>
      <c r="C796" s="408">
        <v>20.324992204339701</v>
      </c>
      <c r="D796" s="408">
        <v>24.9974958187222</v>
      </c>
      <c r="E796" s="408"/>
      <c r="F796" s="408">
        <v>11.3744501951582</v>
      </c>
      <c r="G796" s="408">
        <v>18.837262660189801</v>
      </c>
      <c r="H796" s="408"/>
      <c r="I796" s="408">
        <v>21.507922237051702</v>
      </c>
      <c r="J796" s="408">
        <v>1.70061105094183</v>
      </c>
      <c r="K796" s="408"/>
      <c r="L796" s="408">
        <v>1.2572658335964699</v>
      </c>
      <c r="M796" s="408"/>
      <c r="N796" s="408"/>
      <c r="O796" s="411"/>
      <c r="P796" s="417">
        <v>5.7142762972796497</v>
      </c>
      <c r="Q796" s="237">
        <v>70.251361403532144</v>
      </c>
      <c r="R796" s="237">
        <v>0</v>
      </c>
      <c r="S796" s="237">
        <v>15.433346419037738</v>
      </c>
      <c r="T796" s="237">
        <v>3.4555160977387498</v>
      </c>
      <c r="U796" s="237">
        <v>0.67150748095560309</v>
      </c>
      <c r="V796" s="237">
        <v>3.045920768972092</v>
      </c>
      <c r="W796" s="237">
        <v>4.1971753011661557</v>
      </c>
      <c r="X796" s="412">
        <v>2.9451725285975212</v>
      </c>
      <c r="Y796" s="270">
        <v>0.5215946097478501</v>
      </c>
      <c r="Z796" s="270">
        <v>57.955594780650642</v>
      </c>
      <c r="AA796" s="270">
        <v>17649.390901047947</v>
      </c>
      <c r="AB796" s="270">
        <v>170.66936633751865</v>
      </c>
      <c r="AC796" s="270">
        <v>2.3582094637078583</v>
      </c>
      <c r="AD796" s="270">
        <v>0.70792897471411431</v>
      </c>
      <c r="AE796" s="270">
        <v>9.8751991024947383</v>
      </c>
      <c r="AF796" s="270">
        <v>0.456219781573939</v>
      </c>
      <c r="AG796" s="270">
        <v>12.229276419959247</v>
      </c>
      <c r="AH796" s="270">
        <v>27.147863061316546</v>
      </c>
      <c r="AI796" s="270">
        <v>3.3209218767637045</v>
      </c>
      <c r="AJ796" s="270">
        <v>7.4343152421741294</v>
      </c>
      <c r="AK796" s="270">
        <v>126.31081252489639</v>
      </c>
      <c r="AL796" s="270">
        <v>14.624300186605682</v>
      </c>
      <c r="AM796" s="270">
        <v>2.5594029529130173</v>
      </c>
      <c r="AN796" s="270">
        <v>132.95166061019688</v>
      </c>
      <c r="AO796" s="270">
        <v>3.4516030741479842</v>
      </c>
      <c r="AP796" s="270">
        <v>3472.438303339869</v>
      </c>
      <c r="AQ796" s="270">
        <v>0.80823909955482909</v>
      </c>
      <c r="AR796" s="270">
        <v>1.9693956142391067</v>
      </c>
      <c r="AS796" s="270">
        <v>0.25201863469179736</v>
      </c>
      <c r="AT796" s="270">
        <v>1.2964263731774071</v>
      </c>
      <c r="AU796" s="270">
        <v>5.8168932371075197</v>
      </c>
      <c r="AV796" s="270">
        <v>0.22708621486398811</v>
      </c>
      <c r="AW796" s="270">
        <v>0.5662255570529382</v>
      </c>
      <c r="AX796" s="270">
        <v>7.6604214474242815E-2</v>
      </c>
      <c r="AY796" s="270">
        <v>0.48058916078770608</v>
      </c>
      <c r="AZ796" s="270">
        <v>7.1593785201423454E-2</v>
      </c>
      <c r="BA796" s="270">
        <v>26.580934428582079</v>
      </c>
      <c r="BB796" s="270">
        <v>19.039061243995324</v>
      </c>
      <c r="BC796" s="270">
        <v>24.923897363313539</v>
      </c>
      <c r="BD796" s="270">
        <v>60.855176231502746</v>
      </c>
      <c r="BE796" s="270">
        <v>48.495407530774571</v>
      </c>
      <c r="BF796" s="270">
        <v>164.76347987473099</v>
      </c>
      <c r="BG796" s="26"/>
    </row>
    <row r="797" spans="1:59" s="96" customFormat="1" ht="12.75" x14ac:dyDescent="0.2">
      <c r="A797" s="13">
        <v>0.999999999999996</v>
      </c>
      <c r="B797" s="279">
        <v>870</v>
      </c>
      <c r="C797" s="408">
        <v>20.9843077230449</v>
      </c>
      <c r="D797" s="408">
        <v>25.915594762068199</v>
      </c>
      <c r="E797" s="408"/>
      <c r="F797" s="408">
        <v>9.7901930614475692</v>
      </c>
      <c r="G797" s="408">
        <v>14.345377438178801</v>
      </c>
      <c r="H797" s="408"/>
      <c r="I797" s="408">
        <v>27.030793812336199</v>
      </c>
      <c r="J797" s="408">
        <v>1.1901183797858199</v>
      </c>
      <c r="K797" s="408"/>
      <c r="L797" s="408"/>
      <c r="M797" s="408"/>
      <c r="N797" s="408"/>
      <c r="O797" s="411">
        <v>0.74361482313863303</v>
      </c>
      <c r="P797" s="417">
        <v>5.9137876062107697</v>
      </c>
      <c r="Q797" s="237">
        <v>70.329489683889093</v>
      </c>
      <c r="R797" s="237">
        <v>0</v>
      </c>
      <c r="S797" s="237">
        <v>15.617241280770431</v>
      </c>
      <c r="T797" s="237">
        <v>3.1091600277992191</v>
      </c>
      <c r="U797" s="237">
        <v>0.62786823951884507</v>
      </c>
      <c r="V797" s="237">
        <v>2.8729015509083444</v>
      </c>
      <c r="W797" s="237">
        <v>4.5183875672572995</v>
      </c>
      <c r="X797" s="412">
        <v>2.9249516498567449</v>
      </c>
      <c r="Y797" s="270">
        <v>0.52685939597678388</v>
      </c>
      <c r="Z797" s="270">
        <v>57.211345822517607</v>
      </c>
      <c r="AA797" s="270">
        <v>18435.778619570312</v>
      </c>
      <c r="AB797" s="270">
        <v>176.94916219752074</v>
      </c>
      <c r="AC797" s="270">
        <v>2.3184423165187806</v>
      </c>
      <c r="AD797" s="270">
        <v>0.69366323569974464</v>
      </c>
      <c r="AE797" s="270">
        <v>2.2327454964065336</v>
      </c>
      <c r="AF797" s="270">
        <v>0.10195184776344474</v>
      </c>
      <c r="AG797" s="270">
        <v>12.699613986551098</v>
      </c>
      <c r="AH797" s="270">
        <v>28.58497838358846</v>
      </c>
      <c r="AI797" s="270">
        <v>3.5433274117277627</v>
      </c>
      <c r="AJ797" s="270">
        <v>7.6970970422982949</v>
      </c>
      <c r="AK797" s="270">
        <v>141.87583857647832</v>
      </c>
      <c r="AL797" s="270">
        <v>15.86878229502793</v>
      </c>
      <c r="AM797" s="270">
        <v>2.5829706550641807</v>
      </c>
      <c r="AN797" s="270">
        <v>126.00851291403711</v>
      </c>
      <c r="AO797" s="270">
        <v>3.3343027026294383</v>
      </c>
      <c r="AP797" s="270">
        <v>1605.6355232845324</v>
      </c>
      <c r="AQ797" s="270">
        <v>0.82198376432599052</v>
      </c>
      <c r="AR797" s="270">
        <v>1.8115659371409329</v>
      </c>
      <c r="AS797" s="270">
        <v>0.22339306157865055</v>
      </c>
      <c r="AT797" s="270">
        <v>1.1178465178417212</v>
      </c>
      <c r="AU797" s="270">
        <v>4.9500756524316296</v>
      </c>
      <c r="AV797" s="270">
        <v>0.19223139536174638</v>
      </c>
      <c r="AW797" s="270">
        <v>0.47343373699747937</v>
      </c>
      <c r="AX797" s="270">
        <v>6.3525919165805134E-2</v>
      </c>
      <c r="AY797" s="270">
        <v>0.39643325805884294</v>
      </c>
      <c r="AZ797" s="270">
        <v>5.88427674351115E-2</v>
      </c>
      <c r="BA797" s="270">
        <v>22.869020024329398</v>
      </c>
      <c r="BB797" s="270">
        <v>21.155484293437922</v>
      </c>
      <c r="BC797" s="270">
        <v>26.998587299115343</v>
      </c>
      <c r="BD797" s="270">
        <v>58.632822613551447</v>
      </c>
      <c r="BE797" s="270">
        <v>45.13398619297287</v>
      </c>
      <c r="BF797" s="270">
        <v>170.28393565551889</v>
      </c>
      <c r="BG797" s="26"/>
    </row>
    <row r="798" spans="1:59" s="96" customFormat="1" ht="12.75" x14ac:dyDescent="0.2">
      <c r="A798" s="13">
        <v>1.05</v>
      </c>
      <c r="B798" s="279">
        <v>870</v>
      </c>
      <c r="C798" s="408">
        <v>21.460138694764201</v>
      </c>
      <c r="D798" s="408">
        <v>26.547127731583899</v>
      </c>
      <c r="E798" s="408"/>
      <c r="F798" s="408">
        <v>9.05534179453017</v>
      </c>
      <c r="G798" s="408">
        <v>10.201525070831201</v>
      </c>
      <c r="H798" s="408"/>
      <c r="I798" s="408">
        <v>30.9161374693618</v>
      </c>
      <c r="J798" s="408">
        <v>0.97877745509631198</v>
      </c>
      <c r="K798" s="408"/>
      <c r="L798" s="408"/>
      <c r="M798" s="408"/>
      <c r="N798" s="408"/>
      <c r="O798" s="411">
        <v>0.84095178383251901</v>
      </c>
      <c r="P798" s="417">
        <v>6.1215327672016899</v>
      </c>
      <c r="Q798" s="237">
        <v>70.449487652032843</v>
      </c>
      <c r="R798" s="237">
        <v>0</v>
      </c>
      <c r="S798" s="237">
        <v>15.821405823667048</v>
      </c>
      <c r="T798" s="237">
        <v>2.7196631807600591</v>
      </c>
      <c r="U798" s="237">
        <v>0.57659928210697564</v>
      </c>
      <c r="V798" s="237">
        <v>2.7621200966093569</v>
      </c>
      <c r="W798" s="237">
        <v>4.7628899069506287</v>
      </c>
      <c r="X798" s="412">
        <v>2.9078340578730835</v>
      </c>
      <c r="Y798" s="270">
        <v>0.53284643920840291</v>
      </c>
      <c r="Z798" s="270">
        <v>56.69307639676363</v>
      </c>
      <c r="AA798" s="270">
        <v>19166.297400062052</v>
      </c>
      <c r="AB798" s="270">
        <v>179.52460298934938</v>
      </c>
      <c r="AC798" s="270">
        <v>2.2924116854558552</v>
      </c>
      <c r="AD798" s="270">
        <v>0.68420800054298891</v>
      </c>
      <c r="AE798" s="270">
        <v>2.0284677340659614</v>
      </c>
      <c r="AF798" s="270">
        <v>9.2873540621100051E-2</v>
      </c>
      <c r="AG798" s="270">
        <v>13.121405763787811</v>
      </c>
      <c r="AH798" s="270">
        <v>30.039846845037204</v>
      </c>
      <c r="AI798" s="270">
        <v>3.7858911030561213</v>
      </c>
      <c r="AJ798" s="270">
        <v>7.8605667193172888</v>
      </c>
      <c r="AK798" s="270">
        <v>151.52603271837174</v>
      </c>
      <c r="AL798" s="270">
        <v>17.296466045175201</v>
      </c>
      <c r="AM798" s="270">
        <v>2.6536667780697272</v>
      </c>
      <c r="AN798" s="270">
        <v>122.66150049490459</v>
      </c>
      <c r="AO798" s="270">
        <v>3.353395150947629</v>
      </c>
      <c r="AP798" s="270">
        <v>1512.20549327975</v>
      </c>
      <c r="AQ798" s="270">
        <v>0.83854230934362017</v>
      </c>
      <c r="AR798" s="270">
        <v>1.734534869657838</v>
      </c>
      <c r="AS798" s="270">
        <v>0.20854894291680445</v>
      </c>
      <c r="AT798" s="270">
        <v>1.0250065175375114</v>
      </c>
      <c r="AU798" s="270">
        <v>4.5014141430334815</v>
      </c>
      <c r="AV798" s="270">
        <v>0.17423840933295959</v>
      </c>
      <c r="AW798" s="270">
        <v>0.42586869103042713</v>
      </c>
      <c r="AX798" s="270">
        <v>5.6858275713303118E-2</v>
      </c>
      <c r="AY798" s="270">
        <v>0.35368781672521371</v>
      </c>
      <c r="AZ798" s="270">
        <v>5.2380274790602269E-2</v>
      </c>
      <c r="BA798" s="270">
        <v>20.877615068531146</v>
      </c>
      <c r="BB798" s="270">
        <v>23.631843135456169</v>
      </c>
      <c r="BC798" s="270">
        <v>28.62186470792496</v>
      </c>
      <c r="BD798" s="270">
        <v>56.193622201992149</v>
      </c>
      <c r="BE798" s="270">
        <v>43.236352991949673</v>
      </c>
      <c r="BF798" s="270">
        <v>171.68936601794681</v>
      </c>
      <c r="BG798" s="26"/>
    </row>
    <row r="799" spans="1:59" s="96" customFormat="1" ht="12.75" x14ac:dyDescent="0.2">
      <c r="A799" s="13">
        <v>1.1000000000000001</v>
      </c>
      <c r="B799" s="279">
        <v>870</v>
      </c>
      <c r="C799" s="408">
        <v>21.8465190787004</v>
      </c>
      <c r="D799" s="408">
        <v>27.2080231019916</v>
      </c>
      <c r="E799" s="408"/>
      <c r="F799" s="408">
        <v>8.4879521907547399</v>
      </c>
      <c r="G799" s="408">
        <v>6.2268761769702499</v>
      </c>
      <c r="H799" s="408"/>
      <c r="I799" s="408">
        <v>34.574033799077398</v>
      </c>
      <c r="J799" s="408">
        <v>0.72957750615039996</v>
      </c>
      <c r="K799" s="408"/>
      <c r="L799" s="408"/>
      <c r="M799" s="408"/>
      <c r="N799" s="408"/>
      <c r="O799" s="411">
        <v>0.92701814635518098</v>
      </c>
      <c r="P799" s="417">
        <v>6.3380509272495997</v>
      </c>
      <c r="Q799" s="237">
        <v>70.582139133163466</v>
      </c>
      <c r="R799" s="237">
        <v>0</v>
      </c>
      <c r="S799" s="237">
        <v>16.02297967815705</v>
      </c>
      <c r="T799" s="237">
        <v>2.3330504675471539</v>
      </c>
      <c r="U799" s="237">
        <v>0.5172135033763029</v>
      </c>
      <c r="V799" s="237">
        <v>2.6746133454912178</v>
      </c>
      <c r="W799" s="237">
        <v>4.962008105538632</v>
      </c>
      <c r="X799" s="412">
        <v>2.9079957667261565</v>
      </c>
      <c r="Y799" s="270">
        <v>0.54003651840116629</v>
      </c>
      <c r="Z799" s="270">
        <v>56.351446504643057</v>
      </c>
      <c r="AA799" s="270">
        <v>19950.355804466511</v>
      </c>
      <c r="AB799" s="270">
        <v>181.65492899301782</v>
      </c>
      <c r="AC799" s="270">
        <v>2.2725805419634697</v>
      </c>
      <c r="AD799" s="270">
        <v>0.67697976248980818</v>
      </c>
      <c r="AE799" s="270">
        <v>1.877625057024036</v>
      </c>
      <c r="AF799" s="270">
        <v>8.6166571639121753E-2</v>
      </c>
      <c r="AG799" s="270">
        <v>13.563227209985008</v>
      </c>
      <c r="AH799" s="270">
        <v>31.606525427835695</v>
      </c>
      <c r="AI799" s="270">
        <v>4.0551658776769539</v>
      </c>
      <c r="AJ799" s="270">
        <v>8.0150895883258499</v>
      </c>
      <c r="AK799" s="270">
        <v>160.43835255517754</v>
      </c>
      <c r="AL799" s="270">
        <v>18.947185655511948</v>
      </c>
      <c r="AM799" s="270">
        <v>2.7287751936658644</v>
      </c>
      <c r="AN799" s="270">
        <v>119.90515157878281</v>
      </c>
      <c r="AO799" s="270">
        <v>3.3799991019846911</v>
      </c>
      <c r="AP799" s="270">
        <v>1440.3351370212667</v>
      </c>
      <c r="AQ799" s="270">
        <v>0.85400488423410559</v>
      </c>
      <c r="AR799" s="270">
        <v>1.6692642806901485</v>
      </c>
      <c r="AS799" s="270">
        <v>0.19639091112768889</v>
      </c>
      <c r="AT799" s="270">
        <v>0.95107712059494942</v>
      </c>
      <c r="AU799" s="270">
        <v>4.148922386758807</v>
      </c>
      <c r="AV799" s="270">
        <v>0.16017745504107031</v>
      </c>
      <c r="AW799" s="270">
        <v>0.38916056896852819</v>
      </c>
      <c r="AX799" s="270">
        <v>5.175500941447727E-2</v>
      </c>
      <c r="AY799" s="270">
        <v>0.32114511282844432</v>
      </c>
      <c r="AZ799" s="270">
        <v>4.7478642385722511E-2</v>
      </c>
      <c r="BA799" s="270">
        <v>19.303858395847364</v>
      </c>
      <c r="BB799" s="270">
        <v>26.634877735652644</v>
      </c>
      <c r="BC799" s="270">
        <v>30.328312954870658</v>
      </c>
      <c r="BD799" s="270">
        <v>54.010258081787057</v>
      </c>
      <c r="BE799" s="270">
        <v>41.579080519053669</v>
      </c>
      <c r="BF799" s="270">
        <v>173.27865113290667</v>
      </c>
      <c r="BG799" s="26"/>
    </row>
    <row r="800" spans="1:59" s="96" customFormat="1" ht="12.75" x14ac:dyDescent="0.2">
      <c r="A800" s="13">
        <v>1.1499999999999899</v>
      </c>
      <c r="B800" s="279">
        <v>870</v>
      </c>
      <c r="C800" s="408">
        <v>22.278851107763501</v>
      </c>
      <c r="D800" s="408">
        <v>27.928317922244801</v>
      </c>
      <c r="E800" s="408"/>
      <c r="F800" s="408">
        <v>7.9867282002225801</v>
      </c>
      <c r="G800" s="408">
        <v>2.33575597822324</v>
      </c>
      <c r="H800" s="408"/>
      <c r="I800" s="408">
        <v>38.014469163246197</v>
      </c>
      <c r="J800" s="408">
        <v>0.44820744960882503</v>
      </c>
      <c r="K800" s="408"/>
      <c r="L800" s="408"/>
      <c r="M800" s="408"/>
      <c r="N800" s="408"/>
      <c r="O800" s="411">
        <v>1.00767017869085</v>
      </c>
      <c r="P800" s="417">
        <v>6.5305321579880404</v>
      </c>
      <c r="Q800" s="237">
        <v>70.659586579925119</v>
      </c>
      <c r="R800" s="237">
        <v>0</v>
      </c>
      <c r="S800" s="237">
        <v>16.205539925632308</v>
      </c>
      <c r="T800" s="237">
        <v>2.0265185271558588</v>
      </c>
      <c r="U800" s="237">
        <v>0.47327291459838483</v>
      </c>
      <c r="V800" s="237">
        <v>2.5912366797549056</v>
      </c>
      <c r="W800" s="237">
        <v>5.1420645745354596</v>
      </c>
      <c r="X800" s="412">
        <v>2.9017807983979824</v>
      </c>
      <c r="Y800" s="270">
        <v>0.54589055082265947</v>
      </c>
      <c r="Z800" s="270">
        <v>55.880409858166608</v>
      </c>
      <c r="AA800" s="270">
        <v>20726.806364548385</v>
      </c>
      <c r="AB800" s="270">
        <v>183.13394732205879</v>
      </c>
      <c r="AC800" s="270">
        <v>2.247974184070602</v>
      </c>
      <c r="AD800" s="270">
        <v>0.66852318095299879</v>
      </c>
      <c r="AE800" s="270">
        <v>1.7549938044873004</v>
      </c>
      <c r="AF800" s="270">
        <v>8.0706495890341554E-2</v>
      </c>
      <c r="AG800" s="270">
        <v>13.989368510259544</v>
      </c>
      <c r="AH800" s="270">
        <v>33.236685073726306</v>
      </c>
      <c r="AI800" s="270">
        <v>4.3515400156005208</v>
      </c>
      <c r="AJ800" s="270">
        <v>8.1476236654482275</v>
      </c>
      <c r="AK800" s="270">
        <v>169.33614857314458</v>
      </c>
      <c r="AL800" s="270">
        <v>20.874944936418025</v>
      </c>
      <c r="AM800" s="270">
        <v>2.8101126646722165</v>
      </c>
      <c r="AN800" s="270">
        <v>117.38203219072543</v>
      </c>
      <c r="AO800" s="270">
        <v>3.407284658181688</v>
      </c>
      <c r="AP800" s="270">
        <v>1380.4870570864291</v>
      </c>
      <c r="AQ800" s="270">
        <v>0.86985855501113096</v>
      </c>
      <c r="AR800" s="270">
        <v>1.6141317929226262</v>
      </c>
      <c r="AS800" s="270">
        <v>0.18633159546709552</v>
      </c>
      <c r="AT800" s="270">
        <v>0.89113581549877041</v>
      </c>
      <c r="AU800" s="270">
        <v>3.8659327625281157</v>
      </c>
      <c r="AV800" s="270">
        <v>0.14893290344419877</v>
      </c>
      <c r="AW800" s="270">
        <v>0.36007285430025321</v>
      </c>
      <c r="AX800" s="270">
        <v>4.7735439903871531E-2</v>
      </c>
      <c r="AY800" s="270">
        <v>0.29561110192943701</v>
      </c>
      <c r="AZ800" s="270">
        <v>4.3642885101254046E-2</v>
      </c>
      <c r="BA800" s="270">
        <v>18.037771895861756</v>
      </c>
      <c r="BB800" s="270">
        <v>30.439595147705514</v>
      </c>
      <c r="BC800" s="270">
        <v>32.15717631708057</v>
      </c>
      <c r="BD800" s="270">
        <v>52.010647253702416</v>
      </c>
      <c r="BE800" s="270">
        <v>40.10536233988644</v>
      </c>
      <c r="BF800" s="270">
        <v>175.19079668019143</v>
      </c>
      <c r="BG800" s="26"/>
    </row>
    <row r="801" spans="1:59" s="96" customFormat="1" ht="12.75" x14ac:dyDescent="0.2">
      <c r="A801" s="13">
        <v>1.2000000000000099</v>
      </c>
      <c r="B801" s="279">
        <v>870</v>
      </c>
      <c r="C801" s="408">
        <v>22.3025946754579</v>
      </c>
      <c r="D801" s="408">
        <v>28.2673285604975</v>
      </c>
      <c r="E801" s="408"/>
      <c r="F801" s="408">
        <v>7.5001209649412104</v>
      </c>
      <c r="G801" s="408">
        <v>8.5281734101696705E-2</v>
      </c>
      <c r="H801" s="408"/>
      <c r="I801" s="408">
        <v>40.379251703058898</v>
      </c>
      <c r="J801" s="408">
        <v>0.41303557821562298</v>
      </c>
      <c r="K801" s="408"/>
      <c r="L801" s="408"/>
      <c r="M801" s="408"/>
      <c r="N801" s="408"/>
      <c r="O801" s="411">
        <v>1.0523867837271501</v>
      </c>
      <c r="P801" s="417">
        <v>6.7076139391682998</v>
      </c>
      <c r="Q801" s="237">
        <v>70.728742562659093</v>
      </c>
      <c r="R801" s="237">
        <v>0</v>
      </c>
      <c r="S801" s="237">
        <v>16.367441411916626</v>
      </c>
      <c r="T801" s="237">
        <v>1.7513107000314456</v>
      </c>
      <c r="U801" s="237">
        <v>0.42277507172205658</v>
      </c>
      <c r="V801" s="237">
        <v>2.530095987860296</v>
      </c>
      <c r="W801" s="237">
        <v>5.2773636478576202</v>
      </c>
      <c r="X801" s="412">
        <v>2.9222706179528561</v>
      </c>
      <c r="Y801" s="270">
        <v>0.55513826663713717</v>
      </c>
      <c r="Z801" s="270">
        <v>56.188928933831129</v>
      </c>
      <c r="AA801" s="270">
        <v>21443.791793609671</v>
      </c>
      <c r="AB801" s="270">
        <v>186.60605817380647</v>
      </c>
      <c r="AC801" s="270">
        <v>2.2551346318457282</v>
      </c>
      <c r="AD801" s="270">
        <v>0.67003001309215504</v>
      </c>
      <c r="AE801" s="270">
        <v>1.6960735649175338</v>
      </c>
      <c r="AF801" s="270">
        <v>7.8055594197790151E-2</v>
      </c>
      <c r="AG801" s="270">
        <v>14.400801019752363</v>
      </c>
      <c r="AH801" s="270">
        <v>34.566256335924322</v>
      </c>
      <c r="AI801" s="270">
        <v>4.5757467100215719</v>
      </c>
      <c r="AJ801" s="270">
        <v>8.3269947801550046</v>
      </c>
      <c r="AK801" s="270">
        <v>178.56848164217391</v>
      </c>
      <c r="AL801" s="270">
        <v>22.305983464803717</v>
      </c>
      <c r="AM801" s="270">
        <v>2.8516367890219407</v>
      </c>
      <c r="AN801" s="270">
        <v>116.10014066587267</v>
      </c>
      <c r="AO801" s="270">
        <v>3.4301661759691631</v>
      </c>
      <c r="AP801" s="270">
        <v>1347.7621858249017</v>
      </c>
      <c r="AQ801" s="270">
        <v>0.88011203006482575</v>
      </c>
      <c r="AR801" s="270">
        <v>1.5734829944926747</v>
      </c>
      <c r="AS801" s="270">
        <v>0.1796240630891433</v>
      </c>
      <c r="AT801" s="270">
        <v>0.85295280025629239</v>
      </c>
      <c r="AU801" s="270">
        <v>3.6888068531228124</v>
      </c>
      <c r="AV801" s="270">
        <v>0.14194067917459055</v>
      </c>
      <c r="AW801" s="270">
        <v>0.34224190866315335</v>
      </c>
      <c r="AX801" s="270">
        <v>4.5293425410564497E-2</v>
      </c>
      <c r="AY801" s="270">
        <v>0.28018597006337526</v>
      </c>
      <c r="AZ801" s="270">
        <v>4.1334952195835953E-2</v>
      </c>
      <c r="BA801" s="270">
        <v>17.229801929490609</v>
      </c>
      <c r="BB801" s="270">
        <v>33.097949734717389</v>
      </c>
      <c r="BC801" s="270">
        <v>33.395573023937672</v>
      </c>
      <c r="BD801" s="270">
        <v>50.980168313723105</v>
      </c>
      <c r="BE801" s="270">
        <v>39.174913772057423</v>
      </c>
      <c r="BF801" s="270">
        <v>175.40448346792749</v>
      </c>
      <c r="BG801" s="26"/>
    </row>
    <row r="802" spans="1:59" s="96" customFormat="1" ht="12.75" x14ac:dyDescent="0.2">
      <c r="A802" s="13">
        <v>1.25</v>
      </c>
      <c r="B802" s="279">
        <v>870</v>
      </c>
      <c r="C802" s="408">
        <v>21.903343948818701</v>
      </c>
      <c r="D802" s="408">
        <v>27.911967858604999</v>
      </c>
      <c r="E802" s="408"/>
      <c r="F802" s="408">
        <v>6.7812918333482699</v>
      </c>
      <c r="G802" s="408"/>
      <c r="H802" s="408"/>
      <c r="I802" s="408">
        <v>41.569982626291697</v>
      </c>
      <c r="J802" s="408">
        <v>0.77940352515490996</v>
      </c>
      <c r="K802" s="408"/>
      <c r="L802" s="408"/>
      <c r="M802" s="408"/>
      <c r="N802" s="408"/>
      <c r="O802" s="411">
        <v>1.0540102077814</v>
      </c>
      <c r="P802" s="417">
        <v>6.8370316795921804</v>
      </c>
      <c r="Q802" s="237">
        <v>70.731023823702728</v>
      </c>
      <c r="R802" s="237">
        <v>0</v>
      </c>
      <c r="S802" s="237">
        <v>16.4650053534161</v>
      </c>
      <c r="T802" s="237">
        <v>1.5938570335794229</v>
      </c>
      <c r="U802" s="237">
        <v>0.38451122547206396</v>
      </c>
      <c r="V802" s="237">
        <v>2.4587408779206572</v>
      </c>
      <c r="W802" s="237">
        <v>5.3877573963807075</v>
      </c>
      <c r="X802" s="412">
        <v>2.9791042895283408</v>
      </c>
      <c r="Y802" s="270">
        <v>0.56685866429941878</v>
      </c>
      <c r="Z802" s="270">
        <v>57.317452559465217</v>
      </c>
      <c r="AA802" s="270">
        <v>21992.614136331395</v>
      </c>
      <c r="AB802" s="270">
        <v>193.91501249670023</v>
      </c>
      <c r="AC802" s="270">
        <v>2.2985418329543479</v>
      </c>
      <c r="AD802" s="270">
        <v>0.68231368716379326</v>
      </c>
      <c r="AE802" s="270">
        <v>1.6986609933147458</v>
      </c>
      <c r="AF802" s="270">
        <v>7.8097430801280635E-2</v>
      </c>
      <c r="AG802" s="270">
        <v>14.762647318635294</v>
      </c>
      <c r="AH802" s="270">
        <v>35.296386218447495</v>
      </c>
      <c r="AI802" s="270">
        <v>4.6529368292382962</v>
      </c>
      <c r="AJ802" s="270">
        <v>8.5953561309084741</v>
      </c>
      <c r="AK802" s="270">
        <v>192.08412125177759</v>
      </c>
      <c r="AL802" s="270">
        <v>22.610731058675519</v>
      </c>
      <c r="AM802" s="270">
        <v>2.8243788749066936</v>
      </c>
      <c r="AN802" s="270">
        <v>115.85663976400929</v>
      </c>
      <c r="AO802" s="270">
        <v>3.4343045379391954</v>
      </c>
      <c r="AP802" s="270">
        <v>1340.1148606389356</v>
      </c>
      <c r="AQ802" s="270">
        <v>0.88330167348228072</v>
      </c>
      <c r="AR802" s="270">
        <v>1.5411054472645787</v>
      </c>
      <c r="AS802" s="270">
        <v>0.17546504131135446</v>
      </c>
      <c r="AT802" s="270">
        <v>0.83188658241126012</v>
      </c>
      <c r="AU802" s="270">
        <v>3.5952871756656024</v>
      </c>
      <c r="AV802" s="270">
        <v>0.13830838738970136</v>
      </c>
      <c r="AW802" s="270">
        <v>0.33329726796514725</v>
      </c>
      <c r="AX802" s="270">
        <v>4.4094749686274429E-2</v>
      </c>
      <c r="AY802" s="270">
        <v>0.27271774594811971</v>
      </c>
      <c r="AZ802" s="270">
        <v>4.0228451320748045E-2</v>
      </c>
      <c r="BA802" s="270">
        <v>16.77667761915988</v>
      </c>
      <c r="BB802" s="270">
        <v>32.958064747162886</v>
      </c>
      <c r="BC802" s="270">
        <v>33.776984904214956</v>
      </c>
      <c r="BD802" s="270">
        <v>51.113769755621469</v>
      </c>
      <c r="BE802" s="270">
        <v>38.813730664635415</v>
      </c>
      <c r="BF802" s="270">
        <v>172.68625482919691</v>
      </c>
      <c r="BG802" s="26"/>
    </row>
    <row r="803" spans="1:59" s="96" customFormat="1" ht="12.75" x14ac:dyDescent="0.2">
      <c r="A803" s="13">
        <v>1.3</v>
      </c>
      <c r="B803" s="279">
        <v>870</v>
      </c>
      <c r="C803" s="408">
        <v>21.527555610800899</v>
      </c>
      <c r="D803" s="408">
        <v>27.628053156949701</v>
      </c>
      <c r="E803" s="408"/>
      <c r="F803" s="408">
        <v>6.0425755709080899</v>
      </c>
      <c r="G803" s="408"/>
      <c r="H803" s="408"/>
      <c r="I803" s="408">
        <v>42.583588865360902</v>
      </c>
      <c r="J803" s="408">
        <v>1.1642165839484599</v>
      </c>
      <c r="K803" s="408"/>
      <c r="L803" s="408"/>
      <c r="M803" s="408"/>
      <c r="N803" s="408"/>
      <c r="O803" s="411">
        <v>1.0540102120319399</v>
      </c>
      <c r="P803" s="417">
        <v>6.9563796722825799</v>
      </c>
      <c r="Q803" s="237">
        <v>70.70842073994379</v>
      </c>
      <c r="R803" s="237">
        <v>0</v>
      </c>
      <c r="S803" s="237">
        <v>16.545556991347851</v>
      </c>
      <c r="T803" s="237">
        <v>1.4790358888290478</v>
      </c>
      <c r="U803" s="237">
        <v>0.35881499537045075</v>
      </c>
      <c r="V803" s="237">
        <v>2.3659378990518207</v>
      </c>
      <c r="W803" s="237">
        <v>5.5081233996102164</v>
      </c>
      <c r="X803" s="412">
        <v>3.034110085846824</v>
      </c>
      <c r="Y803" s="270">
        <v>0.57814195883078856</v>
      </c>
      <c r="Z803" s="270">
        <v>58.420270223752382</v>
      </c>
      <c r="AA803" s="270">
        <v>22524.686476666648</v>
      </c>
      <c r="AB803" s="270">
        <v>201.76529273108039</v>
      </c>
      <c r="AC803" s="270">
        <v>2.3407086246869619</v>
      </c>
      <c r="AD803" s="270">
        <v>0.69437739867997894</v>
      </c>
      <c r="AE803" s="270">
        <v>1.7032207391119873</v>
      </c>
      <c r="AF803" s="270">
        <v>7.8225537138817441E-2</v>
      </c>
      <c r="AG803" s="270">
        <v>15.11920116530497</v>
      </c>
      <c r="AH803" s="270">
        <v>35.989344586410397</v>
      </c>
      <c r="AI803" s="270">
        <v>4.7219646292140887</v>
      </c>
      <c r="AJ803" s="270">
        <v>8.8756148913831154</v>
      </c>
      <c r="AK803" s="270">
        <v>208.06467043699212</v>
      </c>
      <c r="AL803" s="270">
        <v>22.860620646462074</v>
      </c>
      <c r="AM803" s="270">
        <v>2.7988024414608774</v>
      </c>
      <c r="AN803" s="270">
        <v>115.69361185509757</v>
      </c>
      <c r="AO803" s="270">
        <v>3.4374450956265501</v>
      </c>
      <c r="AP803" s="270">
        <v>1334.1540924851963</v>
      </c>
      <c r="AQ803" s="270">
        <v>0.88744799388913231</v>
      </c>
      <c r="AR803" s="270">
        <v>1.5137494748352249</v>
      </c>
      <c r="AS803" s="270">
        <v>0.17200787808398971</v>
      </c>
      <c r="AT803" s="270">
        <v>0.81453983039496813</v>
      </c>
      <c r="AU803" s="270">
        <v>3.5185817774377197</v>
      </c>
      <c r="AV803" s="270">
        <v>0.13533356659479509</v>
      </c>
      <c r="AW803" s="270">
        <v>0.3259961124313363</v>
      </c>
      <c r="AX803" s="270">
        <v>4.311839427610939E-2</v>
      </c>
      <c r="AY803" s="270">
        <v>0.26664281448100147</v>
      </c>
      <c r="AZ803" s="270">
        <v>3.9329223261105668E-2</v>
      </c>
      <c r="BA803" s="270">
        <v>16.404326895161439</v>
      </c>
      <c r="BB803" s="270">
        <v>32.719455493106011</v>
      </c>
      <c r="BC803" s="270">
        <v>34.067326145521427</v>
      </c>
      <c r="BD803" s="270">
        <v>51.295121916025501</v>
      </c>
      <c r="BE803" s="270">
        <v>38.492746323951458</v>
      </c>
      <c r="BF803" s="270">
        <v>170.21464362712345</v>
      </c>
      <c r="BG803" s="26"/>
    </row>
    <row r="804" spans="1:59" s="96" customFormat="1" ht="12.75" x14ac:dyDescent="0.2">
      <c r="A804" s="13">
        <v>1.3500000000000101</v>
      </c>
      <c r="B804" s="279">
        <v>870</v>
      </c>
      <c r="C804" s="408">
        <v>21.079387793277998</v>
      </c>
      <c r="D804" s="408">
        <v>27.4686092822595</v>
      </c>
      <c r="E804" s="408"/>
      <c r="F804" s="408">
        <v>5.4715294139311101</v>
      </c>
      <c r="G804" s="408"/>
      <c r="H804" s="408"/>
      <c r="I804" s="408">
        <v>43.422164376783897</v>
      </c>
      <c r="J804" s="408">
        <v>1.5042989284800901</v>
      </c>
      <c r="K804" s="408"/>
      <c r="L804" s="408"/>
      <c r="M804" s="408"/>
      <c r="N804" s="408"/>
      <c r="O804" s="411">
        <v>1.0540102052673499</v>
      </c>
      <c r="P804" s="417">
        <v>7.1042787994976004</v>
      </c>
      <c r="Q804" s="237">
        <v>70.715063431488446</v>
      </c>
      <c r="R804" s="237">
        <v>0</v>
      </c>
      <c r="S804" s="237">
        <v>16.642989105342014</v>
      </c>
      <c r="T804" s="237">
        <v>1.3242422741260635</v>
      </c>
      <c r="U804" s="237">
        <v>0.32282846940833293</v>
      </c>
      <c r="V804" s="237">
        <v>2.3039797036967893</v>
      </c>
      <c r="W804" s="237">
        <v>5.593987234228166</v>
      </c>
      <c r="X804" s="412">
        <v>3.0969097817101958</v>
      </c>
      <c r="Y804" s="270">
        <v>0.59145044824763304</v>
      </c>
      <c r="Z804" s="270">
        <v>59.730174325500002</v>
      </c>
      <c r="AA804" s="270">
        <v>23113.612977788693</v>
      </c>
      <c r="AB804" s="270">
        <v>209.50469537144937</v>
      </c>
      <c r="AC804" s="270">
        <v>2.3887274413810431</v>
      </c>
      <c r="AD804" s="270">
        <v>0.7085849061018854</v>
      </c>
      <c r="AE804" s="270">
        <v>1.7081489898211406</v>
      </c>
      <c r="AF804" s="270">
        <v>7.838195087678515E-2</v>
      </c>
      <c r="AG804" s="270">
        <v>15.501927949074076</v>
      </c>
      <c r="AH804" s="270">
        <v>36.739123266423512</v>
      </c>
      <c r="AI804" s="270">
        <v>4.7976722143421497</v>
      </c>
      <c r="AJ804" s="270">
        <v>9.1566653143065491</v>
      </c>
      <c r="AK804" s="270">
        <v>222.9465380531968</v>
      </c>
      <c r="AL804" s="270">
        <v>23.147682653927287</v>
      </c>
      <c r="AM804" s="270">
        <v>2.7812692795891509</v>
      </c>
      <c r="AN804" s="270">
        <v>115.82832002695471</v>
      </c>
      <c r="AO804" s="270">
        <v>3.4477060241485278</v>
      </c>
      <c r="AP804" s="270">
        <v>1329.5390788548486</v>
      </c>
      <c r="AQ804" s="270">
        <v>0.89110785216527999</v>
      </c>
      <c r="AR804" s="270">
        <v>1.4924386498871769</v>
      </c>
      <c r="AS804" s="270">
        <v>0.16929086587120729</v>
      </c>
      <c r="AT804" s="270">
        <v>0.80085771287761498</v>
      </c>
      <c r="AU804" s="270">
        <v>3.4580113682392679</v>
      </c>
      <c r="AV804" s="270">
        <v>0.13298365020715622</v>
      </c>
      <c r="AW804" s="270">
        <v>0.32022475911704862</v>
      </c>
      <c r="AX804" s="270">
        <v>4.2346409838807046E-2</v>
      </c>
      <c r="AY804" s="270">
        <v>0.26183919976850561</v>
      </c>
      <c r="AZ804" s="270">
        <v>3.8618218140494709E-2</v>
      </c>
      <c r="BA804" s="270">
        <v>16.109959104263812</v>
      </c>
      <c r="BB804" s="270">
        <v>32.528397671306166</v>
      </c>
      <c r="BC804" s="270">
        <v>34.25816270869646</v>
      </c>
      <c r="BD804" s="270">
        <v>51.459021768574765</v>
      </c>
      <c r="BE804" s="270">
        <v>38.212765443889424</v>
      </c>
      <c r="BF804" s="270">
        <v>168.27238413808297</v>
      </c>
      <c r="BG804" s="26"/>
    </row>
    <row r="805" spans="1:59" s="96" customFormat="1" ht="12.75" x14ac:dyDescent="0.2">
      <c r="A805" s="13">
        <v>1.4</v>
      </c>
      <c r="B805" s="279">
        <v>870</v>
      </c>
      <c r="C805" s="408">
        <v>20.6859163981207</v>
      </c>
      <c r="D805" s="408">
        <v>27.356961175589099</v>
      </c>
      <c r="E805" s="408"/>
      <c r="F805" s="408">
        <v>4.8840765340349401</v>
      </c>
      <c r="G805" s="408"/>
      <c r="H805" s="408"/>
      <c r="I805" s="408">
        <v>44.180667682892903</v>
      </c>
      <c r="J805" s="408">
        <v>1.83836801184879</v>
      </c>
      <c r="K805" s="408"/>
      <c r="L805" s="408"/>
      <c r="M805" s="408"/>
      <c r="N805" s="408"/>
      <c r="O805" s="411">
        <v>1.0540101975135501</v>
      </c>
      <c r="P805" s="417">
        <v>7.2394110613639402</v>
      </c>
      <c r="Q805" s="237">
        <v>70.691174593989146</v>
      </c>
      <c r="R805" s="237">
        <v>0</v>
      </c>
      <c r="S805" s="237">
        <v>16.725518825714161</v>
      </c>
      <c r="T805" s="237">
        <v>1.2170831309511847</v>
      </c>
      <c r="U805" s="237">
        <v>0.2987191351117896</v>
      </c>
      <c r="V805" s="237">
        <v>2.2353644090618139</v>
      </c>
      <c r="W805" s="237">
        <v>5.6805735356245251</v>
      </c>
      <c r="X805" s="412">
        <v>3.1515663695473686</v>
      </c>
      <c r="Y805" s="270">
        <v>0.60386139192404342</v>
      </c>
      <c r="Z805" s="270">
        <v>60.945479594299854</v>
      </c>
      <c r="AA805" s="270">
        <v>23679.738916395672</v>
      </c>
      <c r="AB805" s="270">
        <v>217.53869384196364</v>
      </c>
      <c r="AC805" s="270">
        <v>2.4330419639765655</v>
      </c>
      <c r="AD805" s="270">
        <v>0.7217447193647627</v>
      </c>
      <c r="AE805" s="270">
        <v>1.7126746833254629</v>
      </c>
      <c r="AF805" s="270">
        <v>7.8520543870780946E-2</v>
      </c>
      <c r="AG805" s="270">
        <v>15.873355325752975</v>
      </c>
      <c r="AH805" s="270">
        <v>37.458654282846098</v>
      </c>
      <c r="AI805" s="270">
        <v>4.8692958472319789</v>
      </c>
      <c r="AJ805" s="270">
        <v>9.4416147470288596</v>
      </c>
      <c r="AK805" s="270">
        <v>240.3591176727177</v>
      </c>
      <c r="AL805" s="270">
        <v>23.416855053970529</v>
      </c>
      <c r="AM805" s="270">
        <v>2.7654926388493806</v>
      </c>
      <c r="AN805" s="270">
        <v>115.92779886607002</v>
      </c>
      <c r="AO805" s="270">
        <v>3.4561450836007901</v>
      </c>
      <c r="AP805" s="270">
        <v>1325.3313679945713</v>
      </c>
      <c r="AQ805" s="270">
        <v>0.89552207661719918</v>
      </c>
      <c r="AR805" s="270">
        <v>1.4736012783819012</v>
      </c>
      <c r="AS805" s="270">
        <v>0.16689906556060141</v>
      </c>
      <c r="AT805" s="270">
        <v>0.78884333279891095</v>
      </c>
      <c r="AU805" s="270">
        <v>3.4048811439774327</v>
      </c>
      <c r="AV805" s="270">
        <v>0.13092317795913028</v>
      </c>
      <c r="AW805" s="270">
        <v>0.31516886349909173</v>
      </c>
      <c r="AX805" s="270">
        <v>4.1670494542258116E-2</v>
      </c>
      <c r="AY805" s="270">
        <v>0.25763466946588032</v>
      </c>
      <c r="AZ805" s="270">
        <v>3.7995995610754375E-2</v>
      </c>
      <c r="BA805" s="270">
        <v>15.852335992651398</v>
      </c>
      <c r="BB805" s="270">
        <v>32.347747242374858</v>
      </c>
      <c r="BC805" s="270">
        <v>34.420928834999515</v>
      </c>
      <c r="BD805" s="270">
        <v>51.620492878295323</v>
      </c>
      <c r="BE805" s="270">
        <v>37.946630868518099</v>
      </c>
      <c r="BF805" s="270">
        <v>166.52048729001766</v>
      </c>
      <c r="BG805" s="26"/>
    </row>
    <row r="806" spans="1:59" s="96" customFormat="1" ht="12.75" x14ac:dyDescent="0.2">
      <c r="A806" s="13">
        <v>1.45</v>
      </c>
      <c r="B806" s="279">
        <v>870</v>
      </c>
      <c r="C806" s="408">
        <v>20.311791846687701</v>
      </c>
      <c r="D806" s="408">
        <v>27.3923529327575</v>
      </c>
      <c r="E806" s="408"/>
      <c r="F806" s="408">
        <v>4.3103406149178003</v>
      </c>
      <c r="G806" s="408"/>
      <c r="H806" s="408"/>
      <c r="I806" s="408">
        <v>44.774694075270197</v>
      </c>
      <c r="J806" s="408">
        <v>2.1568103281807498</v>
      </c>
      <c r="K806" s="408"/>
      <c r="L806" s="408"/>
      <c r="M806" s="408"/>
      <c r="N806" s="408"/>
      <c r="O806" s="411">
        <v>1.05401020218609</v>
      </c>
      <c r="P806" s="417">
        <v>7.3727551455268001</v>
      </c>
      <c r="Q806" s="237">
        <v>70.664566380618695</v>
      </c>
      <c r="R806" s="237">
        <v>0</v>
      </c>
      <c r="S806" s="237">
        <v>16.780404015097385</v>
      </c>
      <c r="T806" s="237">
        <v>1.1441942703142471</v>
      </c>
      <c r="U806" s="237">
        <v>0.27857669492335208</v>
      </c>
      <c r="V806" s="237">
        <v>2.1740511456369975</v>
      </c>
      <c r="W806" s="237">
        <v>5.7470073707884106</v>
      </c>
      <c r="X806" s="412">
        <v>3.2112001226209288</v>
      </c>
      <c r="Y806" s="270">
        <v>0.61618360498688085</v>
      </c>
      <c r="Z806" s="270">
        <v>62.146923900763902</v>
      </c>
      <c r="AA806" s="270">
        <v>24248.224383807541</v>
      </c>
      <c r="AB806" s="270">
        <v>225.90336489063154</v>
      </c>
      <c r="AC806" s="270">
        <v>2.4754639686492173</v>
      </c>
      <c r="AD806" s="270">
        <v>0.73471584936546253</v>
      </c>
      <c r="AE806" s="270">
        <v>1.7170699611424614</v>
      </c>
      <c r="AF806" s="270">
        <v>7.8655439296927115E-2</v>
      </c>
      <c r="AG806" s="270">
        <v>16.246831946509381</v>
      </c>
      <c r="AH806" s="270">
        <v>38.17929576431893</v>
      </c>
      <c r="AI806" s="270">
        <v>4.9405752037310693</v>
      </c>
      <c r="AJ806" s="270">
        <v>9.7342897690340706</v>
      </c>
      <c r="AK806" s="270">
        <v>260.14580573373399</v>
      </c>
      <c r="AL806" s="270">
        <v>23.689827155142854</v>
      </c>
      <c r="AM806" s="270">
        <v>2.7550790749455176</v>
      </c>
      <c r="AN806" s="270">
        <v>116.13508956816926</v>
      </c>
      <c r="AO806" s="270">
        <v>3.4659315655159779</v>
      </c>
      <c r="AP806" s="270">
        <v>1322.1011175285551</v>
      </c>
      <c r="AQ806" s="270">
        <v>0.90126438248930774</v>
      </c>
      <c r="AR806" s="270">
        <v>1.4593878696143843</v>
      </c>
      <c r="AS806" s="270">
        <v>0.16508274708401174</v>
      </c>
      <c r="AT806" s="270">
        <v>0.77970137410943563</v>
      </c>
      <c r="AU806" s="270">
        <v>3.3644365199325224</v>
      </c>
      <c r="AV806" s="270">
        <v>0.12935450706798249</v>
      </c>
      <c r="AW806" s="270">
        <v>0.31131965711474902</v>
      </c>
      <c r="AX806" s="270">
        <v>4.1155974018078516E-2</v>
      </c>
      <c r="AY806" s="270">
        <v>0.25443466361813827</v>
      </c>
      <c r="AZ806" s="270">
        <v>3.7522519140913091E-2</v>
      </c>
      <c r="BA806" s="270">
        <v>15.656435768415298</v>
      </c>
      <c r="BB806" s="270">
        <v>32.188044127240843</v>
      </c>
      <c r="BC806" s="270">
        <v>34.483218263553574</v>
      </c>
      <c r="BD806" s="270">
        <v>51.775513279234104</v>
      </c>
      <c r="BE806" s="270">
        <v>37.69274648179109</v>
      </c>
      <c r="BF806" s="270">
        <v>165.13355052993035</v>
      </c>
      <c r="BG806" s="26"/>
    </row>
    <row r="807" spans="1:59" s="96" customFormat="1" ht="12.75" x14ac:dyDescent="0.2">
      <c r="A807" s="13">
        <v>1.5</v>
      </c>
      <c r="B807" s="279">
        <v>870</v>
      </c>
      <c r="C807" s="408">
        <v>19.948015143158798</v>
      </c>
      <c r="D807" s="408">
        <v>27.408761684076801</v>
      </c>
      <c r="E807" s="408"/>
      <c r="F807" s="408">
        <v>3.7371927472305901</v>
      </c>
      <c r="G807" s="408"/>
      <c r="H807" s="408"/>
      <c r="I807" s="408">
        <v>45.379341589055798</v>
      </c>
      <c r="J807" s="408">
        <v>2.4726786295097698</v>
      </c>
      <c r="K807" s="408"/>
      <c r="L807" s="408"/>
      <c r="M807" s="408"/>
      <c r="N807" s="408"/>
      <c r="O807" s="411">
        <v>1.0540102069681601</v>
      </c>
      <c r="P807" s="417">
        <v>7.5072061988554504</v>
      </c>
      <c r="Q807" s="237">
        <v>70.635401694402105</v>
      </c>
      <c r="R807" s="237">
        <v>0</v>
      </c>
      <c r="S807" s="237">
        <v>16.844922256659849</v>
      </c>
      <c r="T807" s="237">
        <v>1.0601519407297488</v>
      </c>
      <c r="U807" s="237">
        <v>0.25678737049312583</v>
      </c>
      <c r="V807" s="237">
        <v>2.1091244314890507</v>
      </c>
      <c r="W807" s="237">
        <v>5.8196120088747403</v>
      </c>
      <c r="X807" s="412">
        <v>3.2740002973513675</v>
      </c>
      <c r="Y807" s="270">
        <v>0.62869938849746165</v>
      </c>
      <c r="Z807" s="270">
        <v>63.365154048597539</v>
      </c>
      <c r="AA807" s="270">
        <v>24832.366139317837</v>
      </c>
      <c r="AB807" s="270">
        <v>234.83065499158886</v>
      </c>
      <c r="AC807" s="270">
        <v>2.5184871752559883</v>
      </c>
      <c r="AD807" s="270">
        <v>0.74782708502477058</v>
      </c>
      <c r="AE807" s="270">
        <v>1.7213898624335733</v>
      </c>
      <c r="AF807" s="270">
        <v>7.8786725105296856E-2</v>
      </c>
      <c r="AG807" s="270">
        <v>16.630943787684121</v>
      </c>
      <c r="AH807" s="270">
        <v>38.913094823368837</v>
      </c>
      <c r="AI807" s="270">
        <v>5.012373506761465</v>
      </c>
      <c r="AJ807" s="270">
        <v>10.041363588405758</v>
      </c>
      <c r="AK807" s="270">
        <v>283.39815513499019</v>
      </c>
      <c r="AL807" s="270">
        <v>23.961758207942363</v>
      </c>
      <c r="AM807" s="270">
        <v>2.7441304888708511</v>
      </c>
      <c r="AN807" s="270">
        <v>116.31316781436031</v>
      </c>
      <c r="AO807" s="270">
        <v>3.4750503849899985</v>
      </c>
      <c r="AP807" s="270">
        <v>1318.80545978073</v>
      </c>
      <c r="AQ807" s="270">
        <v>0.90689897105340256</v>
      </c>
      <c r="AR807" s="270">
        <v>1.4451369668068597</v>
      </c>
      <c r="AS807" s="270">
        <v>0.16327030937157533</v>
      </c>
      <c r="AT807" s="270">
        <v>0.77060069737259018</v>
      </c>
      <c r="AU807" s="270">
        <v>3.3242107890110089</v>
      </c>
      <c r="AV807" s="270">
        <v>0.12779481261523956</v>
      </c>
      <c r="AW807" s="270">
        <v>0.30749501537827534</v>
      </c>
      <c r="AX807" s="270">
        <v>4.0644918862351533E-2</v>
      </c>
      <c r="AY807" s="270">
        <v>0.2512567697819118</v>
      </c>
      <c r="AZ807" s="270">
        <v>3.7052351854821919E-2</v>
      </c>
      <c r="BA807" s="270">
        <v>15.461835234276734</v>
      </c>
      <c r="BB807" s="270">
        <v>32.029148138995993</v>
      </c>
      <c r="BC807" s="270">
        <v>34.558326631314863</v>
      </c>
      <c r="BD807" s="270">
        <v>51.930020851366876</v>
      </c>
      <c r="BE807" s="270">
        <v>37.444579802373553</v>
      </c>
      <c r="BF807" s="270">
        <v>163.74685488289282</v>
      </c>
      <c r="BG807" s="26"/>
    </row>
    <row r="808" spans="1:59" s="96" customFormat="1" ht="12.75" x14ac:dyDescent="0.2">
      <c r="A808" s="13">
        <v>1.55</v>
      </c>
      <c r="B808" s="279">
        <v>870</v>
      </c>
      <c r="C808" s="408">
        <v>19.528839950179801</v>
      </c>
      <c r="D808" s="408">
        <v>27.592992966899001</v>
      </c>
      <c r="E808" s="408"/>
      <c r="F808" s="408">
        <v>3.2001386059981698</v>
      </c>
      <c r="G808" s="408"/>
      <c r="H808" s="408"/>
      <c r="I808" s="408">
        <v>45.843465948916702</v>
      </c>
      <c r="J808" s="408">
        <v>2.7805523188577901</v>
      </c>
      <c r="K808" s="408"/>
      <c r="L808" s="408"/>
      <c r="M808" s="408"/>
      <c r="N808" s="408"/>
      <c r="O808" s="411">
        <v>1.0540102091485399</v>
      </c>
      <c r="P808" s="417">
        <v>7.6683434441735798</v>
      </c>
      <c r="Q808" s="237">
        <v>70.641417260479912</v>
      </c>
      <c r="R808" s="237">
        <v>0</v>
      </c>
      <c r="S808" s="237">
        <v>16.906811245850584</v>
      </c>
      <c r="T808" s="237">
        <v>0.95465443950234707</v>
      </c>
      <c r="U808" s="237">
        <v>0.23319610791181022</v>
      </c>
      <c r="V808" s="237">
        <v>2.0372367274568322</v>
      </c>
      <c r="W808" s="237">
        <v>5.8681720551357257</v>
      </c>
      <c r="X808" s="412">
        <v>3.358512163662787</v>
      </c>
      <c r="Y808" s="270">
        <v>0.64340624932613877</v>
      </c>
      <c r="Z808" s="270">
        <v>64.797571709459191</v>
      </c>
      <c r="AA808" s="270">
        <v>25502.212320972398</v>
      </c>
      <c r="AB808" s="270">
        <v>244.6817809523499</v>
      </c>
      <c r="AC808" s="270">
        <v>2.566952261171592</v>
      </c>
      <c r="AD808" s="270">
        <v>0.7631481721009421</v>
      </c>
      <c r="AE808" s="270">
        <v>1.7261995863862349</v>
      </c>
      <c r="AF808" s="270">
        <v>7.8941393182856423E-2</v>
      </c>
      <c r="AG808" s="270">
        <v>17.064907751397406</v>
      </c>
      <c r="AH808" s="270">
        <v>39.743784761556697</v>
      </c>
      <c r="AI808" s="270">
        <v>5.0938633962011526</v>
      </c>
      <c r="AJ808" s="270">
        <v>10.380673761009021</v>
      </c>
      <c r="AK808" s="270">
        <v>309.84673432634332</v>
      </c>
      <c r="AL808" s="270">
        <v>24.280769792806726</v>
      </c>
      <c r="AM808" s="270">
        <v>2.739267882919604</v>
      </c>
      <c r="AN808" s="270">
        <v>116.72660829079229</v>
      </c>
      <c r="AO808" s="270">
        <v>3.4894086158515529</v>
      </c>
      <c r="AP808" s="270">
        <v>1316.4695061174743</v>
      </c>
      <c r="AQ808" s="270">
        <v>0.91377221913402451</v>
      </c>
      <c r="AR808" s="270">
        <v>1.4348726068889825</v>
      </c>
      <c r="AS808" s="270">
        <v>0.16193493141980483</v>
      </c>
      <c r="AT808" s="270">
        <v>0.7638348001707882</v>
      </c>
      <c r="AU808" s="270">
        <v>3.2942207283433578</v>
      </c>
      <c r="AV808" s="270">
        <v>0.12663094672279723</v>
      </c>
      <c r="AW808" s="270">
        <v>0.30463643633559456</v>
      </c>
      <c r="AX808" s="270">
        <v>4.0262718952914833E-2</v>
      </c>
      <c r="AY808" s="270">
        <v>0.24887983770780736</v>
      </c>
      <c r="AZ808" s="270">
        <v>3.6700730665603393E-2</v>
      </c>
      <c r="BA808" s="270">
        <v>15.31651237500482</v>
      </c>
      <c r="BB808" s="270">
        <v>31.888625742447978</v>
      </c>
      <c r="BC808" s="270">
        <v>34.514983939599205</v>
      </c>
      <c r="BD808" s="270">
        <v>52.082746525952508</v>
      </c>
      <c r="BE808" s="270">
        <v>37.196389107727448</v>
      </c>
      <c r="BF808" s="270">
        <v>162.67802894416496</v>
      </c>
      <c r="BG808" s="26"/>
    </row>
    <row r="809" spans="1:59" s="96" customFormat="1" ht="12.75" x14ac:dyDescent="0.2">
      <c r="A809" s="13">
        <v>1.6</v>
      </c>
      <c r="B809" s="279">
        <v>870</v>
      </c>
      <c r="C809" s="408">
        <v>19.164139131829501</v>
      </c>
      <c r="D809" s="408">
        <v>27.788139487760201</v>
      </c>
      <c r="E809" s="408"/>
      <c r="F809" s="408">
        <v>2.6226363357688198</v>
      </c>
      <c r="G809" s="408"/>
      <c r="H809" s="408"/>
      <c r="I809" s="408">
        <v>46.289889016119801</v>
      </c>
      <c r="J809" s="408">
        <v>3.0811858190402002</v>
      </c>
      <c r="K809" s="408"/>
      <c r="L809" s="408"/>
      <c r="M809" s="408"/>
      <c r="N809" s="408"/>
      <c r="O809" s="411">
        <v>1.0540102094814401</v>
      </c>
      <c r="P809" s="417">
        <v>7.81427460551072</v>
      </c>
      <c r="Q809" s="237">
        <v>70.614496587003956</v>
      </c>
      <c r="R809" s="237">
        <v>0</v>
      </c>
      <c r="S809" s="237">
        <v>16.965313507263456</v>
      </c>
      <c r="T809" s="237">
        <v>0.88237263334334581</v>
      </c>
      <c r="U809" s="237">
        <v>0.21611405925295923</v>
      </c>
      <c r="V809" s="237">
        <v>1.9798111275896308</v>
      </c>
      <c r="W809" s="237">
        <v>5.9067476822403462</v>
      </c>
      <c r="X809" s="412">
        <v>3.4351444033063054</v>
      </c>
      <c r="Y809" s="270">
        <v>0.65709340620830181</v>
      </c>
      <c r="Z809" s="270">
        <v>66.121509410885778</v>
      </c>
      <c r="AA809" s="270">
        <v>26151.140177465546</v>
      </c>
      <c r="AB809" s="270">
        <v>255.23974165820448</v>
      </c>
      <c r="AC809" s="270">
        <v>2.611407784875782</v>
      </c>
      <c r="AD809" s="270">
        <v>0.77728194098122971</v>
      </c>
      <c r="AE809" s="270">
        <v>1.7306303131180547</v>
      </c>
      <c r="AF809" s="270">
        <v>7.9077015356942421E-2</v>
      </c>
      <c r="AG809" s="270">
        <v>17.490685626764968</v>
      </c>
      <c r="AH809" s="270">
        <v>40.546782786772354</v>
      </c>
      <c r="AI809" s="270">
        <v>5.1711288942007752</v>
      </c>
      <c r="AJ809" s="270">
        <v>10.733107113896104</v>
      </c>
      <c r="AK809" s="270">
        <v>343.64848509963053</v>
      </c>
      <c r="AL809" s="270">
        <v>24.578840137787342</v>
      </c>
      <c r="AM809" s="270">
        <v>2.7337657590083588</v>
      </c>
      <c r="AN809" s="270">
        <v>117.04750982639086</v>
      </c>
      <c r="AO809" s="270">
        <v>3.5007977543718809</v>
      </c>
      <c r="AP809" s="270">
        <v>1314.1145709334317</v>
      </c>
      <c r="AQ809" s="270">
        <v>0.92124592740662103</v>
      </c>
      <c r="AR809" s="270">
        <v>1.4249446674659598</v>
      </c>
      <c r="AS809" s="270">
        <v>0.16065581338130472</v>
      </c>
      <c r="AT809" s="270">
        <v>0.7573853113392065</v>
      </c>
      <c r="AU809" s="270">
        <v>3.265686767912658</v>
      </c>
      <c r="AV809" s="270">
        <v>0.1255243046630205</v>
      </c>
      <c r="AW809" s="270">
        <v>0.30192232979369638</v>
      </c>
      <c r="AX809" s="270">
        <v>3.9900128092301035E-2</v>
      </c>
      <c r="AY809" s="270">
        <v>0.24662580763916772</v>
      </c>
      <c r="AZ809" s="270">
        <v>3.6367358900850383E-2</v>
      </c>
      <c r="BA809" s="270">
        <v>15.178713363078534</v>
      </c>
      <c r="BB809" s="270">
        <v>31.743782032861059</v>
      </c>
      <c r="BC809" s="270">
        <v>34.467764078821922</v>
      </c>
      <c r="BD809" s="270">
        <v>52.231328343525853</v>
      </c>
      <c r="BE809" s="270">
        <v>36.948369000342751</v>
      </c>
      <c r="BF809" s="270">
        <v>161.62234897383678</v>
      </c>
      <c r="BG809" s="26"/>
    </row>
    <row r="810" spans="1:59" s="96" customFormat="1" ht="12.75" x14ac:dyDescent="0.2">
      <c r="A810" s="13">
        <v>1.65</v>
      </c>
      <c r="B810" s="279">
        <v>870</v>
      </c>
      <c r="C810" s="408">
        <v>18.800155550858399</v>
      </c>
      <c r="D810" s="408">
        <v>28.120391898642499</v>
      </c>
      <c r="E810" s="408"/>
      <c r="F810" s="408">
        <v>1.9671820042006301</v>
      </c>
      <c r="G810" s="408"/>
      <c r="H810" s="408"/>
      <c r="I810" s="408">
        <v>46.6667163745281</v>
      </c>
      <c r="J810" s="408">
        <v>3.3915439676325101</v>
      </c>
      <c r="K810" s="408"/>
      <c r="L810" s="408"/>
      <c r="M810" s="408"/>
      <c r="N810" s="408"/>
      <c r="O810" s="411">
        <v>1.0540102041377299</v>
      </c>
      <c r="P810" s="417">
        <v>7.9655639914465004</v>
      </c>
      <c r="Q810" s="237">
        <v>70.595564938252181</v>
      </c>
      <c r="R810" s="237">
        <v>0</v>
      </c>
      <c r="S810" s="237">
        <v>17.007740819539059</v>
      </c>
      <c r="T810" s="237">
        <v>0.81609546381697795</v>
      </c>
      <c r="U810" s="237">
        <v>0.19952224385586279</v>
      </c>
      <c r="V810" s="237">
        <v>1.9211927132610467</v>
      </c>
      <c r="W810" s="237">
        <v>5.9160471291199563</v>
      </c>
      <c r="X810" s="412">
        <v>3.5438366921549447</v>
      </c>
      <c r="Y810" s="270">
        <v>0.67157686672490524</v>
      </c>
      <c r="Z810" s="270">
        <v>67.512108598029002</v>
      </c>
      <c r="AA810" s="270">
        <v>26859.426429020059</v>
      </c>
      <c r="AB810" s="270">
        <v>267.73718666610574</v>
      </c>
      <c r="AC810" s="270">
        <v>2.6565966952552791</v>
      </c>
      <c r="AD810" s="270">
        <v>0.79208574747134308</v>
      </c>
      <c r="AE810" s="270">
        <v>1.735266140095141</v>
      </c>
      <c r="AF810" s="270">
        <v>7.9215084535652111E-2</v>
      </c>
      <c r="AG810" s="270">
        <v>17.959260031125392</v>
      </c>
      <c r="AH810" s="270">
        <v>41.421486073160125</v>
      </c>
      <c r="AI810" s="270">
        <v>5.2540373795025888</v>
      </c>
      <c r="AJ810" s="270">
        <v>11.13928062051278</v>
      </c>
      <c r="AK810" s="270">
        <v>391.61725003191663</v>
      </c>
      <c r="AL810" s="270">
        <v>24.900541794020754</v>
      </c>
      <c r="AM810" s="270">
        <v>2.730674646236495</v>
      </c>
      <c r="AN810" s="270">
        <v>117.42708369634997</v>
      </c>
      <c r="AO810" s="270">
        <v>3.5126731250365522</v>
      </c>
      <c r="AP810" s="270">
        <v>1312.1059558630861</v>
      </c>
      <c r="AQ810" s="270">
        <v>0.93087664639145795</v>
      </c>
      <c r="AR810" s="270">
        <v>1.4167683269810734</v>
      </c>
      <c r="AS810" s="270">
        <v>0.15959196795952915</v>
      </c>
      <c r="AT810" s="270">
        <v>0.75200682501022831</v>
      </c>
      <c r="AU810" s="270">
        <v>3.2418817174858154</v>
      </c>
      <c r="AV810" s="270">
        <v>0.12460099558955215</v>
      </c>
      <c r="AW810" s="270">
        <v>0.29965840251442316</v>
      </c>
      <c r="AX810" s="270">
        <v>3.9597803699187133E-2</v>
      </c>
      <c r="AY810" s="270">
        <v>0.24474717627100442</v>
      </c>
      <c r="AZ810" s="270">
        <v>3.6089612193881487E-2</v>
      </c>
      <c r="BA810" s="270">
        <v>15.064082685283914</v>
      </c>
      <c r="BB810" s="270">
        <v>31.590362199080126</v>
      </c>
      <c r="BC810" s="270">
        <v>34.33672292430191</v>
      </c>
      <c r="BD810" s="270">
        <v>52.384449435124495</v>
      </c>
      <c r="BE810" s="270">
        <v>36.675397394304184</v>
      </c>
      <c r="BF810" s="270">
        <v>160.66469929810822</v>
      </c>
      <c r="BG810" s="26"/>
    </row>
    <row r="811" spans="1:59" s="96" customFormat="1" ht="12.75" x14ac:dyDescent="0.2">
      <c r="A811" s="13">
        <v>1.7000000000000097</v>
      </c>
      <c r="B811" s="279">
        <v>869.99999999999</v>
      </c>
      <c r="C811" s="408">
        <v>18.4385579971533</v>
      </c>
      <c r="D811" s="408">
        <v>28.491070649648599</v>
      </c>
      <c r="E811" s="408"/>
      <c r="F811" s="408">
        <v>1.33440345898052</v>
      </c>
      <c r="G811" s="408"/>
      <c r="H811" s="408"/>
      <c r="I811" s="408">
        <v>46.989228367851801</v>
      </c>
      <c r="J811" s="408">
        <v>3.6898141705550298</v>
      </c>
      <c r="K811" s="408"/>
      <c r="L811" s="408"/>
      <c r="M811" s="408"/>
      <c r="N811" s="408"/>
      <c r="O811" s="411">
        <v>1.05401021887058</v>
      </c>
      <c r="P811" s="417">
        <v>8.1217769277350307</v>
      </c>
      <c r="Q811" s="237">
        <v>70.575927233170972</v>
      </c>
      <c r="R811" s="237">
        <v>0</v>
      </c>
      <c r="S811" s="237">
        <v>17.055544070132047</v>
      </c>
      <c r="T811" s="237">
        <v>0.75189945266378555</v>
      </c>
      <c r="U811" s="237">
        <v>0.1839388868516062</v>
      </c>
      <c r="V811" s="237">
        <v>1.8660664894240671</v>
      </c>
      <c r="W811" s="237">
        <v>5.9209351246822566</v>
      </c>
      <c r="X811" s="412">
        <v>3.6456887430752558</v>
      </c>
      <c r="Y811" s="270">
        <v>0.68654916971194735</v>
      </c>
      <c r="Z811" s="270">
        <v>68.946822680266749</v>
      </c>
      <c r="AA811" s="270">
        <v>27595.232771815929</v>
      </c>
      <c r="AB811" s="270">
        <v>281.16045446636775</v>
      </c>
      <c r="AC811" s="270">
        <v>2.7023823011597412</v>
      </c>
      <c r="AD811" s="270">
        <v>0.80729461816659109</v>
      </c>
      <c r="AE811" s="270">
        <v>1.7398720348438506</v>
      </c>
      <c r="AF811" s="270">
        <v>7.9353512293331249E-2</v>
      </c>
      <c r="AG811" s="270">
        <v>18.444807368793978</v>
      </c>
      <c r="AH811" s="270">
        <v>42.320853806682493</v>
      </c>
      <c r="AI811" s="270">
        <v>5.3385765975713229</v>
      </c>
      <c r="AJ811" s="270">
        <v>11.567251923096897</v>
      </c>
      <c r="AK811" s="270">
        <v>452.755713594518</v>
      </c>
      <c r="AL811" s="270">
        <v>25.229768126020872</v>
      </c>
      <c r="AM811" s="270">
        <v>2.7293409530705204</v>
      </c>
      <c r="AN811" s="270">
        <v>117.85438408291367</v>
      </c>
      <c r="AO811" s="270">
        <v>3.5254036797405961</v>
      </c>
      <c r="AP811" s="270">
        <v>1310.4322358433753</v>
      </c>
      <c r="AQ811" s="270">
        <v>0.94088323069246849</v>
      </c>
      <c r="AR811" s="270">
        <v>1.4099945124537676</v>
      </c>
      <c r="AS811" s="270">
        <v>0.15870011893209152</v>
      </c>
      <c r="AT811" s="270">
        <v>0.74747902070186434</v>
      </c>
      <c r="AU811" s="270">
        <v>3.2218184243332306</v>
      </c>
      <c r="AV811" s="270">
        <v>0.12382253779715637</v>
      </c>
      <c r="AW811" s="270">
        <v>0.29774863326216844</v>
      </c>
      <c r="AX811" s="270">
        <v>3.9342744499559046E-2</v>
      </c>
      <c r="AY811" s="270">
        <v>0.24316234573490192</v>
      </c>
      <c r="AZ811" s="270">
        <v>3.5855336596368102E-2</v>
      </c>
      <c r="BA811" s="270">
        <v>14.967489503424581</v>
      </c>
      <c r="BB811" s="270">
        <v>31.447484062607991</v>
      </c>
      <c r="BC811" s="270">
        <v>34.178214047348689</v>
      </c>
      <c r="BD811" s="270">
        <v>52.534185740811232</v>
      </c>
      <c r="BE811" s="270">
        <v>36.413837095076047</v>
      </c>
      <c r="BF811" s="270">
        <v>159.83002336243436</v>
      </c>
      <c r="BG811" s="26"/>
    </row>
    <row r="812" spans="1:59" s="96" customFormat="1" ht="12.75" x14ac:dyDescent="0.2">
      <c r="A812" s="13">
        <v>1.75000000000002</v>
      </c>
      <c r="B812" s="279">
        <v>870.00000000001</v>
      </c>
      <c r="C812" s="408">
        <v>18.006855739229501</v>
      </c>
      <c r="D812" s="408">
        <v>28.936495082737601</v>
      </c>
      <c r="E812" s="408"/>
      <c r="F812" s="408">
        <v>5.3605086910026196E-3</v>
      </c>
      <c r="G812" s="408"/>
      <c r="H812" s="408"/>
      <c r="I812" s="408">
        <v>47.4175348591858</v>
      </c>
      <c r="J812" s="408">
        <v>4.0818626857348397</v>
      </c>
      <c r="K812" s="408"/>
      <c r="L812" s="408"/>
      <c r="M812" s="408"/>
      <c r="N812" s="408"/>
      <c r="O812" s="411">
        <v>1.0540102139492999</v>
      </c>
      <c r="P812" s="417">
        <v>8.3164910054883592</v>
      </c>
      <c r="Q812" s="237">
        <v>70.570778274249108</v>
      </c>
      <c r="R812" s="237">
        <v>0</v>
      </c>
      <c r="S812" s="237">
        <v>17.106467982937783</v>
      </c>
      <c r="T812" s="237">
        <v>0.7119252037821574</v>
      </c>
      <c r="U812" s="237">
        <v>0.17350805508245534</v>
      </c>
      <c r="V812" s="237">
        <v>1.7907489977412232</v>
      </c>
      <c r="W812" s="237">
        <v>6.0744895543377657</v>
      </c>
      <c r="X812" s="412">
        <v>3.572081931869505</v>
      </c>
      <c r="Y812" s="270">
        <v>0.70726676862847615</v>
      </c>
      <c r="Z812" s="270">
        <v>70.891865642212039</v>
      </c>
      <c r="AA812" s="270">
        <v>28754.888464900745</v>
      </c>
      <c r="AB812" s="270">
        <v>308.63146242793067</v>
      </c>
      <c r="AC812" s="270">
        <v>2.7660410185781599</v>
      </c>
      <c r="AD812" s="270">
        <v>0.82831519495733663</v>
      </c>
      <c r="AE812" s="270">
        <v>1.746668667585906</v>
      </c>
      <c r="AF812" s="270">
        <v>7.9529834641237404E-2</v>
      </c>
      <c r="AG812" s="270">
        <v>19.253007620731033</v>
      </c>
      <c r="AH812" s="270">
        <v>43.799630691264461</v>
      </c>
      <c r="AI812" s="270">
        <v>5.476469025191725</v>
      </c>
      <c r="AJ812" s="270">
        <v>12.387779664240055</v>
      </c>
      <c r="AK812" s="270">
        <v>663.0717296939348</v>
      </c>
      <c r="AL812" s="270">
        <v>25.75974178859942</v>
      </c>
      <c r="AM812" s="270">
        <v>2.7298915011164686</v>
      </c>
      <c r="AN812" s="270">
        <v>118.41642169996578</v>
      </c>
      <c r="AO812" s="270">
        <v>3.5421094592526741</v>
      </c>
      <c r="AP812" s="270">
        <v>1308.2480907455272</v>
      </c>
      <c r="AQ812" s="270">
        <v>0.96423293828300904</v>
      </c>
      <c r="AR812" s="270">
        <v>1.4014492758424211</v>
      </c>
      <c r="AS812" s="270">
        <v>0.15755374834760771</v>
      </c>
      <c r="AT812" s="270">
        <v>0.74161542610481668</v>
      </c>
      <c r="AU812" s="270">
        <v>3.1957686052942433</v>
      </c>
      <c r="AV812" s="270">
        <v>0.12281086830113679</v>
      </c>
      <c r="AW812" s="270">
        <v>0.29526200791472845</v>
      </c>
      <c r="AX812" s="270">
        <v>3.9010253612882601E-2</v>
      </c>
      <c r="AY812" s="270">
        <v>0.24109486140660966</v>
      </c>
      <c r="AZ812" s="270">
        <v>3.5549534141046731E-2</v>
      </c>
      <c r="BA812" s="270">
        <v>14.841826019409245</v>
      </c>
      <c r="BB812" s="270">
        <v>31.284316959332749</v>
      </c>
      <c r="BC812" s="270">
        <v>34.117733725862962</v>
      </c>
      <c r="BD812" s="270">
        <v>52.992979025722228</v>
      </c>
      <c r="BE812" s="270">
        <v>36.09181270840805</v>
      </c>
      <c r="BF812" s="270">
        <v>158.75621164241358</v>
      </c>
      <c r="BG812" s="26"/>
    </row>
    <row r="813" spans="1:59" s="96" customFormat="1" ht="12.75" x14ac:dyDescent="0.2">
      <c r="A813" s="13">
        <v>1.8</v>
      </c>
      <c r="B813" s="279">
        <v>870.00000000001</v>
      </c>
      <c r="C813" s="408">
        <v>17.511406224931498</v>
      </c>
      <c r="D813" s="408">
        <v>29.446900525559801</v>
      </c>
      <c r="E813" s="408"/>
      <c r="F813" s="408"/>
      <c r="G813" s="408"/>
      <c r="H813" s="408"/>
      <c r="I813" s="408">
        <v>47.474371257189901</v>
      </c>
      <c r="J813" s="408">
        <v>4.2881382567842401</v>
      </c>
      <c r="K813" s="408"/>
      <c r="L813" s="408"/>
      <c r="M813" s="408"/>
      <c r="N813" s="408"/>
      <c r="O813" s="411">
        <v>1.0540102155847599</v>
      </c>
      <c r="P813" s="417">
        <v>8.5517893978421</v>
      </c>
      <c r="Q813" s="237">
        <v>70.570311156162703</v>
      </c>
      <c r="R813" s="237">
        <v>0</v>
      </c>
      <c r="S813" s="237">
        <v>17.090261395125879</v>
      </c>
      <c r="T813" s="237">
        <v>0.66817112853132699</v>
      </c>
      <c r="U813" s="237">
        <v>0.16010293465007411</v>
      </c>
      <c r="V813" s="237">
        <v>1.7988864286693569</v>
      </c>
      <c r="W813" s="237">
        <v>5.8527843846525673</v>
      </c>
      <c r="X813" s="412">
        <v>3.8594825722080852</v>
      </c>
      <c r="Y813" s="270">
        <v>0.72713821886612251</v>
      </c>
      <c r="Z813" s="270">
        <v>72.840893242288956</v>
      </c>
      <c r="AA813" s="270">
        <v>29558.928808547731</v>
      </c>
      <c r="AB813" s="270">
        <v>317.30599987313116</v>
      </c>
      <c r="AC813" s="270">
        <v>2.8239309282127847</v>
      </c>
      <c r="AD813" s="270">
        <v>0.84831801282154784</v>
      </c>
      <c r="AE813" s="270">
        <v>1.7512746914874711</v>
      </c>
      <c r="AF813" s="270">
        <v>7.9715318917386965E-2</v>
      </c>
      <c r="AG813" s="270">
        <v>19.724257229414047</v>
      </c>
      <c r="AH813" s="270">
        <v>44.678538542800005</v>
      </c>
      <c r="AI813" s="270">
        <v>5.5602888010898539</v>
      </c>
      <c r="AJ813" s="270">
        <v>12.693802841767816</v>
      </c>
      <c r="AK813" s="270">
        <v>680.63464874898818</v>
      </c>
      <c r="AL813" s="270">
        <v>26.108454063616321</v>
      </c>
      <c r="AM813" s="270">
        <v>2.7381945526568527</v>
      </c>
      <c r="AN813" s="270">
        <v>119.33161079018807</v>
      </c>
      <c r="AO813" s="270">
        <v>3.5671850560657505</v>
      </c>
      <c r="AP813" s="270">
        <v>1308.5336216139544</v>
      </c>
      <c r="AQ813" s="270">
        <v>0.96658457496124495</v>
      </c>
      <c r="AR813" s="270">
        <v>1.4014816483402057</v>
      </c>
      <c r="AS813" s="270">
        <v>0.15747423425133997</v>
      </c>
      <c r="AT813" s="270">
        <v>0.74104247395922207</v>
      </c>
      <c r="AU813" s="270">
        <v>3.1929886655869781</v>
      </c>
      <c r="AV813" s="270">
        <v>0.12270001126953826</v>
      </c>
      <c r="AW813" s="270">
        <v>0.29497621239616334</v>
      </c>
      <c r="AX813" s="270">
        <v>3.8971336000765605E-2</v>
      </c>
      <c r="AY813" s="270">
        <v>0.24085183173048633</v>
      </c>
      <c r="AZ813" s="270">
        <v>3.5513715043951143E-2</v>
      </c>
      <c r="BA813" s="270">
        <v>14.827367691912098</v>
      </c>
      <c r="BB813" s="270">
        <v>31.209633847871185</v>
      </c>
      <c r="BC813" s="270">
        <v>33.762136621164515</v>
      </c>
      <c r="BD813" s="270">
        <v>52.957473405057186</v>
      </c>
      <c r="BE813" s="270">
        <v>35.906335983939208</v>
      </c>
      <c r="BF813" s="270">
        <v>158.59713335449652</v>
      </c>
      <c r="BG813" s="26"/>
    </row>
    <row r="814" spans="1:59" s="96" customFormat="1" ht="12.75" x14ac:dyDescent="0.2">
      <c r="A814" s="13">
        <v>1.8500000000000099</v>
      </c>
      <c r="B814" s="279">
        <v>870</v>
      </c>
      <c r="C814" s="408">
        <v>16.919094027745501</v>
      </c>
      <c r="D814" s="408">
        <v>29.957599825846</v>
      </c>
      <c r="E814" s="408"/>
      <c r="F814" s="408"/>
      <c r="G814" s="408"/>
      <c r="H814" s="408"/>
      <c r="I814" s="408">
        <v>47.5592714037981</v>
      </c>
      <c r="J814" s="408">
        <v>4.5100245234429801</v>
      </c>
      <c r="K814" s="408"/>
      <c r="L814" s="408"/>
      <c r="M814" s="408"/>
      <c r="N814" s="408"/>
      <c r="O814" s="411">
        <v>1.0540102191673</v>
      </c>
      <c r="P814" s="417">
        <v>8.85117426552757</v>
      </c>
      <c r="Q814" s="237">
        <v>70.59832046622158</v>
      </c>
      <c r="R814" s="237">
        <v>0</v>
      </c>
      <c r="S814" s="237">
        <v>17.036057527008552</v>
      </c>
      <c r="T814" s="237">
        <v>0.63855868685419648</v>
      </c>
      <c r="U814" s="237">
        <v>0.15020008621978917</v>
      </c>
      <c r="V814" s="237">
        <v>1.7962950256153913</v>
      </c>
      <c r="W814" s="237">
        <v>5.6011427198946997</v>
      </c>
      <c r="X814" s="412">
        <v>4.1794254881857791</v>
      </c>
      <c r="Y814" s="270">
        <v>0.75239768790374428</v>
      </c>
      <c r="Z814" s="270">
        <v>75.31877806511514</v>
      </c>
      <c r="AA814" s="270">
        <v>30578.980964985534</v>
      </c>
      <c r="AB814" s="270">
        <v>328.22509992851701</v>
      </c>
      <c r="AC814" s="270">
        <v>2.8977514580562369</v>
      </c>
      <c r="AD814" s="270">
        <v>0.87363668178151466</v>
      </c>
      <c r="AE814" s="270">
        <v>1.7567988668815384</v>
      </c>
      <c r="AF814" s="270">
        <v>7.9938632063144166E-2</v>
      </c>
      <c r="AG814" s="270">
        <v>20.318844267372761</v>
      </c>
      <c r="AH814" s="270">
        <v>45.781470417179349</v>
      </c>
      <c r="AI814" s="270">
        <v>5.6653601223305925</v>
      </c>
      <c r="AJ814" s="270">
        <v>13.077851631527103</v>
      </c>
      <c r="AK814" s="270">
        <v>701.40730879382443</v>
      </c>
      <c r="AL814" s="270">
        <v>26.54293401068238</v>
      </c>
      <c r="AM814" s="270">
        <v>2.7481876679962993</v>
      </c>
      <c r="AN814" s="270">
        <v>120.45109203079929</v>
      </c>
      <c r="AO814" s="270">
        <v>3.598543842163783</v>
      </c>
      <c r="AP814" s="270">
        <v>1308.8805180004076</v>
      </c>
      <c r="AQ814" s="270">
        <v>0.96935229325753736</v>
      </c>
      <c r="AR814" s="270">
        <v>1.4012975624306641</v>
      </c>
      <c r="AS814" s="270">
        <v>0.15734671716502022</v>
      </c>
      <c r="AT814" s="270">
        <v>0.74018127132784128</v>
      </c>
      <c r="AU814" s="270">
        <v>3.1888582558475127</v>
      </c>
      <c r="AV814" s="270">
        <v>0.12253579039359437</v>
      </c>
      <c r="AW814" s="270">
        <v>0.29455425537384156</v>
      </c>
      <c r="AX814" s="270">
        <v>3.891384311193008E-2</v>
      </c>
      <c r="AY814" s="270">
        <v>0.2404921036463922</v>
      </c>
      <c r="AZ814" s="270">
        <v>3.5460549947088596E-2</v>
      </c>
      <c r="BA814" s="270">
        <v>14.805788931564509</v>
      </c>
      <c r="BB814" s="270">
        <v>31.143108518705183</v>
      </c>
      <c r="BC814" s="270">
        <v>33.420777150213233</v>
      </c>
      <c r="BD814" s="270">
        <v>52.957635068832758</v>
      </c>
      <c r="BE814" s="270">
        <v>35.721743212199542</v>
      </c>
      <c r="BF814" s="270">
        <v>158.43689811291549</v>
      </c>
      <c r="BG814" s="26"/>
    </row>
    <row r="815" spans="1:59" s="96" customFormat="1" ht="12.75" x14ac:dyDescent="0.2">
      <c r="A815" s="13">
        <v>1.9</v>
      </c>
      <c r="B815" s="279">
        <v>870</v>
      </c>
      <c r="C815" s="408">
        <v>16.3334782106181</v>
      </c>
      <c r="D815" s="408">
        <v>30.335677424739099</v>
      </c>
      <c r="E815" s="408"/>
      <c r="F815" s="408"/>
      <c r="G815" s="408"/>
      <c r="H815" s="408"/>
      <c r="I815" s="408">
        <v>47.592440393434202</v>
      </c>
      <c r="J815" s="408">
        <v>4.6843937611057402</v>
      </c>
      <c r="K815" s="408"/>
      <c r="L815" s="408"/>
      <c r="M815" s="408"/>
      <c r="N815" s="408"/>
      <c r="O815" s="411">
        <v>1.0540102101028801</v>
      </c>
      <c r="P815" s="417">
        <v>9.1685222563031807</v>
      </c>
      <c r="Q815" s="237">
        <v>70.614772625723205</v>
      </c>
      <c r="R815" s="237">
        <v>0</v>
      </c>
      <c r="S815" s="237">
        <v>17.047059590157232</v>
      </c>
      <c r="T815" s="237">
        <v>0.58870912894467731</v>
      </c>
      <c r="U815" s="237">
        <v>0.13806354384243119</v>
      </c>
      <c r="V815" s="237">
        <v>1.819861535756143</v>
      </c>
      <c r="W815" s="237">
        <v>5.4471344892222149</v>
      </c>
      <c r="X815" s="412">
        <v>4.3443990863540973</v>
      </c>
      <c r="Y815" s="270">
        <v>0.77917412120258855</v>
      </c>
      <c r="Z815" s="270">
        <v>77.946247469243531</v>
      </c>
      <c r="AA815" s="270">
        <v>31660.233213334795</v>
      </c>
      <c r="AB815" s="270">
        <v>339.80162668974623</v>
      </c>
      <c r="AC815" s="270">
        <v>2.9766454480656335</v>
      </c>
      <c r="AD815" s="270">
        <v>0.90045470552275275</v>
      </c>
      <c r="AE815" s="270">
        <v>1.762322783455845</v>
      </c>
      <c r="AF815" s="270">
        <v>8.016365631441047E-2</v>
      </c>
      <c r="AG815" s="270">
        <v>20.948657393322044</v>
      </c>
      <c r="AH815" s="270">
        <v>46.951503864758791</v>
      </c>
      <c r="AI815" s="270">
        <v>5.7779966728082721</v>
      </c>
      <c r="AJ815" s="270">
        <v>13.484319623482003</v>
      </c>
      <c r="AK815" s="270">
        <v>723.42955764053795</v>
      </c>
      <c r="AL815" s="270">
        <v>27.009914524742953</v>
      </c>
      <c r="AM815" s="270">
        <v>2.7612894207955714</v>
      </c>
      <c r="AN815" s="270">
        <v>121.68164958899698</v>
      </c>
      <c r="AO815" s="270">
        <v>3.6335549259616839</v>
      </c>
      <c r="AP815" s="270">
        <v>1309.7510068837839</v>
      </c>
      <c r="AQ815" s="270">
        <v>0.97328524652627191</v>
      </c>
      <c r="AR815" s="270">
        <v>1.4027314521151824</v>
      </c>
      <c r="AS815" s="270">
        <v>0.1574002746357801</v>
      </c>
      <c r="AT815" s="270">
        <v>0.74016683362946423</v>
      </c>
      <c r="AU815" s="270">
        <v>3.1883609755348226</v>
      </c>
      <c r="AV815" s="270">
        <v>0.12251094187799462</v>
      </c>
      <c r="AW815" s="270">
        <v>0.29446564182455576</v>
      </c>
      <c r="AX815" s="270">
        <v>3.8900211973694081E-2</v>
      </c>
      <c r="AY815" s="270">
        <v>0.24040264156878507</v>
      </c>
      <c r="AZ815" s="270">
        <v>3.5447139291899125E-2</v>
      </c>
      <c r="BA815" s="270">
        <v>14.800801592279525</v>
      </c>
      <c r="BB815" s="270">
        <v>31.135089147475369</v>
      </c>
      <c r="BC815" s="270">
        <v>33.196320615577385</v>
      </c>
      <c r="BD815" s="270">
        <v>53.057309835128244</v>
      </c>
      <c r="BE815" s="270">
        <v>35.61674157607095</v>
      </c>
      <c r="BF815" s="270">
        <v>158.50484201125164</v>
      </c>
      <c r="BG815" s="26"/>
    </row>
    <row r="816" spans="1:59" s="96" customFormat="1" ht="12.75" x14ac:dyDescent="0.2">
      <c r="A816" s="13">
        <v>1.95</v>
      </c>
      <c r="B816" s="279">
        <v>870</v>
      </c>
      <c r="C816" s="408">
        <v>15.691807100498201</v>
      </c>
      <c r="D816" s="408">
        <v>30.677764062513202</v>
      </c>
      <c r="E816" s="408"/>
      <c r="F816" s="408"/>
      <c r="G816" s="408"/>
      <c r="H816" s="408"/>
      <c r="I816" s="408">
        <v>47.696831530840498</v>
      </c>
      <c r="J816" s="408">
        <v>4.8795870853065599</v>
      </c>
      <c r="K816" s="408"/>
      <c r="L816" s="408"/>
      <c r="M816" s="408"/>
      <c r="N816" s="408"/>
      <c r="O816" s="411">
        <v>1.05401022084158</v>
      </c>
      <c r="P816" s="417">
        <v>9.5434423716898298</v>
      </c>
      <c r="Q816" s="237">
        <v>70.677281151461784</v>
      </c>
      <c r="R816" s="237">
        <v>0</v>
      </c>
      <c r="S816" s="237">
        <v>16.980928046836901</v>
      </c>
      <c r="T816" s="237">
        <v>0.57934268593382487</v>
      </c>
      <c r="U816" s="237">
        <v>0.13410357125724859</v>
      </c>
      <c r="V816" s="237">
        <v>1.8093201353129973</v>
      </c>
      <c r="W816" s="237">
        <v>5.2782308143529404</v>
      </c>
      <c r="X816" s="412">
        <v>4.5407935948443017</v>
      </c>
      <c r="Y816" s="270">
        <v>0.81079990169558269</v>
      </c>
      <c r="Z816" s="270">
        <v>81.047467439910619</v>
      </c>
      <c r="AA816" s="270">
        <v>32936.716031503092</v>
      </c>
      <c r="AB816" s="270">
        <v>353.47057591316218</v>
      </c>
      <c r="AC816" s="270">
        <v>3.0692788927175076</v>
      </c>
      <c r="AD816" s="270">
        <v>0.93183093447957022</v>
      </c>
      <c r="AE816" s="270">
        <v>1.7683941782174988</v>
      </c>
      <c r="AF816" s="270">
        <v>8.0410319863047766E-2</v>
      </c>
      <c r="AG816" s="270">
        <v>21.68530156357124</v>
      </c>
      <c r="AH816" s="270">
        <v>48.301492621775303</v>
      </c>
      <c r="AI816" s="270">
        <v>5.9062615556602198</v>
      </c>
      <c r="AJ816" s="270">
        <v>13.959268202863335</v>
      </c>
      <c r="AK816" s="270">
        <v>749.2473589959767</v>
      </c>
      <c r="AL816" s="270">
        <v>27.534545292883177</v>
      </c>
      <c r="AM816" s="270">
        <v>2.7734161531768815</v>
      </c>
      <c r="AN816" s="270">
        <v>122.99201343260091</v>
      </c>
      <c r="AO816" s="270">
        <v>3.6716588001995358</v>
      </c>
      <c r="AP816" s="270">
        <v>1310.3109045613041</v>
      </c>
      <c r="AQ816" s="270">
        <v>0.97684451629295732</v>
      </c>
      <c r="AR816" s="270">
        <v>1.40268851877388</v>
      </c>
      <c r="AS816" s="270">
        <v>0.15726584444599537</v>
      </c>
      <c r="AT816" s="270">
        <v>0.73920766893620571</v>
      </c>
      <c r="AU816" s="270">
        <v>3.1836847696707653</v>
      </c>
      <c r="AV816" s="270">
        <v>0.12232401900658577</v>
      </c>
      <c r="AW816" s="270">
        <v>0.29397915630416094</v>
      </c>
      <c r="AX816" s="270">
        <v>3.8833368882266378E-2</v>
      </c>
      <c r="AY816" s="270">
        <v>0.23998207120407625</v>
      </c>
      <c r="AZ816" s="270">
        <v>3.5384717625397806E-2</v>
      </c>
      <c r="BA816" s="270">
        <v>14.775460656317954</v>
      </c>
      <c r="BB816" s="270">
        <v>31.120485546463602</v>
      </c>
      <c r="BC816" s="270">
        <v>32.998722281838106</v>
      </c>
      <c r="BD816" s="270">
        <v>53.169012545677795</v>
      </c>
      <c r="BE816" s="270">
        <v>35.503006819777603</v>
      </c>
      <c r="BF816" s="270">
        <v>158.45595898951561</v>
      </c>
      <c r="BG816" s="26"/>
    </row>
    <row r="817" spans="1:59" s="96" customFormat="1" ht="12.75" x14ac:dyDescent="0.2">
      <c r="A817" s="13">
        <v>2</v>
      </c>
      <c r="B817" s="279">
        <v>870</v>
      </c>
      <c r="C817" s="408">
        <v>15.077908710473301</v>
      </c>
      <c r="D817" s="408">
        <v>31.0102199482867</v>
      </c>
      <c r="E817" s="408"/>
      <c r="F817" s="408"/>
      <c r="G817" s="408"/>
      <c r="H817" s="408"/>
      <c r="I817" s="408">
        <v>47.790767453791098</v>
      </c>
      <c r="J817" s="408">
        <v>5.0670936695740902</v>
      </c>
      <c r="K817" s="408"/>
      <c r="L817" s="408"/>
      <c r="M817" s="408"/>
      <c r="N817" s="408"/>
      <c r="O817" s="411">
        <v>1.0540102178747699</v>
      </c>
      <c r="P817" s="417">
        <v>9.9320046369719694</v>
      </c>
      <c r="Q817" s="237">
        <v>70.739467775788668</v>
      </c>
      <c r="R817" s="237">
        <v>0</v>
      </c>
      <c r="S817" s="237">
        <v>16.906724810943732</v>
      </c>
      <c r="T817" s="237">
        <v>0.57722249763391531</v>
      </c>
      <c r="U817" s="237">
        <v>0.13135618982873803</v>
      </c>
      <c r="V817" s="237">
        <v>1.799302319754003</v>
      </c>
      <c r="W817" s="237">
        <v>5.0998670349836104</v>
      </c>
      <c r="X817" s="412">
        <v>4.7460593710673331</v>
      </c>
      <c r="Y817" s="270">
        <v>0.84355626532973949</v>
      </c>
      <c r="Z817" s="270">
        <v>84.254325330798707</v>
      </c>
      <c r="AA817" s="270">
        <v>34258.132507209601</v>
      </c>
      <c r="AB817" s="270">
        <v>367.61775355612377</v>
      </c>
      <c r="AC817" s="270">
        <v>3.1633824424241559</v>
      </c>
      <c r="AD817" s="270">
        <v>0.96396513500614145</v>
      </c>
      <c r="AE817" s="270">
        <v>1.7742440412225227</v>
      </c>
      <c r="AF817" s="270">
        <v>8.064786499776147E-2</v>
      </c>
      <c r="AG817" s="270">
        <v>22.440270428020359</v>
      </c>
      <c r="AH817" s="270">
        <v>49.668177634175251</v>
      </c>
      <c r="AI817" s="270">
        <v>6.0344885836917133</v>
      </c>
      <c r="AJ817" s="270">
        <v>14.446132507274349</v>
      </c>
      <c r="AK817" s="270">
        <v>775.73114769424205</v>
      </c>
      <c r="AL817" s="270">
        <v>28.056599717772684</v>
      </c>
      <c r="AM817" s="270">
        <v>2.7853356339866022</v>
      </c>
      <c r="AN817" s="270">
        <v>124.2786839723436</v>
      </c>
      <c r="AO817" s="270">
        <v>3.7089799083531059</v>
      </c>
      <c r="AP817" s="270">
        <v>1310.8829791099799</v>
      </c>
      <c r="AQ817" s="270">
        <v>0.98034705833514879</v>
      </c>
      <c r="AR817" s="270">
        <v>1.4027909685601678</v>
      </c>
      <c r="AS817" s="270">
        <v>0.15715447295642704</v>
      </c>
      <c r="AT817" s="270">
        <v>0.73837515931278064</v>
      </c>
      <c r="AU817" s="270">
        <v>3.1795858502783565</v>
      </c>
      <c r="AV817" s="270">
        <v>0.12215970695813906</v>
      </c>
      <c r="AW817" s="270">
        <v>0.29354928556172827</v>
      </c>
      <c r="AX817" s="270">
        <v>3.8774169306057038E-2</v>
      </c>
      <c r="AY817" s="270">
        <v>0.23960924793168087</v>
      </c>
      <c r="AZ817" s="270">
        <v>3.5329369761869144E-2</v>
      </c>
      <c r="BA817" s="270">
        <v>14.753033200223266</v>
      </c>
      <c r="BB817" s="270">
        <v>31.107364203453503</v>
      </c>
      <c r="BC817" s="270">
        <v>32.808840155640453</v>
      </c>
      <c r="BD817" s="270">
        <v>53.276775492617325</v>
      </c>
      <c r="BE817" s="270">
        <v>35.395287305350998</v>
      </c>
      <c r="BF817" s="270">
        <v>158.42080535782861</v>
      </c>
      <c r="BG817" s="26"/>
    </row>
    <row r="818" spans="1:59" s="96" customFormat="1" ht="12.75" x14ac:dyDescent="0.2">
      <c r="A818" s="13">
        <v>2.05000000000001</v>
      </c>
      <c r="B818" s="279">
        <v>870</v>
      </c>
      <c r="C818" s="408">
        <v>14.5209911050011</v>
      </c>
      <c r="D818" s="408">
        <v>31.328330076937199</v>
      </c>
      <c r="E818" s="408"/>
      <c r="F818" s="408"/>
      <c r="G818" s="408"/>
      <c r="H818" s="408"/>
      <c r="I818" s="408">
        <v>47.863317686514598</v>
      </c>
      <c r="J818" s="408">
        <v>5.2333509231677704</v>
      </c>
      <c r="K818" s="408"/>
      <c r="L818" s="408"/>
      <c r="M818" s="408"/>
      <c r="N818" s="408"/>
      <c r="O818" s="411">
        <v>1.0540102083793601</v>
      </c>
      <c r="P818" s="417">
        <v>10.3129225131952</v>
      </c>
      <c r="Q818" s="237">
        <v>70.794993398671153</v>
      </c>
      <c r="R818" s="237">
        <v>0</v>
      </c>
      <c r="S818" s="237">
        <v>16.841647656086213</v>
      </c>
      <c r="T818" s="237">
        <v>0.56925642914677754</v>
      </c>
      <c r="U818" s="237">
        <v>0.12796560254424635</v>
      </c>
      <c r="V818" s="237">
        <v>1.8057552181187879</v>
      </c>
      <c r="W818" s="237">
        <v>4.9113679604911979</v>
      </c>
      <c r="X818" s="412">
        <v>4.9490137349416337</v>
      </c>
      <c r="Y818" s="270">
        <v>0.87564648724150385</v>
      </c>
      <c r="Z818" s="270">
        <v>87.390321415608753</v>
      </c>
      <c r="AA818" s="270">
        <v>35551.97107669845</v>
      </c>
      <c r="AB818" s="270">
        <v>381.46594992648471</v>
      </c>
      <c r="AC818" s="270">
        <v>3.2535984874854411</v>
      </c>
      <c r="AD818" s="270">
        <v>0.99508267259695582</v>
      </c>
      <c r="AE818" s="270">
        <v>1.7795883234466607</v>
      </c>
      <c r="AF818" s="270">
        <v>8.0864800598248576E-2</v>
      </c>
      <c r="AG818" s="270">
        <v>23.171974432574693</v>
      </c>
      <c r="AH818" s="270">
        <v>50.976776757192759</v>
      </c>
      <c r="AI818" s="270">
        <v>6.1557233893066847</v>
      </c>
      <c r="AJ818" s="270">
        <v>14.918183647596681</v>
      </c>
      <c r="AK818" s="270">
        <v>801.41607446932005</v>
      </c>
      <c r="AL818" s="270">
        <v>28.548529666166136</v>
      </c>
      <c r="AM818" s="270">
        <v>2.7966620874019692</v>
      </c>
      <c r="AN818" s="270">
        <v>125.48147189111441</v>
      </c>
      <c r="AO818" s="270">
        <v>3.7436536299288115</v>
      </c>
      <c r="AP818" s="270">
        <v>1311.4720913077513</v>
      </c>
      <c r="AQ818" s="270">
        <v>0.98368427810815373</v>
      </c>
      <c r="AR818" s="270">
        <v>1.4031777847790687</v>
      </c>
      <c r="AS818" s="270">
        <v>0.15708879661609684</v>
      </c>
      <c r="AT818" s="270">
        <v>0.73779398880140412</v>
      </c>
      <c r="AU818" s="270">
        <v>3.1766326749456679</v>
      </c>
      <c r="AV818" s="270">
        <v>0.12204027122405942</v>
      </c>
      <c r="AW818" s="270">
        <v>0.29323179688972251</v>
      </c>
      <c r="AX818" s="270">
        <v>3.8730146210853543E-2</v>
      </c>
      <c r="AY818" s="270">
        <v>0.23933125643305089</v>
      </c>
      <c r="AZ818" s="270">
        <v>3.5288076229213768E-2</v>
      </c>
      <c r="BA818" s="270">
        <v>14.736397147135595</v>
      </c>
      <c r="BB818" s="270">
        <v>31.095648140111226</v>
      </c>
      <c r="BC818" s="270">
        <v>32.627963716867299</v>
      </c>
      <c r="BD818" s="270">
        <v>53.372785379392347</v>
      </c>
      <c r="BE818" s="270">
        <v>35.29674249612534</v>
      </c>
      <c r="BF818" s="270">
        <v>158.40958049602975</v>
      </c>
      <c r="BG818" s="26"/>
    </row>
    <row r="819" spans="1:59" s="96" customFormat="1" ht="12.75" x14ac:dyDescent="0.2">
      <c r="A819" s="13">
        <v>2.1</v>
      </c>
      <c r="B819" s="279">
        <v>870</v>
      </c>
      <c r="C819" s="408">
        <v>13.9571272046378</v>
      </c>
      <c r="D819" s="408">
        <v>31.6537097544057</v>
      </c>
      <c r="E819" s="408"/>
      <c r="F819" s="408"/>
      <c r="G819" s="408"/>
      <c r="H819" s="408"/>
      <c r="I819" s="408">
        <v>47.933425594610299</v>
      </c>
      <c r="J819" s="408">
        <v>5.40172724566838</v>
      </c>
      <c r="K819" s="408"/>
      <c r="L819" s="408"/>
      <c r="M819" s="408"/>
      <c r="N819" s="408"/>
      <c r="O819" s="411">
        <v>1.05401020067783</v>
      </c>
      <c r="P819" s="417">
        <v>10.729561355767901</v>
      </c>
      <c r="Q819" s="237">
        <v>70.851972820049667</v>
      </c>
      <c r="R819" s="237">
        <v>0</v>
      </c>
      <c r="S819" s="237">
        <v>16.772797910736095</v>
      </c>
      <c r="T819" s="237">
        <v>0.56125918332734914</v>
      </c>
      <c r="U819" s="237">
        <v>0.12399977560252556</v>
      </c>
      <c r="V819" s="237">
        <v>1.8154496707335877</v>
      </c>
      <c r="W819" s="237">
        <v>4.7015374364108524</v>
      </c>
      <c r="X819" s="412">
        <v>5.1729832031399408</v>
      </c>
      <c r="Y819" s="270">
        <v>0.91072346534073101</v>
      </c>
      <c r="Z819" s="270">
        <v>90.812384117780752</v>
      </c>
      <c r="AA819" s="270">
        <v>36965.44942617268</v>
      </c>
      <c r="AB819" s="270">
        <v>396.5914285694281</v>
      </c>
      <c r="AC819" s="270">
        <v>3.3502781928195011</v>
      </c>
      <c r="AD819" s="270">
        <v>1.0287026298600257</v>
      </c>
      <c r="AE819" s="270">
        <v>1.7850332440633452</v>
      </c>
      <c r="AF819" s="270">
        <v>8.108570481790528E-2</v>
      </c>
      <c r="AG819" s="270">
        <v>23.963079782742415</v>
      </c>
      <c r="AH819" s="270">
        <v>52.374067688872856</v>
      </c>
      <c r="AI819" s="270">
        <v>6.2835663153671657</v>
      </c>
      <c r="AJ819" s="270">
        <v>15.428660464302068</v>
      </c>
      <c r="AK819" s="270">
        <v>829.21211924586339</v>
      </c>
      <c r="AL819" s="270">
        <v>29.064861421971358</v>
      </c>
      <c r="AM819" s="270">
        <v>2.8083456348136804</v>
      </c>
      <c r="AN819" s="270">
        <v>126.72680221879435</v>
      </c>
      <c r="AO819" s="270">
        <v>3.7794852984593099</v>
      </c>
      <c r="AP819" s="270">
        <v>1312.0888990207143</v>
      </c>
      <c r="AQ819" s="270">
        <v>0.98712669480803528</v>
      </c>
      <c r="AR819" s="270">
        <v>1.4036497857911119</v>
      </c>
      <c r="AS819" s="270">
        <v>0.15703186642600644</v>
      </c>
      <c r="AT819" s="270">
        <v>0.73725277611276285</v>
      </c>
      <c r="AU819" s="270">
        <v>3.1738506198446834</v>
      </c>
      <c r="AV819" s="270">
        <v>0.12192740228431564</v>
      </c>
      <c r="AW819" s="270">
        <v>0.29293009112797358</v>
      </c>
      <c r="AX819" s="270">
        <v>3.86882128052079E-2</v>
      </c>
      <c r="AY819" s="270">
        <v>0.23906621353563806</v>
      </c>
      <c r="AZ819" s="270">
        <v>3.5248697385551239E-2</v>
      </c>
      <c r="BA819" s="270">
        <v>14.720563011278028</v>
      </c>
      <c r="BB819" s="270">
        <v>31.084153588120952</v>
      </c>
      <c r="BC819" s="270">
        <v>32.444898215180331</v>
      </c>
      <c r="BD819" s="270">
        <v>53.470385204085133</v>
      </c>
      <c r="BE819" s="270">
        <v>35.197598984964834</v>
      </c>
      <c r="BF819" s="270">
        <v>158.40446286313343</v>
      </c>
      <c r="BG819" s="26"/>
    </row>
    <row r="820" spans="1:59" s="96" customFormat="1" ht="12.75" x14ac:dyDescent="0.2">
      <c r="A820" s="13">
        <v>2.1499999999999901</v>
      </c>
      <c r="B820" s="279">
        <v>870</v>
      </c>
      <c r="C820" s="408">
        <v>13.430505050568501</v>
      </c>
      <c r="D820" s="408">
        <v>31.943865835934901</v>
      </c>
      <c r="E820" s="408"/>
      <c r="F820" s="408"/>
      <c r="G820" s="408"/>
      <c r="H820" s="408"/>
      <c r="I820" s="408">
        <v>48.0106360634731</v>
      </c>
      <c r="J820" s="408">
        <v>5.5609828514142698</v>
      </c>
      <c r="K820" s="408"/>
      <c r="L820" s="408"/>
      <c r="M820" s="408"/>
      <c r="N820" s="408"/>
      <c r="O820" s="411">
        <v>1.0540101986092301</v>
      </c>
      <c r="P820" s="417">
        <v>11.150277882312899</v>
      </c>
      <c r="Q820" s="237">
        <v>70.921168196377295</v>
      </c>
      <c r="R820" s="237">
        <v>0</v>
      </c>
      <c r="S820" s="237">
        <v>16.7050837080244</v>
      </c>
      <c r="T820" s="237">
        <v>0.54084558039067432</v>
      </c>
      <c r="U820" s="237">
        <v>0.11861146580150202</v>
      </c>
      <c r="V820" s="237">
        <v>1.8110648758464438</v>
      </c>
      <c r="W820" s="237">
        <v>4.5019502670241618</v>
      </c>
      <c r="X820" s="412">
        <v>5.4012759065355267</v>
      </c>
      <c r="Y820" s="270">
        <v>0.94612272594733327</v>
      </c>
      <c r="Z820" s="270">
        <v>94.260536603314364</v>
      </c>
      <c r="AA820" s="270">
        <v>38391.09808760447</v>
      </c>
      <c r="AB820" s="270">
        <v>411.84517300161286</v>
      </c>
      <c r="AC820" s="270">
        <v>3.4461760877098317</v>
      </c>
      <c r="AD820" s="270">
        <v>1.0622311896586591</v>
      </c>
      <c r="AE820" s="270">
        <v>1.7901450424261933</v>
      </c>
      <c r="AF820" s="270">
        <v>8.1292886642125889E-2</v>
      </c>
      <c r="AG820" s="270">
        <v>24.752413723545974</v>
      </c>
      <c r="AH820" s="270">
        <v>53.749707200487528</v>
      </c>
      <c r="AI820" s="270">
        <v>6.40781209653675</v>
      </c>
      <c r="AJ820" s="270">
        <v>15.937939235410834</v>
      </c>
      <c r="AK820" s="270">
        <v>856.98396955060957</v>
      </c>
      <c r="AL820" s="270">
        <v>29.563156246475806</v>
      </c>
      <c r="AM820" s="270">
        <v>2.8189339541607827</v>
      </c>
      <c r="AN820" s="270">
        <v>127.90031805234899</v>
      </c>
      <c r="AO820" s="270">
        <v>3.8134015021388783</v>
      </c>
      <c r="AP820" s="270">
        <v>1312.598787318067</v>
      </c>
      <c r="AQ820" s="270">
        <v>0.99022866350198968</v>
      </c>
      <c r="AR820" s="270">
        <v>1.40381477221726</v>
      </c>
      <c r="AS820" s="270">
        <v>0.15694584902362982</v>
      </c>
      <c r="AT820" s="270">
        <v>0.73658761761729974</v>
      </c>
      <c r="AU820" s="270">
        <v>3.1705544293167085</v>
      </c>
      <c r="AV820" s="270">
        <v>0.12179503197494394</v>
      </c>
      <c r="AW820" s="270">
        <v>0.29258268839507251</v>
      </c>
      <c r="AX820" s="270">
        <v>3.8640307608778089E-2</v>
      </c>
      <c r="AY820" s="270">
        <v>0.23876437233210002</v>
      </c>
      <c r="AZ820" s="270">
        <v>3.520388385072773E-2</v>
      </c>
      <c r="BA820" s="270">
        <v>14.702425278126611</v>
      </c>
      <c r="BB820" s="270">
        <v>31.072803149934924</v>
      </c>
      <c r="BC820" s="270">
        <v>32.284136052546728</v>
      </c>
      <c r="BD820" s="270">
        <v>53.562956395446989</v>
      </c>
      <c r="BE820" s="270">
        <v>35.106136250003942</v>
      </c>
      <c r="BF820" s="270">
        <v>158.37939670537497</v>
      </c>
      <c r="BG820" s="26"/>
    </row>
    <row r="821" spans="1:59" s="96" customFormat="1" ht="12.75" x14ac:dyDescent="0.2">
      <c r="A821" s="13">
        <v>2.19999999999999</v>
      </c>
      <c r="B821" s="279">
        <v>870</v>
      </c>
      <c r="C821" s="408">
        <v>12.942292685477801</v>
      </c>
      <c r="D821" s="408">
        <v>32.212290558623401</v>
      </c>
      <c r="E821" s="408"/>
      <c r="F821" s="408"/>
      <c r="G821" s="408"/>
      <c r="H821" s="408"/>
      <c r="I821" s="408">
        <v>48.081856757236302</v>
      </c>
      <c r="J821" s="408">
        <v>5.7095497927527097</v>
      </c>
      <c r="K821" s="408"/>
      <c r="L821" s="408"/>
      <c r="M821" s="408"/>
      <c r="N821" s="408"/>
      <c r="O821" s="411">
        <v>1.0540102059098599</v>
      </c>
      <c r="P821" s="417">
        <v>11.570890772362</v>
      </c>
      <c r="Q821" s="237">
        <v>70.983399895618732</v>
      </c>
      <c r="R821" s="237">
        <v>0</v>
      </c>
      <c r="S821" s="237">
        <v>16.623256651293371</v>
      </c>
      <c r="T821" s="237">
        <v>0.53873931175850487</v>
      </c>
      <c r="U821" s="237">
        <v>0.11650215550895343</v>
      </c>
      <c r="V821" s="237">
        <v>1.8127312186173294</v>
      </c>
      <c r="W821" s="237">
        <v>4.2936861130428134</v>
      </c>
      <c r="X821" s="412">
        <v>5.6316846541602956</v>
      </c>
      <c r="Y821" s="270">
        <v>0.98149024954731168</v>
      </c>
      <c r="Z821" s="270">
        <v>97.699673450965562</v>
      </c>
      <c r="AA821" s="270">
        <v>39814.643727799667</v>
      </c>
      <c r="AB821" s="270">
        <v>427.07336889588839</v>
      </c>
      <c r="AC821" s="270">
        <v>3.5401301296484502</v>
      </c>
      <c r="AD821" s="270">
        <v>1.0953293432065967</v>
      </c>
      <c r="AE821" s="270">
        <v>1.794910394248932</v>
      </c>
      <c r="AF821" s="270">
        <v>8.1485922905864927E-2</v>
      </c>
      <c r="AG821" s="270">
        <v>25.532133305371847</v>
      </c>
      <c r="AH821" s="270">
        <v>55.091357573340247</v>
      </c>
      <c r="AI821" s="270">
        <v>6.5274994909057256</v>
      </c>
      <c r="AJ821" s="270">
        <v>16.441079436490053</v>
      </c>
      <c r="AK821" s="270">
        <v>884.44666592383271</v>
      </c>
      <c r="AL821" s="270">
        <v>30.040775119588989</v>
      </c>
      <c r="AM821" s="270">
        <v>2.8288422735032284</v>
      </c>
      <c r="AN821" s="270">
        <v>129.00853146651681</v>
      </c>
      <c r="AO821" s="270">
        <v>3.8454141950411751</v>
      </c>
      <c r="AP821" s="270">
        <v>1313.0751514095266</v>
      </c>
      <c r="AQ821" s="270">
        <v>0.99312941074552119</v>
      </c>
      <c r="AR821" s="270">
        <v>1.4039784509586388</v>
      </c>
      <c r="AS821" s="270">
        <v>0.15686738513355208</v>
      </c>
      <c r="AT821" s="270">
        <v>0.73597764363082463</v>
      </c>
      <c r="AU821" s="270">
        <v>3.1675288191360322</v>
      </c>
      <c r="AV821" s="270">
        <v>0.12167349626138393</v>
      </c>
      <c r="AW821" s="270">
        <v>0.29226357269323583</v>
      </c>
      <c r="AX821" s="270">
        <v>3.8596294085431401E-2</v>
      </c>
      <c r="AY821" s="270">
        <v>0.23848702691929721</v>
      </c>
      <c r="AZ821" s="270">
        <v>3.5162705693475557E-2</v>
      </c>
      <c r="BA821" s="270">
        <v>14.685761045513267</v>
      </c>
      <c r="BB821" s="270">
        <v>31.062596662130112</v>
      </c>
      <c r="BC821" s="270">
        <v>32.136983049685099</v>
      </c>
      <c r="BD821" s="270">
        <v>53.649594882636308</v>
      </c>
      <c r="BE821" s="270">
        <v>35.022152009775546</v>
      </c>
      <c r="BF821" s="270">
        <v>158.35751814975376</v>
      </c>
      <c r="BG821" s="26"/>
    </row>
    <row r="822" spans="1:59" s="96" customFormat="1" ht="12.75" x14ac:dyDescent="0.2">
      <c r="A822" s="13">
        <v>2.25</v>
      </c>
      <c r="B822" s="279">
        <v>870</v>
      </c>
      <c r="C822" s="408">
        <v>12.5194420610623</v>
      </c>
      <c r="D822" s="408">
        <v>32.454327725328497</v>
      </c>
      <c r="E822" s="408"/>
      <c r="F822" s="408"/>
      <c r="G822" s="408"/>
      <c r="H822" s="408"/>
      <c r="I822" s="408">
        <v>48.134437331770599</v>
      </c>
      <c r="J822" s="408">
        <v>5.8377826736100298</v>
      </c>
      <c r="K822" s="408"/>
      <c r="L822" s="408"/>
      <c r="M822" s="408"/>
      <c r="N822" s="408"/>
      <c r="O822" s="411">
        <v>1.0540102082285701</v>
      </c>
      <c r="P822" s="417">
        <v>11.961703293699101</v>
      </c>
      <c r="Q822" s="237">
        <v>71.02956596176422</v>
      </c>
      <c r="R822" s="237">
        <v>0</v>
      </c>
      <c r="S822" s="237">
        <v>16.562752602786325</v>
      </c>
      <c r="T822" s="237">
        <v>0.52968717443793056</v>
      </c>
      <c r="U822" s="237">
        <v>0.11404158462771502</v>
      </c>
      <c r="V822" s="237">
        <v>1.8225798278037459</v>
      </c>
      <c r="W822" s="237">
        <v>4.0936312602984444</v>
      </c>
      <c r="X822" s="412">
        <v>5.8477415882816013</v>
      </c>
      <c r="Y822" s="270">
        <v>1.0143292342327339</v>
      </c>
      <c r="Z822" s="270">
        <v>100.88710871254325</v>
      </c>
      <c r="AA822" s="270">
        <v>41135.670091834028</v>
      </c>
      <c r="AB822" s="270">
        <v>441.20115205297628</v>
      </c>
      <c r="AC822" s="270">
        <v>3.6255422256666501</v>
      </c>
      <c r="AD822" s="270">
        <v>1.1257028793887411</v>
      </c>
      <c r="AE822" s="270">
        <v>1.7990612710899845</v>
      </c>
      <c r="AF822" s="270">
        <v>8.1654046790565316E-2</v>
      </c>
      <c r="AG822" s="270">
        <v>26.248254443909783</v>
      </c>
      <c r="AH822" s="270">
        <v>56.309219993995477</v>
      </c>
      <c r="AI822" s="270">
        <v>6.6349087181971189</v>
      </c>
      <c r="AJ822" s="270">
        <v>16.903346167066754</v>
      </c>
      <c r="AK822" s="270">
        <v>909.68739179831482</v>
      </c>
      <c r="AL822" s="270">
        <v>30.468143144664904</v>
      </c>
      <c r="AM822" s="270">
        <v>2.8378135819689696</v>
      </c>
      <c r="AN822" s="270">
        <v>129.99408738763054</v>
      </c>
      <c r="AO822" s="270">
        <v>3.8737366326749427</v>
      </c>
      <c r="AP822" s="270">
        <v>1313.5412910475986</v>
      </c>
      <c r="AQ822" s="270">
        <v>0.9957652723874505</v>
      </c>
      <c r="AR822" s="270">
        <v>1.4043371464433692</v>
      </c>
      <c r="AS822" s="270">
        <v>0.15682517562543968</v>
      </c>
      <c r="AT822" s="270">
        <v>0.73557503398111157</v>
      </c>
      <c r="AU822" s="270">
        <v>3.1654589380555014</v>
      </c>
      <c r="AV822" s="270">
        <v>0.12158952092426585</v>
      </c>
      <c r="AW822" s="270">
        <v>0.29203911210592437</v>
      </c>
      <c r="AX822" s="270">
        <v>3.8565097503784868E-2</v>
      </c>
      <c r="AY822" s="270">
        <v>0.23828984420283997</v>
      </c>
      <c r="AZ822" s="270">
        <v>3.5133407942517611E-2</v>
      </c>
      <c r="BA822" s="270">
        <v>14.673978828861165</v>
      </c>
      <c r="BB822" s="270">
        <v>31.054569481655754</v>
      </c>
      <c r="BC822" s="270">
        <v>32.005028569155478</v>
      </c>
      <c r="BD822" s="270">
        <v>53.724642918203507</v>
      </c>
      <c r="BE822" s="270">
        <v>34.949700713520031</v>
      </c>
      <c r="BF822" s="270">
        <v>158.35513025703736</v>
      </c>
      <c r="BG822" s="26"/>
    </row>
    <row r="823" spans="1:59" s="96" customFormat="1" ht="12.75" x14ac:dyDescent="0.2">
      <c r="A823" s="13">
        <v>2.2999999999999998</v>
      </c>
      <c r="B823" s="279">
        <v>870</v>
      </c>
      <c r="C823" s="408">
        <v>12.075354077914</v>
      </c>
      <c r="D823" s="408">
        <v>32.708153080077302</v>
      </c>
      <c r="E823" s="408"/>
      <c r="F823" s="408"/>
      <c r="G823" s="408"/>
      <c r="H823" s="408"/>
      <c r="I823" s="408">
        <v>48.191032460226403</v>
      </c>
      <c r="J823" s="408">
        <v>5.9714501732298899</v>
      </c>
      <c r="K823" s="408"/>
      <c r="L823" s="408"/>
      <c r="M823" s="408"/>
      <c r="N823" s="408"/>
      <c r="O823" s="411">
        <v>1.0540102085523699</v>
      </c>
      <c r="P823" s="417">
        <v>12.401611791118601</v>
      </c>
      <c r="Q823" s="237">
        <v>71.08661419600196</v>
      </c>
      <c r="R823" s="237">
        <v>0</v>
      </c>
      <c r="S823" s="237">
        <v>16.482982936723232</v>
      </c>
      <c r="T823" s="237">
        <v>0.52778455825979953</v>
      </c>
      <c r="U823" s="237">
        <v>0.11220144932041812</v>
      </c>
      <c r="V823" s="237">
        <v>1.8345043900121902</v>
      </c>
      <c r="W823" s="237">
        <v>3.8626654585589524</v>
      </c>
      <c r="X823" s="412">
        <v>6.0932470111234354</v>
      </c>
      <c r="Y823" s="270">
        <v>1.0512695553862692</v>
      </c>
      <c r="Z823" s="270">
        <v>104.46650723075462</v>
      </c>
      <c r="AA823" s="270">
        <v>42620.826592972924</v>
      </c>
      <c r="AB823" s="270">
        <v>457.08107694815646</v>
      </c>
      <c r="AC823" s="270">
        <v>3.7198030539204869</v>
      </c>
      <c r="AD823" s="270">
        <v>1.1594681571470373</v>
      </c>
      <c r="AE823" s="270">
        <v>1.803440822814578</v>
      </c>
      <c r="AF823" s="270">
        <v>8.183132232364862E-2</v>
      </c>
      <c r="AG823" s="270">
        <v>27.04485008202121</v>
      </c>
      <c r="AH823" s="270">
        <v>57.647311018643201</v>
      </c>
      <c r="AI823" s="270">
        <v>6.751537246842001</v>
      </c>
      <c r="AJ823" s="270">
        <v>17.417623750591812</v>
      </c>
      <c r="AK823" s="270">
        <v>937.79379582825402</v>
      </c>
      <c r="AL823" s="270">
        <v>30.929959016182025</v>
      </c>
      <c r="AM823" s="270">
        <v>2.8472375102867629</v>
      </c>
      <c r="AN823" s="270">
        <v>131.04356907048191</v>
      </c>
      <c r="AO823" s="270">
        <v>3.9038915047193634</v>
      </c>
      <c r="AP823" s="270">
        <v>1314.0217651189048</v>
      </c>
      <c r="AQ823" s="270">
        <v>0.9985282304417501</v>
      </c>
      <c r="AR823" s="270">
        <v>1.4046788540148634</v>
      </c>
      <c r="AS823" s="270">
        <v>0.15677678807993781</v>
      </c>
      <c r="AT823" s="270">
        <v>0.73513308585889559</v>
      </c>
      <c r="AU823" s="270">
        <v>3.1632028558562229</v>
      </c>
      <c r="AV823" s="270">
        <v>0.12149817003979686</v>
      </c>
      <c r="AW823" s="270">
        <v>0.29179579657533627</v>
      </c>
      <c r="AX823" s="270">
        <v>3.8531332535936179E-2</v>
      </c>
      <c r="AY823" s="270">
        <v>0.23807656416858597</v>
      </c>
      <c r="AZ823" s="270">
        <v>3.5101724339531848E-2</v>
      </c>
      <c r="BA823" s="270">
        <v>14.66122204317668</v>
      </c>
      <c r="BB823" s="270">
        <v>31.045707618289832</v>
      </c>
      <c r="BC823" s="270">
        <v>31.867673892779987</v>
      </c>
      <c r="BD823" s="270">
        <v>53.803101592355617</v>
      </c>
      <c r="BE823" s="270">
        <v>34.873503795632175</v>
      </c>
      <c r="BF823" s="270">
        <v>158.34932854386088</v>
      </c>
      <c r="BG823" s="26"/>
    </row>
    <row r="824" spans="1:59" s="96" customFormat="1" ht="12.75" x14ac:dyDescent="0.2">
      <c r="A824" s="13">
        <v>2.3500000000000099</v>
      </c>
      <c r="B824" s="279">
        <v>870</v>
      </c>
      <c r="C824" s="408">
        <v>11.6642909031439</v>
      </c>
      <c r="D824" s="408">
        <v>32.921132586801598</v>
      </c>
      <c r="E824" s="408"/>
      <c r="F824" s="408"/>
      <c r="G824" s="408"/>
      <c r="H824" s="408"/>
      <c r="I824" s="408">
        <v>48.261563675083501</v>
      </c>
      <c r="J824" s="408">
        <v>6.0990026075268204</v>
      </c>
      <c r="K824" s="408"/>
      <c r="L824" s="408"/>
      <c r="M824" s="408"/>
      <c r="N824" s="408"/>
      <c r="O824" s="411">
        <v>1.05401022744425</v>
      </c>
      <c r="P824" s="417">
        <v>12.8386583539782</v>
      </c>
      <c r="Q824" s="237">
        <v>71.156165745950659</v>
      </c>
      <c r="R824" s="237">
        <v>0</v>
      </c>
      <c r="S824" s="237">
        <v>16.396919659387351</v>
      </c>
      <c r="T824" s="237">
        <v>0.51880347328186494</v>
      </c>
      <c r="U824" s="237">
        <v>0.10935334244375405</v>
      </c>
      <c r="V824" s="237">
        <v>1.8284996844840602</v>
      </c>
      <c r="W824" s="237">
        <v>3.6506479960015907</v>
      </c>
      <c r="X824" s="412">
        <v>6.339610098450728</v>
      </c>
      <c r="Y824" s="270">
        <v>1.0879494875350593</v>
      </c>
      <c r="Z824" s="270">
        <v>108.01562516296191</v>
      </c>
      <c r="AA824" s="270">
        <v>44094.647899067939</v>
      </c>
      <c r="AB824" s="270">
        <v>472.83891415433959</v>
      </c>
      <c r="AC824" s="270">
        <v>3.8120530240975605</v>
      </c>
      <c r="AD824" s="270">
        <v>1.192601888441805</v>
      </c>
      <c r="AE824" s="270">
        <v>1.8075079713548781</v>
      </c>
      <c r="AF824" s="270">
        <v>8.1995755745199753E-2</v>
      </c>
      <c r="AG824" s="270">
        <v>27.826756980380623</v>
      </c>
      <c r="AH824" s="270">
        <v>58.943321744854359</v>
      </c>
      <c r="AI824" s="270">
        <v>6.863154947953503</v>
      </c>
      <c r="AJ824" s="270">
        <v>17.922229205319152</v>
      </c>
      <c r="AK824" s="270">
        <v>965.42878341165226</v>
      </c>
      <c r="AL824" s="270">
        <v>31.368286366403112</v>
      </c>
      <c r="AM824" s="270">
        <v>2.8553687573728013</v>
      </c>
      <c r="AN824" s="270">
        <v>132.01054984548512</v>
      </c>
      <c r="AO824" s="270">
        <v>3.9319521790562231</v>
      </c>
      <c r="AP824" s="270">
        <v>1314.3643252200807</v>
      </c>
      <c r="AQ824" s="270">
        <v>1.0008888143803649</v>
      </c>
      <c r="AR824" s="270">
        <v>1.4045694449856529</v>
      </c>
      <c r="AS824" s="270">
        <v>0.15668147813154407</v>
      </c>
      <c r="AT824" s="270">
        <v>0.73447832265245294</v>
      </c>
      <c r="AU824" s="270">
        <v>3.1600403754625503</v>
      </c>
      <c r="AV824" s="270">
        <v>0.12137211360939347</v>
      </c>
      <c r="AW824" s="270">
        <v>0.29146949471500339</v>
      </c>
      <c r="AX824" s="270">
        <v>3.8486609763335344E-2</v>
      </c>
      <c r="AY824" s="270">
        <v>0.2377954587980575</v>
      </c>
      <c r="AZ824" s="270">
        <v>3.5060012443113388E-2</v>
      </c>
      <c r="BA824" s="270">
        <v>14.644252783380475</v>
      </c>
      <c r="BB824" s="270">
        <v>31.036762765495091</v>
      </c>
      <c r="BC824" s="270">
        <v>31.754617469040515</v>
      </c>
      <c r="BD824" s="270">
        <v>53.878065852095091</v>
      </c>
      <c r="BE824" s="270">
        <v>34.804522844013199</v>
      </c>
      <c r="BF824" s="270">
        <v>158.31315267246924</v>
      </c>
      <c r="BG824" s="26"/>
    </row>
    <row r="825" spans="1:59" s="96" customFormat="1" ht="12.75" x14ac:dyDescent="0.2">
      <c r="A825" s="13">
        <v>2.4</v>
      </c>
      <c r="B825" s="279">
        <v>870</v>
      </c>
      <c r="C825" s="408">
        <v>11.288885086385299</v>
      </c>
      <c r="D825" s="408">
        <v>33.113961941474997</v>
      </c>
      <c r="E825" s="408"/>
      <c r="F825" s="408"/>
      <c r="G825" s="408"/>
      <c r="H825" s="408"/>
      <c r="I825" s="408">
        <v>48.326475289377903</v>
      </c>
      <c r="J825" s="408">
        <v>6.2166674696159596</v>
      </c>
      <c r="K825" s="408"/>
      <c r="L825" s="408"/>
      <c r="M825" s="408"/>
      <c r="N825" s="408"/>
      <c r="O825" s="411">
        <v>1.05401021314587</v>
      </c>
      <c r="P825" s="417">
        <v>13.2656017627626</v>
      </c>
      <c r="Q825" s="237">
        <v>71.216872972924989</v>
      </c>
      <c r="R825" s="237">
        <v>0</v>
      </c>
      <c r="S825" s="237">
        <v>16.303990403464205</v>
      </c>
      <c r="T825" s="237">
        <v>0.52291776272983748</v>
      </c>
      <c r="U825" s="237">
        <v>0.10879203641127384</v>
      </c>
      <c r="V825" s="237">
        <v>1.8271491936294064</v>
      </c>
      <c r="W825" s="237">
        <v>3.4376036345154333</v>
      </c>
      <c r="X825" s="412">
        <v>6.582673996324873</v>
      </c>
      <c r="Y825" s="270">
        <v>1.1237578609005539</v>
      </c>
      <c r="Z825" s="270">
        <v>111.4744634001125</v>
      </c>
      <c r="AA825" s="270">
        <v>45532.600830405681</v>
      </c>
      <c r="AB825" s="270">
        <v>488.21034171390272</v>
      </c>
      <c r="AC825" s="270">
        <v>3.9004343287922238</v>
      </c>
      <c r="AD825" s="270">
        <v>1.2245639375447919</v>
      </c>
      <c r="AE825" s="270">
        <v>1.811238345487145</v>
      </c>
      <c r="AF825" s="270">
        <v>8.2146509078643917E-2</v>
      </c>
      <c r="AG825" s="270">
        <v>28.581477997855007</v>
      </c>
      <c r="AH825" s="270">
        <v>60.179095569216109</v>
      </c>
      <c r="AI825" s="270">
        <v>6.9684013518098595</v>
      </c>
      <c r="AJ825" s="270">
        <v>18.409329084524444</v>
      </c>
      <c r="AK825" s="270">
        <v>992.13214654891715</v>
      </c>
      <c r="AL825" s="270">
        <v>31.779688357733225</v>
      </c>
      <c r="AM825" s="270">
        <v>2.8628263784820129</v>
      </c>
      <c r="AN825" s="270">
        <v>132.90603720768476</v>
      </c>
      <c r="AO825" s="270">
        <v>3.9579448966590927</v>
      </c>
      <c r="AP825" s="270">
        <v>1314.6759281700581</v>
      </c>
      <c r="AQ825" s="270">
        <v>1.0030523714780168</v>
      </c>
      <c r="AR825" s="270">
        <v>1.4044602961657247</v>
      </c>
      <c r="AS825" s="270">
        <v>0.15659335812559497</v>
      </c>
      <c r="AT825" s="270">
        <v>0.73387538926847917</v>
      </c>
      <c r="AU825" s="270">
        <v>3.1571310743014758</v>
      </c>
      <c r="AV825" s="270">
        <v>0.12125618288476336</v>
      </c>
      <c r="AW825" s="270">
        <v>0.2911695661117884</v>
      </c>
      <c r="AX825" s="270">
        <v>3.8445511183101945E-2</v>
      </c>
      <c r="AY825" s="270">
        <v>0.23753715413699047</v>
      </c>
      <c r="AZ825" s="270">
        <v>3.5021683855030641E-2</v>
      </c>
      <c r="BA825" s="270">
        <v>14.628656126950467</v>
      </c>
      <c r="BB825" s="270">
        <v>31.028891405410395</v>
      </c>
      <c r="BC825" s="270">
        <v>31.653180914623068</v>
      </c>
      <c r="BD825" s="270">
        <v>53.947389645951169</v>
      </c>
      <c r="BE825" s="270">
        <v>34.74222829709749</v>
      </c>
      <c r="BF825" s="270">
        <v>158.28007769594717</v>
      </c>
      <c r="BG825" s="26"/>
    </row>
    <row r="826" spans="1:59" s="96" customFormat="1" ht="12.75" x14ac:dyDescent="0.2">
      <c r="A826" s="13">
        <v>2.4500000000000202</v>
      </c>
      <c r="B826" s="279">
        <v>869.99999999999</v>
      </c>
      <c r="C826" s="408">
        <v>10.937853870508899</v>
      </c>
      <c r="D826" s="408">
        <v>33.293453232202502</v>
      </c>
      <c r="E826" s="408"/>
      <c r="F826" s="408"/>
      <c r="G826" s="408"/>
      <c r="H826" s="408"/>
      <c r="I826" s="408">
        <v>48.386652532322998</v>
      </c>
      <c r="J826" s="408">
        <v>6.3280301733219497</v>
      </c>
      <c r="K826" s="408"/>
      <c r="L826" s="408"/>
      <c r="M826" s="408"/>
      <c r="N826" s="408"/>
      <c r="O826" s="411">
        <v>1.0540101916437199</v>
      </c>
      <c r="P826" s="417">
        <v>13.6913372521669</v>
      </c>
      <c r="Q826" s="237">
        <v>71.279076103382749</v>
      </c>
      <c r="R826" s="237">
        <v>0</v>
      </c>
      <c r="S826" s="237">
        <v>16.214249058561332</v>
      </c>
      <c r="T826" s="237">
        <v>0.5231157140494469</v>
      </c>
      <c r="U826" s="237">
        <v>0.10804964262925944</v>
      </c>
      <c r="V826" s="237">
        <v>1.8180025196560872</v>
      </c>
      <c r="W826" s="237">
        <v>3.2300612568418026</v>
      </c>
      <c r="X826" s="412">
        <v>6.8274457048793122</v>
      </c>
      <c r="Y826" s="270">
        <v>1.1594417546420439</v>
      </c>
      <c r="Z826" s="270">
        <v>114.91540486895954</v>
      </c>
      <c r="AA826" s="270">
        <v>46964.723077327915</v>
      </c>
      <c r="AB826" s="270">
        <v>503.51648500418548</v>
      </c>
      <c r="AC826" s="270">
        <v>3.9868906922987599</v>
      </c>
      <c r="AD826" s="270">
        <v>1.2560441448869111</v>
      </c>
      <c r="AE826" s="270">
        <v>1.8147407496446055</v>
      </c>
      <c r="AF826" s="270">
        <v>8.2288003948526325E-2</v>
      </c>
      <c r="AG826" s="270">
        <v>29.325281157305795</v>
      </c>
      <c r="AH826" s="270">
        <v>61.382778016661398</v>
      </c>
      <c r="AI826" s="270">
        <v>7.0698324422600507</v>
      </c>
      <c r="AJ826" s="270">
        <v>18.889430708848753</v>
      </c>
      <c r="AK826" s="270">
        <v>1018.4764640101627</v>
      </c>
      <c r="AL826" s="270">
        <v>32.174526875979012</v>
      </c>
      <c r="AM826" s="270">
        <v>2.8698659633062023</v>
      </c>
      <c r="AN826" s="270">
        <v>133.75554380298749</v>
      </c>
      <c r="AO826" s="270">
        <v>3.9825967668397828</v>
      </c>
      <c r="AP826" s="270">
        <v>1314.9722585889297</v>
      </c>
      <c r="AQ826" s="270">
        <v>1.0050951370811496</v>
      </c>
      <c r="AR826" s="270">
        <v>1.4043737497432658</v>
      </c>
      <c r="AS826" s="270">
        <v>0.15651277426398613</v>
      </c>
      <c r="AT826" s="270">
        <v>0.73332055634469662</v>
      </c>
      <c r="AU826" s="270">
        <v>3.1544501030276635</v>
      </c>
      <c r="AV826" s="270">
        <v>0.12114930693145412</v>
      </c>
      <c r="AW826" s="270">
        <v>0.29089284863494863</v>
      </c>
      <c r="AX826" s="270">
        <v>3.8407579364895979E-2</v>
      </c>
      <c r="AY826" s="270">
        <v>0.23729871284914106</v>
      </c>
      <c r="AZ826" s="270">
        <v>3.4986300294520205E-2</v>
      </c>
      <c r="BA826" s="270">
        <v>14.614261152565431</v>
      </c>
      <c r="BB826" s="270">
        <v>31.021979350846472</v>
      </c>
      <c r="BC826" s="270">
        <v>31.559563918819354</v>
      </c>
      <c r="BD826" s="270">
        <v>54.013152635961823</v>
      </c>
      <c r="BE826" s="270">
        <v>34.68472344545544</v>
      </c>
      <c r="BF826" s="270">
        <v>158.25111655833615</v>
      </c>
      <c r="BG826" s="26"/>
    </row>
    <row r="827" spans="1:59" s="96" customFormat="1" ht="12.75" x14ac:dyDescent="0.2">
      <c r="A827" s="13">
        <v>2.5</v>
      </c>
      <c r="B827" s="279">
        <v>870</v>
      </c>
      <c r="C827" s="408">
        <v>10.634705218196499</v>
      </c>
      <c r="D827" s="408">
        <v>33.454970928632498</v>
      </c>
      <c r="E827" s="408"/>
      <c r="F827" s="408"/>
      <c r="G827" s="408"/>
      <c r="H827" s="408"/>
      <c r="I827" s="408">
        <v>48.430616120116902</v>
      </c>
      <c r="J827" s="408">
        <v>6.4256975162090297</v>
      </c>
      <c r="K827" s="408"/>
      <c r="L827" s="408"/>
      <c r="M827" s="408"/>
      <c r="N827" s="408"/>
      <c r="O827" s="411">
        <v>1.05401021684507</v>
      </c>
      <c r="P827" s="417">
        <v>14.081617776929599</v>
      </c>
      <c r="Q827" s="237">
        <v>71.305194480222369</v>
      </c>
      <c r="R827" s="237">
        <v>0</v>
      </c>
      <c r="S827" s="237">
        <v>16.158199202361757</v>
      </c>
      <c r="T827" s="237">
        <v>0.51503819056753752</v>
      </c>
      <c r="U827" s="237">
        <v>0.10517122996886538</v>
      </c>
      <c r="V827" s="237">
        <v>1.8318734239131984</v>
      </c>
      <c r="W827" s="237">
        <v>3.0305597819473551</v>
      </c>
      <c r="X827" s="412">
        <v>7.0539636910189119</v>
      </c>
      <c r="Y827" s="270">
        <v>1.192131414120404</v>
      </c>
      <c r="Z827" s="270">
        <v>118.0619655766891</v>
      </c>
      <c r="AA827" s="270">
        <v>48275.946882407188</v>
      </c>
      <c r="AB827" s="270">
        <v>517.52687005752898</v>
      </c>
      <c r="AC827" s="270">
        <v>4.0645275795499431</v>
      </c>
      <c r="AD827" s="270">
        <v>1.28456069271851</v>
      </c>
      <c r="AE827" s="270">
        <v>1.8177790384837895</v>
      </c>
      <c r="AF827" s="270">
        <v>8.2410778705253832E-2</v>
      </c>
      <c r="AG827" s="270">
        <v>29.999591339541723</v>
      </c>
      <c r="AH827" s="270">
        <v>62.462670750165472</v>
      </c>
      <c r="AI827" s="270">
        <v>7.1599805975636848</v>
      </c>
      <c r="AJ827" s="270">
        <v>19.324827549009619</v>
      </c>
      <c r="AK827" s="270">
        <v>1042.3748792905258</v>
      </c>
      <c r="AL827" s="270">
        <v>32.524813046502317</v>
      </c>
      <c r="AM827" s="270">
        <v>2.8762898817162408</v>
      </c>
      <c r="AN827" s="270">
        <v>134.50812870342617</v>
      </c>
      <c r="AO827" s="270">
        <v>4.0043170665276877</v>
      </c>
      <c r="AP827" s="270">
        <v>1315.2776469407977</v>
      </c>
      <c r="AQ827" s="270">
        <v>1.0069712931690686</v>
      </c>
      <c r="AR827" s="270">
        <v>1.4044940705258395</v>
      </c>
      <c r="AS827" s="270">
        <v>0.15646609493397917</v>
      </c>
      <c r="AT827" s="270">
        <v>0.73295244169691254</v>
      </c>
      <c r="AU827" s="270">
        <v>3.1526196749200821</v>
      </c>
      <c r="AV827" s="270">
        <v>0.12107573211028402</v>
      </c>
      <c r="AW827" s="270">
        <v>0.29069942356354855</v>
      </c>
      <c r="AX827" s="270">
        <v>3.8380884758323491E-2</v>
      </c>
      <c r="AY827" s="270">
        <v>0.23713044065500369</v>
      </c>
      <c r="AZ827" s="270">
        <v>3.4961310608224376E-2</v>
      </c>
      <c r="BA827" s="270">
        <v>14.604149246050117</v>
      </c>
      <c r="BB827" s="270">
        <v>31.017272051268037</v>
      </c>
      <c r="BC827" s="270">
        <v>31.475734051886551</v>
      </c>
      <c r="BD827" s="270">
        <v>54.070977060095871</v>
      </c>
      <c r="BE827" s="270">
        <v>34.635937940551706</v>
      </c>
      <c r="BF827" s="270">
        <v>158.24204691499858</v>
      </c>
      <c r="BG827" s="26"/>
    </row>
    <row r="828" spans="1:59" s="96" customFormat="1" ht="12.75" x14ac:dyDescent="0.2">
      <c r="A828" s="13">
        <v>0.5</v>
      </c>
      <c r="B828" s="279">
        <v>880</v>
      </c>
      <c r="C828" s="408">
        <v>23.836327543665</v>
      </c>
      <c r="D828" s="408">
        <v>22.1662750280965</v>
      </c>
      <c r="E828" s="408">
        <v>13.7567700593107</v>
      </c>
      <c r="F828" s="408">
        <v>23.026771230193201</v>
      </c>
      <c r="G828" s="408">
        <v>15.7007232749983</v>
      </c>
      <c r="H828" s="408"/>
      <c r="I828" s="408"/>
      <c r="J828" s="408"/>
      <c r="K828" s="408"/>
      <c r="L828" s="408">
        <v>1.51313286373628</v>
      </c>
      <c r="M828" s="408"/>
      <c r="N828" s="408"/>
      <c r="O828" s="411"/>
      <c r="P828" s="417">
        <v>5.1062641966402804</v>
      </c>
      <c r="Q828" s="237">
        <v>64.512929804777016</v>
      </c>
      <c r="R828" s="237">
        <v>0</v>
      </c>
      <c r="S828" s="237">
        <v>15.210805824820801</v>
      </c>
      <c r="T828" s="237">
        <v>8.3837414188541004</v>
      </c>
      <c r="U828" s="237">
        <v>1.7145112781522691</v>
      </c>
      <c r="V828" s="237">
        <v>3.462537191750247</v>
      </c>
      <c r="W828" s="237">
        <v>4.1537193230948732</v>
      </c>
      <c r="X828" s="412">
        <v>2.5617551585506897</v>
      </c>
      <c r="Y828" s="270">
        <v>0.43853630167293922</v>
      </c>
      <c r="Z828" s="270">
        <v>47.843813592993243</v>
      </c>
      <c r="AA828" s="270">
        <v>14669.440430749792</v>
      </c>
      <c r="AB828" s="270">
        <v>115.25707863439028</v>
      </c>
      <c r="AC828" s="270">
        <v>1.9185490595990387</v>
      </c>
      <c r="AD828" s="270">
        <v>0.58360375295563682</v>
      </c>
      <c r="AE828" s="270">
        <v>8.4732867619591818</v>
      </c>
      <c r="AF828" s="270">
        <v>0.4181046079152882</v>
      </c>
      <c r="AG828" s="270">
        <v>10.281980099440172</v>
      </c>
      <c r="AH828" s="270">
        <v>24.658606627839607</v>
      </c>
      <c r="AI828" s="270">
        <v>3.2622860004145631</v>
      </c>
      <c r="AJ828" s="270">
        <v>5.4992679035636476</v>
      </c>
      <c r="AK828" s="270">
        <v>71.571421687195098</v>
      </c>
      <c r="AL828" s="270">
        <v>15.254894875008027</v>
      </c>
      <c r="AM828" s="270">
        <v>3.7511143047178046</v>
      </c>
      <c r="AN828" s="270">
        <v>159.55913443761847</v>
      </c>
      <c r="AO828" s="270">
        <v>3.731213960023759</v>
      </c>
      <c r="AP828" s="270">
        <v>5027.1502746526094</v>
      </c>
      <c r="AQ828" s="270">
        <v>0.81876752822570842</v>
      </c>
      <c r="AR828" s="270">
        <v>4.6891357167019958</v>
      </c>
      <c r="AS828" s="270">
        <v>0.79111388219531653</v>
      </c>
      <c r="AT828" s="270">
        <v>5.33606221273818</v>
      </c>
      <c r="AU828" s="270">
        <v>28.139096349334125</v>
      </c>
      <c r="AV828" s="270">
        <v>1.179849497417963</v>
      </c>
      <c r="AW828" s="270">
        <v>3.5695374329796468</v>
      </c>
      <c r="AX828" s="270">
        <v>0.56091501114444009</v>
      </c>
      <c r="AY828" s="270">
        <v>3.9088676398809588</v>
      </c>
      <c r="AZ828" s="270">
        <v>0.62751230710492467</v>
      </c>
      <c r="BA828" s="270">
        <v>70.17111218900439</v>
      </c>
      <c r="BB828" s="270">
        <v>11.643054884525169</v>
      </c>
      <c r="BC828" s="270">
        <v>20.92871776275345</v>
      </c>
      <c r="BD828" s="270">
        <v>68.580258561800292</v>
      </c>
      <c r="BE828" s="270">
        <v>43.856436864370664</v>
      </c>
      <c r="BF828" s="270">
        <v>257.86708074819285</v>
      </c>
      <c r="BG828" s="26"/>
    </row>
    <row r="829" spans="1:59" s="96" customFormat="1" ht="12.75" x14ac:dyDescent="0.2">
      <c r="A829" s="13">
        <v>0.55000000000000004</v>
      </c>
      <c r="B829" s="279">
        <v>880</v>
      </c>
      <c r="C829" s="408">
        <v>23.034008389274501</v>
      </c>
      <c r="D829" s="408">
        <v>22.211434311824299</v>
      </c>
      <c r="E829" s="408">
        <v>13.556374706080801</v>
      </c>
      <c r="F829" s="408">
        <v>22.749696422170199</v>
      </c>
      <c r="G829" s="408">
        <v>17.012463793362901</v>
      </c>
      <c r="H829" s="408"/>
      <c r="I829" s="408"/>
      <c r="J829" s="408"/>
      <c r="K829" s="408"/>
      <c r="L829" s="408">
        <v>1.4360223772874401</v>
      </c>
      <c r="M829" s="408"/>
      <c r="N829" s="408"/>
      <c r="O829" s="411"/>
      <c r="P829" s="417">
        <v>5.1866654177341802</v>
      </c>
      <c r="Q829" s="237">
        <v>65.222416763134717</v>
      </c>
      <c r="R829" s="237">
        <v>0</v>
      </c>
      <c r="S829" s="237">
        <v>15.266113055677517</v>
      </c>
      <c r="T829" s="237">
        <v>7.8205630137987852</v>
      </c>
      <c r="U829" s="237">
        <v>1.5112882998240245</v>
      </c>
      <c r="V829" s="237">
        <v>3.4911129561182608</v>
      </c>
      <c r="W829" s="237">
        <v>4.0602505180859962</v>
      </c>
      <c r="X829" s="412">
        <v>2.62825539336069</v>
      </c>
      <c r="Y829" s="270">
        <v>0.44805218447503209</v>
      </c>
      <c r="Z829" s="270">
        <v>49.220353820197381</v>
      </c>
      <c r="AA829" s="270">
        <v>14855.782817269199</v>
      </c>
      <c r="AB829" s="270">
        <v>117.7541889851969</v>
      </c>
      <c r="AC829" s="270">
        <v>1.9681875644534659</v>
      </c>
      <c r="AD829" s="270">
        <v>0.59997044686709844</v>
      </c>
      <c r="AE829" s="270">
        <v>8.6399472530110568</v>
      </c>
      <c r="AF829" s="270">
        <v>0.42269623262050965</v>
      </c>
      <c r="AG829" s="270">
        <v>10.4152956696848</v>
      </c>
      <c r="AH829" s="270">
        <v>24.753467744337971</v>
      </c>
      <c r="AI829" s="270">
        <v>3.2424743187017642</v>
      </c>
      <c r="AJ829" s="270">
        <v>5.597166390697228</v>
      </c>
      <c r="AK829" s="270">
        <v>72.412721134408486</v>
      </c>
      <c r="AL829" s="270">
        <v>15.016894679257215</v>
      </c>
      <c r="AM829" s="270">
        <v>3.650018967995567</v>
      </c>
      <c r="AN829" s="270">
        <v>161.44903956703277</v>
      </c>
      <c r="AO829" s="270">
        <v>3.7328745338884297</v>
      </c>
      <c r="AP829" s="270">
        <v>4893.474202132481</v>
      </c>
      <c r="AQ829" s="270">
        <v>0.81313753512722353</v>
      </c>
      <c r="AR829" s="270">
        <v>4.5441135258359218</v>
      </c>
      <c r="AS829" s="270">
        <v>0.76647304429908647</v>
      </c>
      <c r="AT829" s="270">
        <v>5.1744631848933231</v>
      </c>
      <c r="AU829" s="270">
        <v>27.314800668343281</v>
      </c>
      <c r="AV829" s="270">
        <v>1.1460736034415302</v>
      </c>
      <c r="AW829" s="270">
        <v>3.475134128824251</v>
      </c>
      <c r="AX829" s="270">
        <v>0.54754660678024791</v>
      </c>
      <c r="AY829" s="270">
        <v>3.8262662537684617</v>
      </c>
      <c r="AZ829" s="270">
        <v>0.61604285207232623</v>
      </c>
      <c r="BA829" s="270">
        <v>69.102271604171321</v>
      </c>
      <c r="BB829" s="270">
        <v>11.472243597706884</v>
      </c>
      <c r="BC829" s="270">
        <v>20.67149457516247</v>
      </c>
      <c r="BD829" s="270">
        <v>69.490152153893419</v>
      </c>
      <c r="BE829" s="270">
        <v>43.902398315990176</v>
      </c>
      <c r="BF829" s="270">
        <v>250.91508045315766</v>
      </c>
      <c r="BG829" s="26"/>
    </row>
    <row r="830" spans="1:59" s="96" customFormat="1" ht="12.75" x14ac:dyDescent="0.2">
      <c r="A830" s="13">
        <v>0.6</v>
      </c>
      <c r="B830" s="279">
        <v>880</v>
      </c>
      <c r="C830" s="408">
        <v>22.490091114280599</v>
      </c>
      <c r="D830" s="408">
        <v>22.247978109626299</v>
      </c>
      <c r="E830" s="408">
        <v>13.201652490601401</v>
      </c>
      <c r="F830" s="408">
        <v>22.4354147428655</v>
      </c>
      <c r="G830" s="408">
        <v>18.254253910895201</v>
      </c>
      <c r="H830" s="408"/>
      <c r="I830" s="408"/>
      <c r="J830" s="408"/>
      <c r="K830" s="408"/>
      <c r="L830" s="408">
        <v>1.3706096317310801</v>
      </c>
      <c r="M830" s="408"/>
      <c r="N830" s="408"/>
      <c r="O830" s="411"/>
      <c r="P830" s="417">
        <v>5.2165651650432796</v>
      </c>
      <c r="Q830" s="237">
        <v>65.741477644935088</v>
      </c>
      <c r="R830" s="237">
        <v>0</v>
      </c>
      <c r="S830" s="237">
        <v>15.275724360175861</v>
      </c>
      <c r="T830" s="237">
        <v>7.4543397506154703</v>
      </c>
      <c r="U830" s="237">
        <v>1.3857742339800696</v>
      </c>
      <c r="V830" s="237">
        <v>3.5346992923225171</v>
      </c>
      <c r="W830" s="237">
        <v>3.9429095410108812</v>
      </c>
      <c r="X830" s="412">
        <v>2.6650751769601273</v>
      </c>
      <c r="Y830" s="270">
        <v>0.45414604475827214</v>
      </c>
      <c r="Z830" s="270">
        <v>50.199047000582965</v>
      </c>
      <c r="AA830" s="270">
        <v>14952.773319012918</v>
      </c>
      <c r="AB830" s="270">
        <v>119.82225877750903</v>
      </c>
      <c r="AC830" s="270">
        <v>2.0047819998560925</v>
      </c>
      <c r="AD830" s="270">
        <v>0.61191789230555449</v>
      </c>
      <c r="AE830" s="270">
        <v>8.7508786266689391</v>
      </c>
      <c r="AF830" s="270">
        <v>0.42477291464012162</v>
      </c>
      <c r="AG830" s="270">
        <v>10.488601323838294</v>
      </c>
      <c r="AH830" s="270">
        <v>24.726093647069515</v>
      </c>
      <c r="AI830" s="270">
        <v>3.2107798779498071</v>
      </c>
      <c r="AJ830" s="270">
        <v>5.6714447431505439</v>
      </c>
      <c r="AK830" s="270">
        <v>73.283690866103697</v>
      </c>
      <c r="AL830" s="270">
        <v>14.745307762659177</v>
      </c>
      <c r="AM830" s="270">
        <v>3.5492852594652704</v>
      </c>
      <c r="AN830" s="270">
        <v>162.3260676654628</v>
      </c>
      <c r="AO830" s="270">
        <v>3.7202263528229418</v>
      </c>
      <c r="AP830" s="270">
        <v>4765.3304656282962</v>
      </c>
      <c r="AQ830" s="270">
        <v>0.80795535641312277</v>
      </c>
      <c r="AR830" s="270">
        <v>4.4041824912746605</v>
      </c>
      <c r="AS830" s="270">
        <v>0.74278557198652029</v>
      </c>
      <c r="AT830" s="270">
        <v>5.0186635009068814</v>
      </c>
      <c r="AU830" s="270">
        <v>26.516346683778394</v>
      </c>
      <c r="AV830" s="270">
        <v>1.113239127066352</v>
      </c>
      <c r="AW830" s="270">
        <v>3.3821754982516463</v>
      </c>
      <c r="AX830" s="270">
        <v>0.53414406337485754</v>
      </c>
      <c r="AY830" s="270">
        <v>3.7416366306285211</v>
      </c>
      <c r="AZ830" s="270">
        <v>0.60395674146388834</v>
      </c>
      <c r="BA830" s="270">
        <v>68.437293944270849</v>
      </c>
      <c r="BB830" s="270">
        <v>11.381980806571415</v>
      </c>
      <c r="BC830" s="270">
        <v>20.486946891124063</v>
      </c>
      <c r="BD830" s="270">
        <v>70.211561991463924</v>
      </c>
      <c r="BE830" s="270">
        <v>44.157667205082191</v>
      </c>
      <c r="BF830" s="270">
        <v>244.41628851888714</v>
      </c>
      <c r="BG830" s="26"/>
    </row>
    <row r="831" spans="1:59" s="96" customFormat="1" ht="12.75" x14ac:dyDescent="0.2">
      <c r="A831" s="13">
        <v>0.64999999999999902</v>
      </c>
      <c r="B831" s="279">
        <v>880</v>
      </c>
      <c r="C831" s="408">
        <v>22.014461513125699</v>
      </c>
      <c r="D831" s="408">
        <v>22.318930093458899</v>
      </c>
      <c r="E831" s="408">
        <v>12.8595373949079</v>
      </c>
      <c r="F831" s="408">
        <v>22.057616837745599</v>
      </c>
      <c r="G831" s="408">
        <v>19.443607114516301</v>
      </c>
      <c r="H831" s="408"/>
      <c r="I831" s="408"/>
      <c r="J831" s="408"/>
      <c r="K831" s="408"/>
      <c r="L831" s="408">
        <v>1.30584704624558</v>
      </c>
      <c r="M831" s="408"/>
      <c r="N831" s="408"/>
      <c r="O831" s="411"/>
      <c r="P831" s="417">
        <v>5.2368423015179699</v>
      </c>
      <c r="Q831" s="237">
        <v>66.304923801718147</v>
      </c>
      <c r="R831" s="237">
        <v>0</v>
      </c>
      <c r="S831" s="237">
        <v>15.288558043763015</v>
      </c>
      <c r="T831" s="237">
        <v>7.0263335384212935</v>
      </c>
      <c r="U831" s="237">
        <v>1.2679830013345768</v>
      </c>
      <c r="V831" s="237">
        <v>3.5643931987303841</v>
      </c>
      <c r="W831" s="237">
        <v>3.8424144616924032</v>
      </c>
      <c r="X831" s="412">
        <v>2.7053939543401877</v>
      </c>
      <c r="Y831" s="270">
        <v>0.45950295274641367</v>
      </c>
      <c r="Z831" s="270">
        <v>51.092572242630368</v>
      </c>
      <c r="AA831" s="270">
        <v>15035.647729913066</v>
      </c>
      <c r="AB831" s="270">
        <v>121.95856806241929</v>
      </c>
      <c r="AC831" s="270">
        <v>2.0382544282681221</v>
      </c>
      <c r="AD831" s="270">
        <v>0.62291167409684911</v>
      </c>
      <c r="AE831" s="270">
        <v>8.8548098079035569</v>
      </c>
      <c r="AF831" s="270">
        <v>0.42637637968437048</v>
      </c>
      <c r="AG831" s="270">
        <v>10.554384088711997</v>
      </c>
      <c r="AH831" s="270">
        <v>24.687273175205185</v>
      </c>
      <c r="AI831" s="270">
        <v>3.1793656765367264</v>
      </c>
      <c r="AJ831" s="270">
        <v>5.7461940936984428</v>
      </c>
      <c r="AK831" s="270">
        <v>74.331584404125621</v>
      </c>
      <c r="AL831" s="270">
        <v>14.487276669406807</v>
      </c>
      <c r="AM831" s="270">
        <v>3.4561782344374077</v>
      </c>
      <c r="AN831" s="270">
        <v>163.00818492902872</v>
      </c>
      <c r="AO831" s="270">
        <v>3.7050676876098283</v>
      </c>
      <c r="AP831" s="270">
        <v>4647.7490439852163</v>
      </c>
      <c r="AQ831" s="270">
        <v>0.80378782594583698</v>
      </c>
      <c r="AR831" s="270">
        <v>4.2757133363135678</v>
      </c>
      <c r="AS831" s="270">
        <v>0.72101965158003523</v>
      </c>
      <c r="AT831" s="270">
        <v>4.8749977241465912</v>
      </c>
      <c r="AU831" s="270">
        <v>25.777575283775597</v>
      </c>
      <c r="AV831" s="270">
        <v>1.0827912883767596</v>
      </c>
      <c r="AW831" s="270">
        <v>3.2953477973956637</v>
      </c>
      <c r="AX831" s="270">
        <v>0.52151193340387869</v>
      </c>
      <c r="AY831" s="270">
        <v>3.6610627089929246</v>
      </c>
      <c r="AZ831" s="270">
        <v>0.59231274633582165</v>
      </c>
      <c r="BA831" s="270">
        <v>67.803751322944407</v>
      </c>
      <c r="BB831" s="270">
        <v>11.29582479324244</v>
      </c>
      <c r="BC831" s="270">
        <v>20.308614063870419</v>
      </c>
      <c r="BD831" s="270">
        <v>70.911691888902681</v>
      </c>
      <c r="BE831" s="270">
        <v>44.378068305555793</v>
      </c>
      <c r="BF831" s="270">
        <v>238.40184572267293</v>
      </c>
      <c r="BG831" s="26"/>
    </row>
    <row r="832" spans="1:59" s="96" customFormat="1" ht="12.75" x14ac:dyDescent="0.2">
      <c r="A832" s="13">
        <v>0.7</v>
      </c>
      <c r="B832" s="279">
        <v>880</v>
      </c>
      <c r="C832" s="408">
        <v>21.609954493898101</v>
      </c>
      <c r="D832" s="408">
        <v>22.3907877550104</v>
      </c>
      <c r="E832" s="408">
        <v>12.462565207932601</v>
      </c>
      <c r="F832" s="408">
        <v>21.667499746767099</v>
      </c>
      <c r="G832" s="408">
        <v>20.629219262596799</v>
      </c>
      <c r="H832" s="408"/>
      <c r="I832" s="408"/>
      <c r="J832" s="408"/>
      <c r="K832" s="408"/>
      <c r="L832" s="408">
        <v>1.23997353379492</v>
      </c>
      <c r="M832" s="408"/>
      <c r="N832" s="408"/>
      <c r="O832" s="411"/>
      <c r="P832" s="417">
        <v>5.2402791420924197</v>
      </c>
      <c r="Q832" s="237">
        <v>66.786051473243091</v>
      </c>
      <c r="R832" s="237">
        <v>0</v>
      </c>
      <c r="S832" s="237">
        <v>15.283454759842884</v>
      </c>
      <c r="T832" s="237">
        <v>6.700118875696778</v>
      </c>
      <c r="U832" s="237">
        <v>1.1720659807666354</v>
      </c>
      <c r="V832" s="237">
        <v>3.613788639539421</v>
      </c>
      <c r="W832" s="237">
        <v>3.7177634818069607</v>
      </c>
      <c r="X832" s="412">
        <v>2.7267567891042397</v>
      </c>
      <c r="Y832" s="270">
        <v>0.463861672795438</v>
      </c>
      <c r="Z832" s="270">
        <v>51.878398451784925</v>
      </c>
      <c r="AA832" s="270">
        <v>15091.453881167341</v>
      </c>
      <c r="AB832" s="270">
        <v>124.01942141793823</v>
      </c>
      <c r="AC832" s="270">
        <v>2.0683671888352486</v>
      </c>
      <c r="AD832" s="270">
        <v>0.63275813583647211</v>
      </c>
      <c r="AE832" s="270">
        <v>8.9456790648833149</v>
      </c>
      <c r="AF832" s="270">
        <v>0.42733223942031834</v>
      </c>
      <c r="AG832" s="270">
        <v>10.601984859781593</v>
      </c>
      <c r="AH832" s="270">
        <v>24.61037966877608</v>
      </c>
      <c r="AI832" s="270">
        <v>3.1445056360816985</v>
      </c>
      <c r="AJ832" s="270">
        <v>5.8150282734471581</v>
      </c>
      <c r="AK832" s="270">
        <v>75.41626012585607</v>
      </c>
      <c r="AL832" s="270">
        <v>14.222689271340347</v>
      </c>
      <c r="AM832" s="270">
        <v>3.3651582379967286</v>
      </c>
      <c r="AN832" s="270">
        <v>163.41793987600897</v>
      </c>
      <c r="AO832" s="270">
        <v>3.6862338936606918</v>
      </c>
      <c r="AP832" s="270">
        <v>4535.3662544682484</v>
      </c>
      <c r="AQ832" s="270">
        <v>0.79965854415386206</v>
      </c>
      <c r="AR832" s="270">
        <v>4.1517514129692499</v>
      </c>
      <c r="AS832" s="270">
        <v>0.70004372483569355</v>
      </c>
      <c r="AT832" s="270">
        <v>4.7363073353842191</v>
      </c>
      <c r="AU832" s="270">
        <v>25.062728222649696</v>
      </c>
      <c r="AV832" s="270">
        <v>1.0532794821762788</v>
      </c>
      <c r="AW832" s="270">
        <v>3.2107000674018771</v>
      </c>
      <c r="AX832" s="270">
        <v>0.50910282842918941</v>
      </c>
      <c r="AY832" s="270">
        <v>3.5812232831609072</v>
      </c>
      <c r="AZ832" s="270">
        <v>0.58065584145131366</v>
      </c>
      <c r="BA832" s="270">
        <v>67.291519901706152</v>
      </c>
      <c r="BB832" s="270">
        <v>11.233533130351008</v>
      </c>
      <c r="BC832" s="270">
        <v>20.151551112025519</v>
      </c>
      <c r="BD832" s="270">
        <v>71.568590949673379</v>
      </c>
      <c r="BE832" s="270">
        <v>44.672422370905643</v>
      </c>
      <c r="BF832" s="270">
        <v>232.66433356694617</v>
      </c>
      <c r="BG832" s="26"/>
    </row>
    <row r="833" spans="1:59" s="96" customFormat="1" ht="12.75" x14ac:dyDescent="0.2">
      <c r="A833" s="13">
        <v>0.750000000000004</v>
      </c>
      <c r="B833" s="279">
        <v>880</v>
      </c>
      <c r="C833" s="408">
        <v>21.2460176197511</v>
      </c>
      <c r="D833" s="408">
        <v>22.480551363257799</v>
      </c>
      <c r="E833" s="408">
        <v>12.013738572013301</v>
      </c>
      <c r="F833" s="408">
        <v>21.222360663442799</v>
      </c>
      <c r="G833" s="408">
        <v>21.8622645930852</v>
      </c>
      <c r="H833" s="408"/>
      <c r="I833" s="408"/>
      <c r="J833" s="408"/>
      <c r="K833" s="408"/>
      <c r="L833" s="408">
        <v>1.1750671884497701</v>
      </c>
      <c r="M833" s="408"/>
      <c r="N833" s="408"/>
      <c r="O833" s="411"/>
      <c r="P833" s="417">
        <v>5.2308848760250104</v>
      </c>
      <c r="Q833" s="237">
        <v>67.293373292622533</v>
      </c>
      <c r="R833" s="237">
        <v>0</v>
      </c>
      <c r="S833" s="237">
        <v>15.267727038551678</v>
      </c>
      <c r="T833" s="237">
        <v>6.3613137628235759</v>
      </c>
      <c r="U833" s="237">
        <v>1.0778294963808313</v>
      </c>
      <c r="V833" s="237">
        <v>3.6619184302098069</v>
      </c>
      <c r="W833" s="237">
        <v>3.5844682028495942</v>
      </c>
      <c r="X833" s="412">
        <v>2.7533697765619736</v>
      </c>
      <c r="Y833" s="270">
        <v>0.46759748955459379</v>
      </c>
      <c r="Z833" s="270">
        <v>52.60944761450444</v>
      </c>
      <c r="AA833" s="270">
        <v>15130.074592387156</v>
      </c>
      <c r="AB833" s="270">
        <v>126.19492091288465</v>
      </c>
      <c r="AC833" s="270">
        <v>2.0969378293644012</v>
      </c>
      <c r="AD833" s="270">
        <v>0.64208593311677442</v>
      </c>
      <c r="AE833" s="270">
        <v>9.027688803646738</v>
      </c>
      <c r="AF833" s="270">
        <v>0.42765348195906377</v>
      </c>
      <c r="AG833" s="270">
        <v>10.63935658341093</v>
      </c>
      <c r="AH833" s="270">
        <v>24.505063727397403</v>
      </c>
      <c r="AI833" s="270">
        <v>3.1062031077542187</v>
      </c>
      <c r="AJ833" s="270">
        <v>5.8849125317711701</v>
      </c>
      <c r="AK833" s="270">
        <v>76.670303750181162</v>
      </c>
      <c r="AL833" s="270">
        <v>13.946427656169663</v>
      </c>
      <c r="AM833" s="270">
        <v>3.2733011913513419</v>
      </c>
      <c r="AN833" s="270">
        <v>163.57511702196746</v>
      </c>
      <c r="AO833" s="270">
        <v>3.6626912363394832</v>
      </c>
      <c r="AP833" s="270">
        <v>4421.3811238262133</v>
      </c>
      <c r="AQ833" s="270">
        <v>0.79572155455299176</v>
      </c>
      <c r="AR833" s="270">
        <v>4.0277858144001186</v>
      </c>
      <c r="AS833" s="270">
        <v>0.67907345271594777</v>
      </c>
      <c r="AT833" s="270">
        <v>4.5973495431954365</v>
      </c>
      <c r="AU833" s="270">
        <v>24.344724209122397</v>
      </c>
      <c r="AV833" s="270">
        <v>1.0235874148020354</v>
      </c>
      <c r="AW833" s="270">
        <v>3.1250488668352476</v>
      </c>
      <c r="AX833" s="270">
        <v>0.49645497503449593</v>
      </c>
      <c r="AY833" s="270">
        <v>3.4991827032529534</v>
      </c>
      <c r="AZ833" s="270">
        <v>0.56856169468357254</v>
      </c>
      <c r="BA833" s="270">
        <v>66.827362117987022</v>
      </c>
      <c r="BB833" s="270">
        <v>11.182798145119129</v>
      </c>
      <c r="BC833" s="270">
        <v>19.998422760035755</v>
      </c>
      <c r="BD833" s="270">
        <v>72.225073228849382</v>
      </c>
      <c r="BE833" s="270">
        <v>45.018283170223654</v>
      </c>
      <c r="BF833" s="270">
        <v>226.87501775792438</v>
      </c>
      <c r="BG833" s="26"/>
    </row>
    <row r="834" spans="1:59" s="96" customFormat="1" ht="12.75" x14ac:dyDescent="0.2">
      <c r="A834" s="13">
        <v>0.79999999999999605</v>
      </c>
      <c r="B834" s="279">
        <v>880</v>
      </c>
      <c r="C834" s="408">
        <v>21.592056460963398</v>
      </c>
      <c r="D834" s="408">
        <v>23.2958075897143</v>
      </c>
      <c r="E834" s="408">
        <v>9.3018576549014895</v>
      </c>
      <c r="F834" s="408">
        <v>19.180346605957698</v>
      </c>
      <c r="G834" s="408">
        <v>20.799974768868498</v>
      </c>
      <c r="H834" s="408"/>
      <c r="I834" s="408">
        <v>4.6281824564869298</v>
      </c>
      <c r="J834" s="408"/>
      <c r="K834" s="408"/>
      <c r="L834" s="408">
        <v>1.2017744631076901</v>
      </c>
      <c r="M834" s="408"/>
      <c r="N834" s="408"/>
      <c r="O834" s="411"/>
      <c r="P834" s="417">
        <v>5.2317861375962504</v>
      </c>
      <c r="Q834" s="237">
        <v>68.056593181685855</v>
      </c>
      <c r="R834" s="237">
        <v>0</v>
      </c>
      <c r="S834" s="237">
        <v>15.23438088697171</v>
      </c>
      <c r="T834" s="237">
        <v>5.7658491810514079</v>
      </c>
      <c r="U834" s="237">
        <v>0.99389009065537315</v>
      </c>
      <c r="V834" s="237">
        <v>3.5856689305093883</v>
      </c>
      <c r="W834" s="237">
        <v>3.633527443675292</v>
      </c>
      <c r="X834" s="412">
        <v>2.7300902854509679</v>
      </c>
      <c r="Y834" s="270">
        <v>0.46986605778546131</v>
      </c>
      <c r="Z834" s="270">
        <v>52.538523825507227</v>
      </c>
      <c r="AA834" s="270">
        <v>15415.332244042898</v>
      </c>
      <c r="AB834" s="270">
        <v>131.81184369855313</v>
      </c>
      <c r="AC834" s="270">
        <v>2.1070788118698975</v>
      </c>
      <c r="AD834" s="270">
        <v>0.6419556047573568</v>
      </c>
      <c r="AE834" s="270">
        <v>9.075245737159257</v>
      </c>
      <c r="AF834" s="270">
        <v>0.42929119542413346</v>
      </c>
      <c r="AG834" s="270">
        <v>10.80885281145763</v>
      </c>
      <c r="AH834" s="270">
        <v>24.814601398224116</v>
      </c>
      <c r="AI834" s="270">
        <v>3.135413284127325</v>
      </c>
      <c r="AJ834" s="270">
        <v>6.0815280373219442</v>
      </c>
      <c r="AK834" s="270">
        <v>83.277718065928056</v>
      </c>
      <c r="AL834" s="270">
        <v>14.073719392028163</v>
      </c>
      <c r="AM834" s="270">
        <v>3.0964811538624026</v>
      </c>
      <c r="AN834" s="270">
        <v>154.1848947882857</v>
      </c>
      <c r="AO834" s="270">
        <v>3.5956411539243702</v>
      </c>
      <c r="AP834" s="270">
        <v>4201.7124376509864</v>
      </c>
      <c r="AQ834" s="270">
        <v>0.79849711351959241</v>
      </c>
      <c r="AR834" s="270">
        <v>3.2992199507556945</v>
      </c>
      <c r="AS834" s="270">
        <v>0.49910391157808376</v>
      </c>
      <c r="AT834" s="270">
        <v>2.9771019033969637</v>
      </c>
      <c r="AU834" s="270">
        <v>14.472581263691954</v>
      </c>
      <c r="AV834" s="270">
        <v>0.58432612100698456</v>
      </c>
      <c r="AW834" s="270">
        <v>1.5861381833012453</v>
      </c>
      <c r="AX834" s="270">
        <v>0.22792999554442511</v>
      </c>
      <c r="AY834" s="270">
        <v>1.4882197286257999</v>
      </c>
      <c r="AZ834" s="270">
        <v>0.22793867735884826</v>
      </c>
      <c r="BA834" s="270">
        <v>50.756893879252317</v>
      </c>
      <c r="BB834" s="270">
        <v>12.410497397570758</v>
      </c>
      <c r="BC834" s="270">
        <v>20.942540682214482</v>
      </c>
      <c r="BD834" s="270">
        <v>68.633621207969483</v>
      </c>
      <c r="BE834" s="270">
        <v>45.757510026088681</v>
      </c>
      <c r="BF834" s="270">
        <v>210.9218913776032</v>
      </c>
      <c r="BG834" s="26"/>
    </row>
    <row r="835" spans="1:59" s="96" customFormat="1" ht="12.75" x14ac:dyDescent="0.2">
      <c r="A835" s="13">
        <v>0.84999999999999598</v>
      </c>
      <c r="B835" s="279">
        <v>880</v>
      </c>
      <c r="C835" s="408">
        <v>22.462894095849698</v>
      </c>
      <c r="D835" s="408">
        <v>24.8311214910816</v>
      </c>
      <c r="E835" s="408">
        <v>4.9715044999123004</v>
      </c>
      <c r="F835" s="408">
        <v>15.9984539331021</v>
      </c>
      <c r="G835" s="408">
        <v>17.898623261917301</v>
      </c>
      <c r="H835" s="408"/>
      <c r="I835" s="408">
        <v>12.529526985864001</v>
      </c>
      <c r="J835" s="408"/>
      <c r="K835" s="408"/>
      <c r="L835" s="408">
        <v>1.3078757322729599</v>
      </c>
      <c r="M835" s="408"/>
      <c r="N835" s="408"/>
      <c r="O835" s="411"/>
      <c r="P835" s="417">
        <v>5.2536759126431596</v>
      </c>
      <c r="Q835" s="237">
        <v>68.967359931272895</v>
      </c>
      <c r="R835" s="237">
        <v>0</v>
      </c>
      <c r="S835" s="237">
        <v>15.196460367461913</v>
      </c>
      <c r="T835" s="237">
        <v>5.0041153684115534</v>
      </c>
      <c r="U835" s="237">
        <v>0.91732641581936702</v>
      </c>
      <c r="V835" s="237">
        <v>3.4021087120521489</v>
      </c>
      <c r="W835" s="237">
        <v>3.833514115802692</v>
      </c>
      <c r="X835" s="412">
        <v>2.6791150891794393</v>
      </c>
      <c r="Y835" s="270">
        <v>0.47131422341503887</v>
      </c>
      <c r="Z835" s="270">
        <v>51.878287868832849</v>
      </c>
      <c r="AA835" s="270">
        <v>15922.579046761193</v>
      </c>
      <c r="AB835" s="270">
        <v>140.66929205944163</v>
      </c>
      <c r="AC835" s="270">
        <v>2.1015514739576182</v>
      </c>
      <c r="AD835" s="270">
        <v>0.63470086869828835</v>
      </c>
      <c r="AE835" s="270">
        <v>9.0962134741551175</v>
      </c>
      <c r="AF835" s="270">
        <v>0.43231759058716357</v>
      </c>
      <c r="AG835" s="270">
        <v>11.096110019052404</v>
      </c>
      <c r="AH835" s="270">
        <v>25.497465519425745</v>
      </c>
      <c r="AI835" s="270">
        <v>3.2249691927859354</v>
      </c>
      <c r="AJ835" s="270">
        <v>6.393035478501381</v>
      </c>
      <c r="AK835" s="270">
        <v>96.291063628111019</v>
      </c>
      <c r="AL835" s="270">
        <v>14.562737508672756</v>
      </c>
      <c r="AM835" s="270">
        <v>2.8955831256289524</v>
      </c>
      <c r="AN835" s="270">
        <v>140.37001770741787</v>
      </c>
      <c r="AO835" s="270">
        <v>3.5065917812589213</v>
      </c>
      <c r="AP835" s="270">
        <v>3948.6716595539488</v>
      </c>
      <c r="AQ835" s="270">
        <v>0.80830965201864025</v>
      </c>
      <c r="AR835" s="270">
        <v>2.5624135172200733</v>
      </c>
      <c r="AS835" s="270">
        <v>0.34818468782131801</v>
      </c>
      <c r="AT835" s="270">
        <v>1.8778327163909967</v>
      </c>
      <c r="AU835" s="270">
        <v>8.6260890713339435</v>
      </c>
      <c r="AV835" s="270">
        <v>0.33993550901859959</v>
      </c>
      <c r="AW835" s="270">
        <v>0.8670966790972654</v>
      </c>
      <c r="AX835" s="270">
        <v>0.11909731948495769</v>
      </c>
      <c r="AY835" s="270">
        <v>0.75430241184974534</v>
      </c>
      <c r="AZ835" s="270">
        <v>0.11307417396040247</v>
      </c>
      <c r="BA835" s="270">
        <v>36.157928288562161</v>
      </c>
      <c r="BB835" s="270">
        <v>15.421122793028518</v>
      </c>
      <c r="BC835" s="270">
        <v>22.925884917838317</v>
      </c>
      <c r="BD835" s="270">
        <v>62.741305294139579</v>
      </c>
      <c r="BE835" s="270">
        <v>46.753560552437904</v>
      </c>
      <c r="BF835" s="270">
        <v>191.66834367193186</v>
      </c>
      <c r="BG835" s="26"/>
    </row>
    <row r="836" spans="1:59" s="96" customFormat="1" ht="12.75" x14ac:dyDescent="0.2">
      <c r="A836" s="13">
        <v>0.9</v>
      </c>
      <c r="B836" s="279">
        <v>880</v>
      </c>
      <c r="C836" s="408">
        <v>22.907859006649399</v>
      </c>
      <c r="D836" s="408">
        <v>26.350523869225398</v>
      </c>
      <c r="E836" s="408">
        <v>0.52794772312566096</v>
      </c>
      <c r="F836" s="408">
        <v>12.746133300635099</v>
      </c>
      <c r="G836" s="408">
        <v>16.111636414688999</v>
      </c>
      <c r="H836" s="408"/>
      <c r="I836" s="408">
        <v>19.7091162113019</v>
      </c>
      <c r="J836" s="408">
        <v>0.28155310178717702</v>
      </c>
      <c r="K836" s="408"/>
      <c r="L836" s="408">
        <v>1.36523037258633</v>
      </c>
      <c r="M836" s="408"/>
      <c r="N836" s="408"/>
      <c r="O836" s="411"/>
      <c r="P836" s="417">
        <v>5.28702273714703</v>
      </c>
      <c r="Q836" s="237">
        <v>69.775164871012464</v>
      </c>
      <c r="R836" s="237">
        <v>0</v>
      </c>
      <c r="S836" s="237">
        <v>15.173705587659192</v>
      </c>
      <c r="T836" s="237">
        <v>4.3056531875282866</v>
      </c>
      <c r="U836" s="237">
        <v>0.83621428257540253</v>
      </c>
      <c r="V836" s="237">
        <v>3.1876213158747961</v>
      </c>
      <c r="W836" s="237">
        <v>4.052961605246808</v>
      </c>
      <c r="X836" s="412">
        <v>2.6686791501030505</v>
      </c>
      <c r="Y836" s="270">
        <v>0.47724277476613569</v>
      </c>
      <c r="Z836" s="270">
        <v>52.00627820572214</v>
      </c>
      <c r="AA836" s="270">
        <v>16506.182258733745</v>
      </c>
      <c r="AB836" s="270">
        <v>152.65748902600163</v>
      </c>
      <c r="AC836" s="270">
        <v>2.125715720395029</v>
      </c>
      <c r="AD836" s="270">
        <v>0.63734300583561387</v>
      </c>
      <c r="AE836" s="270">
        <v>9.1979806252918106</v>
      </c>
      <c r="AF836" s="270">
        <v>0.43657780608690294</v>
      </c>
      <c r="AG836" s="270">
        <v>11.438377940224338</v>
      </c>
      <c r="AH836" s="270">
        <v>26.142478917690177</v>
      </c>
      <c r="AI836" s="270">
        <v>3.2888723130011943</v>
      </c>
      <c r="AJ836" s="270">
        <v>6.7957342222027632</v>
      </c>
      <c r="AK836" s="270">
        <v>114.60066365671855</v>
      </c>
      <c r="AL836" s="270">
        <v>14.851740501748964</v>
      </c>
      <c r="AM836" s="270">
        <v>2.6947737785917649</v>
      </c>
      <c r="AN836" s="270">
        <v>130.10281902217847</v>
      </c>
      <c r="AO836" s="270">
        <v>3.4230968338583918</v>
      </c>
      <c r="AP836" s="270">
        <v>3691.8696298559694</v>
      </c>
      <c r="AQ836" s="270">
        <v>0.81684379377707461</v>
      </c>
      <c r="AR836" s="270">
        <v>2.1082483991745686</v>
      </c>
      <c r="AS836" s="270">
        <v>0.27098135274661223</v>
      </c>
      <c r="AT836" s="270">
        <v>1.3977871710745937</v>
      </c>
      <c r="AU836" s="270">
        <v>6.2791370356368139</v>
      </c>
      <c r="AV836" s="270">
        <v>0.24522644238275343</v>
      </c>
      <c r="AW836" s="270">
        <v>0.61202259718779206</v>
      </c>
      <c r="AX836" s="270">
        <v>8.2836541644010123E-2</v>
      </c>
      <c r="AY836" s="270">
        <v>0.51975310592369661</v>
      </c>
      <c r="AZ836" s="270">
        <v>7.7421288795521598E-2</v>
      </c>
      <c r="BA836" s="270">
        <v>28.691937623465599</v>
      </c>
      <c r="BB836" s="270">
        <v>19.940463286944897</v>
      </c>
      <c r="BC836" s="270">
        <v>25.012897016645201</v>
      </c>
      <c r="BD836" s="270">
        <v>58.557669679142968</v>
      </c>
      <c r="BE836" s="270">
        <v>48.297113346095671</v>
      </c>
      <c r="BF836" s="270">
        <v>174.77891145416501</v>
      </c>
      <c r="BG836" s="26"/>
    </row>
    <row r="837" spans="1:59" s="96" customFormat="1" ht="12.75" x14ac:dyDescent="0.2">
      <c r="A837" s="13">
        <v>0.95</v>
      </c>
      <c r="B837" s="279">
        <v>880</v>
      </c>
      <c r="C837" s="408">
        <v>22.650770841168001</v>
      </c>
      <c r="D837" s="408">
        <v>26.498758811007001</v>
      </c>
      <c r="E837" s="408"/>
      <c r="F837" s="408">
        <v>11.5859033762025</v>
      </c>
      <c r="G837" s="408">
        <v>14.2288971400984</v>
      </c>
      <c r="H837" s="408"/>
      <c r="I837" s="408">
        <v>22.9898609881953</v>
      </c>
      <c r="J837" s="408">
        <v>0.60608349641597503</v>
      </c>
      <c r="K837" s="408"/>
      <c r="L837" s="408">
        <v>1.4397253469128299</v>
      </c>
      <c r="M837" s="408"/>
      <c r="N837" s="408"/>
      <c r="O837" s="411"/>
      <c r="P837" s="417">
        <v>5.4938408221210704</v>
      </c>
      <c r="Q837" s="237">
        <v>69.949856480183072</v>
      </c>
      <c r="R837" s="237">
        <v>0</v>
      </c>
      <c r="S837" s="237">
        <v>15.411501482415108</v>
      </c>
      <c r="T837" s="237">
        <v>3.8005213059050913</v>
      </c>
      <c r="U837" s="237">
        <v>0.76718582246786238</v>
      </c>
      <c r="V837" s="237">
        <v>3.1247756854010023</v>
      </c>
      <c r="W837" s="237">
        <v>4.2266629786655017</v>
      </c>
      <c r="X837" s="412">
        <v>2.7194962449623605</v>
      </c>
      <c r="Y837" s="270">
        <v>0.48989720487375876</v>
      </c>
      <c r="Z837" s="270">
        <v>52.978458648574332</v>
      </c>
      <c r="AA837" s="270">
        <v>17152.475169310892</v>
      </c>
      <c r="AB837" s="270">
        <v>159.33913840199534</v>
      </c>
      <c r="AC837" s="270">
        <v>2.1636791640955773</v>
      </c>
      <c r="AD837" s="270">
        <v>0.64750301500670648</v>
      </c>
      <c r="AE837" s="270">
        <v>9.3832441523812165</v>
      </c>
      <c r="AF837" s="270">
        <v>0.44632564199807628</v>
      </c>
      <c r="AG837" s="270">
        <v>11.849202526845524</v>
      </c>
      <c r="AH837" s="270">
        <v>27.129203368224655</v>
      </c>
      <c r="AI837" s="270">
        <v>3.4189803928878426</v>
      </c>
      <c r="AJ837" s="270">
        <v>7.0637728487446783</v>
      </c>
      <c r="AK837" s="270">
        <v>123.92038551490414</v>
      </c>
      <c r="AL837" s="270">
        <v>15.506146848748763</v>
      </c>
      <c r="AM837" s="270">
        <v>2.6874166925793794</v>
      </c>
      <c r="AN837" s="270">
        <v>127.94798896254967</v>
      </c>
      <c r="AO837" s="270">
        <v>3.4431988478333806</v>
      </c>
      <c r="AP837" s="270">
        <v>3661.1418725631629</v>
      </c>
      <c r="AQ837" s="270">
        <v>0.82656024708920994</v>
      </c>
      <c r="AR837" s="270">
        <v>1.9853432099293604</v>
      </c>
      <c r="AS837" s="270">
        <v>0.24934643441625101</v>
      </c>
      <c r="AT837" s="270">
        <v>1.26400386780874</v>
      </c>
      <c r="AU837" s="270">
        <v>5.6308552056856245</v>
      </c>
      <c r="AV837" s="270">
        <v>0.21917987987920315</v>
      </c>
      <c r="AW837" s="270">
        <v>0.54272522423571068</v>
      </c>
      <c r="AX837" s="270">
        <v>7.30745784649596E-2</v>
      </c>
      <c r="AY837" s="270">
        <v>0.45698029017919634</v>
      </c>
      <c r="AZ837" s="270">
        <v>6.7916013240807066E-2</v>
      </c>
      <c r="BA837" s="270">
        <v>25.947114444914462</v>
      </c>
      <c r="BB837" s="270">
        <v>21.470279536914838</v>
      </c>
      <c r="BC837" s="270">
        <v>25.962376523060236</v>
      </c>
      <c r="BD837" s="270">
        <v>57.290548452059966</v>
      </c>
      <c r="BE837" s="270">
        <v>47.235258317314326</v>
      </c>
      <c r="BF837" s="270">
        <v>171.155019190757</v>
      </c>
      <c r="BG837" s="26"/>
    </row>
    <row r="838" spans="1:59" s="96" customFormat="1" ht="12.75" x14ac:dyDescent="0.2">
      <c r="A838" s="13">
        <v>0.99999999999999112</v>
      </c>
      <c r="B838" s="279">
        <v>880</v>
      </c>
      <c r="C838" s="408">
        <v>23.226022952869499</v>
      </c>
      <c r="D838" s="408">
        <v>27.456008378514699</v>
      </c>
      <c r="E838" s="408"/>
      <c r="F838" s="408">
        <v>9.8223723815650104</v>
      </c>
      <c r="G838" s="408">
        <v>9.8513480766259995</v>
      </c>
      <c r="H838" s="408"/>
      <c r="I838" s="408">
        <v>28.692988494409299</v>
      </c>
      <c r="J838" s="408">
        <v>0.117269355687783</v>
      </c>
      <c r="K838" s="408"/>
      <c r="L838" s="408"/>
      <c r="M838" s="408"/>
      <c r="N838" s="408"/>
      <c r="O838" s="411">
        <v>0.83399036032773899</v>
      </c>
      <c r="P838" s="417">
        <v>5.6916035588939398</v>
      </c>
      <c r="Q838" s="237">
        <v>70.044598460033598</v>
      </c>
      <c r="R838" s="237">
        <v>0</v>
      </c>
      <c r="S838" s="237">
        <v>15.603760828279656</v>
      </c>
      <c r="T838" s="237">
        <v>3.4210243405716314</v>
      </c>
      <c r="U838" s="237">
        <v>0.71246036896655285</v>
      </c>
      <c r="V838" s="237">
        <v>2.9362690415479951</v>
      </c>
      <c r="W838" s="237">
        <v>4.572136406071774</v>
      </c>
      <c r="X838" s="412">
        <v>2.7097505545287981</v>
      </c>
      <c r="Y838" s="270">
        <v>0.4961531087525658</v>
      </c>
      <c r="Z838" s="270">
        <v>52.553383084627953</v>
      </c>
      <c r="AA838" s="270">
        <v>17953.571999400254</v>
      </c>
      <c r="AB838" s="270">
        <v>166.08293976403166</v>
      </c>
      <c r="AC838" s="270">
        <v>2.1368444621083076</v>
      </c>
      <c r="AD838" s="270">
        <v>0.63765710671667952</v>
      </c>
      <c r="AE838" s="270">
        <v>2.0200364333545511</v>
      </c>
      <c r="AF838" s="270">
        <v>9.2724145963602719E-2</v>
      </c>
      <c r="AG838" s="270">
        <v>12.332361741370805</v>
      </c>
      <c r="AH838" s="270">
        <v>28.616415780334293</v>
      </c>
      <c r="AI838" s="270">
        <v>3.6558498637518988</v>
      </c>
      <c r="AJ838" s="270">
        <v>7.3425133244094054</v>
      </c>
      <c r="AK838" s="270">
        <v>140.67881904834519</v>
      </c>
      <c r="AL838" s="270">
        <v>16.892103494122612</v>
      </c>
      <c r="AM838" s="270">
        <v>2.7022763792980022</v>
      </c>
      <c r="AN838" s="270">
        <v>121.30634928767665</v>
      </c>
      <c r="AO838" s="270">
        <v>3.309559137025023</v>
      </c>
      <c r="AP838" s="270">
        <v>1538.6280544375365</v>
      </c>
      <c r="AQ838" s="270">
        <v>0.84079002474712095</v>
      </c>
      <c r="AR838" s="270">
        <v>1.8154145421635974</v>
      </c>
      <c r="AS838" s="270">
        <v>0.22005727284610732</v>
      </c>
      <c r="AT838" s="270">
        <v>1.0873707914430701</v>
      </c>
      <c r="AU838" s="270">
        <v>4.7867116595390682</v>
      </c>
      <c r="AV838" s="270">
        <v>0.18544600896113667</v>
      </c>
      <c r="AW838" s="270">
        <v>0.45420228844786026</v>
      </c>
      <c r="AX838" s="270">
        <v>6.0718466641906936E-2</v>
      </c>
      <c r="AY838" s="270">
        <v>0.37798022629801092</v>
      </c>
      <c r="AZ838" s="270">
        <v>5.6002825244784983E-2</v>
      </c>
      <c r="BA838" s="270">
        <v>22.277114935531731</v>
      </c>
      <c r="BB838" s="270">
        <v>24.096894603566881</v>
      </c>
      <c r="BC838" s="270">
        <v>28.26728506885312</v>
      </c>
      <c r="BD838" s="270">
        <v>55.492011407228368</v>
      </c>
      <c r="BE838" s="270">
        <v>43.895635788848779</v>
      </c>
      <c r="BF838" s="270">
        <v>177.4909206248044</v>
      </c>
      <c r="BG838" s="26"/>
    </row>
    <row r="839" spans="1:59" s="96" customFormat="1" ht="12.75" x14ac:dyDescent="0.2">
      <c r="A839" s="13">
        <v>1.05000000000001</v>
      </c>
      <c r="B839" s="279">
        <v>880</v>
      </c>
      <c r="C839" s="408">
        <v>23.393392095219198</v>
      </c>
      <c r="D839" s="408">
        <v>27.879331369118201</v>
      </c>
      <c r="E839" s="408"/>
      <c r="F839" s="408">
        <v>9.0306055027565897</v>
      </c>
      <c r="G839" s="408">
        <v>6.2686324279954198</v>
      </c>
      <c r="H839" s="408"/>
      <c r="I839" s="408">
        <v>32.412879445994598</v>
      </c>
      <c r="J839" s="408">
        <v>9.7524477463123496E-2</v>
      </c>
      <c r="K839" s="408"/>
      <c r="L839" s="408"/>
      <c r="M839" s="408"/>
      <c r="N839" s="408"/>
      <c r="O839" s="411">
        <v>0.91763468145294702</v>
      </c>
      <c r="P839" s="417">
        <v>5.9209149591510801</v>
      </c>
      <c r="Q839" s="237">
        <v>70.104674805418625</v>
      </c>
      <c r="R839" s="237">
        <v>0</v>
      </c>
      <c r="S839" s="237">
        <v>15.858476647737355</v>
      </c>
      <c r="T839" s="237">
        <v>3.0032206269955064</v>
      </c>
      <c r="U839" s="237">
        <v>0.65458396225273474</v>
      </c>
      <c r="V839" s="237">
        <v>2.8369478295379</v>
      </c>
      <c r="W839" s="237">
        <v>4.8141963268424863</v>
      </c>
      <c r="X839" s="412">
        <v>2.7278998012154148</v>
      </c>
      <c r="Y839" s="270">
        <v>0.50583784986042379</v>
      </c>
      <c r="Z839" s="270">
        <v>52.715444725606922</v>
      </c>
      <c r="AA839" s="270">
        <v>18737.204244272281</v>
      </c>
      <c r="AB839" s="270">
        <v>170.09154287609775</v>
      </c>
      <c r="AC839" s="270">
        <v>2.1380876268266253</v>
      </c>
      <c r="AD839" s="270">
        <v>0.63679338834150889</v>
      </c>
      <c r="AE839" s="270">
        <v>1.8762885570376087</v>
      </c>
      <c r="AF839" s="270">
        <v>8.6249499744652403E-2</v>
      </c>
      <c r="AG839" s="270">
        <v>12.797063786699502</v>
      </c>
      <c r="AH839" s="270">
        <v>30.108967816575898</v>
      </c>
      <c r="AI839" s="270">
        <v>3.9020555596221644</v>
      </c>
      <c r="AJ839" s="270">
        <v>7.5508949923715729</v>
      </c>
      <c r="AK839" s="270">
        <v>150.98408187871527</v>
      </c>
      <c r="AL839" s="270">
        <v>18.372176454440154</v>
      </c>
      <c r="AM839" s="270">
        <v>2.7629159938111796</v>
      </c>
      <c r="AN839" s="270">
        <v>118.79532692959945</v>
      </c>
      <c r="AO839" s="270">
        <v>3.333552912682777</v>
      </c>
      <c r="AP839" s="270">
        <v>1462.0826064134055</v>
      </c>
      <c r="AQ839" s="270">
        <v>0.8562601916707081</v>
      </c>
      <c r="AR839" s="270">
        <v>1.7363094530748353</v>
      </c>
      <c r="AS839" s="270">
        <v>0.20580866780486184</v>
      </c>
      <c r="AT839" s="270">
        <v>1.0014370092798102</v>
      </c>
      <c r="AU839" s="270">
        <v>4.3777146452747546</v>
      </c>
      <c r="AV839" s="270">
        <v>0.16914061814679016</v>
      </c>
      <c r="AW839" s="270">
        <v>0.41166951600038648</v>
      </c>
      <c r="AX839" s="270">
        <v>5.4808194089198452E-2</v>
      </c>
      <c r="AY839" s="270">
        <v>0.34030635891240851</v>
      </c>
      <c r="AZ839" s="270">
        <v>5.0330831209030431E-2</v>
      </c>
      <c r="BA839" s="270">
        <v>20.42067421012996</v>
      </c>
      <c r="BB839" s="270">
        <v>26.830775253146488</v>
      </c>
      <c r="BC839" s="270">
        <v>29.88280836707148</v>
      </c>
      <c r="BD839" s="270">
        <v>53.677168242548092</v>
      </c>
      <c r="BE839" s="270">
        <v>42.226401479400181</v>
      </c>
      <c r="BF839" s="270">
        <v>177.97583339604924</v>
      </c>
      <c r="BG839" s="26"/>
    </row>
    <row r="840" spans="1:59" s="96" customFormat="1" ht="12.75" x14ac:dyDescent="0.2">
      <c r="A840" s="13">
        <v>1.1000000000000101</v>
      </c>
      <c r="B840" s="279">
        <v>880</v>
      </c>
      <c r="C840" s="408">
        <v>23.581599393186899</v>
      </c>
      <c r="D840" s="408">
        <v>28.3061044123587</v>
      </c>
      <c r="E840" s="408"/>
      <c r="F840" s="408">
        <v>8.3993317358720603</v>
      </c>
      <c r="G840" s="408">
        <v>2.7758868064236601</v>
      </c>
      <c r="H840" s="408"/>
      <c r="I840" s="408">
        <v>35.938601719632899</v>
      </c>
      <c r="J840" s="408">
        <v>3.28862013314507E-3</v>
      </c>
      <c r="K840" s="408"/>
      <c r="L840" s="408"/>
      <c r="M840" s="408"/>
      <c r="N840" s="408"/>
      <c r="O840" s="411">
        <v>0.99518731239270197</v>
      </c>
      <c r="P840" s="417">
        <v>6.1379877058696897</v>
      </c>
      <c r="Q840" s="237">
        <v>70.169506740364355</v>
      </c>
      <c r="R840" s="237">
        <v>0</v>
      </c>
      <c r="S840" s="237">
        <v>16.094325076020539</v>
      </c>
      <c r="T840" s="237">
        <v>2.6160415802351946</v>
      </c>
      <c r="U840" s="237">
        <v>0.59508746435203008</v>
      </c>
      <c r="V840" s="237">
        <v>2.7471296331896107</v>
      </c>
      <c r="W840" s="237">
        <v>5.0313882777196497</v>
      </c>
      <c r="X840" s="412">
        <v>2.746521228118632</v>
      </c>
      <c r="Y840" s="270">
        <v>0.51487754621246173</v>
      </c>
      <c r="Z840" s="270">
        <v>52.800006233463229</v>
      </c>
      <c r="AA840" s="270">
        <v>19525.821490233557</v>
      </c>
      <c r="AB840" s="270">
        <v>173.28830146651731</v>
      </c>
      <c r="AC840" s="270">
        <v>2.1363681724693651</v>
      </c>
      <c r="AD840" s="270">
        <v>0.63511044397949368</v>
      </c>
      <c r="AE840" s="270">
        <v>1.7600224047369821</v>
      </c>
      <c r="AF840" s="270">
        <v>8.1019583810046869E-2</v>
      </c>
      <c r="AG840" s="270">
        <v>13.252003200652688</v>
      </c>
      <c r="AH840" s="270">
        <v>31.658130082890843</v>
      </c>
      <c r="AI840" s="270">
        <v>4.169997116498366</v>
      </c>
      <c r="AJ840" s="270">
        <v>7.734440053150565</v>
      </c>
      <c r="AK840" s="270">
        <v>160.69844233182235</v>
      </c>
      <c r="AL840" s="270">
        <v>20.066035109895886</v>
      </c>
      <c r="AM840" s="270">
        <v>2.8272933923810419</v>
      </c>
      <c r="AN840" s="270">
        <v>116.52488043674234</v>
      </c>
      <c r="AO840" s="270">
        <v>3.3593710235911987</v>
      </c>
      <c r="AP840" s="270">
        <v>1398.9516174755756</v>
      </c>
      <c r="AQ840" s="270">
        <v>0.87049734375562571</v>
      </c>
      <c r="AR840" s="270">
        <v>1.668838127071032</v>
      </c>
      <c r="AS840" s="270">
        <v>0.1940210925926831</v>
      </c>
      <c r="AT840" s="270">
        <v>0.93202714344082538</v>
      </c>
      <c r="AU840" s="270">
        <v>4.0510485701538075</v>
      </c>
      <c r="AV840" s="270">
        <v>0.15617452058715414</v>
      </c>
      <c r="AW840" s="270">
        <v>0.37819156916558783</v>
      </c>
      <c r="AX840" s="270">
        <v>5.0187086248094606E-2</v>
      </c>
      <c r="AY840" s="270">
        <v>0.31097405318768506</v>
      </c>
      <c r="AZ840" s="270">
        <v>4.5927521733624785E-2</v>
      </c>
      <c r="BA840" s="270">
        <v>18.934652258156941</v>
      </c>
      <c r="BB840" s="270">
        <v>30.191066773194738</v>
      </c>
      <c r="BC840" s="270">
        <v>31.618589905513847</v>
      </c>
      <c r="BD840" s="270">
        <v>51.979785923644791</v>
      </c>
      <c r="BE840" s="270">
        <v>40.761172218133275</v>
      </c>
      <c r="BF840" s="270">
        <v>178.73875673476471</v>
      </c>
      <c r="BG840" s="26"/>
    </row>
    <row r="841" spans="1:59" s="96" customFormat="1" ht="12.75" x14ac:dyDescent="0.2">
      <c r="A841" s="13">
        <v>1.1500000000000099</v>
      </c>
      <c r="B841" s="279">
        <v>880</v>
      </c>
      <c r="C841" s="408">
        <v>23.6143545232128</v>
      </c>
      <c r="D841" s="408">
        <v>28.650983687887301</v>
      </c>
      <c r="E841" s="408"/>
      <c r="F841" s="408">
        <v>7.8163357527306303</v>
      </c>
      <c r="G841" s="408"/>
      <c r="H841" s="408"/>
      <c r="I841" s="408">
        <v>38.864315818044901</v>
      </c>
      <c r="J841" s="408"/>
      <c r="K841" s="408"/>
      <c r="L841" s="408"/>
      <c r="M841" s="408"/>
      <c r="N841" s="408"/>
      <c r="O841" s="411">
        <v>1.05401021812433</v>
      </c>
      <c r="P841" s="417">
        <v>6.3416450576303101</v>
      </c>
      <c r="Q841" s="237">
        <v>70.189840635094185</v>
      </c>
      <c r="R841" s="237">
        <v>0</v>
      </c>
      <c r="S841" s="237">
        <v>16.316136379706251</v>
      </c>
      <c r="T841" s="237">
        <v>2.2884358261138162</v>
      </c>
      <c r="U841" s="237">
        <v>0.5400539388446961</v>
      </c>
      <c r="V841" s="237">
        <v>2.668270588103518</v>
      </c>
      <c r="W841" s="237">
        <v>5.2219220075103987</v>
      </c>
      <c r="X841" s="412">
        <v>2.775340624627141</v>
      </c>
      <c r="Y841" s="270">
        <v>0.52494956452107555</v>
      </c>
      <c r="Z841" s="270">
        <v>53.131508388805287</v>
      </c>
      <c r="AA841" s="270">
        <v>20309.146839552599</v>
      </c>
      <c r="AB841" s="270">
        <v>177.02049950593778</v>
      </c>
      <c r="AC841" s="270">
        <v>2.1444818121673892</v>
      </c>
      <c r="AD841" s="270">
        <v>0.63670084234305269</v>
      </c>
      <c r="AE841" s="270">
        <v>1.6823965345361467</v>
      </c>
      <c r="AF841" s="270">
        <v>7.7514307016185086E-2</v>
      </c>
      <c r="AG841" s="270">
        <v>13.705869720654459</v>
      </c>
      <c r="AH841" s="270">
        <v>33.150419496657314</v>
      </c>
      <c r="AI841" s="270">
        <v>4.4261380916234767</v>
      </c>
      <c r="AJ841" s="270">
        <v>7.9306808857251276</v>
      </c>
      <c r="AK841" s="270">
        <v>170.79378389039505</v>
      </c>
      <c r="AL841" s="270">
        <v>21.716899637570751</v>
      </c>
      <c r="AM841" s="270">
        <v>2.8792752063619593</v>
      </c>
      <c r="AN841" s="270">
        <v>114.93061729188851</v>
      </c>
      <c r="AO841" s="270">
        <v>3.3856465427259419</v>
      </c>
      <c r="AP841" s="270">
        <v>1354.4630962890146</v>
      </c>
      <c r="AQ841" s="270">
        <v>0.8829623440979395</v>
      </c>
      <c r="AR841" s="270">
        <v>1.6154782903868246</v>
      </c>
      <c r="AS841" s="270">
        <v>0.18512068368709478</v>
      </c>
      <c r="AT841" s="270">
        <v>0.88102166318235386</v>
      </c>
      <c r="AU841" s="270">
        <v>3.8137607249544123</v>
      </c>
      <c r="AV841" s="270">
        <v>0.14679753141990312</v>
      </c>
      <c r="AW841" s="270">
        <v>0.35422141158589726</v>
      </c>
      <c r="AX841" s="270">
        <v>4.6899491319659641E-2</v>
      </c>
      <c r="AY841" s="270">
        <v>0.29019033632070473</v>
      </c>
      <c r="AZ841" s="270">
        <v>4.2816277013705904E-2</v>
      </c>
      <c r="BA841" s="270">
        <v>17.847648836408919</v>
      </c>
      <c r="BB841" s="270">
        <v>33.500206125274765</v>
      </c>
      <c r="BC841" s="270">
        <v>33.158679661215139</v>
      </c>
      <c r="BD841" s="270">
        <v>50.738814191558802</v>
      </c>
      <c r="BE841" s="270">
        <v>39.615300258312054</v>
      </c>
      <c r="BF841" s="270">
        <v>179.04907907962675</v>
      </c>
      <c r="BG841" s="26"/>
    </row>
    <row r="842" spans="1:59" s="96" customFormat="1" ht="12.75" x14ac:dyDescent="0.2">
      <c r="A842" s="13">
        <v>1.2</v>
      </c>
      <c r="B842" s="279">
        <v>880.00000000001</v>
      </c>
      <c r="C842" s="408">
        <v>23.347382290369701</v>
      </c>
      <c r="D842" s="408">
        <v>28.260668260102801</v>
      </c>
      <c r="E842" s="408"/>
      <c r="F842" s="408">
        <v>7.1416164795107804</v>
      </c>
      <c r="G842" s="408"/>
      <c r="H842" s="408"/>
      <c r="I842" s="408">
        <v>40.040440588580502</v>
      </c>
      <c r="J842" s="408">
        <v>0.15588218185866001</v>
      </c>
      <c r="K842" s="408"/>
      <c r="L842" s="408"/>
      <c r="M842" s="408"/>
      <c r="N842" s="408"/>
      <c r="O842" s="411">
        <v>1.0540101995776301</v>
      </c>
      <c r="P842" s="417">
        <v>6.4141604580519296</v>
      </c>
      <c r="Q842" s="237">
        <v>70.489212500530215</v>
      </c>
      <c r="R842" s="237">
        <v>0</v>
      </c>
      <c r="S842" s="237">
        <v>16.312289608700166</v>
      </c>
      <c r="T842" s="237">
        <v>2.0353515053347788</v>
      </c>
      <c r="U842" s="237">
        <v>0.47787070870616871</v>
      </c>
      <c r="V842" s="237">
        <v>2.616869065223542</v>
      </c>
      <c r="W842" s="237">
        <v>5.262302776393331</v>
      </c>
      <c r="X842" s="412">
        <v>2.8061038351118111</v>
      </c>
      <c r="Y842" s="270">
        <v>0.53207575438309984</v>
      </c>
      <c r="Z842" s="270">
        <v>53.826533037651785</v>
      </c>
      <c r="AA842" s="270">
        <v>20659.734547535714</v>
      </c>
      <c r="AB842" s="270">
        <v>182.50677697559172</v>
      </c>
      <c r="AC842" s="270">
        <v>2.1728013481032304</v>
      </c>
      <c r="AD842" s="270">
        <v>0.64433524985076029</v>
      </c>
      <c r="AE842" s="270">
        <v>1.6857364964594141</v>
      </c>
      <c r="AF842" s="270">
        <v>7.7595330625055942E-2</v>
      </c>
      <c r="AG842" s="270">
        <v>13.945537695767257</v>
      </c>
      <c r="AH842" s="270">
        <v>33.60976438075889</v>
      </c>
      <c r="AI842" s="270">
        <v>4.4704096306471168</v>
      </c>
      <c r="AJ842" s="270">
        <v>8.1259357424574237</v>
      </c>
      <c r="AK842" s="270">
        <v>181.96308558541509</v>
      </c>
      <c r="AL842" s="270">
        <v>21.8589960581666</v>
      </c>
      <c r="AM842" s="270">
        <v>2.8422440498087957</v>
      </c>
      <c r="AN842" s="270">
        <v>114.37261744186243</v>
      </c>
      <c r="AO842" s="270">
        <v>3.3786714850629385</v>
      </c>
      <c r="AP842" s="270">
        <v>1346.9575685971956</v>
      </c>
      <c r="AQ842" s="270">
        <v>0.88338704167014648</v>
      </c>
      <c r="AR842" s="270">
        <v>1.5795081923747321</v>
      </c>
      <c r="AS842" s="270">
        <v>0.18058796262033736</v>
      </c>
      <c r="AT842" s="270">
        <v>0.85827572585618106</v>
      </c>
      <c r="AU842" s="270">
        <v>3.7131362436348074</v>
      </c>
      <c r="AV842" s="270">
        <v>0.14289427330843948</v>
      </c>
      <c r="AW842" s="270">
        <v>0.34463548159479512</v>
      </c>
      <c r="AX842" s="270">
        <v>4.5616976761591752E-2</v>
      </c>
      <c r="AY842" s="270">
        <v>0.28220781076982715</v>
      </c>
      <c r="AZ842" s="270">
        <v>4.1634403476737851E-2</v>
      </c>
      <c r="BA842" s="270">
        <v>17.358172377077274</v>
      </c>
      <c r="BB842" s="270">
        <v>33.188062591141154</v>
      </c>
      <c r="BC842" s="270">
        <v>33.46756173918714</v>
      </c>
      <c r="BD842" s="270">
        <v>50.800147886309624</v>
      </c>
      <c r="BE842" s="270">
        <v>39.232444182726297</v>
      </c>
      <c r="BF842" s="270">
        <v>175.86545970533524</v>
      </c>
      <c r="BG842" s="26"/>
    </row>
    <row r="843" spans="1:59" s="96" customFormat="1" ht="12.75" x14ac:dyDescent="0.2">
      <c r="A843" s="13">
        <v>1.25</v>
      </c>
      <c r="B843" s="279">
        <v>880</v>
      </c>
      <c r="C843" s="408">
        <v>22.833019509127499</v>
      </c>
      <c r="D843" s="408">
        <v>27.942903024356301</v>
      </c>
      <c r="E843" s="408"/>
      <c r="F843" s="408">
        <v>6.4821198513289202</v>
      </c>
      <c r="G843" s="408"/>
      <c r="H843" s="408"/>
      <c r="I843" s="408">
        <v>41.161192570206303</v>
      </c>
      <c r="J843" s="408">
        <v>0.52675484133833195</v>
      </c>
      <c r="K843" s="408"/>
      <c r="L843" s="408"/>
      <c r="M843" s="408"/>
      <c r="N843" s="408"/>
      <c r="O843" s="411">
        <v>1.0540102036427199</v>
      </c>
      <c r="P843" s="417">
        <v>6.5586531363263596</v>
      </c>
      <c r="Q843" s="237">
        <v>70.538874811782776</v>
      </c>
      <c r="R843" s="237">
        <v>0</v>
      </c>
      <c r="S843" s="237">
        <v>16.437985788248561</v>
      </c>
      <c r="T843" s="237">
        <v>1.8073725836175041</v>
      </c>
      <c r="U843" s="237">
        <v>0.42673264573150199</v>
      </c>
      <c r="V843" s="237">
        <v>2.5674002042692683</v>
      </c>
      <c r="W843" s="237">
        <v>5.3578307028531285</v>
      </c>
      <c r="X843" s="412">
        <v>2.8638032634972626</v>
      </c>
      <c r="Y843" s="270">
        <v>0.54504564419104662</v>
      </c>
      <c r="Z843" s="270">
        <v>55.107965827269425</v>
      </c>
      <c r="AA843" s="270">
        <v>21230.305830751822</v>
      </c>
      <c r="AB843" s="270">
        <v>189.81672184767913</v>
      </c>
      <c r="AC843" s="270">
        <v>2.2214454568320301</v>
      </c>
      <c r="AD843" s="270">
        <v>0.65841722208592468</v>
      </c>
      <c r="AE843" s="270">
        <v>1.6912406145498542</v>
      </c>
      <c r="AF843" s="270">
        <v>7.7768795589387402E-2</v>
      </c>
      <c r="AG843" s="270">
        <v>14.320227853493391</v>
      </c>
      <c r="AH843" s="270">
        <v>34.357571581834456</v>
      </c>
      <c r="AI843" s="270">
        <v>4.5474925306014553</v>
      </c>
      <c r="AJ843" s="270">
        <v>8.3970429350868141</v>
      </c>
      <c r="AK843" s="270">
        <v>195.11244379705215</v>
      </c>
      <c r="AL843" s="270">
        <v>22.149551293121011</v>
      </c>
      <c r="AM843" s="270">
        <v>2.8155779314327858</v>
      </c>
      <c r="AN843" s="270">
        <v>114.380382945943</v>
      </c>
      <c r="AO843" s="270">
        <v>3.3875615629543647</v>
      </c>
      <c r="AP843" s="270">
        <v>1340.5549001332361</v>
      </c>
      <c r="AQ843" s="270">
        <v>0.88602450282183443</v>
      </c>
      <c r="AR843" s="270">
        <v>1.5482718222906795</v>
      </c>
      <c r="AS843" s="270">
        <v>0.17658626611863851</v>
      </c>
      <c r="AT843" s="270">
        <v>0.83804533534084236</v>
      </c>
      <c r="AU843" s="270">
        <v>3.623407939200022</v>
      </c>
      <c r="AV843" s="270">
        <v>0.13941068979795668</v>
      </c>
      <c r="AW843" s="270">
        <v>0.33606512384878973</v>
      </c>
      <c r="AX843" s="270">
        <v>4.4469336742983215E-2</v>
      </c>
      <c r="AY843" s="270">
        <v>0.27506200605643488</v>
      </c>
      <c r="AZ843" s="270">
        <v>4.0576284035481643E-2</v>
      </c>
      <c r="BA843" s="270">
        <v>16.920217114336857</v>
      </c>
      <c r="BB843" s="270">
        <v>32.936743814797723</v>
      </c>
      <c r="BC843" s="270">
        <v>33.76267130777525</v>
      </c>
      <c r="BD843" s="270">
        <v>50.973998433153149</v>
      </c>
      <c r="BE843" s="270">
        <v>38.884121176216468</v>
      </c>
      <c r="BF843" s="270">
        <v>173.11849952545438</v>
      </c>
      <c r="BG843" s="26"/>
    </row>
    <row r="844" spans="1:59" s="96" customFormat="1" ht="12.75" x14ac:dyDescent="0.2">
      <c r="A844" s="13">
        <v>1.3</v>
      </c>
      <c r="B844" s="279">
        <v>880</v>
      </c>
      <c r="C844" s="408">
        <v>22.450706464686501</v>
      </c>
      <c r="D844" s="408">
        <v>27.643566131693401</v>
      </c>
      <c r="E844" s="408"/>
      <c r="F844" s="408">
        <v>5.7219938494488902</v>
      </c>
      <c r="G844" s="408"/>
      <c r="H844" s="408"/>
      <c r="I844" s="408">
        <v>42.213883702775099</v>
      </c>
      <c r="J844" s="408">
        <v>0.91583962502355498</v>
      </c>
      <c r="K844" s="408"/>
      <c r="L844" s="408"/>
      <c r="M844" s="408"/>
      <c r="N844" s="408"/>
      <c r="O844" s="411">
        <v>1.0540102263725999</v>
      </c>
      <c r="P844" s="417">
        <v>6.6703404948253402</v>
      </c>
      <c r="Q844" s="237">
        <v>70.530465037129218</v>
      </c>
      <c r="R844" s="237">
        <v>0</v>
      </c>
      <c r="S844" s="237">
        <v>16.521284710068368</v>
      </c>
      <c r="T844" s="237">
        <v>1.6767177193605585</v>
      </c>
      <c r="U844" s="237">
        <v>0.40004392562695129</v>
      </c>
      <c r="V844" s="237">
        <v>2.4732076803480445</v>
      </c>
      <c r="W844" s="237">
        <v>5.4771742064156372</v>
      </c>
      <c r="X844" s="412">
        <v>2.9211067210512227</v>
      </c>
      <c r="Y844" s="270">
        <v>0.5556724133636366</v>
      </c>
      <c r="Z844" s="270">
        <v>56.146296403969934</v>
      </c>
      <c r="AA844" s="270">
        <v>21736.488243082538</v>
      </c>
      <c r="AB844" s="270">
        <v>197.52891044839825</v>
      </c>
      <c r="AC844" s="270">
        <v>2.2616520885739462</v>
      </c>
      <c r="AD844" s="270">
        <v>0.66985813463407617</v>
      </c>
      <c r="AE844" s="270">
        <v>1.6958503871518076</v>
      </c>
      <c r="AF844" s="270">
        <v>7.789767206848594E-2</v>
      </c>
      <c r="AG844" s="270">
        <v>14.662980066917097</v>
      </c>
      <c r="AH844" s="270">
        <v>35.027586467334338</v>
      </c>
      <c r="AI844" s="270">
        <v>4.614662786219383</v>
      </c>
      <c r="AJ844" s="270">
        <v>8.6709584244729587</v>
      </c>
      <c r="AK844" s="270">
        <v>212.12804206579841</v>
      </c>
      <c r="AL844" s="270">
        <v>22.392844326404237</v>
      </c>
      <c r="AM844" s="270">
        <v>2.7889301899281711</v>
      </c>
      <c r="AN844" s="270">
        <v>114.19861930009738</v>
      </c>
      <c r="AO844" s="270">
        <v>3.3902650795709008</v>
      </c>
      <c r="AP844" s="270">
        <v>1334.3431620912122</v>
      </c>
      <c r="AQ844" s="270">
        <v>0.89018062113455054</v>
      </c>
      <c r="AR844" s="270">
        <v>1.5195710492714904</v>
      </c>
      <c r="AS844" s="270">
        <v>0.17294973031643596</v>
      </c>
      <c r="AT844" s="270">
        <v>0.8197694419092888</v>
      </c>
      <c r="AU844" s="270">
        <v>3.5425393903052917</v>
      </c>
      <c r="AV844" s="270">
        <v>0.13627365538623715</v>
      </c>
      <c r="AW844" s="270">
        <v>0.32836159736254145</v>
      </c>
      <c r="AX844" s="270">
        <v>4.3438845950106976E-2</v>
      </c>
      <c r="AY844" s="270">
        <v>0.26864914813559382</v>
      </c>
      <c r="AZ844" s="270">
        <v>3.9626952834019069E-2</v>
      </c>
      <c r="BA844" s="270">
        <v>16.527167004768685</v>
      </c>
      <c r="BB844" s="270">
        <v>32.688704371671058</v>
      </c>
      <c r="BC844" s="270">
        <v>34.064939746223928</v>
      </c>
      <c r="BD844" s="270">
        <v>51.155969337857606</v>
      </c>
      <c r="BE844" s="270">
        <v>38.550680737016968</v>
      </c>
      <c r="BF844" s="270">
        <v>170.53685324458257</v>
      </c>
      <c r="BG844" s="26"/>
    </row>
    <row r="845" spans="1:59" s="96" customFormat="1" ht="12.75" x14ac:dyDescent="0.2">
      <c r="A845" s="13">
        <v>1.3500000000000101</v>
      </c>
      <c r="B845" s="279">
        <v>880</v>
      </c>
      <c r="C845" s="408">
        <v>21.984568040958699</v>
      </c>
      <c r="D845" s="408">
        <v>27.457060035245998</v>
      </c>
      <c r="E845" s="408"/>
      <c r="F845" s="408">
        <v>5.1395106718422596</v>
      </c>
      <c r="G845" s="408"/>
      <c r="H845" s="408"/>
      <c r="I845" s="408">
        <v>43.098544669725101</v>
      </c>
      <c r="J845" s="408">
        <v>1.2663063672767101</v>
      </c>
      <c r="K845" s="408"/>
      <c r="L845" s="408"/>
      <c r="M845" s="408"/>
      <c r="N845" s="408"/>
      <c r="O845" s="411">
        <v>1.0540102149512001</v>
      </c>
      <c r="P845" s="417">
        <v>6.8117718542856602</v>
      </c>
      <c r="Q845" s="237">
        <v>70.555366674366923</v>
      </c>
      <c r="R845" s="237">
        <v>0</v>
      </c>
      <c r="S845" s="237">
        <v>16.608285622319762</v>
      </c>
      <c r="T845" s="237">
        <v>1.5169049266893595</v>
      </c>
      <c r="U845" s="237">
        <v>0.36160871327815625</v>
      </c>
      <c r="V845" s="237">
        <v>2.4031104197993929</v>
      </c>
      <c r="W845" s="237">
        <v>5.5723631742347992</v>
      </c>
      <c r="X845" s="412">
        <v>2.9823604693116015</v>
      </c>
      <c r="Y845" s="270">
        <v>0.56843556071781631</v>
      </c>
      <c r="Z845" s="270">
        <v>57.403241207489053</v>
      </c>
      <c r="AA845" s="270">
        <v>22304.279601604765</v>
      </c>
      <c r="AB845" s="270">
        <v>205.16321406707144</v>
      </c>
      <c r="AC845" s="270">
        <v>2.3083707271894349</v>
      </c>
      <c r="AD845" s="270">
        <v>0.68359217708466768</v>
      </c>
      <c r="AE845" s="270">
        <v>1.700905065967889</v>
      </c>
      <c r="AF845" s="270">
        <v>7.8058625270987517E-2</v>
      </c>
      <c r="AG845" s="270">
        <v>15.035217875441431</v>
      </c>
      <c r="AH845" s="270">
        <v>35.761947635045885</v>
      </c>
      <c r="AI845" s="270">
        <v>4.6894518219405397</v>
      </c>
      <c r="AJ845" s="270">
        <v>8.947286670758583</v>
      </c>
      <c r="AK845" s="270">
        <v>227.98810808230886</v>
      </c>
      <c r="AL845" s="270">
        <v>22.677072096773337</v>
      </c>
      <c r="AM845" s="270">
        <v>2.7703695418949845</v>
      </c>
      <c r="AN845" s="270">
        <v>114.32459109487476</v>
      </c>
      <c r="AO845" s="270">
        <v>3.4005302730034437</v>
      </c>
      <c r="AP845" s="270">
        <v>1329.4753115054691</v>
      </c>
      <c r="AQ845" s="270">
        <v>0.8937074800191469</v>
      </c>
      <c r="AR845" s="270">
        <v>1.4969175703609594</v>
      </c>
      <c r="AS845" s="270">
        <v>0.17005430719674253</v>
      </c>
      <c r="AT845" s="270">
        <v>0.80516578024283747</v>
      </c>
      <c r="AU845" s="270">
        <v>3.4778450341999414</v>
      </c>
      <c r="AV845" s="270">
        <v>0.13376312860041206</v>
      </c>
      <c r="AW845" s="270">
        <v>0.32219225899671494</v>
      </c>
      <c r="AX845" s="270">
        <v>4.2613348230215849E-2</v>
      </c>
      <c r="AY845" s="270">
        <v>0.26351159754870673</v>
      </c>
      <c r="AZ845" s="270">
        <v>3.8866445012806776E-2</v>
      </c>
      <c r="BA845" s="270">
        <v>16.212324935362176</v>
      </c>
      <c r="BB845" s="270">
        <v>32.491116350352698</v>
      </c>
      <c r="BC845" s="270">
        <v>34.27574676159476</v>
      </c>
      <c r="BD845" s="270">
        <v>51.324053112092741</v>
      </c>
      <c r="BE845" s="270">
        <v>38.262305730132937</v>
      </c>
      <c r="BF845" s="270">
        <v>168.49016217946394</v>
      </c>
      <c r="BG845" s="26"/>
    </row>
    <row r="846" spans="1:59" s="96" customFormat="1" ht="12.75" x14ac:dyDescent="0.2">
      <c r="A846" s="13">
        <v>1.4</v>
      </c>
      <c r="B846" s="279">
        <v>880</v>
      </c>
      <c r="C846" s="408">
        <v>21.573736467138598</v>
      </c>
      <c r="D846" s="408">
        <v>27.3080936551146</v>
      </c>
      <c r="E846" s="408"/>
      <c r="F846" s="408">
        <v>4.5113156108406098</v>
      </c>
      <c r="G846" s="408"/>
      <c r="H846" s="408"/>
      <c r="I846" s="408">
        <v>43.937894514066997</v>
      </c>
      <c r="J846" s="408">
        <v>1.61494953827791</v>
      </c>
      <c r="K846" s="408"/>
      <c r="L846" s="408"/>
      <c r="M846" s="408"/>
      <c r="N846" s="408"/>
      <c r="O846" s="411">
        <v>1.05401021456128</v>
      </c>
      <c r="P846" s="417">
        <v>6.9414890766933501</v>
      </c>
      <c r="Q846" s="237">
        <v>70.545810166615311</v>
      </c>
      <c r="R846" s="237">
        <v>0</v>
      </c>
      <c r="S846" s="237">
        <v>16.691564823841652</v>
      </c>
      <c r="T846" s="237">
        <v>1.3949410856678188</v>
      </c>
      <c r="U846" s="237">
        <v>0.33311401586735379</v>
      </c>
      <c r="V846" s="237">
        <v>2.3351451734441682</v>
      </c>
      <c r="W846" s="237">
        <v>5.665268028787299</v>
      </c>
      <c r="X846" s="412">
        <v>3.0341567057763958</v>
      </c>
      <c r="Y846" s="270">
        <v>0.58044211554825476</v>
      </c>
      <c r="Z846" s="270">
        <v>58.57873426463879</v>
      </c>
      <c r="AA846" s="270">
        <v>22858.610645444016</v>
      </c>
      <c r="AB846" s="270">
        <v>213.3378757028409</v>
      </c>
      <c r="AC846" s="270">
        <v>2.3519966288937013</v>
      </c>
      <c r="AD846" s="270">
        <v>0.69641818501044728</v>
      </c>
      <c r="AE846" s="270">
        <v>1.7056076492215599</v>
      </c>
      <c r="AF846" s="270">
        <v>7.8201364210459617E-2</v>
      </c>
      <c r="AG846" s="270">
        <v>15.403131522744758</v>
      </c>
      <c r="AH846" s="270">
        <v>36.478083388381833</v>
      </c>
      <c r="AI846" s="270">
        <v>4.7611156729873816</v>
      </c>
      <c r="AJ846" s="270">
        <v>9.2351548450897898</v>
      </c>
      <c r="AK846" s="270">
        <v>247.55906462357814</v>
      </c>
      <c r="AL846" s="270">
        <v>22.945271278722817</v>
      </c>
      <c r="AM846" s="270">
        <v>2.7523691454969867</v>
      </c>
      <c r="AN846" s="270">
        <v>114.38305855177335</v>
      </c>
      <c r="AO846" s="270">
        <v>3.4083032999063336</v>
      </c>
      <c r="AP846" s="270">
        <v>1324.7813470462422</v>
      </c>
      <c r="AQ846" s="270">
        <v>0.89809775941406245</v>
      </c>
      <c r="AR846" s="270">
        <v>1.4758680977034653</v>
      </c>
      <c r="AS846" s="270">
        <v>0.16738098399850609</v>
      </c>
      <c r="AT846" s="270">
        <v>0.79173056117750973</v>
      </c>
      <c r="AU846" s="270">
        <v>3.4184147468550772</v>
      </c>
      <c r="AV846" s="270">
        <v>0.13145808129982367</v>
      </c>
      <c r="AW846" s="270">
        <v>0.31653465580534013</v>
      </c>
      <c r="AX846" s="270">
        <v>4.185685428237397E-2</v>
      </c>
      <c r="AY846" s="270">
        <v>0.25880531410776786</v>
      </c>
      <c r="AZ846" s="270">
        <v>3.8169923059446866E-2</v>
      </c>
      <c r="BA846" s="270">
        <v>15.923924666089299</v>
      </c>
      <c r="BB846" s="270">
        <v>32.293603576190591</v>
      </c>
      <c r="BC846" s="270">
        <v>34.468672589062628</v>
      </c>
      <c r="BD846" s="270">
        <v>51.491177007310604</v>
      </c>
      <c r="BE846" s="270">
        <v>37.975884591048519</v>
      </c>
      <c r="BF846" s="270">
        <v>166.54827409372814</v>
      </c>
      <c r="BG846" s="26"/>
    </row>
    <row r="847" spans="1:59" s="96" customFormat="1" ht="12.75" x14ac:dyDescent="0.2">
      <c r="A847" s="13">
        <v>1.45</v>
      </c>
      <c r="B847" s="279">
        <v>880</v>
      </c>
      <c r="C847" s="408">
        <v>21.207372535943801</v>
      </c>
      <c r="D847" s="408">
        <v>27.329247799213199</v>
      </c>
      <c r="E847" s="408"/>
      <c r="F847" s="408">
        <v>3.9380208345402701</v>
      </c>
      <c r="G847" s="408"/>
      <c r="H847" s="408"/>
      <c r="I847" s="408">
        <v>44.539887314281003</v>
      </c>
      <c r="J847" s="408">
        <v>1.9314613138743699</v>
      </c>
      <c r="K847" s="408"/>
      <c r="L847" s="408"/>
      <c r="M847" s="408"/>
      <c r="N847" s="408"/>
      <c r="O847" s="411">
        <v>1.05401020214751</v>
      </c>
      <c r="P847" s="417">
        <v>7.0614053508377301</v>
      </c>
      <c r="Q847" s="237">
        <v>70.516649758570438</v>
      </c>
      <c r="R847" s="237">
        <v>0</v>
      </c>
      <c r="S847" s="237">
        <v>16.748569894469476</v>
      </c>
      <c r="T847" s="237">
        <v>1.3228574460230045</v>
      </c>
      <c r="U847" s="237">
        <v>0.31392756086478879</v>
      </c>
      <c r="V847" s="237">
        <v>2.2776332242636959</v>
      </c>
      <c r="W847" s="237">
        <v>5.7308915310586777</v>
      </c>
      <c r="X847" s="412">
        <v>3.0894705847499311</v>
      </c>
      <c r="Y847" s="270">
        <v>0.5916057480929493</v>
      </c>
      <c r="Z847" s="270">
        <v>59.666860194566624</v>
      </c>
      <c r="AA847" s="270">
        <v>23379.730050932678</v>
      </c>
      <c r="AB847" s="270">
        <v>221.30579928774813</v>
      </c>
      <c r="AC847" s="270">
        <v>2.3910052562635169</v>
      </c>
      <c r="AD847" s="270">
        <v>0.7082622421143876</v>
      </c>
      <c r="AE847" s="270">
        <v>1.7098941933418195</v>
      </c>
      <c r="AF847" s="270">
        <v>7.83321452224707E-2</v>
      </c>
      <c r="AG847" s="270">
        <v>15.749611931688245</v>
      </c>
      <c r="AH847" s="270">
        <v>37.15081488697659</v>
      </c>
      <c r="AI847" s="270">
        <v>4.8281283435565463</v>
      </c>
      <c r="AJ847" s="270">
        <v>9.5120688474238513</v>
      </c>
      <c r="AK847" s="270">
        <v>268.54403773656799</v>
      </c>
      <c r="AL847" s="270">
        <v>23.202038484811599</v>
      </c>
      <c r="AM847" s="270">
        <v>2.7415949929125607</v>
      </c>
      <c r="AN847" s="270">
        <v>114.5630632588402</v>
      </c>
      <c r="AO847" s="270">
        <v>3.4172958349047859</v>
      </c>
      <c r="AP847" s="270">
        <v>1321.4927019323675</v>
      </c>
      <c r="AQ847" s="270">
        <v>0.90373782504809008</v>
      </c>
      <c r="AR847" s="270">
        <v>1.4613741026221982</v>
      </c>
      <c r="AS847" s="270">
        <v>0.16552706286350727</v>
      </c>
      <c r="AT847" s="270">
        <v>0.78239192042657313</v>
      </c>
      <c r="AU847" s="270">
        <v>3.3770843147288732</v>
      </c>
      <c r="AV847" s="270">
        <v>0.12985483000406886</v>
      </c>
      <c r="AW847" s="270">
        <v>0.31259926310156061</v>
      </c>
      <c r="AX847" s="270">
        <v>4.1330703834713531E-2</v>
      </c>
      <c r="AY847" s="270">
        <v>0.2555325870873511</v>
      </c>
      <c r="AZ847" s="270">
        <v>3.7685653998658995E-2</v>
      </c>
      <c r="BA847" s="270">
        <v>15.723560640157604</v>
      </c>
      <c r="BB847" s="270">
        <v>32.133857961948046</v>
      </c>
      <c r="BC847" s="270">
        <v>34.54057128429173</v>
      </c>
      <c r="BD847" s="270">
        <v>51.644347385689784</v>
      </c>
      <c r="BE847" s="270">
        <v>37.723393405756958</v>
      </c>
      <c r="BF847" s="270">
        <v>165.14358094757605</v>
      </c>
      <c r="BG847" s="26"/>
    </row>
    <row r="848" spans="1:59" s="96" customFormat="1" ht="12.75" x14ac:dyDescent="0.2">
      <c r="A848" s="13">
        <v>1.5</v>
      </c>
      <c r="B848" s="279">
        <v>880</v>
      </c>
      <c r="C848" s="408">
        <v>20.8565315088067</v>
      </c>
      <c r="D848" s="408">
        <v>27.321928005209799</v>
      </c>
      <c r="E848" s="408"/>
      <c r="F848" s="408">
        <v>3.3656083916719299</v>
      </c>
      <c r="G848" s="408"/>
      <c r="H848" s="408"/>
      <c r="I848" s="408">
        <v>45.157809763732899</v>
      </c>
      <c r="J848" s="408">
        <v>2.24411211339575</v>
      </c>
      <c r="K848" s="408"/>
      <c r="L848" s="408"/>
      <c r="M848" s="408"/>
      <c r="N848" s="408"/>
      <c r="O848" s="411">
        <v>1.05401021718291</v>
      </c>
      <c r="P848" s="417">
        <v>7.1801898889000704</v>
      </c>
      <c r="Q848" s="237">
        <v>70.484395201081284</v>
      </c>
      <c r="R848" s="237">
        <v>0</v>
      </c>
      <c r="S848" s="237">
        <v>16.818344213351896</v>
      </c>
      <c r="T848" s="237">
        <v>1.2361827198667952</v>
      </c>
      <c r="U848" s="237">
        <v>0.29279915448317684</v>
      </c>
      <c r="V848" s="237">
        <v>2.2162475606056615</v>
      </c>
      <c r="W848" s="237">
        <v>5.8039824796758657</v>
      </c>
      <c r="X848" s="412">
        <v>3.1480486709352982</v>
      </c>
      <c r="Y848" s="270">
        <v>0.6027661597921542</v>
      </c>
      <c r="Z848" s="270">
        <v>60.752679610651803</v>
      </c>
      <c r="AA848" s="270">
        <v>23908.042256480716</v>
      </c>
      <c r="AB848" s="270">
        <v>229.73924141356142</v>
      </c>
      <c r="AC848" s="270">
        <v>2.430066350271554</v>
      </c>
      <c r="AD848" s="270">
        <v>0.7200506181271461</v>
      </c>
      <c r="AE848" s="270">
        <v>1.7140565434305106</v>
      </c>
      <c r="AF848" s="270">
        <v>7.8457302214013688E-2</v>
      </c>
      <c r="AG848" s="270">
        <v>16.101683072263828</v>
      </c>
      <c r="AH848" s="270">
        <v>37.827396548560472</v>
      </c>
      <c r="AI848" s="270">
        <v>4.8947667279354983</v>
      </c>
      <c r="AJ848" s="270">
        <v>9.7999193367985065</v>
      </c>
      <c r="AK848" s="270">
        <v>293.28072683341389</v>
      </c>
      <c r="AL848" s="270">
        <v>23.453865544020999</v>
      </c>
      <c r="AM848" s="270">
        <v>2.7299945292536707</v>
      </c>
      <c r="AN848" s="270">
        <v>114.69993456123528</v>
      </c>
      <c r="AO848" s="270">
        <v>3.4252817924217083</v>
      </c>
      <c r="AP848" s="270">
        <v>1318.0987852399805</v>
      </c>
      <c r="AQ848" s="270">
        <v>0.90917503782350106</v>
      </c>
      <c r="AR848" s="270">
        <v>1.4466974247907691</v>
      </c>
      <c r="AS848" s="270">
        <v>0.16366066744819918</v>
      </c>
      <c r="AT848" s="270">
        <v>0.773017155873165</v>
      </c>
      <c r="AU848" s="270">
        <v>3.3356378239879114</v>
      </c>
      <c r="AV848" s="270">
        <v>0.12824766085261957</v>
      </c>
      <c r="AW848" s="270">
        <v>0.30865726489367007</v>
      </c>
      <c r="AX848" s="270">
        <v>4.0803881788748629E-2</v>
      </c>
      <c r="AY848" s="270">
        <v>0.25225631535227444</v>
      </c>
      <c r="AZ848" s="270">
        <v>3.7200899913583087E-2</v>
      </c>
      <c r="BA848" s="270">
        <v>15.522910341117925</v>
      </c>
      <c r="BB848" s="270">
        <v>31.974546206560028</v>
      </c>
      <c r="BC848" s="270">
        <v>34.631736686704038</v>
      </c>
      <c r="BD848" s="270">
        <v>51.796272869620076</v>
      </c>
      <c r="BE848" s="270">
        <v>37.477758762114981</v>
      </c>
      <c r="BF848" s="270">
        <v>163.72838685769835</v>
      </c>
      <c r="BG848" s="26"/>
    </row>
    <row r="849" spans="1:59" s="96" customFormat="1" ht="12.75" x14ac:dyDescent="0.2">
      <c r="A849" s="13">
        <v>1.55</v>
      </c>
      <c r="B849" s="279">
        <v>880</v>
      </c>
      <c r="C849" s="408">
        <v>20.369264396348601</v>
      </c>
      <c r="D849" s="408">
        <v>27.4925154138827</v>
      </c>
      <c r="E849" s="408"/>
      <c r="F849" s="408">
        <v>2.8791143035603701</v>
      </c>
      <c r="G849" s="408"/>
      <c r="H849" s="408"/>
      <c r="I849" s="408">
        <v>45.644059642781798</v>
      </c>
      <c r="J849" s="408">
        <v>2.56103602772491</v>
      </c>
      <c r="K849" s="408"/>
      <c r="L849" s="408"/>
      <c r="M849" s="408"/>
      <c r="N849" s="408"/>
      <c r="O849" s="411">
        <v>1.05401021570166</v>
      </c>
      <c r="P849" s="417">
        <v>7.3519517888589601</v>
      </c>
      <c r="Q849" s="237">
        <v>70.525075550857579</v>
      </c>
      <c r="R849" s="237">
        <v>0</v>
      </c>
      <c r="S849" s="237">
        <v>16.883746043692657</v>
      </c>
      <c r="T849" s="237">
        <v>1.0959631234263796</v>
      </c>
      <c r="U849" s="237">
        <v>0.26243159672775845</v>
      </c>
      <c r="V849" s="237">
        <v>2.1299303191691226</v>
      </c>
      <c r="W849" s="237">
        <v>5.8640055015229304</v>
      </c>
      <c r="X849" s="412">
        <v>3.2388478646035814</v>
      </c>
      <c r="Y849" s="270">
        <v>0.61816838248125527</v>
      </c>
      <c r="Z849" s="270">
        <v>62.260743211126716</v>
      </c>
      <c r="AA849" s="270">
        <v>24592.195177891081</v>
      </c>
      <c r="AB849" s="270">
        <v>239.33032320621248</v>
      </c>
      <c r="AC849" s="270">
        <v>2.4817986519890964</v>
      </c>
      <c r="AD849" s="270">
        <v>0.73628395791758261</v>
      </c>
      <c r="AE849" s="270">
        <v>1.7193258846096013</v>
      </c>
      <c r="AF849" s="270">
        <v>7.8634958874193556E-2</v>
      </c>
      <c r="AG849" s="270">
        <v>16.543147852390529</v>
      </c>
      <c r="AH849" s="270">
        <v>38.684402231571788</v>
      </c>
      <c r="AI849" s="270">
        <v>4.9804454422328091</v>
      </c>
      <c r="AJ849" s="270">
        <v>10.134645077760798</v>
      </c>
      <c r="AK849" s="270">
        <v>319.61014141488306</v>
      </c>
      <c r="AL849" s="270">
        <v>23.793934561318988</v>
      </c>
      <c r="AM849" s="270">
        <v>2.7259976646863668</v>
      </c>
      <c r="AN849" s="270">
        <v>115.21741252145982</v>
      </c>
      <c r="AO849" s="270">
        <v>3.4429572978477951</v>
      </c>
      <c r="AP849" s="270">
        <v>1315.7994803895829</v>
      </c>
      <c r="AQ849" s="270">
        <v>0.91547061773275862</v>
      </c>
      <c r="AR849" s="270">
        <v>1.4361675768848428</v>
      </c>
      <c r="AS849" s="270">
        <v>0.16227478688561889</v>
      </c>
      <c r="AT849" s="270">
        <v>0.76595486967628645</v>
      </c>
      <c r="AU849" s="270">
        <v>3.3042643868095523</v>
      </c>
      <c r="AV849" s="270">
        <v>0.12702918039077901</v>
      </c>
      <c r="AW849" s="270">
        <v>0.30565943702386661</v>
      </c>
      <c r="AX849" s="270">
        <v>4.0402684366136192E-2</v>
      </c>
      <c r="AY849" s="270">
        <v>0.24976001328974146</v>
      </c>
      <c r="AZ849" s="270">
        <v>3.6831535287521887E-2</v>
      </c>
      <c r="BA849" s="270">
        <v>15.370263583457659</v>
      </c>
      <c r="BB849" s="270">
        <v>31.841477871758798</v>
      </c>
      <c r="BC849" s="270">
        <v>34.593226912367442</v>
      </c>
      <c r="BD849" s="270">
        <v>51.954449705665688</v>
      </c>
      <c r="BE849" s="270">
        <v>37.233061306781465</v>
      </c>
      <c r="BF849" s="270">
        <v>162.66071062235972</v>
      </c>
      <c r="BG849" s="26"/>
    </row>
    <row r="850" spans="1:59" s="96" customFormat="1" ht="12.75" x14ac:dyDescent="0.2">
      <c r="A850" s="13">
        <v>1.6</v>
      </c>
      <c r="B850" s="279">
        <v>880</v>
      </c>
      <c r="C850" s="408">
        <v>19.963707888244599</v>
      </c>
      <c r="D850" s="408">
        <v>27.679475315298198</v>
      </c>
      <c r="E850" s="408"/>
      <c r="F850" s="408">
        <v>2.3319481805703299</v>
      </c>
      <c r="G850" s="408"/>
      <c r="H850" s="408"/>
      <c r="I850" s="408">
        <v>46.1037587252127</v>
      </c>
      <c r="J850" s="408">
        <v>2.86709967299202</v>
      </c>
      <c r="K850" s="408"/>
      <c r="L850" s="408"/>
      <c r="M850" s="408"/>
      <c r="N850" s="408"/>
      <c r="O850" s="411">
        <v>1.05401021768212</v>
      </c>
      <c r="P850" s="417">
        <v>7.5013041645648197</v>
      </c>
      <c r="Q850" s="237">
        <v>70.520589119120274</v>
      </c>
      <c r="R850" s="237">
        <v>0</v>
      </c>
      <c r="S850" s="237">
        <v>16.943609541263083</v>
      </c>
      <c r="T850" s="237">
        <v>1.0027226674213174</v>
      </c>
      <c r="U850" s="237">
        <v>0.2413096654623996</v>
      </c>
      <c r="V850" s="237">
        <v>2.0643613242148562</v>
      </c>
      <c r="W850" s="237">
        <v>5.9095294174643946</v>
      </c>
      <c r="X850" s="412">
        <v>3.3178782650536855</v>
      </c>
      <c r="Y850" s="270">
        <v>0.63198315171940755</v>
      </c>
      <c r="Z850" s="270">
        <v>63.602779774095083</v>
      </c>
      <c r="AA850" s="270">
        <v>25235.482315178171</v>
      </c>
      <c r="AB850" s="270">
        <v>249.53359153559987</v>
      </c>
      <c r="AC850" s="270">
        <v>2.5274667653870311</v>
      </c>
      <c r="AD850" s="270">
        <v>0.75070544072759748</v>
      </c>
      <c r="AE850" s="270">
        <v>1.7240233677907064</v>
      </c>
      <c r="AF850" s="270">
        <v>7.8784154665730785E-2</v>
      </c>
      <c r="AG850" s="270">
        <v>16.965098083220628</v>
      </c>
      <c r="AH850" s="270">
        <v>39.490111154170869</v>
      </c>
      <c r="AI850" s="270">
        <v>5.0592383734908699</v>
      </c>
      <c r="AJ850" s="270">
        <v>10.47787119504294</v>
      </c>
      <c r="AK850" s="270">
        <v>354.16444262653192</v>
      </c>
      <c r="AL850" s="270">
        <v>24.101366959761837</v>
      </c>
      <c r="AM850" s="270">
        <v>2.7210364241831817</v>
      </c>
      <c r="AN850" s="270">
        <v>115.59981508693218</v>
      </c>
      <c r="AO850" s="270">
        <v>3.4562989492326763</v>
      </c>
      <c r="AP850" s="270">
        <v>1313.4673497031865</v>
      </c>
      <c r="AQ850" s="270">
        <v>0.92259919093263409</v>
      </c>
      <c r="AR850" s="270">
        <v>1.4260777778855345</v>
      </c>
      <c r="AS850" s="270">
        <v>0.16096426092127075</v>
      </c>
      <c r="AT850" s="270">
        <v>0.75931987505708987</v>
      </c>
      <c r="AU850" s="270">
        <v>3.2748628372283362</v>
      </c>
      <c r="AV850" s="270">
        <v>0.12588826404677911</v>
      </c>
      <c r="AW850" s="270">
        <v>0.30285782848274878</v>
      </c>
      <c r="AX850" s="270">
        <v>4.0028148146613235E-2</v>
      </c>
      <c r="AY850" s="270">
        <v>0.24743090397455644</v>
      </c>
      <c r="AZ850" s="270">
        <v>3.648700245886119E-2</v>
      </c>
      <c r="BA850" s="270">
        <v>15.227861437880767</v>
      </c>
      <c r="BB850" s="270">
        <v>31.701210500296199</v>
      </c>
      <c r="BC850" s="270">
        <v>34.548795774146875</v>
      </c>
      <c r="BD850" s="270">
        <v>52.106064242241757</v>
      </c>
      <c r="BE850" s="270">
        <v>36.986881502707526</v>
      </c>
      <c r="BF850" s="270">
        <v>161.60579200951705</v>
      </c>
      <c r="BG850" s="26"/>
    </row>
    <row r="851" spans="1:59" s="96" customFormat="1" ht="12.75" x14ac:dyDescent="0.2">
      <c r="A851" s="13">
        <v>1.65</v>
      </c>
      <c r="B851" s="279">
        <v>880</v>
      </c>
      <c r="C851" s="408">
        <v>19.570285485144002</v>
      </c>
      <c r="D851" s="408">
        <v>27.998101048986101</v>
      </c>
      <c r="E851" s="408"/>
      <c r="F851" s="408">
        <v>1.72465639221911</v>
      </c>
      <c r="G851" s="408"/>
      <c r="H851" s="408"/>
      <c r="I851" s="408">
        <v>46.478162995797</v>
      </c>
      <c r="J851" s="408">
        <v>3.1747838768544101</v>
      </c>
      <c r="K851" s="408"/>
      <c r="L851" s="408"/>
      <c r="M851" s="408"/>
      <c r="N851" s="408"/>
      <c r="O851" s="411">
        <v>1.0540102009993999</v>
      </c>
      <c r="P851" s="417">
        <v>7.6521039177045402</v>
      </c>
      <c r="Q851" s="237">
        <v>70.514398789030096</v>
      </c>
      <c r="R851" s="237">
        <v>0</v>
      </c>
      <c r="S851" s="237">
        <v>16.987425421511499</v>
      </c>
      <c r="T851" s="237">
        <v>0.92470669854110843</v>
      </c>
      <c r="U851" s="237">
        <v>0.22111584940396636</v>
      </c>
      <c r="V851" s="237">
        <v>2.0062339507057079</v>
      </c>
      <c r="W851" s="237">
        <v>5.9227688120148985</v>
      </c>
      <c r="X851" s="412">
        <v>3.4233504787926998</v>
      </c>
      <c r="Y851" s="270">
        <v>0.64619332449870792</v>
      </c>
      <c r="Z851" s="270">
        <v>64.973723580336468</v>
      </c>
      <c r="AA851" s="270">
        <v>25916.685800342697</v>
      </c>
      <c r="AB851" s="270">
        <v>261.22951675571977</v>
      </c>
      <c r="AC851" s="270">
        <v>2.5726860722158276</v>
      </c>
      <c r="AD851" s="270">
        <v>0.76539515812501757</v>
      </c>
      <c r="AE851" s="270">
        <v>1.728789943597288</v>
      </c>
      <c r="AF851" s="270">
        <v>7.8931697949781415E-2</v>
      </c>
      <c r="AG851" s="270">
        <v>17.415459828728011</v>
      </c>
      <c r="AH851" s="270">
        <v>40.341633207032501</v>
      </c>
      <c r="AI851" s="270">
        <v>5.1413076289074819</v>
      </c>
      <c r="AJ851" s="270">
        <v>10.861177506276279</v>
      </c>
      <c r="AK851" s="270">
        <v>401.75042427175043</v>
      </c>
      <c r="AL851" s="270">
        <v>24.423411250559873</v>
      </c>
      <c r="AM851" s="270">
        <v>2.7186990009153491</v>
      </c>
      <c r="AN851" s="270">
        <v>116.03230342251223</v>
      </c>
      <c r="AO851" s="270">
        <v>3.4698353698855207</v>
      </c>
      <c r="AP851" s="270">
        <v>1311.5659509033469</v>
      </c>
      <c r="AQ851" s="270">
        <v>0.93166301292949549</v>
      </c>
      <c r="AR851" s="270">
        <v>1.41809655063534</v>
      </c>
      <c r="AS851" s="270">
        <v>0.15991529244428421</v>
      </c>
      <c r="AT851" s="270">
        <v>0.75399044730229992</v>
      </c>
      <c r="AU851" s="270">
        <v>3.2512304746686462</v>
      </c>
      <c r="AV851" s="270">
        <v>0.12497106169223691</v>
      </c>
      <c r="AW851" s="270">
        <v>0.30060565076432511</v>
      </c>
      <c r="AX851" s="270">
        <v>3.9727155402409071E-2</v>
      </c>
      <c r="AY851" s="270">
        <v>0.24555979069153425</v>
      </c>
      <c r="AZ851" s="270">
        <v>3.6210315688159633E-2</v>
      </c>
      <c r="BA851" s="270">
        <v>15.113681361182454</v>
      </c>
      <c r="BB851" s="270">
        <v>31.557284694091489</v>
      </c>
      <c r="BC851" s="270">
        <v>34.421383632710459</v>
      </c>
      <c r="BD851" s="270">
        <v>52.258279367669537</v>
      </c>
      <c r="BE851" s="270">
        <v>36.723760344878798</v>
      </c>
      <c r="BF851" s="270">
        <v>160.68542452693043</v>
      </c>
      <c r="BG851" s="26"/>
    </row>
    <row r="852" spans="1:59" s="96" customFormat="1" ht="12.75" x14ac:dyDescent="0.2">
      <c r="A852" s="13">
        <v>1.7</v>
      </c>
      <c r="B852" s="279">
        <v>880</v>
      </c>
      <c r="C852" s="408">
        <v>19.201693772006902</v>
      </c>
      <c r="D852" s="408">
        <v>28.329744322576701</v>
      </c>
      <c r="E852" s="408"/>
      <c r="F852" s="408">
        <v>1.1004308212302201</v>
      </c>
      <c r="G852" s="408"/>
      <c r="H852" s="408"/>
      <c r="I852" s="408">
        <v>46.8352788135387</v>
      </c>
      <c r="J852" s="408">
        <v>3.4788420665254498</v>
      </c>
      <c r="K852" s="408"/>
      <c r="L852" s="408"/>
      <c r="M852" s="408"/>
      <c r="N852" s="408"/>
      <c r="O852" s="411">
        <v>1.05401020412207</v>
      </c>
      <c r="P852" s="417">
        <v>7.7989917934357003</v>
      </c>
      <c r="Q852" s="237">
        <v>70.499708400406632</v>
      </c>
      <c r="R852" s="237">
        <v>0</v>
      </c>
      <c r="S852" s="237">
        <v>17.022938683648004</v>
      </c>
      <c r="T852" s="237">
        <v>0.86584935812787822</v>
      </c>
      <c r="U852" s="237">
        <v>0.20537855531596391</v>
      </c>
      <c r="V852" s="237">
        <v>1.9465924279336788</v>
      </c>
      <c r="W852" s="237">
        <v>5.9344116517732823</v>
      </c>
      <c r="X852" s="412">
        <v>3.525120922794553</v>
      </c>
      <c r="Y852" s="270">
        <v>0.66025966443009887</v>
      </c>
      <c r="Z852" s="270">
        <v>66.324447199617651</v>
      </c>
      <c r="AA852" s="270">
        <v>26607.782105836144</v>
      </c>
      <c r="AB852" s="270">
        <v>273.97291917537041</v>
      </c>
      <c r="AC852" s="270">
        <v>2.6167460205379434</v>
      </c>
      <c r="AD852" s="270">
        <v>0.77982722410841576</v>
      </c>
      <c r="AE852" s="270">
        <v>1.7333968780459115</v>
      </c>
      <c r="AF852" s="270">
        <v>7.9071003198989312E-2</v>
      </c>
      <c r="AG852" s="270">
        <v>17.875014159421621</v>
      </c>
      <c r="AH852" s="270">
        <v>41.200217361064766</v>
      </c>
      <c r="AI852" s="270">
        <v>5.2228645957888293</v>
      </c>
      <c r="AJ852" s="270">
        <v>11.267737388946584</v>
      </c>
      <c r="AK852" s="270">
        <v>465.54400843253296</v>
      </c>
      <c r="AL852" s="270">
        <v>24.741052447991635</v>
      </c>
      <c r="AM852" s="270">
        <v>2.7163810290670218</v>
      </c>
      <c r="AN852" s="270">
        <v>116.43336546430338</v>
      </c>
      <c r="AO852" s="270">
        <v>3.4822310121137212</v>
      </c>
      <c r="AP852" s="270">
        <v>1309.7131017148465</v>
      </c>
      <c r="AQ852" s="270">
        <v>0.94121706839396002</v>
      </c>
      <c r="AR852" s="270">
        <v>1.4105134761613174</v>
      </c>
      <c r="AS852" s="270">
        <v>0.15892226722288297</v>
      </c>
      <c r="AT852" s="270">
        <v>0.74895584382022806</v>
      </c>
      <c r="AU852" s="270">
        <v>3.2289253961383109</v>
      </c>
      <c r="AV852" s="270">
        <v>0.12410564598338764</v>
      </c>
      <c r="AW852" s="270">
        <v>0.2984822348849725</v>
      </c>
      <c r="AX852" s="270">
        <v>3.9443499774830776E-2</v>
      </c>
      <c r="AY852" s="270">
        <v>0.24379690996359379</v>
      </c>
      <c r="AZ852" s="270">
        <v>3.59496718604118E-2</v>
      </c>
      <c r="BA852" s="270">
        <v>15.006131831538605</v>
      </c>
      <c r="BB852" s="270">
        <v>31.413444529373031</v>
      </c>
      <c r="BC852" s="270">
        <v>34.287610922457127</v>
      </c>
      <c r="BD852" s="270">
        <v>52.408965194441393</v>
      </c>
      <c r="BE852" s="270">
        <v>36.463646128121354</v>
      </c>
      <c r="BF852" s="270">
        <v>159.79339137870798</v>
      </c>
      <c r="BG852" s="26"/>
    </row>
    <row r="853" spans="1:59" s="96" customFormat="1" ht="12.75" x14ac:dyDescent="0.2">
      <c r="A853" s="13">
        <v>1.7500000000000098</v>
      </c>
      <c r="B853" s="279">
        <v>879.99999999999</v>
      </c>
      <c r="C853" s="408">
        <v>18.811490923310199</v>
      </c>
      <c r="D853" s="408">
        <v>28.8287459607449</v>
      </c>
      <c r="E853" s="408"/>
      <c r="F853" s="408">
        <v>0.203962613090902</v>
      </c>
      <c r="G853" s="408"/>
      <c r="H853" s="408"/>
      <c r="I853" s="408">
        <v>47.139417931127802</v>
      </c>
      <c r="J853" s="408">
        <v>3.8096226021329498</v>
      </c>
      <c r="K853" s="408"/>
      <c r="L853" s="408"/>
      <c r="M853" s="408"/>
      <c r="N853" s="408"/>
      <c r="O853" s="411">
        <v>1.0540102115122101</v>
      </c>
      <c r="P853" s="417">
        <v>7.9607650977882596</v>
      </c>
      <c r="Q853" s="237">
        <v>70.484177862691041</v>
      </c>
      <c r="R853" s="237">
        <v>0</v>
      </c>
      <c r="S853" s="237">
        <v>17.082696440863376</v>
      </c>
      <c r="T853" s="237">
        <v>0.79261190665009529</v>
      </c>
      <c r="U853" s="237">
        <v>0.18898795009369224</v>
      </c>
      <c r="V853" s="237">
        <v>1.8990917039097179</v>
      </c>
      <c r="W853" s="237">
        <v>5.9511134943151944</v>
      </c>
      <c r="X853" s="412">
        <v>3.6013206414768772</v>
      </c>
      <c r="Y853" s="270">
        <v>0.67655263509898622</v>
      </c>
      <c r="Z853" s="270">
        <v>67.868616698525557</v>
      </c>
      <c r="AA853" s="270">
        <v>27465.423285421537</v>
      </c>
      <c r="AB853" s="270">
        <v>292.478654947878</v>
      </c>
      <c r="AC853" s="270">
        <v>2.6659635277016931</v>
      </c>
      <c r="AD853" s="270">
        <v>0.79640784170069712</v>
      </c>
      <c r="AE853" s="270">
        <v>1.7388407422847429</v>
      </c>
      <c r="AF853" s="270">
        <v>7.9224503566880641E-2</v>
      </c>
      <c r="AG853" s="270">
        <v>18.460695811168922</v>
      </c>
      <c r="AH853" s="270">
        <v>42.283237757872712</v>
      </c>
      <c r="AI853" s="270">
        <v>5.3244711189163825</v>
      </c>
      <c r="AJ853" s="270">
        <v>11.832937284069068</v>
      </c>
      <c r="AK853" s="270">
        <v>599.34737937233501</v>
      </c>
      <c r="AL853" s="270">
        <v>25.138294631865357</v>
      </c>
      <c r="AM853" s="270">
        <v>2.7174956869325122</v>
      </c>
      <c r="AN853" s="270">
        <v>116.9482282748437</v>
      </c>
      <c r="AO853" s="270">
        <v>3.4966028229404773</v>
      </c>
      <c r="AP853" s="270">
        <v>1308.1455343051564</v>
      </c>
      <c r="AQ853" s="270">
        <v>0.95692569834666963</v>
      </c>
      <c r="AR853" s="270">
        <v>1.4044166861062313</v>
      </c>
      <c r="AS853" s="270">
        <v>0.15809789601832377</v>
      </c>
      <c r="AT853" s="270">
        <v>0.74473059385783957</v>
      </c>
      <c r="AU853" s="270">
        <v>3.2101510318338593</v>
      </c>
      <c r="AV853" s="270">
        <v>0.12337654957870969</v>
      </c>
      <c r="AW853" s="270">
        <v>0.2966910283516222</v>
      </c>
      <c r="AX853" s="270">
        <v>3.9204156734293005E-2</v>
      </c>
      <c r="AY853" s="270">
        <v>0.24230961167476145</v>
      </c>
      <c r="AZ853" s="270">
        <v>3.5729832331007433E-2</v>
      </c>
      <c r="BA853" s="270">
        <v>14.915805730950076</v>
      </c>
      <c r="BB853" s="270">
        <v>31.25816454452681</v>
      </c>
      <c r="BC853" s="270">
        <v>34.093988297777699</v>
      </c>
      <c r="BD853" s="270">
        <v>52.653007731164763</v>
      </c>
      <c r="BE853" s="270">
        <v>36.163844598569284</v>
      </c>
      <c r="BF853" s="270">
        <v>158.95346892709105</v>
      </c>
      <c r="BG853" s="26"/>
    </row>
    <row r="854" spans="1:59" s="96" customFormat="1" ht="12.75" x14ac:dyDescent="0.2">
      <c r="A854" s="13">
        <v>1.80000000000002</v>
      </c>
      <c r="B854" s="279">
        <v>880</v>
      </c>
      <c r="C854" s="408">
        <v>18.282110488392401</v>
      </c>
      <c r="D854" s="408">
        <v>29.282964386877399</v>
      </c>
      <c r="E854" s="408"/>
      <c r="F854" s="408"/>
      <c r="G854" s="408"/>
      <c r="H854" s="408"/>
      <c r="I854" s="408">
        <v>47.272423101693299</v>
      </c>
      <c r="J854" s="408">
        <v>4.0477297207109997</v>
      </c>
      <c r="K854" s="408"/>
      <c r="L854" s="408"/>
      <c r="M854" s="408"/>
      <c r="N854" s="408"/>
      <c r="O854" s="411">
        <v>1.0540102134717899</v>
      </c>
      <c r="P854" s="417">
        <v>8.1912780944331107</v>
      </c>
      <c r="Q854" s="237">
        <v>70.492961473068206</v>
      </c>
      <c r="R854" s="237">
        <v>0</v>
      </c>
      <c r="S854" s="237">
        <v>17.082974613731018</v>
      </c>
      <c r="T854" s="237">
        <v>0.74316925930478128</v>
      </c>
      <c r="U854" s="237">
        <v>0.17564420296543531</v>
      </c>
      <c r="V854" s="237">
        <v>1.885291457563214</v>
      </c>
      <c r="W854" s="237">
        <v>5.821657898242492</v>
      </c>
      <c r="X854" s="412">
        <v>3.7983010951248661</v>
      </c>
      <c r="Y854" s="270">
        <v>0.69665499589745838</v>
      </c>
      <c r="Z854" s="270">
        <v>69.832247287568251</v>
      </c>
      <c r="AA854" s="270">
        <v>28326.491685497793</v>
      </c>
      <c r="AB854" s="270">
        <v>304.09199354664554</v>
      </c>
      <c r="AC854" s="270">
        <v>2.7269134572861922</v>
      </c>
      <c r="AD854" s="270">
        <v>0.81694159689355406</v>
      </c>
      <c r="AE854" s="270">
        <v>1.7441399929195993</v>
      </c>
      <c r="AF854" s="270">
        <v>7.9424017311030284E-2</v>
      </c>
      <c r="AG854" s="270">
        <v>18.990127349481028</v>
      </c>
      <c r="AH854" s="270">
        <v>43.280129039521569</v>
      </c>
      <c r="AI854" s="270">
        <v>5.4209032348519139</v>
      </c>
      <c r="AJ854" s="270">
        <v>12.22178033610068</v>
      </c>
      <c r="AK854" s="270">
        <v>654.91505107885894</v>
      </c>
      <c r="AL854" s="270">
        <v>25.534345678192388</v>
      </c>
      <c r="AM854" s="270">
        <v>2.725333925464914</v>
      </c>
      <c r="AN854" s="270">
        <v>117.87560035500957</v>
      </c>
      <c r="AO854" s="270">
        <v>3.522821973471205</v>
      </c>
      <c r="AP854" s="270">
        <v>1308.092892480239</v>
      </c>
      <c r="AQ854" s="270">
        <v>0.96272271451377478</v>
      </c>
      <c r="AR854" s="270">
        <v>1.402972024747468</v>
      </c>
      <c r="AS854" s="270">
        <v>0.15782185593121278</v>
      </c>
      <c r="AT854" s="270">
        <v>0.74314942516551208</v>
      </c>
      <c r="AU854" s="270">
        <v>3.2028773348642563</v>
      </c>
      <c r="AV854" s="270">
        <v>0.12309093322870908</v>
      </c>
      <c r="AW854" s="270">
        <v>0.29597379897777609</v>
      </c>
      <c r="AX854" s="270">
        <v>3.9107346122000987E-2</v>
      </c>
      <c r="AY854" s="270">
        <v>0.24170563955819421</v>
      </c>
      <c r="AZ854" s="270">
        <v>3.5640511126225127E-2</v>
      </c>
      <c r="BA854" s="270">
        <v>14.879317980884416</v>
      </c>
      <c r="BB854" s="270">
        <v>31.184816053434911</v>
      </c>
      <c r="BC854" s="270">
        <v>33.822844745540436</v>
      </c>
      <c r="BD854" s="270">
        <v>52.730289188752224</v>
      </c>
      <c r="BE854" s="270">
        <v>35.973952671083829</v>
      </c>
      <c r="BF854" s="270">
        <v>158.67162315498709</v>
      </c>
      <c r="BG854" s="26"/>
    </row>
    <row r="855" spans="1:59" s="96" customFormat="1" ht="12.75" x14ac:dyDescent="0.2">
      <c r="A855" s="13">
        <v>1.8499999999999901</v>
      </c>
      <c r="B855" s="279">
        <v>880</v>
      </c>
      <c r="C855" s="408">
        <v>17.611461902400499</v>
      </c>
      <c r="D855" s="408">
        <v>29.672879408066802</v>
      </c>
      <c r="E855" s="408"/>
      <c r="F855" s="408"/>
      <c r="G855" s="408"/>
      <c r="H855" s="408"/>
      <c r="I855" s="408">
        <v>47.391854659458403</v>
      </c>
      <c r="J855" s="408">
        <v>4.2697938155676196</v>
      </c>
      <c r="K855" s="408"/>
      <c r="L855" s="408"/>
      <c r="M855" s="408"/>
      <c r="N855" s="408"/>
      <c r="O855" s="411">
        <v>1.05401021450678</v>
      </c>
      <c r="P855" s="417">
        <v>8.5032037816834602</v>
      </c>
      <c r="Q855" s="237">
        <v>70.541803816721995</v>
      </c>
      <c r="R855" s="237">
        <v>0</v>
      </c>
      <c r="S855" s="237">
        <v>17.02941325277509</v>
      </c>
      <c r="T855" s="237">
        <v>0.72533049666140248</v>
      </c>
      <c r="U855" s="237">
        <v>0.1676938526612809</v>
      </c>
      <c r="V855" s="237">
        <v>1.866868727774335</v>
      </c>
      <c r="W855" s="237">
        <v>5.66904160143753</v>
      </c>
      <c r="X855" s="412">
        <v>3.9998482519683791</v>
      </c>
      <c r="Y855" s="270">
        <v>0.72300491648485543</v>
      </c>
      <c r="Z855" s="270">
        <v>72.425918216536729</v>
      </c>
      <c r="AA855" s="270">
        <v>29391.433718469638</v>
      </c>
      <c r="AB855" s="270">
        <v>315.50012541734253</v>
      </c>
      <c r="AC855" s="270">
        <v>2.8076040226378405</v>
      </c>
      <c r="AD855" s="270">
        <v>0.84383096735334884</v>
      </c>
      <c r="AE855" s="270">
        <v>1.7503500418780145</v>
      </c>
      <c r="AF855" s="270">
        <v>7.967643818508939E-2</v>
      </c>
      <c r="AG855" s="270">
        <v>19.62045314090059</v>
      </c>
      <c r="AH855" s="270">
        <v>44.472536068039034</v>
      </c>
      <c r="AI855" s="270">
        <v>5.5378084596857047</v>
      </c>
      <c r="AJ855" s="270">
        <v>12.62815279555509</v>
      </c>
      <c r="AK855" s="270">
        <v>676.94447358575428</v>
      </c>
      <c r="AL855" s="270">
        <v>26.019318981002797</v>
      </c>
      <c r="AM855" s="270">
        <v>2.7370017466707153</v>
      </c>
      <c r="AN855" s="270">
        <v>119.1390119080185</v>
      </c>
      <c r="AO855" s="270">
        <v>3.5594911008381294</v>
      </c>
      <c r="AP855" s="270">
        <v>1308.5610353107982</v>
      </c>
      <c r="AQ855" s="270">
        <v>0.96610433428427411</v>
      </c>
      <c r="AR855" s="270">
        <v>1.4025830937353772</v>
      </c>
      <c r="AS855" s="270">
        <v>0.15764265520860976</v>
      </c>
      <c r="AT855" s="270">
        <v>0.74196321202435656</v>
      </c>
      <c r="AU855" s="270">
        <v>3.1971953522377166</v>
      </c>
      <c r="AV855" s="270">
        <v>0.12286499491943852</v>
      </c>
      <c r="AW855" s="270">
        <v>0.29539172800737423</v>
      </c>
      <c r="AX855" s="270">
        <v>3.9027763797291101E-2</v>
      </c>
      <c r="AY855" s="270">
        <v>0.2412060905348945</v>
      </c>
      <c r="AZ855" s="270">
        <v>3.5566444513474051E-2</v>
      </c>
      <c r="BA855" s="270">
        <v>14.849162023405826</v>
      </c>
      <c r="BB855" s="270">
        <v>31.15583023456032</v>
      </c>
      <c r="BC855" s="270">
        <v>33.581073490009715</v>
      </c>
      <c r="BD855" s="270">
        <v>52.82184801629198</v>
      </c>
      <c r="BE855" s="270">
        <v>35.83427853803363</v>
      </c>
      <c r="BF855" s="270">
        <v>158.56943525670664</v>
      </c>
      <c r="BG855" s="26"/>
    </row>
    <row r="856" spans="1:59" s="96" customFormat="1" ht="12.75" x14ac:dyDescent="0.2">
      <c r="A856" s="13">
        <v>1.8999999999999799</v>
      </c>
      <c r="B856" s="279">
        <v>879.99999999999</v>
      </c>
      <c r="C856" s="408">
        <v>16.931319900040499</v>
      </c>
      <c r="D856" s="408">
        <v>30.0779743361371</v>
      </c>
      <c r="E856" s="408"/>
      <c r="F856" s="408"/>
      <c r="G856" s="408"/>
      <c r="H856" s="408"/>
      <c r="I856" s="408">
        <v>47.464099789972302</v>
      </c>
      <c r="J856" s="408">
        <v>4.4725957518083002</v>
      </c>
      <c r="K856" s="408"/>
      <c r="L856" s="408"/>
      <c r="M856" s="408"/>
      <c r="N856" s="408"/>
      <c r="O856" s="411">
        <v>1.0540102220418499</v>
      </c>
      <c r="P856" s="417">
        <v>8.8447827786952207</v>
      </c>
      <c r="Q856" s="237">
        <v>70.586695369716423</v>
      </c>
      <c r="R856" s="237">
        <v>0</v>
      </c>
      <c r="S856" s="237">
        <v>17.012733282569233</v>
      </c>
      <c r="T856" s="237">
        <v>0.68197423628555376</v>
      </c>
      <c r="U856" s="237">
        <v>0.15699974462286567</v>
      </c>
      <c r="V856" s="237">
        <v>1.8738495877942356</v>
      </c>
      <c r="W856" s="237">
        <v>5.5116327864123589</v>
      </c>
      <c r="X856" s="412">
        <v>4.1761149925993228</v>
      </c>
      <c r="Y856" s="270">
        <v>0.7518439643344178</v>
      </c>
      <c r="Z856" s="270">
        <v>75.260509952576157</v>
      </c>
      <c r="AA856" s="270">
        <v>30556.520339845349</v>
      </c>
      <c r="AB856" s="270">
        <v>327.97780917220712</v>
      </c>
      <c r="AC856" s="270">
        <v>2.8943753671794648</v>
      </c>
      <c r="AD856" s="270">
        <v>0.87301046742888222</v>
      </c>
      <c r="AE856" s="270">
        <v>1.7567111842651293</v>
      </c>
      <c r="AF856" s="270">
        <v>7.9935502513513321E-2</v>
      </c>
      <c r="AG856" s="270">
        <v>20.305093625527356</v>
      </c>
      <c r="AH856" s="270">
        <v>45.757645561711371</v>
      </c>
      <c r="AI856" s="270">
        <v>5.6629100177064791</v>
      </c>
      <c r="AJ856" s="270">
        <v>13.069764430577806</v>
      </c>
      <c r="AK856" s="270">
        <v>700.87587502575025</v>
      </c>
      <c r="AL856" s="270">
        <v>26.538694786728399</v>
      </c>
      <c r="AM856" s="270">
        <v>2.7509357609855623</v>
      </c>
      <c r="AN856" s="270">
        <v>120.50689228611338</v>
      </c>
      <c r="AO856" s="270">
        <v>3.59880814256202</v>
      </c>
      <c r="AP856" s="270">
        <v>1309.3738086057756</v>
      </c>
      <c r="AQ856" s="270">
        <v>0.97025405673955833</v>
      </c>
      <c r="AR856" s="270">
        <v>1.4034457802305331</v>
      </c>
      <c r="AS856" s="270">
        <v>0.1576086674709391</v>
      </c>
      <c r="AT856" s="270">
        <v>0.74147501255679149</v>
      </c>
      <c r="AU856" s="270">
        <v>3.1945498637950398</v>
      </c>
      <c r="AV856" s="270">
        <v>0.12275615185389452</v>
      </c>
      <c r="AW856" s="270">
        <v>0.29509353415711392</v>
      </c>
      <c r="AX856" s="270">
        <v>3.8985884391471347E-2</v>
      </c>
      <c r="AY856" s="270">
        <v>0.24094028703742393</v>
      </c>
      <c r="AZ856" s="270">
        <v>3.5526911811090953E-2</v>
      </c>
      <c r="BA856" s="270">
        <v>14.833399191380247</v>
      </c>
      <c r="BB856" s="270">
        <v>31.143101165866003</v>
      </c>
      <c r="BC856" s="270">
        <v>33.339526335826434</v>
      </c>
      <c r="BD856" s="270">
        <v>52.937080673668063</v>
      </c>
      <c r="BE856" s="270">
        <v>35.711177344801953</v>
      </c>
      <c r="BF856" s="270">
        <v>158.58594375236973</v>
      </c>
      <c r="BG856" s="26"/>
    </row>
    <row r="857" spans="1:59" s="96" customFormat="1" ht="12.75" x14ac:dyDescent="0.2">
      <c r="A857" s="13">
        <v>1.9500000000000097</v>
      </c>
      <c r="B857" s="279">
        <v>880</v>
      </c>
      <c r="C857" s="408">
        <v>16.2863795532921</v>
      </c>
      <c r="D857" s="408">
        <v>30.418065873966999</v>
      </c>
      <c r="E857" s="408"/>
      <c r="F857" s="408"/>
      <c r="G857" s="408"/>
      <c r="H857" s="408"/>
      <c r="I857" s="408">
        <v>47.570544030641599</v>
      </c>
      <c r="J857" s="408">
        <v>4.6710003397230002</v>
      </c>
      <c r="K857" s="408"/>
      <c r="L857" s="408"/>
      <c r="M857" s="408"/>
      <c r="N857" s="408"/>
      <c r="O857" s="411">
        <v>1.0540102023762801</v>
      </c>
      <c r="P857" s="417">
        <v>9.1950361567934706</v>
      </c>
      <c r="Q857" s="237">
        <v>70.6433503918594</v>
      </c>
      <c r="R857" s="237">
        <v>0</v>
      </c>
      <c r="S857" s="237">
        <v>16.960655116957707</v>
      </c>
      <c r="T857" s="237">
        <v>0.66463176522786727</v>
      </c>
      <c r="U857" s="237">
        <v>0.1511554688702238</v>
      </c>
      <c r="V857" s="237">
        <v>1.8624791036022943</v>
      </c>
      <c r="W857" s="237">
        <v>5.3594932675625495</v>
      </c>
      <c r="X857" s="412">
        <v>4.3582348859199689</v>
      </c>
      <c r="Y857" s="270">
        <v>0.78140435020459564</v>
      </c>
      <c r="Z857" s="270">
        <v>78.16318877540489</v>
      </c>
      <c r="AA857" s="270">
        <v>31750.196292035485</v>
      </c>
      <c r="AB857" s="270">
        <v>340.76201788123336</v>
      </c>
      <c r="AC857" s="270">
        <v>2.9823994185554485</v>
      </c>
      <c r="AD857" s="270">
        <v>0.90263119773908018</v>
      </c>
      <c r="AE857" s="270">
        <v>1.7627744666270351</v>
      </c>
      <c r="AF857" s="270">
        <v>8.0182010633214978E-2</v>
      </c>
      <c r="AG857" s="270">
        <v>21.0001386515607</v>
      </c>
      <c r="AH857" s="270">
        <v>47.045840857778614</v>
      </c>
      <c r="AI857" s="270">
        <v>5.7867470055068466</v>
      </c>
      <c r="AJ857" s="270">
        <v>13.517849331816356</v>
      </c>
      <c r="AK857" s="270">
        <v>725.21326683229449</v>
      </c>
      <c r="AL857" s="270">
        <v>27.047719251466919</v>
      </c>
      <c r="AM857" s="270">
        <v>2.7629969734201492</v>
      </c>
      <c r="AN857" s="270">
        <v>121.7977243281</v>
      </c>
      <c r="AO857" s="270">
        <v>3.6363841776830239</v>
      </c>
      <c r="AP857" s="270">
        <v>1309.9301734781532</v>
      </c>
      <c r="AQ857" s="270">
        <v>0.97379882853174771</v>
      </c>
      <c r="AR857" s="270">
        <v>1.403371281215509</v>
      </c>
      <c r="AS857" s="270">
        <v>0.15746928809177779</v>
      </c>
      <c r="AT857" s="270">
        <v>0.74048796714045195</v>
      </c>
      <c r="AU857" s="270">
        <v>3.1897448136746851</v>
      </c>
      <c r="AV857" s="270">
        <v>0.12256415626798869</v>
      </c>
      <c r="AW857" s="270">
        <v>0.29459418749485011</v>
      </c>
      <c r="AX857" s="270">
        <v>3.8917291466401549E-2</v>
      </c>
      <c r="AY857" s="270">
        <v>0.24050873670091943</v>
      </c>
      <c r="AZ857" s="270">
        <v>3.5462859023314447E-2</v>
      </c>
      <c r="BA857" s="270">
        <v>14.807388325965526</v>
      </c>
      <c r="BB857" s="270">
        <v>31.128911031345449</v>
      </c>
      <c r="BC857" s="270">
        <v>33.141876821092744</v>
      </c>
      <c r="BD857" s="270">
        <v>53.050080351423567</v>
      </c>
      <c r="BE857" s="270">
        <v>35.597168300432685</v>
      </c>
      <c r="BF857" s="270">
        <v>158.53558185160446</v>
      </c>
      <c r="BG857" s="26"/>
    </row>
    <row r="858" spans="1:59" s="96" customFormat="1" ht="12.75" x14ac:dyDescent="0.2">
      <c r="A858" s="13">
        <v>2</v>
      </c>
      <c r="B858" s="279">
        <v>880</v>
      </c>
      <c r="C858" s="408">
        <v>15.6830989795639</v>
      </c>
      <c r="D858" s="408">
        <v>30.743710756131101</v>
      </c>
      <c r="E858" s="408"/>
      <c r="F858" s="408"/>
      <c r="G858" s="408"/>
      <c r="H858" s="408"/>
      <c r="I858" s="408">
        <v>47.661304998416703</v>
      </c>
      <c r="J858" s="408">
        <v>4.8578750511853901</v>
      </c>
      <c r="K858" s="408"/>
      <c r="L858" s="408"/>
      <c r="M858" s="408"/>
      <c r="N858" s="408"/>
      <c r="O858" s="411">
        <v>1.0540102147028501</v>
      </c>
      <c r="P858" s="417">
        <v>9.5487415048056494</v>
      </c>
      <c r="Q858" s="237">
        <v>70.696328154892115</v>
      </c>
      <c r="R858" s="237">
        <v>0</v>
      </c>
      <c r="S858" s="237">
        <v>16.901242714485861</v>
      </c>
      <c r="T858" s="237">
        <v>0.65716210479777359</v>
      </c>
      <c r="U858" s="237">
        <v>0.14701388922688127</v>
      </c>
      <c r="V858" s="237">
        <v>1.8521026488219028</v>
      </c>
      <c r="W858" s="237">
        <v>5.2025691957737425</v>
      </c>
      <c r="X858" s="412">
        <v>4.5435812920017247</v>
      </c>
      <c r="Y858" s="270">
        <v>0.81123875671767931</v>
      </c>
      <c r="Z858" s="270">
        <v>81.08828220139317</v>
      </c>
      <c r="AA858" s="270">
        <v>32954.350749064681</v>
      </c>
      <c r="AB858" s="270">
        <v>353.65578747975513</v>
      </c>
      <c r="AC858" s="270">
        <v>3.0696128453680815</v>
      </c>
      <c r="AD858" s="270">
        <v>0.93221617134331203</v>
      </c>
      <c r="AE858" s="270">
        <v>1.7684869302785271</v>
      </c>
      <c r="AF858" s="270">
        <v>8.041416970829475E-2</v>
      </c>
      <c r="AG858" s="270">
        <v>21.694827575545734</v>
      </c>
      <c r="AH858" s="270">
        <v>48.318847996893247</v>
      </c>
      <c r="AI858" s="270">
        <v>5.9076901931492038</v>
      </c>
      <c r="AJ858" s="270">
        <v>13.965814040838424</v>
      </c>
      <c r="AK858" s="270">
        <v>749.5567867968748</v>
      </c>
      <c r="AL858" s="270">
        <v>27.542869133115275</v>
      </c>
      <c r="AM858" s="270">
        <v>2.7746966316922759</v>
      </c>
      <c r="AN858" s="270">
        <v>123.03971273716205</v>
      </c>
      <c r="AO858" s="270">
        <v>3.6724138363067849</v>
      </c>
      <c r="AP858" s="270">
        <v>1310.5045059684026</v>
      </c>
      <c r="AQ858" s="270">
        <v>0.97724609491163028</v>
      </c>
      <c r="AR858" s="270">
        <v>1.4035150839905794</v>
      </c>
      <c r="AS858" s="270">
        <v>0.15736448920854493</v>
      </c>
      <c r="AT858" s="270">
        <v>0.73969045914976495</v>
      </c>
      <c r="AU858" s="270">
        <v>3.1858028420703772</v>
      </c>
      <c r="AV858" s="270">
        <v>0.12240595371833382</v>
      </c>
      <c r="AW858" s="270">
        <v>0.29417939228231232</v>
      </c>
      <c r="AX858" s="270">
        <v>3.8860109397395072E-2</v>
      </c>
      <c r="AY858" s="270">
        <v>0.24014845483823749</v>
      </c>
      <c r="AZ858" s="270">
        <v>3.540936421871279E-2</v>
      </c>
      <c r="BA858" s="270">
        <v>14.785727338000342</v>
      </c>
      <c r="BB858" s="270">
        <v>31.116938170807543</v>
      </c>
      <c r="BC858" s="270">
        <v>32.95469519784627</v>
      </c>
      <c r="BD858" s="270">
        <v>53.156976448023606</v>
      </c>
      <c r="BE858" s="270">
        <v>35.491864764802777</v>
      </c>
      <c r="BF858" s="270">
        <v>158.50582302101407</v>
      </c>
      <c r="BG858" s="26"/>
    </row>
    <row r="859" spans="1:59" s="96" customFormat="1" ht="12.75" x14ac:dyDescent="0.2">
      <c r="A859" s="13">
        <v>2.0499999999999998</v>
      </c>
      <c r="B859" s="279">
        <v>880</v>
      </c>
      <c r="C859" s="408">
        <v>15.120970591552901</v>
      </c>
      <c r="D859" s="408">
        <v>31.067273775194</v>
      </c>
      <c r="E859" s="408"/>
      <c r="F859" s="408"/>
      <c r="G859" s="408"/>
      <c r="H859" s="408"/>
      <c r="I859" s="408">
        <v>47.732023843308802</v>
      </c>
      <c r="J859" s="408">
        <v>5.0257215879385697</v>
      </c>
      <c r="K859" s="408"/>
      <c r="L859" s="408"/>
      <c r="M859" s="408"/>
      <c r="N859" s="408"/>
      <c r="O859" s="411">
        <v>1.05401020200576</v>
      </c>
      <c r="P859" s="417">
        <v>9.9037197322975903</v>
      </c>
      <c r="Q859" s="237">
        <v>70.745177457131703</v>
      </c>
      <c r="R859" s="237">
        <v>0</v>
      </c>
      <c r="S859" s="237">
        <v>16.840257794844941</v>
      </c>
      <c r="T859" s="237">
        <v>0.65331848713581264</v>
      </c>
      <c r="U859" s="237">
        <v>0.14423463066346517</v>
      </c>
      <c r="V859" s="237">
        <v>1.8622730670394276</v>
      </c>
      <c r="W859" s="237">
        <v>5.0236806248743306</v>
      </c>
      <c r="X859" s="412">
        <v>4.7310579383103439</v>
      </c>
      <c r="Y859" s="270">
        <v>0.84116123632655138</v>
      </c>
      <c r="Z859" s="270">
        <v>84.016960906109688</v>
      </c>
      <c r="AA859" s="270">
        <v>34161.445443288445</v>
      </c>
      <c r="AB859" s="270">
        <v>366.57753970035668</v>
      </c>
      <c r="AC859" s="270">
        <v>3.1552644957742477</v>
      </c>
      <c r="AD859" s="270">
        <v>0.96156631102383894</v>
      </c>
      <c r="AE859" s="270">
        <v>1.7738471706184424</v>
      </c>
      <c r="AF859" s="270">
        <v>8.0631924317786721E-2</v>
      </c>
      <c r="AG859" s="270">
        <v>22.384582518423159</v>
      </c>
      <c r="AH859" s="270">
        <v>49.568435262395958</v>
      </c>
      <c r="AI859" s="270">
        <v>6.0249636954346046</v>
      </c>
      <c r="AJ859" s="270">
        <v>14.410794103288</v>
      </c>
      <c r="AK859" s="270">
        <v>773.74082275440537</v>
      </c>
      <c r="AL859" s="270">
        <v>28.021568789506734</v>
      </c>
      <c r="AM859" s="270">
        <v>2.7861318889768847</v>
      </c>
      <c r="AN859" s="270">
        <v>124.23224565525105</v>
      </c>
      <c r="AO859" s="270">
        <v>3.7067674389523435</v>
      </c>
      <c r="AP859" s="270">
        <v>1311.1136253592947</v>
      </c>
      <c r="AQ859" s="270">
        <v>0.98062319159811118</v>
      </c>
      <c r="AR859" s="270">
        <v>1.4039660527166056</v>
      </c>
      <c r="AS859" s="270">
        <v>0.15730517770105973</v>
      </c>
      <c r="AT859" s="270">
        <v>0.73913664568904502</v>
      </c>
      <c r="AU859" s="270">
        <v>3.1829630381151848</v>
      </c>
      <c r="AV859" s="270">
        <v>0.12229081397904326</v>
      </c>
      <c r="AW859" s="270">
        <v>0.29387193372376663</v>
      </c>
      <c r="AX859" s="270">
        <v>3.8817393171560105E-2</v>
      </c>
      <c r="AY859" s="270">
        <v>0.23987850105621311</v>
      </c>
      <c r="AZ859" s="270">
        <v>3.5369256415240385E-2</v>
      </c>
      <c r="BA859" s="270">
        <v>14.769594576408711</v>
      </c>
      <c r="BB859" s="270">
        <v>31.105374486398155</v>
      </c>
      <c r="BC859" s="270">
        <v>32.769018874167955</v>
      </c>
      <c r="BD859" s="270">
        <v>53.253479555826011</v>
      </c>
      <c r="BE859" s="270">
        <v>35.391912940673734</v>
      </c>
      <c r="BF859" s="270">
        <v>158.49917018085387</v>
      </c>
      <c r="BG859" s="26"/>
    </row>
    <row r="860" spans="1:59" s="96" customFormat="1" ht="12.75" x14ac:dyDescent="0.2">
      <c r="A860" s="13">
        <v>2.1</v>
      </c>
      <c r="B860" s="279">
        <v>880</v>
      </c>
      <c r="C860" s="408">
        <v>14.5484205931796</v>
      </c>
      <c r="D860" s="408">
        <v>31.401741368104702</v>
      </c>
      <c r="E860" s="408"/>
      <c r="F860" s="408"/>
      <c r="G860" s="408"/>
      <c r="H860" s="408"/>
      <c r="I860" s="408">
        <v>47.799081131796797</v>
      </c>
      <c r="J860" s="408">
        <v>5.1967467171165698</v>
      </c>
      <c r="K860" s="408"/>
      <c r="L860" s="408"/>
      <c r="M860" s="408"/>
      <c r="N860" s="408"/>
      <c r="O860" s="411">
        <v>1.05401018980232</v>
      </c>
      <c r="P860" s="417">
        <v>10.293478293166499</v>
      </c>
      <c r="Q860" s="237">
        <v>70.793160581982335</v>
      </c>
      <c r="R860" s="237">
        <v>0</v>
      </c>
      <c r="S860" s="237">
        <v>16.776951011412883</v>
      </c>
      <c r="T860" s="237">
        <v>0.65018945937253081</v>
      </c>
      <c r="U860" s="237">
        <v>0.14083976921614819</v>
      </c>
      <c r="V860" s="237">
        <v>1.8771836945075697</v>
      </c>
      <c r="W860" s="237">
        <v>4.8230634411598432</v>
      </c>
      <c r="X860" s="412">
        <v>4.9386120423486846</v>
      </c>
      <c r="Y860" s="270">
        <v>0.87399545220060459</v>
      </c>
      <c r="Z860" s="270">
        <v>87.225445424148091</v>
      </c>
      <c r="AA860" s="270">
        <v>35485.316005662833</v>
      </c>
      <c r="AB860" s="270">
        <v>380.74635032957661</v>
      </c>
      <c r="AC860" s="270">
        <v>3.2474779152948505</v>
      </c>
      <c r="AD860" s="270">
        <v>0.99342116871182196</v>
      </c>
      <c r="AE860" s="270">
        <v>1.7793418906985445</v>
      </c>
      <c r="AF860" s="270">
        <v>8.0855036082695411E-2</v>
      </c>
      <c r="AG860" s="270">
        <v>23.13372341085142</v>
      </c>
      <c r="AH860" s="270">
        <v>50.909699764035565</v>
      </c>
      <c r="AI860" s="270">
        <v>6.1493392979720962</v>
      </c>
      <c r="AJ860" s="270">
        <v>14.894196463203476</v>
      </c>
      <c r="AK860" s="270">
        <v>800.02893557765094</v>
      </c>
      <c r="AL860" s="270">
        <v>28.527091955397758</v>
      </c>
      <c r="AM860" s="270">
        <v>2.7980557511591178</v>
      </c>
      <c r="AN860" s="270">
        <v>125.47611156416744</v>
      </c>
      <c r="AO860" s="270">
        <v>3.7425104702639116</v>
      </c>
      <c r="AP860" s="270">
        <v>1311.7640328954735</v>
      </c>
      <c r="AQ860" s="270">
        <v>0.98414654885580743</v>
      </c>
      <c r="AR860" s="270">
        <v>1.4045448877348352</v>
      </c>
      <c r="AS860" s="270">
        <v>0.15725898010378656</v>
      </c>
      <c r="AT860" s="270">
        <v>0.73864242023197824</v>
      </c>
      <c r="AU860" s="270">
        <v>3.1803776548702261</v>
      </c>
      <c r="AV860" s="270">
        <v>0.12218542647016828</v>
      </c>
      <c r="AW860" s="270">
        <v>0.29358785294410122</v>
      </c>
      <c r="AX860" s="270">
        <v>3.8777767824306593E-2</v>
      </c>
      <c r="AY860" s="270">
        <v>0.23962768731773876</v>
      </c>
      <c r="AZ860" s="270">
        <v>3.5331978283202489E-2</v>
      </c>
      <c r="BA860" s="270">
        <v>14.75464837839022</v>
      </c>
      <c r="BB860" s="270">
        <v>31.094138221576888</v>
      </c>
      <c r="BC860" s="270">
        <v>32.579111902130592</v>
      </c>
      <c r="BD860" s="270">
        <v>53.352190340474259</v>
      </c>
      <c r="BE860" s="270">
        <v>35.290793826466889</v>
      </c>
      <c r="BF860" s="270">
        <v>158.50168382843944</v>
      </c>
      <c r="BG860" s="26"/>
    </row>
    <row r="861" spans="1:59" s="96" customFormat="1" ht="12.75" x14ac:dyDescent="0.2">
      <c r="A861" s="13">
        <v>2.1499999999999901</v>
      </c>
      <c r="B861" s="279">
        <v>880</v>
      </c>
      <c r="C861" s="408">
        <v>13.973788755086799</v>
      </c>
      <c r="D861" s="408">
        <v>31.7190577361858</v>
      </c>
      <c r="E861" s="408"/>
      <c r="F861" s="408"/>
      <c r="G861" s="408"/>
      <c r="H861" s="408"/>
      <c r="I861" s="408">
        <v>47.883780116078199</v>
      </c>
      <c r="J861" s="408">
        <v>5.3693632065174999</v>
      </c>
      <c r="K861" s="408"/>
      <c r="L861" s="408"/>
      <c r="M861" s="408"/>
      <c r="N861" s="408"/>
      <c r="O861" s="411">
        <v>1.05401018613163</v>
      </c>
      <c r="P861" s="417">
        <v>10.7167680246593</v>
      </c>
      <c r="Q861" s="237">
        <v>70.871390065832244</v>
      </c>
      <c r="R861" s="237">
        <v>0</v>
      </c>
      <c r="S861" s="237">
        <v>16.721934421837268</v>
      </c>
      <c r="T861" s="237">
        <v>0.61177145421226709</v>
      </c>
      <c r="U861" s="237">
        <v>0.13217467779784503</v>
      </c>
      <c r="V861" s="237">
        <v>1.8684654952346842</v>
      </c>
      <c r="W861" s="237">
        <v>4.6281888091479404</v>
      </c>
      <c r="X861" s="412">
        <v>5.1660750759377558</v>
      </c>
      <c r="Y861" s="270">
        <v>0.90963444247647895</v>
      </c>
      <c r="Z861" s="270">
        <v>90.702894332555971</v>
      </c>
      <c r="AA861" s="270">
        <v>36921.47227412658</v>
      </c>
      <c r="AB861" s="270">
        <v>396.11528311462513</v>
      </c>
      <c r="AC861" s="270">
        <v>3.3459434585794203</v>
      </c>
      <c r="AD861" s="270">
        <v>1.0275976416471251</v>
      </c>
      <c r="AE861" s="270">
        <v>1.7848853662890485</v>
      </c>
      <c r="AF861" s="270">
        <v>8.1079849497489434E-2</v>
      </c>
      <c r="AG861" s="270">
        <v>23.937797155811747</v>
      </c>
      <c r="AH861" s="270">
        <v>52.330041756571617</v>
      </c>
      <c r="AI861" s="270">
        <v>6.2793183931137966</v>
      </c>
      <c r="AJ861" s="270">
        <v>15.412955545583765</v>
      </c>
      <c r="AK861" s="270">
        <v>828.28545682328695</v>
      </c>
      <c r="AL861" s="270">
        <v>29.051331634470035</v>
      </c>
      <c r="AM861" s="270">
        <v>2.8095030396920859</v>
      </c>
      <c r="AN861" s="270">
        <v>126.73154167703831</v>
      </c>
      <c r="AO861" s="270">
        <v>3.7787978552763097</v>
      </c>
      <c r="AP861" s="270">
        <v>1312.3159982542877</v>
      </c>
      <c r="AQ861" s="270">
        <v>0.98750247311433914</v>
      </c>
      <c r="AR861" s="270">
        <v>1.4047117306068089</v>
      </c>
      <c r="AS861" s="270">
        <v>0.15716334922758485</v>
      </c>
      <c r="AT861" s="270">
        <v>0.73790688654319536</v>
      </c>
      <c r="AU861" s="270">
        <v>3.1767361595202264</v>
      </c>
      <c r="AV861" s="270">
        <v>0.12203922610679117</v>
      </c>
      <c r="AW861" s="270">
        <v>0.29320432289077658</v>
      </c>
      <c r="AX861" s="270">
        <v>3.8724890704575153E-2</v>
      </c>
      <c r="AY861" s="270">
        <v>0.23929454508469788</v>
      </c>
      <c r="AZ861" s="270">
        <v>3.5282518923248199E-2</v>
      </c>
      <c r="BA861" s="270">
        <v>14.734627838942448</v>
      </c>
      <c r="BB861" s="270">
        <v>31.081359207012273</v>
      </c>
      <c r="BC861" s="270">
        <v>32.401731221173151</v>
      </c>
      <c r="BD861" s="270">
        <v>53.452110161721393</v>
      </c>
      <c r="BE861" s="270">
        <v>35.190003902713698</v>
      </c>
      <c r="BF861" s="270">
        <v>158.47260398641075</v>
      </c>
      <c r="BG861" s="26"/>
    </row>
    <row r="862" spans="1:59" s="96" customFormat="1" ht="12.75" x14ac:dyDescent="0.2">
      <c r="A862" s="13">
        <v>2.19999999999999</v>
      </c>
      <c r="B862" s="279">
        <v>880</v>
      </c>
      <c r="C862" s="408">
        <v>13.4567695450844</v>
      </c>
      <c r="D862" s="408">
        <v>32.003780533895501</v>
      </c>
      <c r="E862" s="408"/>
      <c r="F862" s="408"/>
      <c r="G862" s="408"/>
      <c r="H862" s="408"/>
      <c r="I862" s="408">
        <v>47.959492880477903</v>
      </c>
      <c r="J862" s="408">
        <v>5.5259468204451796</v>
      </c>
      <c r="K862" s="408"/>
      <c r="L862" s="408"/>
      <c r="M862" s="408"/>
      <c r="N862" s="408"/>
      <c r="O862" s="411">
        <v>1.0540102200970001</v>
      </c>
      <c r="P862" s="417">
        <v>11.128514799317699</v>
      </c>
      <c r="Q862" s="237">
        <v>70.938193954415794</v>
      </c>
      <c r="R862" s="237">
        <v>0</v>
      </c>
      <c r="S862" s="237">
        <v>16.650176339929903</v>
      </c>
      <c r="T862" s="237">
        <v>0.59838304246718899</v>
      </c>
      <c r="U862" s="237">
        <v>0.12804608588170574</v>
      </c>
      <c r="V862" s="237">
        <v>1.8679195347725732</v>
      </c>
      <c r="W862" s="237">
        <v>4.4278672982806428</v>
      </c>
      <c r="X862" s="412">
        <v>5.3894137442521899</v>
      </c>
      <c r="Y862" s="270">
        <v>0.94427902249216977</v>
      </c>
      <c r="Z862" s="270">
        <v>94.077533603283982</v>
      </c>
      <c r="AA862" s="270">
        <v>38316.75373529287</v>
      </c>
      <c r="AB862" s="270">
        <v>411.04381794988842</v>
      </c>
      <c r="AC862" s="270">
        <v>3.4397998516652506</v>
      </c>
      <c r="AD862" s="270">
        <v>1.0604239411409964</v>
      </c>
      <c r="AE862" s="270">
        <v>1.7899028456445536</v>
      </c>
      <c r="AF862" s="270">
        <v>8.1283216480093345E-2</v>
      </c>
      <c r="AG862" s="270">
        <v>24.710622908538468</v>
      </c>
      <c r="AH862" s="270">
        <v>53.677695816816524</v>
      </c>
      <c r="AI862" s="270">
        <v>6.4010960531264791</v>
      </c>
      <c r="AJ862" s="270">
        <v>15.911619739233894</v>
      </c>
      <c r="AK862" s="270">
        <v>855.47272691379112</v>
      </c>
      <c r="AL862" s="270">
        <v>29.539966711871649</v>
      </c>
      <c r="AM862" s="270">
        <v>2.8199113044473623</v>
      </c>
      <c r="AN862" s="270">
        <v>127.88372412047228</v>
      </c>
      <c r="AO862" s="270">
        <v>3.8120833598656398</v>
      </c>
      <c r="AP862" s="270">
        <v>1312.8175591068734</v>
      </c>
      <c r="AQ862" s="270">
        <v>0.99055190895701184</v>
      </c>
      <c r="AR862" s="270">
        <v>1.4048766348987198</v>
      </c>
      <c r="AS862" s="270">
        <v>0.15707905837910724</v>
      </c>
      <c r="AT862" s="270">
        <v>0.73725409518648999</v>
      </c>
      <c r="AU862" s="270">
        <v>3.1735001794822022</v>
      </c>
      <c r="AV862" s="270">
        <v>0.12190926088758391</v>
      </c>
      <c r="AW862" s="270">
        <v>0.29286316593825518</v>
      </c>
      <c r="AX862" s="270">
        <v>3.8677842241012381E-2</v>
      </c>
      <c r="AY862" s="270">
        <v>0.23899808815132093</v>
      </c>
      <c r="AZ862" s="270">
        <v>3.5238503843023961E-2</v>
      </c>
      <c r="BA862" s="270">
        <v>14.716814278712642</v>
      </c>
      <c r="BB862" s="270">
        <v>31.070295008833007</v>
      </c>
      <c r="BC862" s="270">
        <v>32.244422751256621</v>
      </c>
      <c r="BD862" s="270">
        <v>53.543061040909777</v>
      </c>
      <c r="BE862" s="270">
        <v>35.100340008092033</v>
      </c>
      <c r="BF862" s="270">
        <v>158.44831274014618</v>
      </c>
      <c r="BG862" s="26"/>
    </row>
    <row r="863" spans="1:59" s="96" customFormat="1" ht="12.75" x14ac:dyDescent="0.2">
      <c r="A863" s="13">
        <v>2.25</v>
      </c>
      <c r="B863" s="279">
        <v>880</v>
      </c>
      <c r="C863" s="408">
        <v>13.0179904080527</v>
      </c>
      <c r="D863" s="408">
        <v>32.254658720489203</v>
      </c>
      <c r="E863" s="408"/>
      <c r="F863" s="408"/>
      <c r="G863" s="408"/>
      <c r="H863" s="408"/>
      <c r="I863" s="408">
        <v>48.015085013323301</v>
      </c>
      <c r="J863" s="408">
        <v>5.6582556418552201</v>
      </c>
      <c r="K863" s="408"/>
      <c r="L863" s="408"/>
      <c r="M863" s="408"/>
      <c r="N863" s="408"/>
      <c r="O863" s="411">
        <v>1.0540102162795699</v>
      </c>
      <c r="P863" s="417">
        <v>11.5036076925911</v>
      </c>
      <c r="Q863" s="237">
        <v>70.985463975839409</v>
      </c>
      <c r="R863" s="237">
        <v>0</v>
      </c>
      <c r="S863" s="237">
        <v>16.583547936646628</v>
      </c>
      <c r="T863" s="237">
        <v>0.59744114210962551</v>
      </c>
      <c r="U863" s="237">
        <v>0.12670120202027485</v>
      </c>
      <c r="V863" s="237">
        <v>1.8803040199095233</v>
      </c>
      <c r="W863" s="237">
        <v>4.2318614603553613</v>
      </c>
      <c r="X863" s="412">
        <v>5.5946802631191792</v>
      </c>
      <c r="Y863" s="270">
        <v>0.97581844652043093</v>
      </c>
      <c r="Z863" s="270">
        <v>97.144272011396922</v>
      </c>
      <c r="AA863" s="270">
        <v>39586.281563528624</v>
      </c>
      <c r="AB863" s="270">
        <v>424.62342465897228</v>
      </c>
      <c r="AC863" s="270">
        <v>3.5234979341389185</v>
      </c>
      <c r="AD863" s="270">
        <v>1.0899675026159517</v>
      </c>
      <c r="AE863" s="270">
        <v>1.7941860498192563</v>
      </c>
      <c r="AF863" s="270">
        <v>8.1456789181388475E-2</v>
      </c>
      <c r="AG863" s="270">
        <v>25.406718524677075</v>
      </c>
      <c r="AH863" s="270">
        <v>54.877510056853858</v>
      </c>
      <c r="AI863" s="270">
        <v>6.508274227673466</v>
      </c>
      <c r="AJ863" s="270">
        <v>16.360927422539593</v>
      </c>
      <c r="AK863" s="270">
        <v>879.97826628812231</v>
      </c>
      <c r="AL863" s="270">
        <v>29.968679352514958</v>
      </c>
      <c r="AM863" s="270">
        <v>2.8291188528072309</v>
      </c>
      <c r="AN863" s="270">
        <v>128.88747898290569</v>
      </c>
      <c r="AO863" s="270">
        <v>3.8409405081975394</v>
      </c>
      <c r="AP863" s="270">
        <v>1313.2940075496579</v>
      </c>
      <c r="AQ863" s="270">
        <v>0.99325799405302162</v>
      </c>
      <c r="AR863" s="270">
        <v>1.4052228872392332</v>
      </c>
      <c r="AS863" s="270">
        <v>0.15703206749031437</v>
      </c>
      <c r="AT863" s="270">
        <v>0.73682010881945603</v>
      </c>
      <c r="AU863" s="270">
        <v>3.1712800506438046</v>
      </c>
      <c r="AV863" s="270">
        <v>0.12181931025099149</v>
      </c>
      <c r="AW863" s="270">
        <v>0.29262329903715334</v>
      </c>
      <c r="AX863" s="270">
        <v>3.8644537658851244E-2</v>
      </c>
      <c r="AY863" s="270">
        <v>0.23878766598420076</v>
      </c>
      <c r="AZ863" s="270">
        <v>3.5207242318344753E-2</v>
      </c>
      <c r="BA863" s="270">
        <v>14.704232558638211</v>
      </c>
      <c r="BB863" s="270">
        <v>31.061633963819183</v>
      </c>
      <c r="BC863" s="270">
        <v>32.106653934437766</v>
      </c>
      <c r="BD863" s="270">
        <v>53.620195127192552</v>
      </c>
      <c r="BE863" s="270">
        <v>35.024505205770041</v>
      </c>
      <c r="BF863" s="270">
        <v>158.44335744655257</v>
      </c>
      <c r="BG863" s="26"/>
    </row>
    <row r="864" spans="1:59" s="96" customFormat="1" ht="12.75" x14ac:dyDescent="0.2">
      <c r="A864" s="13">
        <v>2.2999999999999901</v>
      </c>
      <c r="B864" s="279">
        <v>880</v>
      </c>
      <c r="C864" s="408">
        <v>12.547357506600999</v>
      </c>
      <c r="D864" s="408">
        <v>32.523221329350498</v>
      </c>
      <c r="E864" s="408"/>
      <c r="F864" s="408"/>
      <c r="G864" s="408"/>
      <c r="H864" s="408"/>
      <c r="I864" s="408">
        <v>48.076694510219397</v>
      </c>
      <c r="J864" s="408">
        <v>5.7987164360152201</v>
      </c>
      <c r="K864" s="408"/>
      <c r="L864" s="408"/>
      <c r="M864" s="408"/>
      <c r="N864" s="408"/>
      <c r="O864" s="411">
        <v>1.05401021781386</v>
      </c>
      <c r="P864" s="417">
        <v>11.9350911668853</v>
      </c>
      <c r="Q864" s="237">
        <v>71.046696695891967</v>
      </c>
      <c r="R864" s="237">
        <v>0</v>
      </c>
      <c r="S864" s="237">
        <v>16.490947670152323</v>
      </c>
      <c r="T864" s="237">
        <v>0.60794839469657702</v>
      </c>
      <c r="U864" s="237">
        <v>0.12646257346996909</v>
      </c>
      <c r="V864" s="237">
        <v>1.8956957091136344</v>
      </c>
      <c r="W864" s="237">
        <v>3.9992804331373351</v>
      </c>
      <c r="X864" s="412">
        <v>5.8329685235381952</v>
      </c>
      <c r="Y864" s="270">
        <v>1.0120764717446264</v>
      </c>
      <c r="Z864" s="270">
        <v>100.66396492639143</v>
      </c>
      <c r="AA864" s="270">
        <v>41044.923886901823</v>
      </c>
      <c r="AB864" s="270">
        <v>440.22290845357156</v>
      </c>
      <c r="AC864" s="270">
        <v>3.6179297082881887</v>
      </c>
      <c r="AD864" s="270">
        <v>1.1235396516794749</v>
      </c>
      <c r="AE864" s="270">
        <v>1.7988022843192817</v>
      </c>
      <c r="AF864" s="270">
        <v>8.1643729316922278E-2</v>
      </c>
      <c r="AG864" s="270">
        <v>26.19822616275269</v>
      </c>
      <c r="AH864" s="270">
        <v>56.225119112087462</v>
      </c>
      <c r="AI864" s="270">
        <v>6.6272290935052505</v>
      </c>
      <c r="AJ864" s="270">
        <v>16.871880066563577</v>
      </c>
      <c r="AK864" s="270">
        <v>907.87152554400393</v>
      </c>
      <c r="AL864" s="270">
        <v>30.442137348517321</v>
      </c>
      <c r="AM864" s="270">
        <v>2.8389766651761965</v>
      </c>
      <c r="AN864" s="270">
        <v>129.97904595646045</v>
      </c>
      <c r="AO864" s="270">
        <v>3.8723215264379065</v>
      </c>
      <c r="AP864" s="270">
        <v>1313.7918156771655</v>
      </c>
      <c r="AQ864" s="270">
        <v>0.99614772873488966</v>
      </c>
      <c r="AR864" s="270">
        <v>1.4055436216519555</v>
      </c>
      <c r="AS864" s="270">
        <v>0.15697579201733181</v>
      </c>
      <c r="AT864" s="270">
        <v>0.73632682981263331</v>
      </c>
      <c r="AU864" s="270">
        <v>3.1687789259289771</v>
      </c>
      <c r="AV864" s="270">
        <v>0.12171822435449818</v>
      </c>
      <c r="AW864" s="270">
        <v>0.29235493918682526</v>
      </c>
      <c r="AX864" s="270">
        <v>3.8607349911412958E-2</v>
      </c>
      <c r="AY864" s="270">
        <v>0.23855290058782178</v>
      </c>
      <c r="AZ864" s="270">
        <v>3.5172372490916121E-2</v>
      </c>
      <c r="BA864" s="270">
        <v>14.690177479197732</v>
      </c>
      <c r="BB864" s="270">
        <v>31.051719687379951</v>
      </c>
      <c r="BC864" s="270">
        <v>31.960279577711848</v>
      </c>
      <c r="BD864" s="270">
        <v>53.702334278054607</v>
      </c>
      <c r="BE864" s="270">
        <v>34.942906460388976</v>
      </c>
      <c r="BF864" s="270">
        <v>158.43328447025343</v>
      </c>
      <c r="BG864" s="26"/>
    </row>
    <row r="865" spans="1:59" s="96" customFormat="1" ht="12.75" x14ac:dyDescent="0.2">
      <c r="A865" s="13">
        <v>2.35</v>
      </c>
      <c r="B865" s="279">
        <v>880</v>
      </c>
      <c r="C865" s="408">
        <v>12.0917212588708</v>
      </c>
      <c r="D865" s="408">
        <v>32.761390891842403</v>
      </c>
      <c r="E865" s="408"/>
      <c r="F865" s="408"/>
      <c r="G865" s="408"/>
      <c r="H865" s="408"/>
      <c r="I865" s="408">
        <v>48.1542496675237</v>
      </c>
      <c r="J865" s="408">
        <v>5.9386279675829998</v>
      </c>
      <c r="K865" s="408"/>
      <c r="L865" s="408"/>
      <c r="M865" s="408"/>
      <c r="N865" s="408"/>
      <c r="O865" s="411">
        <v>1.05401021418011</v>
      </c>
      <c r="P865" s="417">
        <v>12.384825513589901</v>
      </c>
      <c r="Q865" s="237">
        <v>71.12810626435008</v>
      </c>
      <c r="R865" s="237">
        <v>0</v>
      </c>
      <c r="S865" s="237">
        <v>16.409005213348028</v>
      </c>
      <c r="T865" s="237">
        <v>0.58685299497655841</v>
      </c>
      <c r="U865" s="237">
        <v>0.12144853017917318</v>
      </c>
      <c r="V865" s="237">
        <v>1.886656376525524</v>
      </c>
      <c r="W865" s="237">
        <v>3.784097109552941</v>
      </c>
      <c r="X865" s="412">
        <v>6.0838335110677075</v>
      </c>
      <c r="Y865" s="270">
        <v>1.0498466877375792</v>
      </c>
      <c r="Z865" s="270">
        <v>104.32504663123159</v>
      </c>
      <c r="AA865" s="270">
        <v>42563.499881809388</v>
      </c>
      <c r="AB865" s="270">
        <v>456.46213966022299</v>
      </c>
      <c r="AC865" s="270">
        <v>3.7147969722096734</v>
      </c>
      <c r="AD865" s="270">
        <v>1.1580943715231651</v>
      </c>
      <c r="AE865" s="270">
        <v>1.8032884974809129</v>
      </c>
      <c r="AF865" s="270">
        <v>8.182519491400092E-2</v>
      </c>
      <c r="AG865" s="270">
        <v>27.013164710958844</v>
      </c>
      <c r="AH865" s="270">
        <v>57.59391298265605</v>
      </c>
      <c r="AI865" s="270">
        <v>6.7465660970068422</v>
      </c>
      <c r="AJ865" s="270">
        <v>17.39779193281878</v>
      </c>
      <c r="AK865" s="270">
        <v>936.63780901100301</v>
      </c>
      <c r="AL865" s="270">
        <v>30.913277406624477</v>
      </c>
      <c r="AM865" s="270">
        <v>2.8479511991888344</v>
      </c>
      <c r="AN865" s="270">
        <v>131.03451380585304</v>
      </c>
      <c r="AO865" s="270">
        <v>3.9029319864907066</v>
      </c>
      <c r="AP865" s="270">
        <v>1314.1732026423604</v>
      </c>
      <c r="AQ865" s="270">
        <v>0.99875499467596873</v>
      </c>
      <c r="AR865" s="270">
        <v>1.4054337902065515</v>
      </c>
      <c r="AS865" s="270">
        <v>0.15687136680089631</v>
      </c>
      <c r="AT865" s="270">
        <v>0.73560630785437808</v>
      </c>
      <c r="AU865" s="270">
        <v>3.1652950963797748</v>
      </c>
      <c r="AV865" s="270">
        <v>0.12157931388043412</v>
      </c>
      <c r="AW865" s="270">
        <v>0.29199514572107016</v>
      </c>
      <c r="AX865" s="270">
        <v>3.8558023704113133E-2</v>
      </c>
      <c r="AY865" s="270">
        <v>0.23824282996513055</v>
      </c>
      <c r="AZ865" s="270">
        <v>3.5126362198430752E-2</v>
      </c>
      <c r="BA865" s="270">
        <v>14.671464507131887</v>
      </c>
      <c r="BB865" s="270">
        <v>31.041434562409631</v>
      </c>
      <c r="BC865" s="270">
        <v>31.832874623195078</v>
      </c>
      <c r="BD865" s="270">
        <v>53.784283714813121</v>
      </c>
      <c r="BE865" s="270">
        <v>34.865572425617657</v>
      </c>
      <c r="BF865" s="270">
        <v>158.39320980330538</v>
      </c>
      <c r="BG865" s="26"/>
    </row>
    <row r="866" spans="1:59" s="96" customFormat="1" ht="12.75" x14ac:dyDescent="0.2">
      <c r="A866" s="13">
        <v>2.3999999999999901</v>
      </c>
      <c r="B866" s="279">
        <v>880</v>
      </c>
      <c r="C866" s="408">
        <v>11.6895720100307</v>
      </c>
      <c r="D866" s="408">
        <v>32.9693331859594</v>
      </c>
      <c r="E866" s="408"/>
      <c r="F866" s="408"/>
      <c r="G866" s="408"/>
      <c r="H866" s="408"/>
      <c r="I866" s="408">
        <v>48.223376132098601</v>
      </c>
      <c r="J866" s="408">
        <v>6.0637084562995902</v>
      </c>
      <c r="K866" s="408"/>
      <c r="L866" s="408"/>
      <c r="M866" s="408"/>
      <c r="N866" s="408"/>
      <c r="O866" s="411">
        <v>1.05401021561166</v>
      </c>
      <c r="P866" s="417">
        <v>12.8108923312667</v>
      </c>
      <c r="Q866" s="237">
        <v>71.195718185542603</v>
      </c>
      <c r="R866" s="237">
        <v>0</v>
      </c>
      <c r="S866" s="237">
        <v>16.320171631823765</v>
      </c>
      <c r="T866" s="237">
        <v>0.58353541219067084</v>
      </c>
      <c r="U866" s="237">
        <v>0.11957403372509889</v>
      </c>
      <c r="V866" s="237">
        <v>1.8839528480228949</v>
      </c>
      <c r="W866" s="237">
        <v>3.5731633930154203</v>
      </c>
      <c r="X866" s="412">
        <v>6.3238844956795299</v>
      </c>
      <c r="Y866" s="270">
        <v>1.0856055332143382</v>
      </c>
      <c r="Z866" s="270">
        <v>107.78513648704102</v>
      </c>
      <c r="AA866" s="270">
        <v>44000.347810631712</v>
      </c>
      <c r="AB866" s="270">
        <v>471.82445671480303</v>
      </c>
      <c r="AC866" s="270">
        <v>3.8047627665431429</v>
      </c>
      <c r="AD866" s="270">
        <v>1.1904126088217908</v>
      </c>
      <c r="AE866" s="270">
        <v>1.8072665886590913</v>
      </c>
      <c r="AF866" s="270">
        <v>8.1986033403017175E-2</v>
      </c>
      <c r="AG866" s="270">
        <v>27.775837507535297</v>
      </c>
      <c r="AH866" s="270">
        <v>58.858878941914604</v>
      </c>
      <c r="AI866" s="270">
        <v>6.8555712426004876</v>
      </c>
      <c r="AJ866" s="270">
        <v>17.890013029558027</v>
      </c>
      <c r="AK866" s="270">
        <v>963.58951557129865</v>
      </c>
      <c r="AL866" s="270">
        <v>31.341526859982903</v>
      </c>
      <c r="AM866" s="270">
        <v>2.855907385250938</v>
      </c>
      <c r="AN866" s="270">
        <v>131.98020214067816</v>
      </c>
      <c r="AO866" s="270">
        <v>3.9303691565267602</v>
      </c>
      <c r="AP866" s="270">
        <v>1314.5080672707338</v>
      </c>
      <c r="AQ866" s="270">
        <v>1.0010648134679963</v>
      </c>
      <c r="AR866" s="270">
        <v>1.405324321978545</v>
      </c>
      <c r="AS866" s="270">
        <v>0.15677771426023279</v>
      </c>
      <c r="AT866" s="270">
        <v>0.73496340426924356</v>
      </c>
      <c r="AU866" s="270">
        <v>3.1621903418399064</v>
      </c>
      <c r="AV866" s="270">
        <v>0.12145556314582906</v>
      </c>
      <c r="AW866" s="270">
        <v>0.29167483106922115</v>
      </c>
      <c r="AX866" s="270">
        <v>3.8514122205750533E-2</v>
      </c>
      <c r="AY866" s="270">
        <v>0.23796688623069437</v>
      </c>
      <c r="AZ866" s="270">
        <v>3.5085415783464163E-2</v>
      </c>
      <c r="BA866" s="270">
        <v>14.654806059340833</v>
      </c>
      <c r="BB866" s="270">
        <v>31.032759257114229</v>
      </c>
      <c r="BC866" s="270">
        <v>31.722782075750636</v>
      </c>
      <c r="BD866" s="270">
        <v>53.857738036166232</v>
      </c>
      <c r="BE866" s="270">
        <v>34.798231578391828</v>
      </c>
      <c r="BF866" s="270">
        <v>158.35778541877912</v>
      </c>
      <c r="BG866" s="26"/>
    </row>
    <row r="867" spans="1:59" s="96" customFormat="1" ht="12.75" x14ac:dyDescent="0.2">
      <c r="A867" s="13">
        <v>2.4499999999999802</v>
      </c>
      <c r="B867" s="279">
        <v>880</v>
      </c>
      <c r="C867" s="408">
        <v>11.3180121346838</v>
      </c>
      <c r="D867" s="408">
        <v>33.165978879686399</v>
      </c>
      <c r="E867" s="408"/>
      <c r="F867" s="408"/>
      <c r="G867" s="408"/>
      <c r="H867" s="408"/>
      <c r="I867" s="408">
        <v>48.282030738983302</v>
      </c>
      <c r="J867" s="408">
        <v>6.1799680179618504</v>
      </c>
      <c r="K867" s="408"/>
      <c r="L867" s="408"/>
      <c r="M867" s="408"/>
      <c r="N867" s="408"/>
      <c r="O867" s="411">
        <v>1.05401022868468</v>
      </c>
      <c r="P867" s="417">
        <v>13.231462447006299</v>
      </c>
      <c r="Q867" s="237">
        <v>71.258032867987595</v>
      </c>
      <c r="R867" s="237">
        <v>0</v>
      </c>
      <c r="S867" s="237">
        <v>16.238102991788274</v>
      </c>
      <c r="T867" s="237">
        <v>0.57768376925894949</v>
      </c>
      <c r="U867" s="237">
        <v>0.11771235155331149</v>
      </c>
      <c r="V867" s="237">
        <v>1.881374061306059</v>
      </c>
      <c r="W867" s="237">
        <v>3.3639435839992613</v>
      </c>
      <c r="X867" s="412">
        <v>6.563150374106554</v>
      </c>
      <c r="Y867" s="270">
        <v>1.1208787143263299</v>
      </c>
      <c r="Z867" s="270">
        <v>111.19208344113477</v>
      </c>
      <c r="AA867" s="270">
        <v>45416.856960980345</v>
      </c>
      <c r="AB867" s="270">
        <v>486.96573543713839</v>
      </c>
      <c r="AC867" s="270">
        <v>3.891737669069109</v>
      </c>
      <c r="AD867" s="270">
        <v>1.2219164468008807</v>
      </c>
      <c r="AE867" s="270">
        <v>1.8109594799911781</v>
      </c>
      <c r="AF867" s="270">
        <v>8.2135320165585862E-2</v>
      </c>
      <c r="AG867" s="270">
        <v>28.519840291754971</v>
      </c>
      <c r="AH867" s="270">
        <v>60.078562645204094</v>
      </c>
      <c r="AI867" s="270">
        <v>6.9595431055980477</v>
      </c>
      <c r="AJ867" s="270">
        <v>18.370303627769058</v>
      </c>
      <c r="AK867" s="270">
        <v>989.90399828562443</v>
      </c>
      <c r="AL867" s="270">
        <v>31.748666985717865</v>
      </c>
      <c r="AM867" s="270">
        <v>2.8635000776642592</v>
      </c>
      <c r="AN867" s="270">
        <v>132.87253382943294</v>
      </c>
      <c r="AO867" s="270">
        <v>3.9561755841828488</v>
      </c>
      <c r="AP867" s="270">
        <v>1314.8493971710784</v>
      </c>
      <c r="AQ867" s="270">
        <v>1.0032755632004493</v>
      </c>
      <c r="AR867" s="270">
        <v>1.4053497529745191</v>
      </c>
      <c r="AS867" s="270">
        <v>0.15670615610665042</v>
      </c>
      <c r="AT867" s="270">
        <v>0.73444237533858592</v>
      </c>
      <c r="AU867" s="270">
        <v>3.159641217374257</v>
      </c>
      <c r="AV867" s="270">
        <v>0.12135357363517696</v>
      </c>
      <c r="AW867" s="270">
        <v>0.29140898383919944</v>
      </c>
      <c r="AX867" s="270">
        <v>3.8477571987186009E-2</v>
      </c>
      <c r="AY867" s="270">
        <v>0.23773685569428787</v>
      </c>
      <c r="AZ867" s="270">
        <v>3.5051270912327077E-2</v>
      </c>
      <c r="BA867" s="270">
        <v>14.640949632318172</v>
      </c>
      <c r="BB867" s="270">
        <v>31.02548681313467</v>
      </c>
      <c r="BC867" s="270">
        <v>31.619287812909114</v>
      </c>
      <c r="BD867" s="270">
        <v>53.926206097185847</v>
      </c>
      <c r="BE867" s="270">
        <v>34.736604425352752</v>
      </c>
      <c r="BF867" s="270">
        <v>158.33525110209681</v>
      </c>
      <c r="BG867" s="26"/>
    </row>
    <row r="868" spans="1:59" s="96" customFormat="1" ht="12.75" x14ac:dyDescent="0.2">
      <c r="A868" s="13">
        <v>2.5</v>
      </c>
      <c r="B868" s="279">
        <v>880</v>
      </c>
      <c r="C868" s="408">
        <v>10.988622443111799</v>
      </c>
      <c r="D868" s="408">
        <v>33.340600075860102</v>
      </c>
      <c r="E868" s="408"/>
      <c r="F868" s="408"/>
      <c r="G868" s="408"/>
      <c r="H868" s="408"/>
      <c r="I868" s="408">
        <v>48.331946399750898</v>
      </c>
      <c r="J868" s="408">
        <v>6.28482087480681</v>
      </c>
      <c r="K868" s="408"/>
      <c r="L868" s="408"/>
      <c r="M868" s="408"/>
      <c r="N868" s="408"/>
      <c r="O868" s="411">
        <v>1.05401020647038</v>
      </c>
      <c r="P868" s="417">
        <v>13.628081835496699</v>
      </c>
      <c r="Q868" s="237">
        <v>71.299496553624536</v>
      </c>
      <c r="R868" s="237">
        <v>0</v>
      </c>
      <c r="S868" s="237">
        <v>16.16718732220124</v>
      </c>
      <c r="T868" s="237">
        <v>0.57581146840248632</v>
      </c>
      <c r="U868" s="237">
        <v>0.11591544600456634</v>
      </c>
      <c r="V868" s="237">
        <v>1.8892893784914992</v>
      </c>
      <c r="W868" s="237">
        <v>3.1613746386710968</v>
      </c>
      <c r="X868" s="412">
        <v>6.7909251926045773</v>
      </c>
      <c r="Y868" s="270">
        <v>1.1541220646187147</v>
      </c>
      <c r="Z868" s="270">
        <v>114.39763505941698</v>
      </c>
      <c r="AA868" s="270">
        <v>46751.110817666333</v>
      </c>
      <c r="AB868" s="270">
        <v>501.2249211985943</v>
      </c>
      <c r="AC868" s="270">
        <v>3.9722312451089659</v>
      </c>
      <c r="AD868" s="270">
        <v>1.2512763763448151</v>
      </c>
      <c r="AE868" s="270">
        <v>1.8142467632752364</v>
      </c>
      <c r="AF868" s="270">
        <v>8.2268187145984481E-2</v>
      </c>
      <c r="AG868" s="270">
        <v>29.213652202546399</v>
      </c>
      <c r="AH868" s="270">
        <v>61.203421027273123</v>
      </c>
      <c r="AI868" s="270">
        <v>7.0544764759764274</v>
      </c>
      <c r="AJ868" s="270">
        <v>18.818258971964152</v>
      </c>
      <c r="AK868" s="270">
        <v>1014.4658998824422</v>
      </c>
      <c r="AL868" s="270">
        <v>32.119085285495458</v>
      </c>
      <c r="AM868" s="270">
        <v>2.8703586060366546</v>
      </c>
      <c r="AN868" s="270">
        <v>133.67685784284512</v>
      </c>
      <c r="AO868" s="270">
        <v>3.9794101320354867</v>
      </c>
      <c r="AP868" s="270">
        <v>1315.1668319233493</v>
      </c>
      <c r="AQ868" s="270">
        <v>1.0052758435493332</v>
      </c>
      <c r="AR868" s="270">
        <v>1.4054263036164365</v>
      </c>
      <c r="AS868" s="270">
        <v>0.1566490020596758</v>
      </c>
      <c r="AT868" s="270">
        <v>0.7340108856242008</v>
      </c>
      <c r="AU868" s="270">
        <v>3.1575141252333947</v>
      </c>
      <c r="AV868" s="270">
        <v>0.1212682839360128</v>
      </c>
      <c r="AW868" s="270">
        <v>0.29118576716764377</v>
      </c>
      <c r="AX868" s="270">
        <v>3.8446827087039649E-2</v>
      </c>
      <c r="AY868" s="270">
        <v>0.23754321217291113</v>
      </c>
      <c r="AZ868" s="270">
        <v>3.5022520283072803E-2</v>
      </c>
      <c r="BA868" s="270">
        <v>14.629298078590063</v>
      </c>
      <c r="BB868" s="270">
        <v>31.019779383325243</v>
      </c>
      <c r="BC868" s="270">
        <v>31.528190688479125</v>
      </c>
      <c r="BD868" s="270">
        <v>53.988094761919143</v>
      </c>
      <c r="BE868" s="270">
        <v>34.682902283404168</v>
      </c>
      <c r="BF868" s="270">
        <v>158.32046536739324</v>
      </c>
      <c r="BG868" s="26"/>
    </row>
    <row r="869" spans="1:59" s="96" customFormat="1" ht="12.75" x14ac:dyDescent="0.2">
      <c r="A869" s="13">
        <v>0.5</v>
      </c>
      <c r="B869" s="279">
        <v>890</v>
      </c>
      <c r="C869" s="408">
        <v>25.5890334878635</v>
      </c>
      <c r="D869" s="408">
        <v>22.774357063423</v>
      </c>
      <c r="E869" s="408">
        <v>13.915305108935099</v>
      </c>
      <c r="F869" s="408">
        <v>22.9057756589572</v>
      </c>
      <c r="G869" s="408">
        <v>13.2030570830405</v>
      </c>
      <c r="H869" s="408"/>
      <c r="I869" s="408"/>
      <c r="J869" s="408"/>
      <c r="K869" s="408"/>
      <c r="L869" s="408">
        <v>1.61247159778069</v>
      </c>
      <c r="M869" s="408"/>
      <c r="N869" s="408"/>
      <c r="O869" s="411"/>
      <c r="P869" s="417">
        <v>4.9326191069834904</v>
      </c>
      <c r="Q869" s="237">
        <v>63.287392147326003</v>
      </c>
      <c r="R869" s="237">
        <v>0</v>
      </c>
      <c r="S869" s="237">
        <v>15.245667637810758</v>
      </c>
      <c r="T869" s="237">
        <v>9.3526987162508632</v>
      </c>
      <c r="U869" s="237">
        <v>1.9634492597019029</v>
      </c>
      <c r="V869" s="237">
        <v>3.541146627842187</v>
      </c>
      <c r="W869" s="237">
        <v>4.1904104584000885</v>
      </c>
      <c r="X869" s="412">
        <v>2.4192351526681937</v>
      </c>
      <c r="Y869" s="270">
        <v>0.41929973930307984</v>
      </c>
      <c r="Z869" s="270">
        <v>45.146932139439492</v>
      </c>
      <c r="AA869" s="270">
        <v>14306.796331712261</v>
      </c>
      <c r="AB869" s="270">
        <v>111.75554565500364</v>
      </c>
      <c r="AC869" s="270">
        <v>1.8193511920955716</v>
      </c>
      <c r="AD869" s="270">
        <v>0.55179705938016366</v>
      </c>
      <c r="AE869" s="270">
        <v>8.1874288607197396</v>
      </c>
      <c r="AF869" s="270">
        <v>0.40907923420550674</v>
      </c>
      <c r="AG869" s="270">
        <v>10.034365102263822</v>
      </c>
      <c r="AH869" s="270">
        <v>24.453603901088087</v>
      </c>
      <c r="AI869" s="270">
        <v>3.2937347666845431</v>
      </c>
      <c r="AJ869" s="270">
        <v>5.3527862769139318</v>
      </c>
      <c r="AK869" s="270">
        <v>71.570016309515722</v>
      </c>
      <c r="AL869" s="270">
        <v>15.694602792848</v>
      </c>
      <c r="AM869" s="270">
        <v>3.9447156645065586</v>
      </c>
      <c r="AN869" s="270">
        <v>155.51236441339569</v>
      </c>
      <c r="AO869" s="270">
        <v>3.7163246390913129</v>
      </c>
      <c r="AP869" s="270">
        <v>5312.0396072951562</v>
      </c>
      <c r="AQ869" s="270">
        <v>0.83754669825614936</v>
      </c>
      <c r="AR869" s="270">
        <v>4.9660630435481758</v>
      </c>
      <c r="AS869" s="270">
        <v>0.83762523062081462</v>
      </c>
      <c r="AT869" s="270">
        <v>5.6353026250075899</v>
      </c>
      <c r="AU869" s="270">
        <v>29.642079104496403</v>
      </c>
      <c r="AV869" s="270">
        <v>1.2408376710844398</v>
      </c>
      <c r="AW869" s="270">
        <v>3.7348665056743022</v>
      </c>
      <c r="AX869" s="270">
        <v>0.58345410109564044</v>
      </c>
      <c r="AY869" s="270">
        <v>4.0421087558847235</v>
      </c>
      <c r="AZ869" s="270">
        <v>0.6450082089650756</v>
      </c>
      <c r="BA869" s="270">
        <v>72.755351898124459</v>
      </c>
      <c r="BB869" s="270">
        <v>12.062167446425248</v>
      </c>
      <c r="BC869" s="270">
        <v>21.367294045220536</v>
      </c>
      <c r="BD869" s="270">
        <v>66.715370201973641</v>
      </c>
      <c r="BE869" s="270">
        <v>43.630294150616145</v>
      </c>
      <c r="BF869" s="270">
        <v>271.47630297242102</v>
      </c>
      <c r="BG869" s="26"/>
    </row>
    <row r="870" spans="1:59" s="96" customFormat="1" ht="12.75" x14ac:dyDescent="0.2">
      <c r="A870" s="13">
        <v>0.55000000000000004</v>
      </c>
      <c r="B870" s="279">
        <v>890</v>
      </c>
      <c r="C870" s="408">
        <v>24.786713978621702</v>
      </c>
      <c r="D870" s="408">
        <v>22.819516362475799</v>
      </c>
      <c r="E870" s="408">
        <v>13.7149099142616</v>
      </c>
      <c r="F870" s="408">
        <v>22.628701037414199</v>
      </c>
      <c r="G870" s="408">
        <v>14.5147975121393</v>
      </c>
      <c r="H870" s="408"/>
      <c r="I870" s="408"/>
      <c r="J870" s="408"/>
      <c r="K870" s="408"/>
      <c r="L870" s="408">
        <v>1.53536119508739</v>
      </c>
      <c r="M870" s="408"/>
      <c r="N870" s="408"/>
      <c r="O870" s="411"/>
      <c r="P870" s="417">
        <v>5.0017141566559999</v>
      </c>
      <c r="Q870" s="237">
        <v>63.904837836893449</v>
      </c>
      <c r="R870" s="237">
        <v>0</v>
      </c>
      <c r="S870" s="237">
        <v>15.298117693944203</v>
      </c>
      <c r="T870" s="237">
        <v>8.862454222056801</v>
      </c>
      <c r="U870" s="237">
        <v>1.7832089869673577</v>
      </c>
      <c r="V870" s="237">
        <v>3.5702533845169429</v>
      </c>
      <c r="W870" s="237">
        <v>4.1049350921363006</v>
      </c>
      <c r="X870" s="412">
        <v>2.4761927834849504</v>
      </c>
      <c r="Y870" s="270">
        <v>0.42799082900072632</v>
      </c>
      <c r="Z870" s="270">
        <v>46.370675203129352</v>
      </c>
      <c r="AA870" s="270">
        <v>14483.983925459415</v>
      </c>
      <c r="AB870" s="270">
        <v>114.10169144007834</v>
      </c>
      <c r="AC870" s="270">
        <v>1.8639297012738618</v>
      </c>
      <c r="AD870" s="270">
        <v>0.56640605890470475</v>
      </c>
      <c r="AE870" s="270">
        <v>8.3429308294363658</v>
      </c>
      <c r="AF870" s="270">
        <v>0.41347372489175088</v>
      </c>
      <c r="AG870" s="270">
        <v>10.161297315684575</v>
      </c>
      <c r="AH870" s="270">
        <v>24.546891507228572</v>
      </c>
      <c r="AI870" s="270">
        <v>3.2735404785048035</v>
      </c>
      <c r="AJ870" s="270">
        <v>5.4454949288672081</v>
      </c>
      <c r="AK870" s="270">
        <v>72.411282182259285</v>
      </c>
      <c r="AL870" s="270">
        <v>15.442797956726292</v>
      </c>
      <c r="AM870" s="270">
        <v>3.8330709536172303</v>
      </c>
      <c r="AN870" s="270">
        <v>157.30708249007108</v>
      </c>
      <c r="AO870" s="270">
        <v>3.7179719961703066</v>
      </c>
      <c r="AP870" s="270">
        <v>5163.0079070221063</v>
      </c>
      <c r="AQ870" s="270">
        <v>0.83165641449007388</v>
      </c>
      <c r="AR870" s="270">
        <v>4.8037024176424952</v>
      </c>
      <c r="AS870" s="270">
        <v>0.81005233862446591</v>
      </c>
      <c r="AT870" s="270">
        <v>5.455376415611588</v>
      </c>
      <c r="AU870" s="270">
        <v>28.728805352780981</v>
      </c>
      <c r="AV870" s="270">
        <v>1.2035348836043209</v>
      </c>
      <c r="AW870" s="270">
        <v>3.6316422588887836</v>
      </c>
      <c r="AX870" s="270">
        <v>0.56900359654545285</v>
      </c>
      <c r="AY870" s="270">
        <v>3.9538437511313074</v>
      </c>
      <c r="AZ870" s="270">
        <v>0.63289644606971729</v>
      </c>
      <c r="BA870" s="270">
        <v>71.60697975617181</v>
      </c>
      <c r="BB870" s="270">
        <v>11.87893422594826</v>
      </c>
      <c r="BC870" s="270">
        <v>21.099246278777112</v>
      </c>
      <c r="BD870" s="270">
        <v>67.576141019196655</v>
      </c>
      <c r="BE870" s="270">
        <v>43.675782420306824</v>
      </c>
      <c r="BF870" s="270">
        <v>263.78208736574828</v>
      </c>
      <c r="BG870" s="26"/>
    </row>
    <row r="871" spans="1:59" s="96" customFormat="1" ht="12.75" x14ac:dyDescent="0.2">
      <c r="A871" s="13">
        <v>0.6</v>
      </c>
      <c r="B871" s="279">
        <v>890</v>
      </c>
      <c r="C871" s="408">
        <v>23.9946394790989</v>
      </c>
      <c r="D871" s="408">
        <v>22.855839851902701</v>
      </c>
      <c r="E871" s="408">
        <v>13.507464293990299</v>
      </c>
      <c r="F871" s="408">
        <v>22.3448929558018</v>
      </c>
      <c r="G871" s="408">
        <v>15.838669097989399</v>
      </c>
      <c r="H871" s="408"/>
      <c r="I871" s="408"/>
      <c r="J871" s="408"/>
      <c r="K871" s="408"/>
      <c r="L871" s="408">
        <v>1.4584943212168899</v>
      </c>
      <c r="M871" s="408"/>
      <c r="N871" s="408"/>
      <c r="O871" s="411"/>
      <c r="P871" s="417">
        <v>5.0720541024187398</v>
      </c>
      <c r="Q871" s="237">
        <v>64.555909803281025</v>
      </c>
      <c r="R871" s="237">
        <v>0</v>
      </c>
      <c r="S871" s="237">
        <v>15.359746483293499</v>
      </c>
      <c r="T871" s="237">
        <v>8.3396875645874484</v>
      </c>
      <c r="U871" s="237">
        <v>1.5908474933646464</v>
      </c>
      <c r="V871" s="237">
        <v>3.6035757995311259</v>
      </c>
      <c r="W871" s="237">
        <v>4.0142614654627033</v>
      </c>
      <c r="X871" s="412">
        <v>2.5359713904795633</v>
      </c>
      <c r="Y871" s="270">
        <v>0.43688090434755106</v>
      </c>
      <c r="Z871" s="270">
        <v>47.645068146033609</v>
      </c>
      <c r="AA871" s="270">
        <v>14660.587468771375</v>
      </c>
      <c r="AB871" s="270">
        <v>116.53980078429603</v>
      </c>
      <c r="AC871" s="270">
        <v>1.9102304753271186</v>
      </c>
      <c r="AD871" s="270">
        <v>0.58162130921276334</v>
      </c>
      <c r="AE871" s="270">
        <v>8.5016688288635702</v>
      </c>
      <c r="AF871" s="270">
        <v>0.41780085233845093</v>
      </c>
      <c r="AG871" s="270">
        <v>10.288355076892847</v>
      </c>
      <c r="AH871" s="270">
        <v>24.632506561944915</v>
      </c>
      <c r="AI871" s="270">
        <v>3.2523727540769665</v>
      </c>
      <c r="AJ871" s="270">
        <v>5.540653696380593</v>
      </c>
      <c r="AK871" s="270">
        <v>73.284938281236549</v>
      </c>
      <c r="AL871" s="270">
        <v>15.192398258348787</v>
      </c>
      <c r="AM871" s="270">
        <v>3.7258477431317547</v>
      </c>
      <c r="AN871" s="270">
        <v>159.08647636411797</v>
      </c>
      <c r="AO871" s="270">
        <v>3.7183980422156035</v>
      </c>
      <c r="AP871" s="270">
        <v>5019.9491244132623</v>
      </c>
      <c r="AQ871" s="270">
        <v>0.82578151378347742</v>
      </c>
      <c r="AR871" s="270">
        <v>4.6494963814034538</v>
      </c>
      <c r="AS871" s="270">
        <v>0.78388782262344092</v>
      </c>
      <c r="AT871" s="270">
        <v>5.2843211034353432</v>
      </c>
      <c r="AU871" s="270">
        <v>27.858537900507109</v>
      </c>
      <c r="AV871" s="270">
        <v>1.1679317122515611</v>
      </c>
      <c r="AW871" s="270">
        <v>3.532594725543412</v>
      </c>
      <c r="AX871" s="270">
        <v>0.55504640584746689</v>
      </c>
      <c r="AY871" s="270">
        <v>3.8679928734356874</v>
      </c>
      <c r="AZ871" s="270">
        <v>0.62102394113085047</v>
      </c>
      <c r="BA871" s="270">
        <v>70.492549661512953</v>
      </c>
      <c r="BB871" s="270">
        <v>11.701852574370282</v>
      </c>
      <c r="BC871" s="270">
        <v>20.839383264998641</v>
      </c>
      <c r="BD871" s="270">
        <v>68.462343954383599</v>
      </c>
      <c r="BE871" s="270">
        <v>43.732153735241766</v>
      </c>
      <c r="BF871" s="270">
        <v>256.42369980589098</v>
      </c>
      <c r="BG871" s="26"/>
    </row>
    <row r="872" spans="1:59" s="96" customFormat="1" ht="12.75" x14ac:dyDescent="0.2">
      <c r="A872" s="13">
        <v>0.65000000000000102</v>
      </c>
      <c r="B872" s="279">
        <v>890</v>
      </c>
      <c r="C872" s="408">
        <v>23.517912134925499</v>
      </c>
      <c r="D872" s="408">
        <v>22.908156940504199</v>
      </c>
      <c r="E872" s="408">
        <v>13.147643398433701</v>
      </c>
      <c r="F872" s="408">
        <v>21.974317265811099</v>
      </c>
      <c r="G872" s="408">
        <v>17.059972201233499</v>
      </c>
      <c r="H872" s="408"/>
      <c r="I872" s="408"/>
      <c r="J872" s="408"/>
      <c r="K872" s="408"/>
      <c r="L872" s="408">
        <v>1.3919980590919501</v>
      </c>
      <c r="M872" s="408"/>
      <c r="N872" s="408"/>
      <c r="O872" s="411"/>
      <c r="P872" s="417">
        <v>5.0855188535883604</v>
      </c>
      <c r="Q872" s="237">
        <v>65.031037203742173</v>
      </c>
      <c r="R872" s="237">
        <v>0</v>
      </c>
      <c r="S872" s="237">
        <v>15.380185550320839</v>
      </c>
      <c r="T872" s="237">
        <v>7.9885716805277802</v>
      </c>
      <c r="U872" s="237">
        <v>1.4779336671155723</v>
      </c>
      <c r="V872" s="237">
        <v>3.6435628929346513</v>
      </c>
      <c r="W872" s="237">
        <v>3.9127444378742862</v>
      </c>
      <c r="X872" s="412">
        <v>2.5659645674847011</v>
      </c>
      <c r="Y872" s="270">
        <v>0.44177639844487537</v>
      </c>
      <c r="Z872" s="270">
        <v>48.44909790105968</v>
      </c>
      <c r="AA872" s="270">
        <v>14735.927629718239</v>
      </c>
      <c r="AB872" s="270">
        <v>118.54283932884266</v>
      </c>
      <c r="AC872" s="270">
        <v>1.9407885544754115</v>
      </c>
      <c r="AD872" s="270">
        <v>0.59156898573067795</v>
      </c>
      <c r="AE872" s="270">
        <v>8.5988527951814024</v>
      </c>
      <c r="AF872" s="270">
        <v>0.41927552165745363</v>
      </c>
      <c r="AG872" s="270">
        <v>10.348570387876117</v>
      </c>
      <c r="AH872" s="270">
        <v>24.583348809994042</v>
      </c>
      <c r="AI872" s="270">
        <v>3.2183053038631404</v>
      </c>
      <c r="AJ872" s="270">
        <v>5.6108652404383133</v>
      </c>
      <c r="AK872" s="270">
        <v>74.308628385382121</v>
      </c>
      <c r="AL872" s="270">
        <v>14.907533916224731</v>
      </c>
      <c r="AM872" s="270">
        <v>3.6201709369194592</v>
      </c>
      <c r="AN872" s="270">
        <v>159.71721031956557</v>
      </c>
      <c r="AO872" s="270">
        <v>3.7023629700948382</v>
      </c>
      <c r="AP872" s="270">
        <v>4886.2641689825678</v>
      </c>
      <c r="AQ872" s="270">
        <v>0.8210587313774298</v>
      </c>
      <c r="AR872" s="270">
        <v>4.5024865096083957</v>
      </c>
      <c r="AS872" s="270">
        <v>0.75901915424399391</v>
      </c>
      <c r="AT872" s="270">
        <v>5.1210090312661736</v>
      </c>
      <c r="AU872" s="270">
        <v>27.022614287191853</v>
      </c>
      <c r="AV872" s="270">
        <v>1.1335798597426494</v>
      </c>
      <c r="AW872" s="270">
        <v>3.435512940913596</v>
      </c>
      <c r="AX872" s="270">
        <v>0.54106631340382894</v>
      </c>
      <c r="AY872" s="270">
        <v>3.7797303887250626</v>
      </c>
      <c r="AZ872" s="270">
        <v>0.60840237454406176</v>
      </c>
      <c r="BA872" s="270">
        <v>69.822653921024127</v>
      </c>
      <c r="BB872" s="270">
        <v>11.612709783895333</v>
      </c>
      <c r="BC872" s="270">
        <v>20.657218106203899</v>
      </c>
      <c r="BD872" s="270">
        <v>69.138814924171129</v>
      </c>
      <c r="BE872" s="270">
        <v>43.977653490826775</v>
      </c>
      <c r="BF872" s="270">
        <v>249.66471516710348</v>
      </c>
      <c r="BG872" s="26"/>
    </row>
    <row r="873" spans="1:59" s="96" customFormat="1" ht="12.75" x14ac:dyDescent="0.2">
      <c r="A873" s="13">
        <v>0.7</v>
      </c>
      <c r="B873" s="279">
        <v>890</v>
      </c>
      <c r="C873" s="408">
        <v>23.0688114330414</v>
      </c>
      <c r="D873" s="408">
        <v>22.968093253724799</v>
      </c>
      <c r="E873" s="408">
        <v>12.777620769812399</v>
      </c>
      <c r="F873" s="408">
        <v>21.598993210652601</v>
      </c>
      <c r="G873" s="408">
        <v>18.259090508777302</v>
      </c>
      <c r="H873" s="408"/>
      <c r="I873" s="408"/>
      <c r="J873" s="408"/>
      <c r="K873" s="408"/>
      <c r="L873" s="408">
        <v>1.3273908239914101</v>
      </c>
      <c r="M873" s="408"/>
      <c r="N873" s="408"/>
      <c r="O873" s="411"/>
      <c r="P873" s="417">
        <v>5.0951536399547797</v>
      </c>
      <c r="Q873" s="237">
        <v>65.509176919916996</v>
      </c>
      <c r="R873" s="237">
        <v>0</v>
      </c>
      <c r="S873" s="237">
        <v>15.395081654993939</v>
      </c>
      <c r="T873" s="237">
        <v>7.634533225588239</v>
      </c>
      <c r="U873" s="237">
        <v>1.3740614203728101</v>
      </c>
      <c r="V873" s="237">
        <v>3.6831271589769377</v>
      </c>
      <c r="W873" s="237">
        <v>3.8094082669951637</v>
      </c>
      <c r="X873" s="412">
        <v>2.5946113531559147</v>
      </c>
      <c r="Y873" s="270">
        <v>0.4464226103653629</v>
      </c>
      <c r="Z873" s="270">
        <v>49.232714155022578</v>
      </c>
      <c r="AA873" s="270">
        <v>14804.223622346863</v>
      </c>
      <c r="AB873" s="270">
        <v>120.5606116433888</v>
      </c>
      <c r="AC873" s="270">
        <v>1.9706740372940246</v>
      </c>
      <c r="AD873" s="270">
        <v>0.6013115733423271</v>
      </c>
      <c r="AE873" s="270">
        <v>8.6922469317516864</v>
      </c>
      <c r="AF873" s="270">
        <v>0.42053461441998186</v>
      </c>
      <c r="AG873" s="270">
        <v>10.404166573795413</v>
      </c>
      <c r="AH873" s="270">
        <v>24.526173763592102</v>
      </c>
      <c r="AI873" s="270">
        <v>3.1844828901964619</v>
      </c>
      <c r="AJ873" s="270">
        <v>5.6803236214815715</v>
      </c>
      <c r="AK873" s="270">
        <v>75.366835261739354</v>
      </c>
      <c r="AL873" s="270">
        <v>14.633719799094289</v>
      </c>
      <c r="AM873" s="270">
        <v>3.5211965604821249</v>
      </c>
      <c r="AN873" s="270">
        <v>160.25769254415195</v>
      </c>
      <c r="AO873" s="270">
        <v>3.6854627598054361</v>
      </c>
      <c r="AP873" s="270">
        <v>4760.956229318811</v>
      </c>
      <c r="AQ873" s="270">
        <v>0.81657265135312473</v>
      </c>
      <c r="AR873" s="270">
        <v>4.3658691318694283</v>
      </c>
      <c r="AS873" s="270">
        <v>0.73591306784631982</v>
      </c>
      <c r="AT873" s="270">
        <v>4.9689647776090951</v>
      </c>
      <c r="AU873" s="270">
        <v>26.242650357904616</v>
      </c>
      <c r="AV873" s="270">
        <v>1.1014805449366603</v>
      </c>
      <c r="AW873" s="270">
        <v>3.3443582635528655</v>
      </c>
      <c r="AX873" s="270">
        <v>0.52786219805012835</v>
      </c>
      <c r="AY873" s="270">
        <v>3.6958408534933871</v>
      </c>
      <c r="AZ873" s="270">
        <v>0.59632190595028234</v>
      </c>
      <c r="BA873" s="270">
        <v>69.209873737035039</v>
      </c>
      <c r="BB873" s="270">
        <v>11.533248219219319</v>
      </c>
      <c r="BC873" s="270">
        <v>20.484824851651727</v>
      </c>
      <c r="BD873" s="270">
        <v>69.799669431613012</v>
      </c>
      <c r="BE873" s="270">
        <v>44.237685427567023</v>
      </c>
      <c r="BF873" s="270">
        <v>243.33173339872909</v>
      </c>
      <c r="BG873" s="26"/>
    </row>
    <row r="874" spans="1:59" s="96" customFormat="1" ht="12.75" x14ac:dyDescent="0.2">
      <c r="A874" s="13">
        <v>0.749999999999999</v>
      </c>
      <c r="B874" s="279">
        <v>890</v>
      </c>
      <c r="C874" s="408">
        <v>22.5742600009781</v>
      </c>
      <c r="D874" s="408">
        <v>23.052741105293901</v>
      </c>
      <c r="E874" s="408">
        <v>12.393037442400701</v>
      </c>
      <c r="F874" s="408">
        <v>21.144460742663899</v>
      </c>
      <c r="G874" s="408">
        <v>19.580310991982799</v>
      </c>
      <c r="H874" s="408"/>
      <c r="I874" s="408"/>
      <c r="J874" s="408"/>
      <c r="K874" s="408"/>
      <c r="L874" s="408">
        <v>1.2551897166807799</v>
      </c>
      <c r="M874" s="408"/>
      <c r="N874" s="408"/>
      <c r="O874" s="411"/>
      <c r="P874" s="417">
        <v>5.1056955198344598</v>
      </c>
      <c r="Q874" s="237">
        <v>66.084683934218546</v>
      </c>
      <c r="R874" s="237">
        <v>0</v>
      </c>
      <c r="S874" s="237">
        <v>15.403307235950455</v>
      </c>
      <c r="T874" s="237">
        <v>7.2073006105031814</v>
      </c>
      <c r="U874" s="237">
        <v>1.2610933272057239</v>
      </c>
      <c r="V874" s="237">
        <v>3.7276107439965172</v>
      </c>
      <c r="W874" s="237">
        <v>3.694685447336695</v>
      </c>
      <c r="X874" s="412">
        <v>2.6213187007889012</v>
      </c>
      <c r="Y874" s="270">
        <v>0.45169111732454975</v>
      </c>
      <c r="Z874" s="270">
        <v>50.128443822788071</v>
      </c>
      <c r="AA874" s="270">
        <v>14883.990455300669</v>
      </c>
      <c r="AB874" s="270">
        <v>122.97294568444774</v>
      </c>
      <c r="AC874" s="270">
        <v>2.0046036785848704</v>
      </c>
      <c r="AD874" s="270">
        <v>0.61244450932861916</v>
      </c>
      <c r="AE874" s="270">
        <v>8.8004262976753651</v>
      </c>
      <c r="AF874" s="270">
        <v>0.4219438066841214</v>
      </c>
      <c r="AG874" s="270">
        <v>10.470040412655139</v>
      </c>
      <c r="AH874" s="270">
        <v>24.470757227283123</v>
      </c>
      <c r="AI874" s="270">
        <v>3.1486969612530626</v>
      </c>
      <c r="AJ874" s="270">
        <v>5.7628287886042626</v>
      </c>
      <c r="AK874" s="270">
        <v>76.688637252710038</v>
      </c>
      <c r="AL874" s="270">
        <v>14.345789044879824</v>
      </c>
      <c r="AM874" s="270">
        <v>3.4184301405673549</v>
      </c>
      <c r="AN874" s="270">
        <v>160.86668422787952</v>
      </c>
      <c r="AO874" s="270">
        <v>3.6666852861544217</v>
      </c>
      <c r="AP874" s="270">
        <v>4629.9641779859903</v>
      </c>
      <c r="AQ874" s="270">
        <v>0.81213750052751577</v>
      </c>
      <c r="AR874" s="270">
        <v>4.2245948835265095</v>
      </c>
      <c r="AS874" s="270">
        <v>0.71200364890253143</v>
      </c>
      <c r="AT874" s="270">
        <v>4.8112540032736817</v>
      </c>
      <c r="AU874" s="270">
        <v>25.431765636119934</v>
      </c>
      <c r="AV874" s="270">
        <v>1.0680602156820436</v>
      </c>
      <c r="AW874" s="270">
        <v>3.2490110504723395</v>
      </c>
      <c r="AX874" s="270">
        <v>0.51397463790051212</v>
      </c>
      <c r="AY874" s="270">
        <v>3.6070956131664262</v>
      </c>
      <c r="AZ874" s="270">
        <v>0.58346125303684138</v>
      </c>
      <c r="BA874" s="270">
        <v>68.492375251470634</v>
      </c>
      <c r="BB874" s="270">
        <v>11.436162850417062</v>
      </c>
      <c r="BC874" s="270">
        <v>20.288259991212101</v>
      </c>
      <c r="BD874" s="270">
        <v>70.563180040686134</v>
      </c>
      <c r="BE874" s="270">
        <v>44.480962611230368</v>
      </c>
      <c r="BF874" s="270">
        <v>236.673582339376</v>
      </c>
      <c r="BG874" s="26"/>
    </row>
    <row r="875" spans="1:59" s="96" customFormat="1" ht="12.75" x14ac:dyDescent="0.2">
      <c r="A875" s="13">
        <v>0.8</v>
      </c>
      <c r="B875" s="279">
        <v>890</v>
      </c>
      <c r="C875" s="408">
        <v>22.802795278176099</v>
      </c>
      <c r="D875" s="408">
        <v>23.7828547786009</v>
      </c>
      <c r="E875" s="408">
        <v>9.9750763634265205</v>
      </c>
      <c r="F875" s="408">
        <v>19.3533759319876</v>
      </c>
      <c r="G875" s="408">
        <v>18.735549953804501</v>
      </c>
      <c r="H875" s="408"/>
      <c r="I875" s="408">
        <v>4.0769879515990803</v>
      </c>
      <c r="J875" s="408"/>
      <c r="K875" s="408"/>
      <c r="L875" s="408">
        <v>1.2733597424054099</v>
      </c>
      <c r="M875" s="408"/>
      <c r="N875" s="408"/>
      <c r="O875" s="411"/>
      <c r="P875" s="417">
        <v>5.1196026460974204</v>
      </c>
      <c r="Q875" s="237">
        <v>66.780291610525211</v>
      </c>
      <c r="R875" s="237">
        <v>0</v>
      </c>
      <c r="S875" s="237">
        <v>15.403836482667883</v>
      </c>
      <c r="T875" s="237">
        <v>6.6320059652664476</v>
      </c>
      <c r="U875" s="237">
        <v>1.1672450340474014</v>
      </c>
      <c r="V875" s="237">
        <v>3.6738760509642336</v>
      </c>
      <c r="W875" s="237">
        <v>3.7227951256706708</v>
      </c>
      <c r="X875" s="412">
        <v>2.6199497308581661</v>
      </c>
      <c r="Y875" s="270">
        <v>0.45455278323329251</v>
      </c>
      <c r="Z875" s="270">
        <v>50.211224890336275</v>
      </c>
      <c r="AA875" s="270">
        <v>15146.505909189651</v>
      </c>
      <c r="AB875" s="270">
        <v>127.83262566250775</v>
      </c>
      <c r="AC875" s="270">
        <v>2.0177659492558706</v>
      </c>
      <c r="AD875" s="270">
        <v>0.61398990868583403</v>
      </c>
      <c r="AE875" s="270">
        <v>8.8560046046159275</v>
      </c>
      <c r="AF875" s="270">
        <v>0.42390081332263013</v>
      </c>
      <c r="AG875" s="270">
        <v>10.627192580634496</v>
      </c>
      <c r="AH875" s="270">
        <v>24.755385527294344</v>
      </c>
      <c r="AI875" s="270">
        <v>3.1745180723027082</v>
      </c>
      <c r="AJ875" s="270">
        <v>5.9359774155221805</v>
      </c>
      <c r="AK875" s="270">
        <v>82.447945323888518</v>
      </c>
      <c r="AL875" s="270">
        <v>14.452283886853147</v>
      </c>
      <c r="AM875" s="270">
        <v>3.2429155356375681</v>
      </c>
      <c r="AN875" s="270">
        <v>152.99108521409786</v>
      </c>
      <c r="AO875" s="270">
        <v>3.6089335659407875</v>
      </c>
      <c r="AP875" s="270">
        <v>4410.2843480059801</v>
      </c>
      <c r="AQ875" s="270">
        <v>0.81408590558454375</v>
      </c>
      <c r="AR875" s="270">
        <v>3.5032984994760961</v>
      </c>
      <c r="AS875" s="270">
        <v>0.53336935812455799</v>
      </c>
      <c r="AT875" s="270">
        <v>3.1999419379711158</v>
      </c>
      <c r="AU875" s="270">
        <v>15.60736264775662</v>
      </c>
      <c r="AV875" s="270">
        <v>0.6309836199211114</v>
      </c>
      <c r="AW875" s="270">
        <v>1.7189265523828929</v>
      </c>
      <c r="AX875" s="270">
        <v>0.24760298208474193</v>
      </c>
      <c r="AY875" s="270">
        <v>1.6188179757289398</v>
      </c>
      <c r="AZ875" s="270">
        <v>0.24808311032763752</v>
      </c>
      <c r="BA875" s="270">
        <v>53.245948791212875</v>
      </c>
      <c r="BB875" s="270">
        <v>12.54925165042707</v>
      </c>
      <c r="BC875" s="270">
        <v>21.123258878454809</v>
      </c>
      <c r="BD875" s="270">
        <v>67.570802382700492</v>
      </c>
      <c r="BE875" s="270">
        <v>45.13997836268571</v>
      </c>
      <c r="BF875" s="270">
        <v>220.95898505510146</v>
      </c>
      <c r="BG875" s="26"/>
    </row>
    <row r="876" spans="1:59" s="96" customFormat="1" ht="12.75" x14ac:dyDescent="0.2">
      <c r="A876" s="13">
        <v>0.85000000000000198</v>
      </c>
      <c r="B876" s="279">
        <v>890</v>
      </c>
      <c r="C876" s="408">
        <v>23.616773238047799</v>
      </c>
      <c r="D876" s="408">
        <v>25.316228852154399</v>
      </c>
      <c r="E876" s="408">
        <v>5.4696841944284502</v>
      </c>
      <c r="F876" s="408">
        <v>16.062629033773302</v>
      </c>
      <c r="G876" s="408">
        <v>15.8729672305567</v>
      </c>
      <c r="H876" s="408"/>
      <c r="I876" s="408">
        <v>12.2825012730361</v>
      </c>
      <c r="J876" s="408"/>
      <c r="K876" s="408"/>
      <c r="L876" s="408">
        <v>1.3792161780033101</v>
      </c>
      <c r="M876" s="408"/>
      <c r="N876" s="408"/>
      <c r="O876" s="411"/>
      <c r="P876" s="417">
        <v>5.1536576482604604</v>
      </c>
      <c r="Q876" s="237">
        <v>67.788619652414042</v>
      </c>
      <c r="R876" s="237">
        <v>0</v>
      </c>
      <c r="S876" s="237">
        <v>15.396425236335299</v>
      </c>
      <c r="T876" s="237">
        <v>5.7369360254598938</v>
      </c>
      <c r="U876" s="237">
        <v>1.0738357686978113</v>
      </c>
      <c r="V876" s="237">
        <v>3.4948967763374119</v>
      </c>
      <c r="W876" s="237">
        <v>3.927128541848357</v>
      </c>
      <c r="X876" s="412">
        <v>2.5821579989071899</v>
      </c>
      <c r="Y876" s="270">
        <v>0.45701651605338306</v>
      </c>
      <c r="Z876" s="270">
        <v>49.741038947186105</v>
      </c>
      <c r="AA876" s="270">
        <v>15673.059066385673</v>
      </c>
      <c r="AB876" s="270">
        <v>136.72212084357756</v>
      </c>
      <c r="AC876" s="270">
        <v>2.0185332352280114</v>
      </c>
      <c r="AD876" s="270">
        <v>0.60896148714490184</v>
      </c>
      <c r="AE876" s="270">
        <v>8.8911207899986149</v>
      </c>
      <c r="AF876" s="270">
        <v>0.42732783702515231</v>
      </c>
      <c r="AG876" s="270">
        <v>10.927802983477319</v>
      </c>
      <c r="AH876" s="270">
        <v>25.46510713604015</v>
      </c>
      <c r="AI876" s="270">
        <v>3.2671268740040169</v>
      </c>
      <c r="AJ876" s="270">
        <v>6.2530331934823904</v>
      </c>
      <c r="AK876" s="270">
        <v>95.713599262884117</v>
      </c>
      <c r="AL876" s="270">
        <v>14.960354518069584</v>
      </c>
      <c r="AM876" s="270">
        <v>3.0078592465607925</v>
      </c>
      <c r="AN876" s="270">
        <v>139.04252450132344</v>
      </c>
      <c r="AO876" s="270">
        <v>3.5156720840872304</v>
      </c>
      <c r="AP876" s="270">
        <v>4110.7524566643124</v>
      </c>
      <c r="AQ876" s="270">
        <v>0.82341544383959364</v>
      </c>
      <c r="AR876" s="270">
        <v>2.6547112299773192</v>
      </c>
      <c r="AS876" s="270">
        <v>0.35957695287514319</v>
      </c>
      <c r="AT876" s="270">
        <v>1.9330705358533371</v>
      </c>
      <c r="AU876" s="270">
        <v>8.8640260881100801</v>
      </c>
      <c r="AV876" s="270">
        <v>0.34903113445001882</v>
      </c>
      <c r="AW876" s="270">
        <v>0.88853718952371152</v>
      </c>
      <c r="AX876" s="270">
        <v>0.12185608057799764</v>
      </c>
      <c r="AY876" s="270">
        <v>0.77089263543695419</v>
      </c>
      <c r="AZ876" s="270">
        <v>0.11545067815012093</v>
      </c>
      <c r="BA876" s="270">
        <v>36.936888757647644</v>
      </c>
      <c r="BB876" s="270">
        <v>15.74055798050084</v>
      </c>
      <c r="BC876" s="270">
        <v>23.202605285159294</v>
      </c>
      <c r="BD876" s="270">
        <v>61.744981961697377</v>
      </c>
      <c r="BE876" s="270">
        <v>46.174370722044678</v>
      </c>
      <c r="BF876" s="270">
        <v>198.72131160905661</v>
      </c>
      <c r="BG876" s="26"/>
    </row>
    <row r="877" spans="1:59" s="96" customFormat="1" ht="12.75" x14ac:dyDescent="0.2">
      <c r="A877" s="13">
        <v>0.89999999999999514</v>
      </c>
      <c r="B877" s="279">
        <v>890</v>
      </c>
      <c r="C877" s="408">
        <v>24.3018526306846</v>
      </c>
      <c r="D877" s="408">
        <v>26.863765475611299</v>
      </c>
      <c r="E877" s="408">
        <v>1.40711342634278</v>
      </c>
      <c r="F877" s="408">
        <v>13.0568550295013</v>
      </c>
      <c r="G877" s="408">
        <v>13.5525611695683</v>
      </c>
      <c r="H877" s="408"/>
      <c r="I877" s="408">
        <v>19.354262405353499</v>
      </c>
      <c r="J877" s="408"/>
      <c r="K877" s="408"/>
      <c r="L877" s="408">
        <v>1.46358986293826</v>
      </c>
      <c r="M877" s="408"/>
      <c r="N877" s="408"/>
      <c r="O877" s="411"/>
      <c r="P877" s="417">
        <v>5.1751444116612202</v>
      </c>
      <c r="Q877" s="237">
        <v>68.77825923239142</v>
      </c>
      <c r="R877" s="237">
        <v>0</v>
      </c>
      <c r="S877" s="237">
        <v>15.357311302939605</v>
      </c>
      <c r="T877" s="237">
        <v>4.9176148283960757</v>
      </c>
      <c r="U877" s="237">
        <v>0.97527733482627499</v>
      </c>
      <c r="V877" s="237">
        <v>3.3085231320528643</v>
      </c>
      <c r="W877" s="237">
        <v>4.1148837774322207</v>
      </c>
      <c r="X877" s="412">
        <v>2.5481303919615508</v>
      </c>
      <c r="Y877" s="270">
        <v>0.45940659187786459</v>
      </c>
      <c r="Z877" s="270">
        <v>49.392060946507115</v>
      </c>
      <c r="AA877" s="270">
        <v>16166.206942024073</v>
      </c>
      <c r="AB877" s="270">
        <v>146.15458040436047</v>
      </c>
      <c r="AC877" s="270">
        <v>2.0209008448347001</v>
      </c>
      <c r="AD877" s="270">
        <v>0.6054326013853969</v>
      </c>
      <c r="AE877" s="270">
        <v>8.9307972006287919</v>
      </c>
      <c r="AF877" s="270">
        <v>0.43021590561564443</v>
      </c>
      <c r="AG877" s="270">
        <v>11.208704353993562</v>
      </c>
      <c r="AH877" s="270">
        <v>26.096157733572937</v>
      </c>
      <c r="AI877" s="270">
        <v>3.34509661190957</v>
      </c>
      <c r="AJ877" s="270">
        <v>6.5763135933366295</v>
      </c>
      <c r="AK877" s="270">
        <v>112.15085662256845</v>
      </c>
      <c r="AL877" s="270">
        <v>15.383399017122626</v>
      </c>
      <c r="AM877" s="270">
        <v>2.8214012079320496</v>
      </c>
      <c r="AN877" s="270">
        <v>128.81031259392736</v>
      </c>
      <c r="AO877" s="270">
        <v>3.4344093832908418</v>
      </c>
      <c r="AP877" s="270">
        <v>3871.6724371560244</v>
      </c>
      <c r="AQ877" s="270">
        <v>0.83282053316147764</v>
      </c>
      <c r="AR877" s="270">
        <v>2.1907633765954793</v>
      </c>
      <c r="AS877" s="270">
        <v>0.28018930109929496</v>
      </c>
      <c r="AT877" s="270">
        <v>1.4391111076703544</v>
      </c>
      <c r="AU877" s="270">
        <v>6.4506397645973399</v>
      </c>
      <c r="AV877" s="270">
        <v>0.25168848199449451</v>
      </c>
      <c r="AW877" s="270">
        <v>0.62674648960618617</v>
      </c>
      <c r="AX877" s="270">
        <v>8.4691202039620939E-2</v>
      </c>
      <c r="AY877" s="270">
        <v>0.53076930049836202</v>
      </c>
      <c r="AZ877" s="270">
        <v>7.8987948818129081E-2</v>
      </c>
      <c r="BA877" s="270">
        <v>29.258747511605439</v>
      </c>
      <c r="BB877" s="270">
        <v>20.287949815791851</v>
      </c>
      <c r="BC877" s="270">
        <v>25.310401936521153</v>
      </c>
      <c r="BD877" s="270">
        <v>57.44102724200819</v>
      </c>
      <c r="BE877" s="270">
        <v>47.20354976769449</v>
      </c>
      <c r="BF877" s="270">
        <v>182.27935106750229</v>
      </c>
      <c r="BG877" s="26"/>
    </row>
    <row r="878" spans="1:59" s="96" customFormat="1" ht="12.75" x14ac:dyDescent="0.2">
      <c r="A878" s="13">
        <v>0.95000000000001805</v>
      </c>
      <c r="B878" s="279">
        <v>890</v>
      </c>
      <c r="C878" s="408">
        <v>24.613778474197801</v>
      </c>
      <c r="D878" s="408">
        <v>27.635037556361802</v>
      </c>
      <c r="E878" s="408"/>
      <c r="F878" s="408">
        <v>11.501617270748</v>
      </c>
      <c r="G878" s="408">
        <v>10.675844287800601</v>
      </c>
      <c r="H878" s="408"/>
      <c r="I878" s="408">
        <v>23.989936949728801</v>
      </c>
      <c r="J878" s="408"/>
      <c r="K878" s="408"/>
      <c r="L878" s="408">
        <v>1.58378546116306</v>
      </c>
      <c r="M878" s="408"/>
      <c r="N878" s="408"/>
      <c r="O878" s="411"/>
      <c r="P878" s="417">
        <v>5.3153656645584499</v>
      </c>
      <c r="Q878" s="237">
        <v>69.305421463329751</v>
      </c>
      <c r="R878" s="237">
        <v>0</v>
      </c>
      <c r="S878" s="237">
        <v>15.479414143689899</v>
      </c>
      <c r="T878" s="237">
        <v>4.2764522223234378</v>
      </c>
      <c r="U878" s="237">
        <v>0.88639827859740783</v>
      </c>
      <c r="V878" s="237">
        <v>3.1744118519118363</v>
      </c>
      <c r="W878" s="237">
        <v>4.3285996692635562</v>
      </c>
      <c r="X878" s="412">
        <v>2.5493023708840981</v>
      </c>
      <c r="Y878" s="270">
        <v>0.4654468603954523</v>
      </c>
      <c r="Z878" s="270">
        <v>49.399984271488734</v>
      </c>
      <c r="AA878" s="270">
        <v>16730.396308940519</v>
      </c>
      <c r="AB878" s="270">
        <v>151.91478258814632</v>
      </c>
      <c r="AC878" s="270">
        <v>2.0244073211063065</v>
      </c>
      <c r="AD878" s="270">
        <v>0.6043852849287934</v>
      </c>
      <c r="AE878" s="270">
        <v>9.0074543827367233</v>
      </c>
      <c r="AF878" s="270">
        <v>0.43717384505709833</v>
      </c>
      <c r="AG878" s="270">
        <v>11.545485932150777</v>
      </c>
      <c r="AH878" s="270">
        <v>27.062556216873951</v>
      </c>
      <c r="AI878" s="270">
        <v>3.4933109847382098</v>
      </c>
      <c r="AJ878" s="270">
        <v>6.8071111920313783</v>
      </c>
      <c r="AK878" s="270">
        <v>123.831979381089</v>
      </c>
      <c r="AL878" s="270">
        <v>16.241507938574912</v>
      </c>
      <c r="AM878" s="270">
        <v>2.7982152665126554</v>
      </c>
      <c r="AN878" s="270">
        <v>124.14297773541695</v>
      </c>
      <c r="AO878" s="270">
        <v>3.4306558056394927</v>
      </c>
      <c r="AP878" s="270">
        <v>3825.706377377111</v>
      </c>
      <c r="AQ878" s="270">
        <v>0.84560211186825907</v>
      </c>
      <c r="AR878" s="270">
        <v>2.0041550167811071</v>
      </c>
      <c r="AS878" s="270">
        <v>0.24828758543232798</v>
      </c>
      <c r="AT878" s="270">
        <v>1.2455451988394994</v>
      </c>
      <c r="AU878" s="270">
        <v>5.5207817767326075</v>
      </c>
      <c r="AV878" s="270">
        <v>0.21445670903545375</v>
      </c>
      <c r="AW878" s="270">
        <v>0.52848495900221859</v>
      </c>
      <c r="AX878" s="270">
        <v>7.0923964882785184E-2</v>
      </c>
      <c r="AY878" s="270">
        <v>0.44255980015097057</v>
      </c>
      <c r="AZ878" s="270">
        <v>6.566623851816282E-2</v>
      </c>
      <c r="BA878" s="270">
        <v>25.601201339171279</v>
      </c>
      <c r="BB878" s="270">
        <v>23.837284908248947</v>
      </c>
      <c r="BC878" s="270">
        <v>26.869548079686187</v>
      </c>
      <c r="BD878" s="270">
        <v>54.949900917826987</v>
      </c>
      <c r="BE878" s="270">
        <v>46.398482753137976</v>
      </c>
      <c r="BF878" s="270">
        <v>176.74469605981116</v>
      </c>
      <c r="BG878" s="26"/>
    </row>
    <row r="879" spans="1:59" s="96" customFormat="1" ht="12.75" x14ac:dyDescent="0.2">
      <c r="A879" s="13">
        <v>0.99999999999999112</v>
      </c>
      <c r="B879" s="279">
        <v>890</v>
      </c>
      <c r="C879" s="408">
        <v>24.4699756040282</v>
      </c>
      <c r="D879" s="408">
        <v>28.0167145496854</v>
      </c>
      <c r="E879" s="408"/>
      <c r="F879" s="408">
        <v>9.6080169563385205</v>
      </c>
      <c r="G879" s="408">
        <v>7.9424800829770303</v>
      </c>
      <c r="H879" s="408"/>
      <c r="I879" s="408">
        <v>29.032056756577099</v>
      </c>
      <c r="J879" s="408"/>
      <c r="K879" s="408"/>
      <c r="L879" s="408">
        <v>0.12540417665901299</v>
      </c>
      <c r="M879" s="408"/>
      <c r="N879" s="408"/>
      <c r="O879" s="411">
        <v>0.80535187373474904</v>
      </c>
      <c r="P879" s="417">
        <v>5.5446258231531704</v>
      </c>
      <c r="Q879" s="237">
        <v>69.209255076136785</v>
      </c>
      <c r="R879" s="237">
        <v>0</v>
      </c>
      <c r="S879" s="237">
        <v>15.759138265784282</v>
      </c>
      <c r="T879" s="237">
        <v>3.9209478803380695</v>
      </c>
      <c r="U879" s="237">
        <v>0.83042566122429229</v>
      </c>
      <c r="V879" s="237">
        <v>3.014823285618359</v>
      </c>
      <c r="W879" s="237">
        <v>4.6708261005032181</v>
      </c>
      <c r="X879" s="412">
        <v>2.5945837303949686</v>
      </c>
      <c r="Y879" s="270">
        <v>0.47919865897040459</v>
      </c>
      <c r="Z879" s="270">
        <v>50.25144562173255</v>
      </c>
      <c r="AA879" s="270">
        <v>17614.331829820832</v>
      </c>
      <c r="AB879" s="270">
        <v>161.57546630364038</v>
      </c>
      <c r="AC879" s="270">
        <v>2.0498973790019104</v>
      </c>
      <c r="AD879" s="270">
        <v>0.6107516251572912</v>
      </c>
      <c r="AE879" s="270">
        <v>2.0643136401485123</v>
      </c>
      <c r="AF879" s="270">
        <v>9.5021978403390966E-2</v>
      </c>
      <c r="AG879" s="270">
        <v>12.107166905229455</v>
      </c>
      <c r="AH879" s="270">
        <v>28.486740742915206</v>
      </c>
      <c r="AI879" s="270">
        <v>3.6922673183375658</v>
      </c>
      <c r="AJ879" s="270">
        <v>7.1804299153293902</v>
      </c>
      <c r="AK879" s="270">
        <v>142.04189980420145</v>
      </c>
      <c r="AL879" s="270">
        <v>17.318606038378991</v>
      </c>
      <c r="AM879" s="270">
        <v>2.7658170221696885</v>
      </c>
      <c r="AN879" s="270">
        <v>119.37101205031301</v>
      </c>
      <c r="AO879" s="270">
        <v>3.3036918479063271</v>
      </c>
      <c r="AP879" s="270">
        <v>1587.380001220545</v>
      </c>
      <c r="AQ879" s="270">
        <v>0.85500104247673214</v>
      </c>
      <c r="AR879" s="270">
        <v>1.8313791471674445</v>
      </c>
      <c r="AS879" s="270">
        <v>0.220691063455692</v>
      </c>
      <c r="AT879" s="270">
        <v>1.0858187381801037</v>
      </c>
      <c r="AU879" s="270">
        <v>4.7702435514952235</v>
      </c>
      <c r="AV879" s="270">
        <v>0.18465767346896181</v>
      </c>
      <c r="AW879" s="270">
        <v>0.45141668231497695</v>
      </c>
      <c r="AX879" s="270">
        <v>6.0268375818372619E-2</v>
      </c>
      <c r="AY879" s="270">
        <v>0.37485415453575432</v>
      </c>
      <c r="AZ879" s="270">
        <v>5.5503442088098244E-2</v>
      </c>
      <c r="BA879" s="270">
        <v>22.265036552773889</v>
      </c>
      <c r="BB879" s="270">
        <v>25.661913655480156</v>
      </c>
      <c r="BC879" s="270">
        <v>28.86746587326574</v>
      </c>
      <c r="BD879" s="270">
        <v>54.376581885874288</v>
      </c>
      <c r="BE879" s="270">
        <v>43.630416490177055</v>
      </c>
      <c r="BF879" s="270">
        <v>180.85825628290874</v>
      </c>
      <c r="BG879" s="26"/>
    </row>
    <row r="880" spans="1:59" s="96" customFormat="1" ht="12.75" x14ac:dyDescent="0.2">
      <c r="A880" s="13">
        <v>1.05</v>
      </c>
      <c r="B880" s="279">
        <v>890</v>
      </c>
      <c r="C880" s="408">
        <v>24.5405497535229</v>
      </c>
      <c r="D880" s="408">
        <v>28.307422985448099</v>
      </c>
      <c r="E880" s="408"/>
      <c r="F880" s="408">
        <v>8.6954129688230104</v>
      </c>
      <c r="G880" s="408">
        <v>4.8147197621303501</v>
      </c>
      <c r="H880" s="408"/>
      <c r="I880" s="408">
        <v>32.697019914912701</v>
      </c>
      <c r="J880" s="408"/>
      <c r="K880" s="408"/>
      <c r="L880" s="408"/>
      <c r="M880" s="408"/>
      <c r="N880" s="408"/>
      <c r="O880" s="411">
        <v>0.94487461516293703</v>
      </c>
      <c r="P880" s="417">
        <v>5.7524129886032798</v>
      </c>
      <c r="Q880" s="237">
        <v>69.335957234327452</v>
      </c>
      <c r="R880" s="237">
        <v>0</v>
      </c>
      <c r="S880" s="237">
        <v>16.001028508741875</v>
      </c>
      <c r="T880" s="237">
        <v>3.456146453930689</v>
      </c>
      <c r="U880" s="237">
        <v>0.76376921078116944</v>
      </c>
      <c r="V880" s="237">
        <v>2.9022595475696651</v>
      </c>
      <c r="W880" s="237">
        <v>4.9179542103316587</v>
      </c>
      <c r="X880" s="412">
        <v>2.6228848343175049</v>
      </c>
      <c r="Y880" s="270">
        <v>0.48887406817495926</v>
      </c>
      <c r="Z880" s="270">
        <v>50.564394691454467</v>
      </c>
      <c r="AA880" s="270">
        <v>18355.320538590251</v>
      </c>
      <c r="AB880" s="270">
        <v>166.35313764409048</v>
      </c>
      <c r="AC880" s="270">
        <v>2.0579395730143784</v>
      </c>
      <c r="AD880" s="270">
        <v>0.61197483377020001</v>
      </c>
      <c r="AE880" s="270">
        <v>1.8239373565640578</v>
      </c>
      <c r="AF880" s="270">
        <v>8.3947183885064613E-2</v>
      </c>
      <c r="AG880" s="270">
        <v>12.555450521478999</v>
      </c>
      <c r="AH880" s="270">
        <v>29.875353888040038</v>
      </c>
      <c r="AI880" s="270">
        <v>3.9189057579515088</v>
      </c>
      <c r="AJ880" s="270">
        <v>7.404727946831076</v>
      </c>
      <c r="AK880" s="270">
        <v>153.84782432560056</v>
      </c>
      <c r="AL880" s="270">
        <v>18.688485252904815</v>
      </c>
      <c r="AM880" s="270">
        <v>2.8070521825219257</v>
      </c>
      <c r="AN880" s="270">
        <v>116.87609630130595</v>
      </c>
      <c r="AO880" s="270">
        <v>3.3099598173545903</v>
      </c>
      <c r="AP880" s="270">
        <v>1446.6176537712352</v>
      </c>
      <c r="AQ880" s="270">
        <v>0.86848219901106316</v>
      </c>
      <c r="AR880" s="270">
        <v>1.744961134450961</v>
      </c>
      <c r="AS880" s="270">
        <v>0.20598151399948794</v>
      </c>
      <c r="AT880" s="270">
        <v>0.99933923280658821</v>
      </c>
      <c r="AU880" s="270">
        <v>4.3626516761439333</v>
      </c>
      <c r="AV880" s="270">
        <v>0.16846699926708109</v>
      </c>
      <c r="AW880" s="270">
        <v>0.40951825431632866</v>
      </c>
      <c r="AX880" s="270">
        <v>5.4475597603358163E-2</v>
      </c>
      <c r="AY880" s="270">
        <v>0.33804863974584703</v>
      </c>
      <c r="AZ880" s="270">
        <v>4.997549387150918E-2</v>
      </c>
      <c r="BA880" s="270">
        <v>20.400788721415946</v>
      </c>
      <c r="BB880" s="270">
        <v>28.288300013848037</v>
      </c>
      <c r="BC880" s="270">
        <v>30.469494033685184</v>
      </c>
      <c r="BD880" s="270">
        <v>52.920654185549438</v>
      </c>
      <c r="BE880" s="270">
        <v>41.999869354666572</v>
      </c>
      <c r="BF880" s="270">
        <v>180.99207643151036</v>
      </c>
      <c r="BG880" s="26"/>
    </row>
    <row r="881" spans="1:59" s="96" customFormat="1" ht="12.75" x14ac:dyDescent="0.2">
      <c r="A881" s="13">
        <v>1.1000000000000001</v>
      </c>
      <c r="B881" s="279">
        <v>890</v>
      </c>
      <c r="C881" s="408">
        <v>24.5438043752618</v>
      </c>
      <c r="D881" s="408">
        <v>28.635090812641302</v>
      </c>
      <c r="E881" s="408"/>
      <c r="F881" s="408">
        <v>8.0349053439953604</v>
      </c>
      <c r="G881" s="408">
        <v>1.6301495091457801</v>
      </c>
      <c r="H881" s="408"/>
      <c r="I881" s="408">
        <v>36.138208294099101</v>
      </c>
      <c r="J881" s="408"/>
      <c r="K881" s="408"/>
      <c r="L881" s="408"/>
      <c r="M881" s="408"/>
      <c r="N881" s="408"/>
      <c r="O881" s="411">
        <v>1.01784166485665</v>
      </c>
      <c r="P881" s="417">
        <v>5.9824358396036699</v>
      </c>
      <c r="Q881" s="237">
        <v>69.393760031369951</v>
      </c>
      <c r="R881" s="237">
        <v>0</v>
      </c>
      <c r="S881" s="237">
        <v>16.27231237717243</v>
      </c>
      <c r="T881" s="237">
        <v>3.0211446233618169</v>
      </c>
      <c r="U881" s="237">
        <v>0.69512008516210955</v>
      </c>
      <c r="V881" s="237">
        <v>2.8228419447158464</v>
      </c>
      <c r="W881" s="237">
        <v>5.1379007896652436</v>
      </c>
      <c r="X881" s="412">
        <v>2.6569201485525915</v>
      </c>
      <c r="Y881" s="270">
        <v>0.49996700545284506</v>
      </c>
      <c r="Z881" s="270">
        <v>50.981952779930772</v>
      </c>
      <c r="AA881" s="270">
        <v>19174.684957006066</v>
      </c>
      <c r="AB881" s="270">
        <v>170.44301241411398</v>
      </c>
      <c r="AC881" s="270">
        <v>2.0693647640318837</v>
      </c>
      <c r="AD881" s="270">
        <v>0.61440120268029874</v>
      </c>
      <c r="AE881" s="270">
        <v>1.7214451936867139</v>
      </c>
      <c r="AF881" s="270">
        <v>7.9308437084368036E-2</v>
      </c>
      <c r="AG881" s="270">
        <v>13.037734183057559</v>
      </c>
      <c r="AH881" s="270">
        <v>31.433427780053233</v>
      </c>
      <c r="AI881" s="270">
        <v>4.1826935388890076</v>
      </c>
      <c r="AJ881" s="270">
        <v>7.6177644499142465</v>
      </c>
      <c r="AK881" s="270">
        <v>164.48671051147855</v>
      </c>
      <c r="AL881" s="270">
        <v>20.351123381062742</v>
      </c>
      <c r="AM881" s="270">
        <v>2.8636782074464424</v>
      </c>
      <c r="AN881" s="270">
        <v>114.97426310896431</v>
      </c>
      <c r="AO881" s="270">
        <v>3.3375837889207971</v>
      </c>
      <c r="AP881" s="270">
        <v>1386.6996247894879</v>
      </c>
      <c r="AQ881" s="270">
        <v>0.8820172728328266</v>
      </c>
      <c r="AR881" s="270">
        <v>1.6757628204508641</v>
      </c>
      <c r="AS881" s="270">
        <v>0.19423289727035972</v>
      </c>
      <c r="AT881" s="270">
        <v>0.93108029837432127</v>
      </c>
      <c r="AU881" s="270">
        <v>4.043077297057188</v>
      </c>
      <c r="AV881" s="270">
        <v>0.15580762835860493</v>
      </c>
      <c r="AW881" s="270">
        <v>0.37697429352174622</v>
      </c>
      <c r="AX881" s="270">
        <v>4.9996066353643585E-2</v>
      </c>
      <c r="AY881" s="270">
        <v>0.30966764543848146</v>
      </c>
      <c r="AZ881" s="270">
        <v>4.5720879918735823E-2</v>
      </c>
      <c r="BA881" s="270">
        <v>18.932291009204061</v>
      </c>
      <c r="BB881" s="270">
        <v>31.641331692053193</v>
      </c>
      <c r="BC881" s="270">
        <v>32.158298469779908</v>
      </c>
      <c r="BD881" s="270">
        <v>51.455752031795541</v>
      </c>
      <c r="BE881" s="270">
        <v>40.60545245765973</v>
      </c>
      <c r="BF881" s="270">
        <v>181.1678914933629</v>
      </c>
      <c r="BG881" s="26"/>
    </row>
    <row r="882" spans="1:59" s="96" customFormat="1" ht="12.75" x14ac:dyDescent="0.2">
      <c r="A882" s="13">
        <v>1.1499999999999999</v>
      </c>
      <c r="B882" s="279">
        <v>890.00000000001</v>
      </c>
      <c r="C882" s="408">
        <v>24.448702971896701</v>
      </c>
      <c r="D882" s="408">
        <v>28.621920794808101</v>
      </c>
      <c r="E882" s="408"/>
      <c r="F882" s="408">
        <v>7.4155244360394699</v>
      </c>
      <c r="G882" s="408"/>
      <c r="H882" s="408"/>
      <c r="I882" s="408">
        <v>38.4598415920767</v>
      </c>
      <c r="J882" s="408"/>
      <c r="K882" s="408"/>
      <c r="L882" s="408"/>
      <c r="M882" s="408"/>
      <c r="N882" s="408"/>
      <c r="O882" s="411">
        <v>1.0540102051790701</v>
      </c>
      <c r="P882" s="417">
        <v>6.1252272243488797</v>
      </c>
      <c r="Q882" s="237">
        <v>69.640880717092074</v>
      </c>
      <c r="R882" s="237">
        <v>0</v>
      </c>
      <c r="S882" s="237">
        <v>16.394106915737307</v>
      </c>
      <c r="T882" s="237">
        <v>2.6415618363228162</v>
      </c>
      <c r="U882" s="237">
        <v>0.61555330737937664</v>
      </c>
      <c r="V882" s="237">
        <v>2.7662149799209343</v>
      </c>
      <c r="W882" s="237">
        <v>5.2522324453667615</v>
      </c>
      <c r="X882" s="412">
        <v>2.6894497981807435</v>
      </c>
      <c r="Y882" s="270">
        <v>0.50828632433870946</v>
      </c>
      <c r="Z882" s="270">
        <v>51.436034317038171</v>
      </c>
      <c r="AA882" s="270">
        <v>19747.28168442049</v>
      </c>
      <c r="AB882" s="270">
        <v>174.67236148085442</v>
      </c>
      <c r="AC882" s="270">
        <v>2.0852902279458445</v>
      </c>
      <c r="AD882" s="270">
        <v>0.61825496255564016</v>
      </c>
      <c r="AE882" s="270">
        <v>1.6761496561056128</v>
      </c>
      <c r="AF882" s="270">
        <v>7.7227872860408317E-2</v>
      </c>
      <c r="AG882" s="270">
        <v>13.384960679051375</v>
      </c>
      <c r="AH882" s="270">
        <v>32.456383411005845</v>
      </c>
      <c r="AI882" s="270">
        <v>4.3467573250684035</v>
      </c>
      <c r="AJ882" s="270">
        <v>7.8038948077995665</v>
      </c>
      <c r="AK882" s="270">
        <v>174.95836022095023</v>
      </c>
      <c r="AL882" s="270">
        <v>21.363496881190041</v>
      </c>
      <c r="AM882" s="270">
        <v>2.8742956941581261</v>
      </c>
      <c r="AN882" s="270">
        <v>113.70338540896385</v>
      </c>
      <c r="AO882" s="270">
        <v>3.3470734417333583</v>
      </c>
      <c r="AP882" s="270">
        <v>1355.2635899491329</v>
      </c>
      <c r="AQ882" s="270">
        <v>0.88834910679238566</v>
      </c>
      <c r="AR882" s="270">
        <v>1.6242187793877969</v>
      </c>
      <c r="AS882" s="270">
        <v>0.18642891024487482</v>
      </c>
      <c r="AT882" s="270">
        <v>0.8881069301190283</v>
      </c>
      <c r="AU882" s="270">
        <v>3.8459745819779982</v>
      </c>
      <c r="AV882" s="270">
        <v>0.14805858587330903</v>
      </c>
      <c r="AW882" s="270">
        <v>0.35737938831130212</v>
      </c>
      <c r="AX882" s="270">
        <v>4.7326288768726438E-2</v>
      </c>
      <c r="AY882" s="270">
        <v>0.292859480656255</v>
      </c>
      <c r="AZ882" s="270">
        <v>4.3212167009310125E-2</v>
      </c>
      <c r="BA882" s="270">
        <v>18.01121301329124</v>
      </c>
      <c r="BB882" s="270">
        <v>33.523492991952061</v>
      </c>
      <c r="BC882" s="270">
        <v>33.226251097612277</v>
      </c>
      <c r="BD882" s="270">
        <v>50.72816540206064</v>
      </c>
      <c r="BE882" s="270">
        <v>39.733123962963447</v>
      </c>
      <c r="BF882" s="270">
        <v>179.65361012030692</v>
      </c>
      <c r="BG882" s="26"/>
    </row>
    <row r="883" spans="1:59" s="96" customFormat="1" ht="12.75" x14ac:dyDescent="0.2">
      <c r="A883" s="13">
        <v>1.19999999999999</v>
      </c>
      <c r="B883" s="279">
        <v>890</v>
      </c>
      <c r="C883" s="408">
        <v>24.257606728839299</v>
      </c>
      <c r="D883" s="408">
        <v>28.316629968083699</v>
      </c>
      <c r="E883" s="408"/>
      <c r="F883" s="408">
        <v>6.8175656900956696</v>
      </c>
      <c r="G883" s="408"/>
      <c r="H883" s="408"/>
      <c r="I883" s="408">
        <v>39.554187399167603</v>
      </c>
      <c r="J883" s="408"/>
      <c r="K883" s="408"/>
      <c r="L883" s="408"/>
      <c r="M883" s="408"/>
      <c r="N883" s="408"/>
      <c r="O883" s="411">
        <v>1.05401021381369</v>
      </c>
      <c r="P883" s="417">
        <v>6.1734802787284799</v>
      </c>
      <c r="Q883" s="237">
        <v>70.128750652076548</v>
      </c>
      <c r="R883" s="237">
        <v>0</v>
      </c>
      <c r="S883" s="237">
        <v>16.344651585400914</v>
      </c>
      <c r="T883" s="237">
        <v>2.3052658262612997</v>
      </c>
      <c r="U883" s="237">
        <v>0.53581390605242762</v>
      </c>
      <c r="V883" s="237">
        <v>2.7257135745937515</v>
      </c>
      <c r="W883" s="237">
        <v>5.2537912304231735</v>
      </c>
      <c r="X883" s="412">
        <v>2.7060132251918874</v>
      </c>
      <c r="Y883" s="270">
        <v>0.513255346561026</v>
      </c>
      <c r="Z883" s="270">
        <v>51.916796264473874</v>
      </c>
      <c r="AA883" s="270">
        <v>20005.275908731048</v>
      </c>
      <c r="AB883" s="270">
        <v>179.12631965142359</v>
      </c>
      <c r="AC883" s="270">
        <v>2.1052510245860017</v>
      </c>
      <c r="AD883" s="270">
        <v>0.62350988777695038</v>
      </c>
      <c r="AE883" s="270">
        <v>1.67867310470482</v>
      </c>
      <c r="AF883" s="270">
        <v>7.728052017851493E-2</v>
      </c>
      <c r="AG883" s="270">
        <v>13.564211127165663</v>
      </c>
      <c r="AH883" s="270">
        <v>32.791448049103515</v>
      </c>
      <c r="AI883" s="270">
        <v>4.377410335531227</v>
      </c>
      <c r="AJ883" s="270">
        <v>7.9587256860367566</v>
      </c>
      <c r="AK883" s="270">
        <v>185.15914482897531</v>
      </c>
      <c r="AL883" s="270">
        <v>21.450610944460895</v>
      </c>
      <c r="AM883" s="270">
        <v>2.8374186640373718</v>
      </c>
      <c r="AN883" s="270">
        <v>113.05697708724732</v>
      </c>
      <c r="AO883" s="270">
        <v>3.3364034844496722</v>
      </c>
      <c r="AP883" s="270">
        <v>1348.0176689041648</v>
      </c>
      <c r="AQ883" s="270">
        <v>0.88759933143603231</v>
      </c>
      <c r="AR883" s="270">
        <v>1.5897304342760163</v>
      </c>
      <c r="AS883" s="270">
        <v>0.18209709672593891</v>
      </c>
      <c r="AT883" s="270">
        <v>0.86640079183111229</v>
      </c>
      <c r="AU883" s="270">
        <v>3.7500010105401902</v>
      </c>
      <c r="AV883" s="270">
        <v>0.14433641370628769</v>
      </c>
      <c r="AW883" s="270">
        <v>0.34824186093872905</v>
      </c>
      <c r="AX883" s="270">
        <v>4.6104059172164744E-2</v>
      </c>
      <c r="AY883" s="270">
        <v>0.28525325633089371</v>
      </c>
      <c r="AZ883" s="270">
        <v>4.2086114784403848E-2</v>
      </c>
      <c r="BA883" s="270">
        <v>17.544770688168409</v>
      </c>
      <c r="BB883" s="270">
        <v>33.198664565356481</v>
      </c>
      <c r="BC883" s="270">
        <v>33.454343074858578</v>
      </c>
      <c r="BD883" s="270">
        <v>50.711342159975558</v>
      </c>
      <c r="BE883" s="270">
        <v>39.336030079702496</v>
      </c>
      <c r="BF883" s="270">
        <v>176.5597761186026</v>
      </c>
      <c r="BG883" s="26"/>
    </row>
    <row r="884" spans="1:59" s="96" customFormat="1" ht="12.75" x14ac:dyDescent="0.2">
      <c r="A884" s="13">
        <v>1.25</v>
      </c>
      <c r="B884" s="279">
        <v>890</v>
      </c>
      <c r="C884" s="408">
        <v>23.8442902839545</v>
      </c>
      <c r="D884" s="408">
        <v>27.9542761330435</v>
      </c>
      <c r="E884" s="408"/>
      <c r="F884" s="408">
        <v>6.1280968295845204</v>
      </c>
      <c r="G884" s="408"/>
      <c r="H884" s="408"/>
      <c r="I884" s="408">
        <v>40.747200202805601</v>
      </c>
      <c r="J884" s="408">
        <v>0.272126345584499</v>
      </c>
      <c r="K884" s="408"/>
      <c r="L884" s="408"/>
      <c r="M884" s="408"/>
      <c r="N884" s="408"/>
      <c r="O884" s="411">
        <v>1.05401020502743</v>
      </c>
      <c r="P884" s="417">
        <v>6.2804911820479896</v>
      </c>
      <c r="Q884" s="237">
        <v>70.316121623805742</v>
      </c>
      <c r="R884" s="237">
        <v>0</v>
      </c>
      <c r="S884" s="237">
        <v>16.407382858383635</v>
      </c>
      <c r="T884" s="237">
        <v>2.0503068293744815</v>
      </c>
      <c r="U884" s="237">
        <v>0.47803047106890068</v>
      </c>
      <c r="V884" s="237">
        <v>2.6702111200566097</v>
      </c>
      <c r="W884" s="237">
        <v>5.3245165783343618</v>
      </c>
      <c r="X884" s="412">
        <v>2.7534305189762618</v>
      </c>
      <c r="Y884" s="270">
        <v>0.52320216331384928</v>
      </c>
      <c r="Z884" s="270">
        <v>52.894817077045829</v>
      </c>
      <c r="AA884" s="270">
        <v>20464.724576615783</v>
      </c>
      <c r="AB884" s="270">
        <v>185.72990573794573</v>
      </c>
      <c r="AC884" s="270">
        <v>2.1436180854878581</v>
      </c>
      <c r="AD884" s="270">
        <v>0.63431607422564817</v>
      </c>
      <c r="AE884" s="270">
        <v>1.6832923128144734</v>
      </c>
      <c r="AF884" s="270">
        <v>7.7414327040809916E-2</v>
      </c>
      <c r="AG884" s="270">
        <v>13.873097838989146</v>
      </c>
      <c r="AH884" s="270">
        <v>33.400735278211492</v>
      </c>
      <c r="AI884" s="270">
        <v>4.4389761293854795</v>
      </c>
      <c r="AJ884" s="270">
        <v>8.1972424192309319</v>
      </c>
      <c r="AK884" s="270">
        <v>199.08657808591147</v>
      </c>
      <c r="AL884" s="270">
        <v>21.671090033879846</v>
      </c>
      <c r="AM884" s="270">
        <v>2.8050998285643653</v>
      </c>
      <c r="AN884" s="270">
        <v>112.7931769862423</v>
      </c>
      <c r="AO884" s="270">
        <v>3.3377392613854395</v>
      </c>
      <c r="AP884" s="270">
        <v>1340.8398458580359</v>
      </c>
      <c r="AQ884" s="270">
        <v>0.88918744254081461</v>
      </c>
      <c r="AR884" s="270">
        <v>1.5552550663649676</v>
      </c>
      <c r="AS884" s="270">
        <v>0.17771101650954649</v>
      </c>
      <c r="AT884" s="270">
        <v>0.84429199628539375</v>
      </c>
      <c r="AU884" s="270">
        <v>3.6520379985072928</v>
      </c>
      <c r="AV884" s="270">
        <v>0.14053435602401293</v>
      </c>
      <c r="AW884" s="270">
        <v>0.33889406670098909</v>
      </c>
      <c r="AX884" s="270">
        <v>4.4852713473610396E-2</v>
      </c>
      <c r="AY884" s="270">
        <v>0.27746284114844999</v>
      </c>
      <c r="AZ884" s="270">
        <v>4.0932603846512552E-2</v>
      </c>
      <c r="BA884" s="270">
        <v>17.067189187000668</v>
      </c>
      <c r="BB884" s="270">
        <v>32.908593201454686</v>
      </c>
      <c r="BC884" s="270">
        <v>33.766750136048273</v>
      </c>
      <c r="BD884" s="270">
        <v>50.832444654635538</v>
      </c>
      <c r="BE884" s="270">
        <v>38.956486562148022</v>
      </c>
      <c r="BF884" s="270">
        <v>173.51689718788151</v>
      </c>
      <c r="BG884" s="26"/>
    </row>
    <row r="885" spans="1:59" s="96" customFormat="1" ht="12.75" x14ac:dyDescent="0.2">
      <c r="A885" s="13">
        <v>1.3</v>
      </c>
      <c r="B885" s="279">
        <v>890</v>
      </c>
      <c r="C885" s="408">
        <v>23.409402014340401</v>
      </c>
      <c r="D885" s="408">
        <v>27.636534527301201</v>
      </c>
      <c r="E885" s="408"/>
      <c r="F885" s="408">
        <v>5.3848809868451104</v>
      </c>
      <c r="G885" s="408"/>
      <c r="H885" s="408"/>
      <c r="I885" s="408">
        <v>41.8479600816543</v>
      </c>
      <c r="J885" s="408">
        <v>0.66721217396604005</v>
      </c>
      <c r="K885" s="408"/>
      <c r="L885" s="408"/>
      <c r="M885" s="408"/>
      <c r="N885" s="408"/>
      <c r="O885" s="411">
        <v>1.0540102158929401</v>
      </c>
      <c r="P885" s="417">
        <v>6.3971669682426997</v>
      </c>
      <c r="Q885" s="237">
        <v>70.344655565264674</v>
      </c>
      <c r="R885" s="237">
        <v>0</v>
      </c>
      <c r="S885" s="237">
        <v>16.492428851751061</v>
      </c>
      <c r="T885" s="237">
        <v>1.884763260641066</v>
      </c>
      <c r="U885" s="237">
        <v>0.4418695029218534</v>
      </c>
      <c r="V885" s="237">
        <v>2.5746196324281154</v>
      </c>
      <c r="W885" s="237">
        <v>5.4485494820577092</v>
      </c>
      <c r="X885" s="412">
        <v>2.8131137049355264</v>
      </c>
      <c r="Y885" s="270">
        <v>0.53412413642884427</v>
      </c>
      <c r="Z885" s="270">
        <v>53.965995648939703</v>
      </c>
      <c r="AA885" s="270">
        <v>20975.227025663029</v>
      </c>
      <c r="AB885" s="270">
        <v>193.34286969380773</v>
      </c>
      <c r="AC885" s="270">
        <v>2.185226132897728</v>
      </c>
      <c r="AD885" s="270">
        <v>0.64617998229114415</v>
      </c>
      <c r="AE885" s="270">
        <v>1.6882673672639084</v>
      </c>
      <c r="AF885" s="270">
        <v>7.7559870239721426E-2</v>
      </c>
      <c r="AG885" s="270">
        <v>14.218306574253356</v>
      </c>
      <c r="AH885" s="270">
        <v>34.083253054915083</v>
      </c>
      <c r="AI885" s="270">
        <v>4.5084424011016857</v>
      </c>
      <c r="AJ885" s="270">
        <v>8.4690841092574303</v>
      </c>
      <c r="AK885" s="270">
        <v>216.61970264434711</v>
      </c>
      <c r="AL885" s="270">
        <v>21.926823420820895</v>
      </c>
      <c r="AM885" s="270">
        <v>2.7781828010540908</v>
      </c>
      <c r="AN885" s="270">
        <v>112.67319944421665</v>
      </c>
      <c r="AO885" s="270">
        <v>3.3424584075403767</v>
      </c>
      <c r="AP885" s="270">
        <v>1334.4374029937201</v>
      </c>
      <c r="AQ885" s="270">
        <v>0.89294809171195078</v>
      </c>
      <c r="AR885" s="270">
        <v>1.5251744964808234</v>
      </c>
      <c r="AS885" s="270">
        <v>0.17387767161096351</v>
      </c>
      <c r="AT885" s="270">
        <v>0.82496580382853557</v>
      </c>
      <c r="AU885" s="270">
        <v>3.5664128341857118</v>
      </c>
      <c r="AV885" s="270">
        <v>0.13721132280415468</v>
      </c>
      <c r="AW885" s="270">
        <v>0.33072562069817185</v>
      </c>
      <c r="AX885" s="270">
        <v>4.3759419789428211E-2</v>
      </c>
      <c r="AY885" s="270">
        <v>0.27065718492114571</v>
      </c>
      <c r="AZ885" s="270">
        <v>3.9924987424322482E-2</v>
      </c>
      <c r="BA885" s="270">
        <v>16.650073497333761</v>
      </c>
      <c r="BB885" s="270">
        <v>32.656630608405358</v>
      </c>
      <c r="BC885" s="270">
        <v>34.079454811104064</v>
      </c>
      <c r="BD885" s="270">
        <v>51.016916965887212</v>
      </c>
      <c r="BE885" s="270">
        <v>38.61327297352711</v>
      </c>
      <c r="BF885" s="270">
        <v>170.838513299564</v>
      </c>
      <c r="BG885" s="26"/>
    </row>
    <row r="886" spans="1:59" s="96" customFormat="1" ht="12.75" x14ac:dyDescent="0.2">
      <c r="A886" s="13">
        <v>1.35</v>
      </c>
      <c r="B886" s="279">
        <v>890</v>
      </c>
      <c r="C886" s="408">
        <v>22.937911030183699</v>
      </c>
      <c r="D886" s="408">
        <v>27.4488863088181</v>
      </c>
      <c r="E886" s="408"/>
      <c r="F886" s="408">
        <v>4.7724160713721204</v>
      </c>
      <c r="G886" s="408"/>
      <c r="H886" s="408"/>
      <c r="I886" s="408">
        <v>42.764071086354498</v>
      </c>
      <c r="J886" s="408">
        <v>1.0227052959373899</v>
      </c>
      <c r="K886" s="408"/>
      <c r="L886" s="408"/>
      <c r="M886" s="408"/>
      <c r="N886" s="408"/>
      <c r="O886" s="411">
        <v>1.0540102073342199</v>
      </c>
      <c r="P886" s="417">
        <v>6.5286614582970701</v>
      </c>
      <c r="Q886" s="237">
        <v>70.376510418701116</v>
      </c>
      <c r="R886" s="237">
        <v>0</v>
      </c>
      <c r="S886" s="237">
        <v>16.58061559592408</v>
      </c>
      <c r="T886" s="237">
        <v>1.7195569291063626</v>
      </c>
      <c r="U886" s="237">
        <v>0.40346900442870665</v>
      </c>
      <c r="V886" s="237">
        <v>2.5087215847036126</v>
      </c>
      <c r="W886" s="237">
        <v>5.5435675477925423</v>
      </c>
      <c r="X886" s="412">
        <v>2.8675589193435829</v>
      </c>
      <c r="Y886" s="270">
        <v>0.54609151368650322</v>
      </c>
      <c r="Z886" s="270">
        <v>55.143465343793032</v>
      </c>
      <c r="AA886" s="270">
        <v>21514.847129920989</v>
      </c>
      <c r="AB886" s="270">
        <v>200.90789671600538</v>
      </c>
      <c r="AC886" s="270">
        <v>2.2294830999016368</v>
      </c>
      <c r="AD886" s="270">
        <v>0.6591413388775389</v>
      </c>
      <c r="AE886" s="270">
        <v>1.6933759823570684</v>
      </c>
      <c r="AF886" s="270">
        <v>7.7721080796065808E-2</v>
      </c>
      <c r="AG886" s="270">
        <v>14.576379612670964</v>
      </c>
      <c r="AH886" s="270">
        <v>34.793511006476102</v>
      </c>
      <c r="AI886" s="270">
        <v>4.5811788964448761</v>
      </c>
      <c r="AJ886" s="270">
        <v>8.7408831473771098</v>
      </c>
      <c r="AK886" s="270">
        <v>234.02884347977823</v>
      </c>
      <c r="AL886" s="270">
        <v>22.20357478616009</v>
      </c>
      <c r="AM886" s="270">
        <v>2.7588024633524633</v>
      </c>
      <c r="AN886" s="270">
        <v>112.7772484631536</v>
      </c>
      <c r="AO886" s="270">
        <v>3.3520756138649102</v>
      </c>
      <c r="AP886" s="270">
        <v>1329.3596754339617</v>
      </c>
      <c r="AQ886" s="270">
        <v>0.89668176844178737</v>
      </c>
      <c r="AR886" s="270">
        <v>1.5014834067983274</v>
      </c>
      <c r="AS886" s="270">
        <v>0.17084343074906777</v>
      </c>
      <c r="AT886" s="270">
        <v>0.80964237729934674</v>
      </c>
      <c r="AU886" s="270">
        <v>3.4984931929860896</v>
      </c>
      <c r="AV886" s="270">
        <v>0.13457512556634926</v>
      </c>
      <c r="AW886" s="270">
        <v>0.3242446353825264</v>
      </c>
      <c r="AX886" s="270">
        <v>4.289200719533405E-2</v>
      </c>
      <c r="AY886" s="270">
        <v>0.2652580776867936</v>
      </c>
      <c r="AZ886" s="270">
        <v>3.9125712027666008E-2</v>
      </c>
      <c r="BA886" s="270">
        <v>16.319227105805226</v>
      </c>
      <c r="BB886" s="270">
        <v>32.448697122734899</v>
      </c>
      <c r="BC886" s="270">
        <v>34.294104819619967</v>
      </c>
      <c r="BD886" s="270">
        <v>51.185918717511662</v>
      </c>
      <c r="BE886" s="270">
        <v>38.309651856619723</v>
      </c>
      <c r="BF886" s="270">
        <v>168.69892645251571</v>
      </c>
      <c r="BG886" s="26"/>
    </row>
    <row r="887" spans="1:59" s="96" customFormat="1" ht="12.75" x14ac:dyDescent="0.2">
      <c r="A887" s="13">
        <v>1.4</v>
      </c>
      <c r="B887" s="279">
        <v>890</v>
      </c>
      <c r="C887" s="408">
        <v>22.495321256442899</v>
      </c>
      <c r="D887" s="408">
        <v>27.256924116594099</v>
      </c>
      <c r="E887" s="408"/>
      <c r="F887" s="408">
        <v>4.1320858015787998</v>
      </c>
      <c r="G887" s="408"/>
      <c r="H887" s="408"/>
      <c r="I887" s="408">
        <v>43.677407006855098</v>
      </c>
      <c r="J887" s="408">
        <v>1.38425161679183</v>
      </c>
      <c r="K887" s="408"/>
      <c r="L887" s="408"/>
      <c r="M887" s="408"/>
      <c r="N887" s="408"/>
      <c r="O887" s="411">
        <v>1.0540102017372499</v>
      </c>
      <c r="P887" s="417">
        <v>6.6571108799118104</v>
      </c>
      <c r="Q887" s="237">
        <v>70.393991513311192</v>
      </c>
      <c r="R887" s="237">
        <v>0</v>
      </c>
      <c r="S887" s="237">
        <v>16.661255240065682</v>
      </c>
      <c r="T887" s="237">
        <v>1.5740106915293441</v>
      </c>
      <c r="U887" s="237">
        <v>0.36851397185029389</v>
      </c>
      <c r="V887" s="237">
        <v>2.4328201872173882</v>
      </c>
      <c r="W887" s="237">
        <v>5.6468592905893198</v>
      </c>
      <c r="X887" s="412">
        <v>2.9225491054367647</v>
      </c>
      <c r="Y887" s="270">
        <v>0.55796301663485437</v>
      </c>
      <c r="Z887" s="270">
        <v>56.307630602479954</v>
      </c>
      <c r="AA887" s="270">
        <v>22062.602474105199</v>
      </c>
      <c r="AB887" s="270">
        <v>209.08465238285919</v>
      </c>
      <c r="AC887" s="270">
        <v>2.2733354939442414</v>
      </c>
      <c r="AD887" s="270">
        <v>0.67192951608196461</v>
      </c>
      <c r="AE887" s="270">
        <v>1.6983200496405206</v>
      </c>
      <c r="AF887" s="270">
        <v>7.7872886105632963E-2</v>
      </c>
      <c r="AG887" s="270">
        <v>14.942170083747341</v>
      </c>
      <c r="AH887" s="270">
        <v>35.51075087987892</v>
      </c>
      <c r="AI887" s="270">
        <v>4.65363683653705</v>
      </c>
      <c r="AJ887" s="270">
        <v>9.0283382955865505</v>
      </c>
      <c r="AK887" s="270">
        <v>255.25136903802945</v>
      </c>
      <c r="AL887" s="270">
        <v>22.475252031104962</v>
      </c>
      <c r="AM887" s="270">
        <v>2.7391841197874549</v>
      </c>
      <c r="AN887" s="270">
        <v>112.83075281627073</v>
      </c>
      <c r="AO887" s="270">
        <v>3.3602205615141032</v>
      </c>
      <c r="AP887" s="270">
        <v>1324.2719834168688</v>
      </c>
      <c r="AQ887" s="270">
        <v>0.90075782329858967</v>
      </c>
      <c r="AR887" s="270">
        <v>1.4784672248124529</v>
      </c>
      <c r="AS887" s="270">
        <v>0.16791311435512099</v>
      </c>
      <c r="AT887" s="270">
        <v>0.79489200479579147</v>
      </c>
      <c r="AU887" s="270">
        <v>3.4331995099116428</v>
      </c>
      <c r="AV887" s="270">
        <v>0.13204202507478166</v>
      </c>
      <c r="AW887" s="270">
        <v>0.31802358605925846</v>
      </c>
      <c r="AX887" s="270">
        <v>4.2059878993093311E-2</v>
      </c>
      <c r="AY887" s="270">
        <v>0.26008024341359509</v>
      </c>
      <c r="AZ887" s="270">
        <v>3.8359320923283181E-2</v>
      </c>
      <c r="BA887" s="270">
        <v>16.001894334441289</v>
      </c>
      <c r="BB887" s="270">
        <v>32.241010371455189</v>
      </c>
      <c r="BC887" s="270">
        <v>34.51829996935399</v>
      </c>
      <c r="BD887" s="270">
        <v>51.358476296141426</v>
      </c>
      <c r="BE887" s="270">
        <v>38.010657114286872</v>
      </c>
      <c r="BF887" s="270">
        <v>166.6014725721449</v>
      </c>
      <c r="BG887" s="26"/>
    </row>
    <row r="888" spans="1:59" s="96" customFormat="1" ht="12.75" x14ac:dyDescent="0.2">
      <c r="A888" s="13">
        <v>1.45</v>
      </c>
      <c r="B888" s="279">
        <v>890</v>
      </c>
      <c r="C888" s="408">
        <v>22.115889186383502</v>
      </c>
      <c r="D888" s="408">
        <v>27.242414522586898</v>
      </c>
      <c r="E888" s="408"/>
      <c r="F888" s="408">
        <v>3.5664365104142499</v>
      </c>
      <c r="G888" s="408"/>
      <c r="H888" s="408"/>
      <c r="I888" s="408">
        <v>44.318354823092399</v>
      </c>
      <c r="J888" s="408">
        <v>1.7028947636648</v>
      </c>
      <c r="K888" s="408"/>
      <c r="L888" s="408"/>
      <c r="M888" s="408"/>
      <c r="N888" s="408"/>
      <c r="O888" s="411">
        <v>1.0540101938581701</v>
      </c>
      <c r="P888" s="417">
        <v>6.7713244291766896</v>
      </c>
      <c r="Q888" s="237">
        <v>70.380101559013212</v>
      </c>
      <c r="R888" s="237">
        <v>0</v>
      </c>
      <c r="S888" s="237">
        <v>16.727859318157613</v>
      </c>
      <c r="T888" s="237">
        <v>1.4765605782393216</v>
      </c>
      <c r="U888" s="237">
        <v>0.34522193827540043</v>
      </c>
      <c r="V888" s="237">
        <v>2.3707880060492217</v>
      </c>
      <c r="W888" s="237">
        <v>5.7201256769071627</v>
      </c>
      <c r="X888" s="412">
        <v>2.9793429233580713</v>
      </c>
      <c r="Y888" s="270">
        <v>0.56858636612013624</v>
      </c>
      <c r="Z888" s="270">
        <v>57.344851318612776</v>
      </c>
      <c r="AA888" s="270">
        <v>22558.596528648613</v>
      </c>
      <c r="AB888" s="270">
        <v>216.77831148278264</v>
      </c>
      <c r="AC888" s="270">
        <v>2.311167415005726</v>
      </c>
      <c r="AD888" s="270">
        <v>0.68329806766165957</v>
      </c>
      <c r="AE888" s="270">
        <v>1.7026583107921884</v>
      </c>
      <c r="AF888" s="270">
        <v>7.8006505989504288E-2</v>
      </c>
      <c r="AG888" s="270">
        <v>15.27415763260462</v>
      </c>
      <c r="AH888" s="270">
        <v>36.159974867191266</v>
      </c>
      <c r="AI888" s="270">
        <v>4.7189144278581621</v>
      </c>
      <c r="AJ888" s="270">
        <v>9.2951324354321958</v>
      </c>
      <c r="AK888" s="270">
        <v>277.40159066708708</v>
      </c>
      <c r="AL888" s="270">
        <v>22.725520902960294</v>
      </c>
      <c r="AM888" s="270">
        <v>2.7274850927562087</v>
      </c>
      <c r="AN888" s="270">
        <v>112.99768531266442</v>
      </c>
      <c r="AO888" s="270">
        <v>3.3691563255000658</v>
      </c>
      <c r="AP888" s="270">
        <v>1320.7831646740165</v>
      </c>
      <c r="AQ888" s="270">
        <v>0.9059980370027152</v>
      </c>
      <c r="AR888" s="270">
        <v>1.4629698589007665</v>
      </c>
      <c r="AS888" s="270">
        <v>0.1659283020289907</v>
      </c>
      <c r="AT888" s="270">
        <v>0.78488302455534176</v>
      </c>
      <c r="AU888" s="270">
        <v>3.3888784380749741</v>
      </c>
      <c r="AV888" s="270">
        <v>0.1303224239537778</v>
      </c>
      <c r="AW888" s="270">
        <v>0.3138004979372529</v>
      </c>
      <c r="AX888" s="270">
        <v>4.1495087670222294E-2</v>
      </c>
      <c r="AY888" s="270">
        <v>0.25656651567895078</v>
      </c>
      <c r="AZ888" s="270">
        <v>3.7839334508786258E-2</v>
      </c>
      <c r="BA888" s="270">
        <v>15.786725349984891</v>
      </c>
      <c r="BB888" s="270">
        <v>32.078898836566196</v>
      </c>
      <c r="BC888" s="270">
        <v>34.613905570872546</v>
      </c>
      <c r="BD888" s="270">
        <v>51.512064984935975</v>
      </c>
      <c r="BE888" s="270">
        <v>37.757068629688121</v>
      </c>
      <c r="BF888" s="270">
        <v>165.1247978642902</v>
      </c>
      <c r="BG888" s="26"/>
    </row>
    <row r="889" spans="1:59" s="96" customFormat="1" ht="12.75" x14ac:dyDescent="0.2">
      <c r="A889" s="13">
        <v>1.5</v>
      </c>
      <c r="B889" s="279">
        <v>890</v>
      </c>
      <c r="C889" s="408">
        <v>21.7650480658363</v>
      </c>
      <c r="D889" s="408">
        <v>27.235094529775601</v>
      </c>
      <c r="E889" s="408"/>
      <c r="F889" s="408">
        <v>2.9940239131116901</v>
      </c>
      <c r="G889" s="408"/>
      <c r="H889" s="408"/>
      <c r="I889" s="408">
        <v>44.936277725262698</v>
      </c>
      <c r="J889" s="408">
        <v>2.0155455572392</v>
      </c>
      <c r="K889" s="408"/>
      <c r="L889" s="408"/>
      <c r="M889" s="408"/>
      <c r="N889" s="408"/>
      <c r="O889" s="411">
        <v>1.05401020877454</v>
      </c>
      <c r="P889" s="417">
        <v>6.8804741351683498</v>
      </c>
      <c r="Q889" s="237">
        <v>70.346927996094564</v>
      </c>
      <c r="R889" s="237">
        <v>0</v>
      </c>
      <c r="S889" s="237">
        <v>16.794148600879762</v>
      </c>
      <c r="T889" s="237">
        <v>1.3964317358170975</v>
      </c>
      <c r="U889" s="237">
        <v>0.32558239047957699</v>
      </c>
      <c r="V889" s="237">
        <v>2.3137666807658142</v>
      </c>
      <c r="W889" s="237">
        <v>5.7897537966349315</v>
      </c>
      <c r="X889" s="412">
        <v>3.0333887993282533</v>
      </c>
      <c r="Y889" s="270">
        <v>0.57888761269709876</v>
      </c>
      <c r="Z889" s="270">
        <v>58.347093685798185</v>
      </c>
      <c r="AA889" s="270">
        <v>23050.060169564305</v>
      </c>
      <c r="AB889" s="270">
        <v>224.8639181648592</v>
      </c>
      <c r="AC889" s="270">
        <v>2.3476436032871124</v>
      </c>
      <c r="AD889" s="270">
        <v>0.6942636473645114</v>
      </c>
      <c r="AE889" s="270">
        <v>1.7067854658540089</v>
      </c>
      <c r="AF889" s="270">
        <v>7.8130623758684695E-2</v>
      </c>
      <c r="AG889" s="270">
        <v>15.605069533442956</v>
      </c>
      <c r="AH889" s="270">
        <v>36.800636899269463</v>
      </c>
      <c r="AI889" s="270">
        <v>4.78255228962509</v>
      </c>
      <c r="AJ889" s="270">
        <v>9.5698134570497224</v>
      </c>
      <c r="AK889" s="270">
        <v>303.87745031713808</v>
      </c>
      <c r="AL889" s="270">
        <v>22.967056460220917</v>
      </c>
      <c r="AM889" s="270">
        <v>2.7160034642757784</v>
      </c>
      <c r="AN889" s="270">
        <v>113.1308393730241</v>
      </c>
      <c r="AO889" s="270">
        <v>3.3769186125568131</v>
      </c>
      <c r="AP889" s="270">
        <v>1317.3928842265855</v>
      </c>
      <c r="AQ889" s="270">
        <v>0.91146256079573285</v>
      </c>
      <c r="AR889" s="270">
        <v>1.4482612608648677</v>
      </c>
      <c r="AS889" s="270">
        <v>0.16405289717921015</v>
      </c>
      <c r="AT889" s="270">
        <v>0.77544882018747097</v>
      </c>
      <c r="AU889" s="270">
        <v>3.3471437047192798</v>
      </c>
      <c r="AV889" s="270">
        <v>0.12870373041498012</v>
      </c>
      <c r="AW889" s="270">
        <v>0.30982833502926516</v>
      </c>
      <c r="AX889" s="270">
        <v>4.0964093184382204E-2</v>
      </c>
      <c r="AY889" s="270">
        <v>0.25326384652350492</v>
      </c>
      <c r="AZ889" s="270">
        <v>3.735064402756065E-2</v>
      </c>
      <c r="BA889" s="270">
        <v>15.584469928298443</v>
      </c>
      <c r="BB889" s="270">
        <v>31.920130114919544</v>
      </c>
      <c r="BC889" s="270">
        <v>34.70545915316319</v>
      </c>
      <c r="BD889" s="270">
        <v>51.663212031298954</v>
      </c>
      <c r="BE889" s="270">
        <v>37.510996557274218</v>
      </c>
      <c r="BF889" s="270">
        <v>163.70992328235343</v>
      </c>
      <c r="BG889" s="26"/>
    </row>
    <row r="890" spans="1:59" s="96" customFormat="1" ht="12.75" x14ac:dyDescent="0.2">
      <c r="A890" s="13">
        <v>1.55</v>
      </c>
      <c r="B890" s="279">
        <v>890</v>
      </c>
      <c r="C890" s="408">
        <v>21.277780909890598</v>
      </c>
      <c r="D890" s="408">
        <v>27.405682138965901</v>
      </c>
      <c r="E890" s="408"/>
      <c r="F890" s="408">
        <v>2.5075299818402801</v>
      </c>
      <c r="G890" s="408"/>
      <c r="H890" s="408"/>
      <c r="I890" s="408">
        <v>45.422527284193499</v>
      </c>
      <c r="J890" s="408">
        <v>2.33246947518484</v>
      </c>
      <c r="K890" s="408"/>
      <c r="L890" s="408"/>
      <c r="M890" s="408"/>
      <c r="N890" s="408"/>
      <c r="O890" s="411">
        <v>1.0540102099248601</v>
      </c>
      <c r="P890" s="417">
        <v>7.0380394806130298</v>
      </c>
      <c r="Q890" s="237">
        <v>70.382352829713071</v>
      </c>
      <c r="R890" s="237">
        <v>0</v>
      </c>
      <c r="S890" s="237">
        <v>16.855950677886835</v>
      </c>
      <c r="T890" s="237">
        <v>1.2666002058247521</v>
      </c>
      <c r="U890" s="237">
        <v>0.29741722817871602</v>
      </c>
      <c r="V890" s="237">
        <v>2.2338162884886028</v>
      </c>
      <c r="W890" s="237">
        <v>5.8466696190577849</v>
      </c>
      <c r="X890" s="412">
        <v>3.1171931508502349</v>
      </c>
      <c r="Y890" s="270">
        <v>0.59307932547213404</v>
      </c>
      <c r="Z890" s="270">
        <v>59.736728245125228</v>
      </c>
      <c r="AA890" s="270">
        <v>23685.337739734983</v>
      </c>
      <c r="AB890" s="270">
        <v>234.04411805473455</v>
      </c>
      <c r="AC890" s="270">
        <v>2.3958912802899874</v>
      </c>
      <c r="AD890" s="270">
        <v>0.70934291323586007</v>
      </c>
      <c r="AE890" s="270">
        <v>1.712010124742003</v>
      </c>
      <c r="AF890" s="270">
        <v>7.8306802243040416E-2</v>
      </c>
      <c r="AG890" s="270">
        <v>16.019372299299739</v>
      </c>
      <c r="AH890" s="270">
        <v>37.611251614218915</v>
      </c>
      <c r="AI890" s="270">
        <v>4.8643147908400053</v>
      </c>
      <c r="AJ890" s="270">
        <v>9.8887489505084485</v>
      </c>
      <c r="AK890" s="270">
        <v>332.23586845937359</v>
      </c>
      <c r="AL890" s="270">
        <v>23.293056939743622</v>
      </c>
      <c r="AM890" s="270">
        <v>2.7120474443307461</v>
      </c>
      <c r="AN890" s="270">
        <v>113.6342252529314</v>
      </c>
      <c r="AO890" s="270">
        <v>3.3940972593103997</v>
      </c>
      <c r="AP890" s="270">
        <v>1315.0960392442241</v>
      </c>
      <c r="AQ890" s="270">
        <v>0.91778997179547683</v>
      </c>
      <c r="AR890" s="270">
        <v>1.4377087271815918</v>
      </c>
      <c r="AS890" s="270">
        <v>0.16266039511121688</v>
      </c>
      <c r="AT890" s="270">
        <v>0.76834224188784939</v>
      </c>
      <c r="AU890" s="270">
        <v>3.3155545028958455</v>
      </c>
      <c r="AV890" s="270">
        <v>0.12747661060862156</v>
      </c>
      <c r="AW890" s="270">
        <v>0.30680782934990036</v>
      </c>
      <c r="AX890" s="270">
        <v>4.0559754953021589E-2</v>
      </c>
      <c r="AY890" s="270">
        <v>0.25074766492619216</v>
      </c>
      <c r="AZ890" s="270">
        <v>3.6978314952626094E-2</v>
      </c>
      <c r="BA890" s="270">
        <v>15.430616163251427</v>
      </c>
      <c r="BB890" s="270">
        <v>31.787513455397267</v>
      </c>
      <c r="BC890" s="270">
        <v>34.666785192233689</v>
      </c>
      <c r="BD890" s="270">
        <v>51.820575995651758</v>
      </c>
      <c r="BE890" s="270">
        <v>37.265866365533931</v>
      </c>
      <c r="BF890" s="270">
        <v>162.64248779754951</v>
      </c>
      <c r="BG890" s="26"/>
    </row>
    <row r="891" spans="1:59" s="96" customFormat="1" ht="12.75" x14ac:dyDescent="0.2">
      <c r="A891" s="13">
        <v>1.6</v>
      </c>
      <c r="B891" s="279">
        <v>890</v>
      </c>
      <c r="C891" s="408">
        <v>20.796368023268901</v>
      </c>
      <c r="D891" s="408">
        <v>27.5626427646142</v>
      </c>
      <c r="E891" s="408"/>
      <c r="F891" s="408">
        <v>2.0149752228150501</v>
      </c>
      <c r="G891" s="408"/>
      <c r="H891" s="408"/>
      <c r="I891" s="408">
        <v>45.9212941762244</v>
      </c>
      <c r="J891" s="408">
        <v>2.6507095816248798</v>
      </c>
      <c r="K891" s="408"/>
      <c r="L891" s="408"/>
      <c r="M891" s="408"/>
      <c r="N891" s="408"/>
      <c r="O891" s="411">
        <v>1.0540102314526201</v>
      </c>
      <c r="P891" s="417">
        <v>7.2009618817677303</v>
      </c>
      <c r="Q891" s="237">
        <v>70.420004458393095</v>
      </c>
      <c r="R891" s="237">
        <v>0</v>
      </c>
      <c r="S891" s="237">
        <v>16.920293072973504</v>
      </c>
      <c r="T891" s="237">
        <v>1.1296423240048865</v>
      </c>
      <c r="U891" s="237">
        <v>0.2674192006136013</v>
      </c>
      <c r="V891" s="237">
        <v>2.1471361441980696</v>
      </c>
      <c r="W891" s="237">
        <v>5.9105380655105337</v>
      </c>
      <c r="X891" s="412">
        <v>3.2049667343063124</v>
      </c>
      <c r="Y891" s="270">
        <v>0.607831549453131</v>
      </c>
      <c r="Z891" s="270">
        <v>61.17886548962926</v>
      </c>
      <c r="AA891" s="270">
        <v>24351.759891050893</v>
      </c>
      <c r="AB891" s="270">
        <v>244.00982507869705</v>
      </c>
      <c r="AC891" s="270">
        <v>2.4457673349578517</v>
      </c>
      <c r="AD891" s="270">
        <v>0.72493009078152326</v>
      </c>
      <c r="AE891" s="270">
        <v>1.7172233195694269</v>
      </c>
      <c r="AF891" s="270">
        <v>7.8481450650550788E-2</v>
      </c>
      <c r="AG891" s="270">
        <v>16.453724343261204</v>
      </c>
      <c r="AH891" s="270">
        <v>38.452643024795023</v>
      </c>
      <c r="AI891" s="270">
        <v>4.9482565953539712</v>
      </c>
      <c r="AJ891" s="270">
        <v>10.22913664745886</v>
      </c>
      <c r="AK891" s="270">
        <v>366.78478378538807</v>
      </c>
      <c r="AL891" s="270">
        <v>23.624831933367112</v>
      </c>
      <c r="AM891" s="270">
        <v>2.7075626880440646</v>
      </c>
      <c r="AN891" s="270">
        <v>114.12026080444883</v>
      </c>
      <c r="AO891" s="270">
        <v>3.4109458568238633</v>
      </c>
      <c r="AP891" s="270">
        <v>1312.7199347352191</v>
      </c>
      <c r="AQ891" s="270">
        <v>0.92414148566134446</v>
      </c>
      <c r="AR891" s="270">
        <v>1.4269757983796918</v>
      </c>
      <c r="AS891" s="270">
        <v>0.1612521080433518</v>
      </c>
      <c r="AT891" s="270">
        <v>0.7611745330660934</v>
      </c>
      <c r="AU891" s="270">
        <v>3.283725276371209</v>
      </c>
      <c r="AV891" s="270">
        <v>0.12624058780609954</v>
      </c>
      <c r="AW891" s="270">
        <v>0.30376758245242236</v>
      </c>
      <c r="AX891" s="270">
        <v>4.0152925656786999E-2</v>
      </c>
      <c r="AY891" s="270">
        <v>0.2482164292370167</v>
      </c>
      <c r="AZ891" s="270">
        <v>3.6603784922979547E-2</v>
      </c>
      <c r="BA891" s="270">
        <v>15.275796715130966</v>
      </c>
      <c r="BB891" s="270">
        <v>31.654047645591827</v>
      </c>
      <c r="BC891" s="270">
        <v>34.638262988792746</v>
      </c>
      <c r="BD891" s="270">
        <v>51.979395185843913</v>
      </c>
      <c r="BE891" s="270">
        <v>37.023519090619992</v>
      </c>
      <c r="BF891" s="270">
        <v>161.56133727668575</v>
      </c>
      <c r="BG891" s="26"/>
    </row>
    <row r="892" spans="1:59" s="96" customFormat="1" ht="12.75" x14ac:dyDescent="0.2">
      <c r="A892" s="13">
        <v>1.65</v>
      </c>
      <c r="B892" s="279">
        <v>890</v>
      </c>
      <c r="C892" s="408">
        <v>20.391232864937798</v>
      </c>
      <c r="D892" s="408">
        <v>27.869794787503</v>
      </c>
      <c r="E892" s="408"/>
      <c r="F892" s="408">
        <v>1.4318683054478101</v>
      </c>
      <c r="G892" s="408"/>
      <c r="H892" s="408"/>
      <c r="I892" s="408">
        <v>46.296711503907702</v>
      </c>
      <c r="J892" s="408">
        <v>2.95638231533805</v>
      </c>
      <c r="K892" s="408"/>
      <c r="L892" s="408"/>
      <c r="M892" s="408"/>
      <c r="N892" s="408"/>
      <c r="O892" s="411">
        <v>1.0540102228656401</v>
      </c>
      <c r="P892" s="417">
        <v>7.3440309306075502</v>
      </c>
      <c r="Q892" s="237">
        <v>70.419088254085281</v>
      </c>
      <c r="R892" s="237">
        <v>0</v>
      </c>
      <c r="S892" s="237">
        <v>16.963398292879404</v>
      </c>
      <c r="T892" s="237">
        <v>1.0495363387241399</v>
      </c>
      <c r="U892" s="237">
        <v>0.24633137819950099</v>
      </c>
      <c r="V892" s="237">
        <v>2.0916945265872835</v>
      </c>
      <c r="W892" s="237">
        <v>5.9282300078789758</v>
      </c>
      <c r="X892" s="412">
        <v>3.3017212016454134</v>
      </c>
      <c r="Y892" s="270">
        <v>0.62125558076028975</v>
      </c>
      <c r="Z892" s="270">
        <v>62.476823401360363</v>
      </c>
      <c r="AA892" s="270">
        <v>24992.24934501779</v>
      </c>
      <c r="AB892" s="270">
        <v>255.03396244883268</v>
      </c>
      <c r="AC892" s="270">
        <v>2.4891857603260399</v>
      </c>
      <c r="AD892" s="270">
        <v>0.73893935013786494</v>
      </c>
      <c r="AE892" s="270">
        <v>1.7220066279262527</v>
      </c>
      <c r="AF892" s="270">
        <v>7.8631908370333944E-2</v>
      </c>
      <c r="AG892" s="270">
        <v>16.879464103731291</v>
      </c>
      <c r="AH892" s="270">
        <v>39.265705237033892</v>
      </c>
      <c r="AI892" s="270">
        <v>5.0275872016516727</v>
      </c>
      <c r="AJ892" s="270">
        <v>10.591140943026536</v>
      </c>
      <c r="AK892" s="270">
        <v>416.10749049334908</v>
      </c>
      <c r="AL892" s="270">
        <v>23.938245477622313</v>
      </c>
      <c r="AM892" s="270">
        <v>2.705463722939915</v>
      </c>
      <c r="AN892" s="270">
        <v>114.56441067565056</v>
      </c>
      <c r="AO892" s="270">
        <v>3.4248931145744677</v>
      </c>
      <c r="AP892" s="270">
        <v>1310.8550642694483</v>
      </c>
      <c r="AQ892" s="270">
        <v>0.93289205248320017</v>
      </c>
      <c r="AR892" s="270">
        <v>1.4190233109811288</v>
      </c>
      <c r="AS892" s="270">
        <v>0.16020160671597825</v>
      </c>
      <c r="AT892" s="270">
        <v>0.75582308300640899</v>
      </c>
      <c r="AU892" s="270">
        <v>3.2599700663692093</v>
      </c>
      <c r="AV892" s="270">
        <v>0.12531827796736283</v>
      </c>
      <c r="AW892" s="270">
        <v>0.30150096910154039</v>
      </c>
      <c r="AX892" s="270">
        <v>3.9849860347910708E-2</v>
      </c>
      <c r="AY892" s="270">
        <v>0.24633196076540309</v>
      </c>
      <c r="AZ892" s="270">
        <v>3.6325089108164905E-2</v>
      </c>
      <c r="BA892" s="270">
        <v>15.160791276445389</v>
      </c>
      <c r="BB892" s="270">
        <v>31.514960908286628</v>
      </c>
      <c r="BC892" s="270">
        <v>34.515418846833526</v>
      </c>
      <c r="BD892" s="270">
        <v>52.130402604095735</v>
      </c>
      <c r="BE892" s="270">
        <v>36.765774686592898</v>
      </c>
      <c r="BF892" s="270">
        <v>160.65532638424389</v>
      </c>
      <c r="BG892" s="26"/>
    </row>
    <row r="893" spans="1:59" s="96" customFormat="1" ht="12.75" x14ac:dyDescent="0.2">
      <c r="A893" s="13">
        <v>1.7</v>
      </c>
      <c r="B893" s="279">
        <v>889.99999999999</v>
      </c>
      <c r="C893" s="408">
        <v>19.998968188246501</v>
      </c>
      <c r="D893" s="408">
        <v>28.183197023640801</v>
      </c>
      <c r="E893" s="408"/>
      <c r="F893" s="408">
        <v>0.84761676060689795</v>
      </c>
      <c r="G893" s="408"/>
      <c r="H893" s="408"/>
      <c r="I893" s="408">
        <v>46.6572832934717</v>
      </c>
      <c r="J893" s="408">
        <v>3.25892452479372</v>
      </c>
      <c r="K893" s="408"/>
      <c r="L893" s="408"/>
      <c r="M893" s="408"/>
      <c r="N893" s="408"/>
      <c r="O893" s="411">
        <v>1.05401020924036</v>
      </c>
      <c r="P893" s="417">
        <v>7.4880786018776204</v>
      </c>
      <c r="Q893" s="237">
        <v>70.413251149128286</v>
      </c>
      <c r="R893" s="237">
        <v>0</v>
      </c>
      <c r="S893" s="237">
        <v>17.004084569346389</v>
      </c>
      <c r="T893" s="237">
        <v>0.9760897489865491</v>
      </c>
      <c r="U893" s="237">
        <v>0.22684928672457261</v>
      </c>
      <c r="V893" s="237">
        <v>2.0326605843966341</v>
      </c>
      <c r="W893" s="237">
        <v>5.943882168445958</v>
      </c>
      <c r="X893" s="412">
        <v>3.403182492971621</v>
      </c>
      <c r="Y893" s="270">
        <v>0.63488306505069547</v>
      </c>
      <c r="Z893" s="270">
        <v>63.79081738997705</v>
      </c>
      <c r="AA893" s="270">
        <v>25651.494487260316</v>
      </c>
      <c r="AB893" s="270">
        <v>266.95241460377099</v>
      </c>
      <c r="AC893" s="270">
        <v>2.5327436732006494</v>
      </c>
      <c r="AD893" s="270">
        <v>0.75307481593399228</v>
      </c>
      <c r="AE893" s="270">
        <v>1.7267064812161093</v>
      </c>
      <c r="AF893" s="270">
        <v>7.8778452517106343E-2</v>
      </c>
      <c r="AG893" s="270">
        <v>17.318369795067436</v>
      </c>
      <c r="AH893" s="270">
        <v>40.09568055713185</v>
      </c>
      <c r="AI893" s="270">
        <v>5.1076615312515381</v>
      </c>
      <c r="AJ893" s="270">
        <v>10.974091891470962</v>
      </c>
      <c r="AK893" s="270">
        <v>480.66568349833375</v>
      </c>
      <c r="AL893" s="270">
        <v>24.252946571488788</v>
      </c>
      <c r="AM893" s="270">
        <v>2.7035689602032238</v>
      </c>
      <c r="AN893" s="270">
        <v>115.0001053306854</v>
      </c>
      <c r="AO893" s="270">
        <v>3.438460506506499</v>
      </c>
      <c r="AP893" s="270">
        <v>1309.0589490359598</v>
      </c>
      <c r="AQ893" s="270">
        <v>0.94190422813087837</v>
      </c>
      <c r="AR893" s="270">
        <v>1.4114684887429469</v>
      </c>
      <c r="AS893" s="270">
        <v>0.15920466486338231</v>
      </c>
      <c r="AT893" s="270">
        <v>0.75074876181028016</v>
      </c>
      <c r="AU893" s="270">
        <v>3.2374541438720601</v>
      </c>
      <c r="AV893" s="270">
        <v>0.12444421349605586</v>
      </c>
      <c r="AW893" s="270">
        <v>0.29935371163076507</v>
      </c>
      <c r="AX893" s="270">
        <v>3.9562820852420771E-2</v>
      </c>
      <c r="AY893" s="270">
        <v>0.24454739038085918</v>
      </c>
      <c r="AZ893" s="270">
        <v>3.6061189889372153E-2</v>
      </c>
      <c r="BA893" s="270">
        <v>15.051896627792175</v>
      </c>
      <c r="BB893" s="270">
        <v>31.378669729986399</v>
      </c>
      <c r="BC893" s="270">
        <v>34.389193011672383</v>
      </c>
      <c r="BD893" s="270">
        <v>52.280567168661747</v>
      </c>
      <c r="BE893" s="270">
        <v>36.514074592541647</v>
      </c>
      <c r="BF893" s="270">
        <v>159.78427498319655</v>
      </c>
      <c r="BG893" s="26"/>
    </row>
    <row r="894" spans="1:59" s="96" customFormat="1" ht="12.75" x14ac:dyDescent="0.2">
      <c r="A894" s="13">
        <v>1.75000000000002</v>
      </c>
      <c r="B894" s="279">
        <v>889.99999999999</v>
      </c>
      <c r="C894" s="408">
        <v>19.698966666739601</v>
      </c>
      <c r="D894" s="408">
        <v>28.643846120453102</v>
      </c>
      <c r="E894" s="408"/>
      <c r="F894" s="408">
        <v>0.160701057742374</v>
      </c>
      <c r="G894" s="408"/>
      <c r="H894" s="408"/>
      <c r="I894" s="408">
        <v>46.911961823066903</v>
      </c>
      <c r="J894" s="408">
        <v>3.5305141320070601</v>
      </c>
      <c r="K894" s="408"/>
      <c r="L894" s="408"/>
      <c r="M894" s="408"/>
      <c r="N894" s="408"/>
      <c r="O894" s="411">
        <v>1.05401019999106</v>
      </c>
      <c r="P894" s="417">
        <v>7.6021170694720901</v>
      </c>
      <c r="Q894" s="237">
        <v>70.405357094303426</v>
      </c>
      <c r="R894" s="237">
        <v>0</v>
      </c>
      <c r="S894" s="237">
        <v>17.047598836825539</v>
      </c>
      <c r="T894" s="237">
        <v>0.90637332642720547</v>
      </c>
      <c r="U894" s="237">
        <v>0.211618791911556</v>
      </c>
      <c r="V894" s="237">
        <v>1.9968657762224211</v>
      </c>
      <c r="W894" s="237">
        <v>5.9096997599193282</v>
      </c>
      <c r="X894" s="412">
        <v>3.5224864143905168</v>
      </c>
      <c r="Y894" s="270">
        <v>0.64637803974475871</v>
      </c>
      <c r="Z894" s="270">
        <v>64.879383870672527</v>
      </c>
      <c r="AA894" s="270">
        <v>26258.061467457188</v>
      </c>
      <c r="AB894" s="270">
        <v>280.19585126216401</v>
      </c>
      <c r="AC894" s="270">
        <v>2.5670976748533119</v>
      </c>
      <c r="AD894" s="270">
        <v>0.76478762408116729</v>
      </c>
      <c r="AE894" s="270">
        <v>1.7308389248843301</v>
      </c>
      <c r="AF894" s="270">
        <v>7.8894037990552585E-2</v>
      </c>
      <c r="AG894" s="270">
        <v>17.734655444254383</v>
      </c>
      <c r="AH894" s="270">
        <v>40.867762648799797</v>
      </c>
      <c r="AI894" s="270">
        <v>5.1798120453337555</v>
      </c>
      <c r="AJ894" s="270">
        <v>11.379005452900786</v>
      </c>
      <c r="AK894" s="270">
        <v>583.72202465755572</v>
      </c>
      <c r="AL894" s="270">
        <v>24.534890508250424</v>
      </c>
      <c r="AM894" s="270">
        <v>2.7029758094680241</v>
      </c>
      <c r="AN894" s="270">
        <v>115.34077598722865</v>
      </c>
      <c r="AO894" s="270">
        <v>3.4475972618305963</v>
      </c>
      <c r="AP894" s="270">
        <v>1307.6061818719454</v>
      </c>
      <c r="AQ894" s="270">
        <v>0.95336029476099737</v>
      </c>
      <c r="AR894" s="270">
        <v>1.4060427821636663</v>
      </c>
      <c r="AS894" s="270">
        <v>0.15848791595723752</v>
      </c>
      <c r="AT894" s="270">
        <v>0.74711165124337742</v>
      </c>
      <c r="AU894" s="270">
        <v>3.2213520645862608</v>
      </c>
      <c r="AV894" s="270">
        <v>0.12381968274435989</v>
      </c>
      <c r="AW894" s="270">
        <v>0.29782363593090255</v>
      </c>
      <c r="AX894" s="270">
        <v>3.9358699085924875E-2</v>
      </c>
      <c r="AY894" s="270">
        <v>0.24328011712068037</v>
      </c>
      <c r="AZ894" s="270">
        <v>3.5873977349110235E-2</v>
      </c>
      <c r="BA894" s="270">
        <v>14.97486631949446</v>
      </c>
      <c r="BB894" s="270">
        <v>31.228116193991728</v>
      </c>
      <c r="BC894" s="270">
        <v>34.171609811862055</v>
      </c>
      <c r="BD894" s="270">
        <v>52.412237524955252</v>
      </c>
      <c r="BE894" s="270">
        <v>36.239313130172441</v>
      </c>
      <c r="BF894" s="270">
        <v>159.02541499614139</v>
      </c>
      <c r="BG894" s="26"/>
    </row>
    <row r="895" spans="1:59" s="96" customFormat="1" ht="12.75" x14ac:dyDescent="0.2">
      <c r="A895" s="13">
        <v>1.7999999999999903</v>
      </c>
      <c r="B895" s="279">
        <v>890.00000000001</v>
      </c>
      <c r="C895" s="408">
        <v>18.977746337506701</v>
      </c>
      <c r="D895" s="408">
        <v>29.052043336386401</v>
      </c>
      <c r="E895" s="408"/>
      <c r="F895" s="408"/>
      <c r="G895" s="408"/>
      <c r="H895" s="408"/>
      <c r="I895" s="408">
        <v>47.102014073698399</v>
      </c>
      <c r="J895" s="408">
        <v>3.81418603580024</v>
      </c>
      <c r="K895" s="408"/>
      <c r="L895" s="408"/>
      <c r="M895" s="408"/>
      <c r="N895" s="408"/>
      <c r="O895" s="411">
        <v>1.0540102166082199</v>
      </c>
      <c r="P895" s="417">
        <v>7.89102438544354</v>
      </c>
      <c r="Q895" s="237">
        <v>70.438098454789341</v>
      </c>
      <c r="R895" s="237">
        <v>0</v>
      </c>
      <c r="S895" s="237">
        <v>17.036000874896345</v>
      </c>
      <c r="T895" s="237">
        <v>0.85874898235897379</v>
      </c>
      <c r="U895" s="237">
        <v>0.198407890344594</v>
      </c>
      <c r="V895" s="237">
        <v>1.9551614074841233</v>
      </c>
      <c r="W895" s="237">
        <v>5.8263696475682076</v>
      </c>
      <c r="X895" s="412">
        <v>3.6872127425584154</v>
      </c>
      <c r="Y895" s="270">
        <v>0.67126300184213028</v>
      </c>
      <c r="Z895" s="270">
        <v>67.325250350256212</v>
      </c>
      <c r="AA895" s="270">
        <v>27299.578785048321</v>
      </c>
      <c r="AB895" s="270">
        <v>293.08336330744714</v>
      </c>
      <c r="AC895" s="270">
        <v>2.6458982424567665</v>
      </c>
      <c r="AD895" s="270">
        <v>0.79063801366397646</v>
      </c>
      <c r="AE895" s="270">
        <v>1.7377509374668045</v>
      </c>
      <c r="AF895" s="270">
        <v>7.9163438796657284E-2</v>
      </c>
      <c r="AG895" s="270">
        <v>18.374633175820968</v>
      </c>
      <c r="AH895" s="270">
        <v>42.097813180118941</v>
      </c>
      <c r="AI895" s="270">
        <v>5.3023747611289247</v>
      </c>
      <c r="AJ895" s="270">
        <v>11.825705655420952</v>
      </c>
      <c r="AK895" s="270">
        <v>633.38836641730541</v>
      </c>
      <c r="AL895" s="270">
        <v>25.042687465113953</v>
      </c>
      <c r="AM895" s="270">
        <v>2.7139595724089673</v>
      </c>
      <c r="AN895" s="270">
        <v>116.60034527850203</v>
      </c>
      <c r="AO895" s="270">
        <v>3.4845177226028219</v>
      </c>
      <c r="AP895" s="270">
        <v>1307.7171392878249</v>
      </c>
      <c r="AQ895" s="270">
        <v>0.95935807427022257</v>
      </c>
      <c r="AR895" s="270">
        <v>1.4041983952269352</v>
      </c>
      <c r="AS895" s="270">
        <v>0.15811685070162981</v>
      </c>
      <c r="AT895" s="270">
        <v>0.74494631958929236</v>
      </c>
      <c r="AU895" s="270">
        <v>3.2113177033111988</v>
      </c>
      <c r="AV895" s="270">
        <v>0.12342465863065151</v>
      </c>
      <c r="AW895" s="270">
        <v>0.29682534109882969</v>
      </c>
      <c r="AX895" s="270">
        <v>3.9223390778984089E-2</v>
      </c>
      <c r="AY895" s="270">
        <v>0.2424337229406433</v>
      </c>
      <c r="AZ895" s="270">
        <v>3.574857222164509E-2</v>
      </c>
      <c r="BA895" s="270">
        <v>14.923558569088057</v>
      </c>
      <c r="BB895" s="270">
        <v>31.182209384023505</v>
      </c>
      <c r="BC895" s="270">
        <v>33.943247166757459</v>
      </c>
      <c r="BD895" s="270">
        <v>52.565912061908939</v>
      </c>
      <c r="BE895" s="270">
        <v>36.065737333721927</v>
      </c>
      <c r="BF895" s="270">
        <v>158.76979605499307</v>
      </c>
      <c r="BG895" s="26"/>
    </row>
    <row r="896" spans="1:59" s="96" customFormat="1" ht="12.75" x14ac:dyDescent="0.2">
      <c r="A896" s="13">
        <v>1.85</v>
      </c>
      <c r="B896" s="279">
        <v>890</v>
      </c>
      <c r="C896" s="408">
        <v>18.276780463151901</v>
      </c>
      <c r="D896" s="408">
        <v>29.419022483713501</v>
      </c>
      <c r="E896" s="408"/>
      <c r="F896" s="408"/>
      <c r="G896" s="408"/>
      <c r="H896" s="408"/>
      <c r="I896" s="408">
        <v>47.2170663485715</v>
      </c>
      <c r="J896" s="408">
        <v>4.0331204851633196</v>
      </c>
      <c r="K896" s="408"/>
      <c r="L896" s="408"/>
      <c r="M896" s="408"/>
      <c r="N896" s="408"/>
      <c r="O896" s="411">
        <v>1.05401021939974</v>
      </c>
      <c r="P896" s="417">
        <v>8.1936675373460108</v>
      </c>
      <c r="Q896" s="237">
        <v>70.485385926878791</v>
      </c>
      <c r="R896" s="237">
        <v>0</v>
      </c>
      <c r="S896" s="237">
        <v>17.013313769251823</v>
      </c>
      <c r="T896" s="237">
        <v>0.81939482722747059</v>
      </c>
      <c r="U896" s="237">
        <v>0.18721426733705898</v>
      </c>
      <c r="V896" s="237">
        <v>1.9446567737532308</v>
      </c>
      <c r="W896" s="237">
        <v>5.7087857374471742</v>
      </c>
      <c r="X896" s="412">
        <v>3.8412486981044545</v>
      </c>
      <c r="Y896" s="270">
        <v>0.696843938744934</v>
      </c>
      <c r="Z896" s="270">
        <v>69.847286009544803</v>
      </c>
      <c r="AA896" s="270">
        <v>28333.967433642432</v>
      </c>
      <c r="AB896" s="270">
        <v>304.16664461115653</v>
      </c>
      <c r="AC896" s="270">
        <v>2.7258669765095118</v>
      </c>
      <c r="AD896" s="270">
        <v>0.81703316429909378</v>
      </c>
      <c r="AE896" s="270">
        <v>1.744201497654231</v>
      </c>
      <c r="AF896" s="270">
        <v>7.9426319247364985E-2</v>
      </c>
      <c r="AG896" s="270">
        <v>18.992981536973467</v>
      </c>
      <c r="AH896" s="270">
        <v>43.283277535084594</v>
      </c>
      <c r="AI896" s="270">
        <v>5.4204984135791809</v>
      </c>
      <c r="AJ896" s="270">
        <v>12.224235405929603</v>
      </c>
      <c r="AK896" s="270">
        <v>654.98095264258791</v>
      </c>
      <c r="AL896" s="270">
        <v>25.535912283120069</v>
      </c>
      <c r="AM896" s="270">
        <v>2.7267692303602575</v>
      </c>
      <c r="AN896" s="270">
        <v>117.91606407482573</v>
      </c>
      <c r="AO896" s="270">
        <v>3.522881912044169</v>
      </c>
      <c r="AP896" s="270">
        <v>1308.3282935562154</v>
      </c>
      <c r="AQ896" s="270">
        <v>0.96314377136192109</v>
      </c>
      <c r="AR896" s="270">
        <v>1.4041401526765724</v>
      </c>
      <c r="AS896" s="270">
        <v>0.15796688278719087</v>
      </c>
      <c r="AT896" s="270">
        <v>0.74387499452723771</v>
      </c>
      <c r="AU896" s="270">
        <v>3.2060894663066888</v>
      </c>
      <c r="AV896" s="270">
        <v>0.12321558852479608</v>
      </c>
      <c r="AW896" s="270">
        <v>0.29628070575387733</v>
      </c>
      <c r="AX896" s="270">
        <v>3.9148514966214076E-2</v>
      </c>
      <c r="AY896" s="270">
        <v>0.2419624576238498</v>
      </c>
      <c r="AZ896" s="270">
        <v>3.567861311453311E-2</v>
      </c>
      <c r="BA896" s="270">
        <v>14.895164417869761</v>
      </c>
      <c r="BB896" s="270">
        <v>31.167787273879433</v>
      </c>
      <c r="BC896" s="270">
        <v>33.722954109503519</v>
      </c>
      <c r="BD896" s="270">
        <v>52.68885472893195</v>
      </c>
      <c r="BE896" s="270">
        <v>35.940817713875333</v>
      </c>
      <c r="BF896" s="270">
        <v>158.71857931992852</v>
      </c>
      <c r="BG896" s="26"/>
    </row>
    <row r="897" spans="1:59" s="96" customFormat="1" ht="12.75" x14ac:dyDescent="0.2">
      <c r="A897" s="13">
        <v>1.9</v>
      </c>
      <c r="B897" s="279">
        <v>890</v>
      </c>
      <c r="C897" s="408">
        <v>17.530855322655899</v>
      </c>
      <c r="D897" s="408">
        <v>29.814164842643599</v>
      </c>
      <c r="E897" s="408"/>
      <c r="F897" s="408"/>
      <c r="G897" s="408"/>
      <c r="H897" s="408"/>
      <c r="I897" s="408">
        <v>47.3415150663905</v>
      </c>
      <c r="J897" s="408">
        <v>4.2594545687375396</v>
      </c>
      <c r="K897" s="408"/>
      <c r="L897" s="408"/>
      <c r="M897" s="408"/>
      <c r="N897" s="408"/>
      <c r="O897" s="411">
        <v>1.05401019957249</v>
      </c>
      <c r="P897" s="417">
        <v>8.5423014314792294</v>
      </c>
      <c r="Q897" s="237">
        <v>70.555621780154851</v>
      </c>
      <c r="R897" s="237">
        <v>0</v>
      </c>
      <c r="S897" s="237">
        <v>16.958571816489521</v>
      </c>
      <c r="T897" s="237">
        <v>0.79863366472940289</v>
      </c>
      <c r="U897" s="237">
        <v>0.18008772284275396</v>
      </c>
      <c r="V897" s="237">
        <v>1.9278186301388989</v>
      </c>
      <c r="W897" s="237">
        <v>5.5593094217726451</v>
      </c>
      <c r="X897" s="412">
        <v>4.0199569638719206</v>
      </c>
      <c r="Y897" s="270">
        <v>0.72629691415907638</v>
      </c>
      <c r="Z897" s="270">
        <v>72.747025287939735</v>
      </c>
      <c r="AA897" s="270">
        <v>29524.372561506189</v>
      </c>
      <c r="AB897" s="270">
        <v>316.9195123559939</v>
      </c>
      <c r="AC897" s="270">
        <v>2.8163842216237671</v>
      </c>
      <c r="AD897" s="270">
        <v>0.84711974500174791</v>
      </c>
      <c r="AE897" s="270">
        <v>1.7511175644628831</v>
      </c>
      <c r="AF897" s="270">
        <v>7.9707873024044668E-2</v>
      </c>
      <c r="AG897" s="270">
        <v>19.698209001296551</v>
      </c>
      <c r="AH897" s="270">
        <v>44.619527581545277</v>
      </c>
      <c r="AI897" s="270">
        <v>5.55195311722954</v>
      </c>
      <c r="AJ897" s="270">
        <v>12.678817484789988</v>
      </c>
      <c r="AK897" s="270">
        <v>679.62968467873645</v>
      </c>
      <c r="AL897" s="270">
        <v>26.081754667138235</v>
      </c>
      <c r="AM897" s="270">
        <v>2.7404137252082466</v>
      </c>
      <c r="AN897" s="270">
        <v>119.34536254442122</v>
      </c>
      <c r="AO897" s="270">
        <v>3.5645190625328507</v>
      </c>
      <c r="AP897" s="270">
        <v>1308.9588931423848</v>
      </c>
      <c r="AQ897" s="270">
        <v>0.96716020236164901</v>
      </c>
      <c r="AR897" s="270">
        <v>1.4040147352301555</v>
      </c>
      <c r="AS897" s="270">
        <v>0.15780051642602072</v>
      </c>
      <c r="AT897" s="270">
        <v>0.74270519397680823</v>
      </c>
      <c r="AU897" s="270">
        <v>3.2004023848372585</v>
      </c>
      <c r="AV897" s="270">
        <v>0.12298843145209346</v>
      </c>
      <c r="AW897" s="270">
        <v>0.29569028294014948</v>
      </c>
      <c r="AX897" s="270">
        <v>3.9067433021447287E-2</v>
      </c>
      <c r="AY897" s="270">
        <v>0.24145239146075359</v>
      </c>
      <c r="AZ897" s="270">
        <v>3.5602909965575025E-2</v>
      </c>
      <c r="BA897" s="270">
        <v>14.86441750372571</v>
      </c>
      <c r="BB897" s="270">
        <v>31.150286816026544</v>
      </c>
      <c r="BC897" s="270">
        <v>33.487665463341521</v>
      </c>
      <c r="BD897" s="270">
        <v>52.816620354125341</v>
      </c>
      <c r="BE897" s="270">
        <v>35.805965250016726</v>
      </c>
      <c r="BF897" s="270">
        <v>158.65541105209368</v>
      </c>
      <c r="BG897" s="26"/>
    </row>
    <row r="898" spans="1:59" s="96" customFormat="1" ht="12.75" x14ac:dyDescent="0.2">
      <c r="A898" s="13">
        <v>1.95</v>
      </c>
      <c r="B898" s="279">
        <v>890</v>
      </c>
      <c r="C898" s="408">
        <v>16.9211096668392</v>
      </c>
      <c r="D898" s="408">
        <v>30.144873258849898</v>
      </c>
      <c r="E898" s="408"/>
      <c r="F898" s="408"/>
      <c r="G898" s="408"/>
      <c r="H898" s="408"/>
      <c r="I898" s="408">
        <v>47.430027175067302</v>
      </c>
      <c r="J898" s="408">
        <v>4.44997968237963</v>
      </c>
      <c r="K898" s="408"/>
      <c r="L898" s="408"/>
      <c r="M898" s="408"/>
      <c r="N898" s="408"/>
      <c r="O898" s="411">
        <v>1.05401021686397</v>
      </c>
      <c r="P898" s="417">
        <v>8.8501202585922396</v>
      </c>
      <c r="Q898" s="237">
        <v>70.598116370858023</v>
      </c>
      <c r="R898" s="237">
        <v>0</v>
      </c>
      <c r="S898" s="237">
        <v>16.926679352650904</v>
      </c>
      <c r="T898" s="237">
        <v>0.77323677245679878</v>
      </c>
      <c r="U898" s="237">
        <v>0.1725463366222538</v>
      </c>
      <c r="V898" s="237">
        <v>1.9201541377728295</v>
      </c>
      <c r="W898" s="237">
        <v>5.4303875699728943</v>
      </c>
      <c r="X898" s="412">
        <v>4.1788794596662964</v>
      </c>
      <c r="Y898" s="270">
        <v>0.75228759599026362</v>
      </c>
      <c r="Z898" s="270">
        <v>75.302208487718445</v>
      </c>
      <c r="AA898" s="270">
        <v>30574.372402418438</v>
      </c>
      <c r="AB898" s="270">
        <v>328.16592367650861</v>
      </c>
      <c r="AC898" s="270">
        <v>2.8948677522156059</v>
      </c>
      <c r="AD898" s="270">
        <v>0.87341383014049112</v>
      </c>
      <c r="AE898" s="270">
        <v>1.7568163207933134</v>
      </c>
      <c r="AF898" s="270">
        <v>7.9939839803424353E-2</v>
      </c>
      <c r="AG898" s="270">
        <v>20.314971339830798</v>
      </c>
      <c r="AH898" s="270">
        <v>45.775925522035962</v>
      </c>
      <c r="AI898" s="270">
        <v>5.6644647104998285</v>
      </c>
      <c r="AJ898" s="270">
        <v>13.076483642974249</v>
      </c>
      <c r="AK898" s="270">
        <v>701.20041544672529</v>
      </c>
      <c r="AL898" s="270">
        <v>26.547345664159781</v>
      </c>
      <c r="AM898" s="270">
        <v>2.7521710959438992</v>
      </c>
      <c r="AN898" s="270">
        <v>120.55409500562919</v>
      </c>
      <c r="AO898" s="270">
        <v>3.5995812121090576</v>
      </c>
      <c r="AP898" s="270">
        <v>1309.5595781055149</v>
      </c>
      <c r="AQ898" s="270">
        <v>0.97063995416398408</v>
      </c>
      <c r="AR898" s="270">
        <v>1.4042410769228952</v>
      </c>
      <c r="AS898" s="270">
        <v>0.15770369587771463</v>
      </c>
      <c r="AT898" s="270">
        <v>0.74194059293667547</v>
      </c>
      <c r="AU898" s="270">
        <v>3.1965935338491898</v>
      </c>
      <c r="AV898" s="270">
        <v>0.12283522457110731</v>
      </c>
      <c r="AW898" s="270">
        <v>0.2952868771082684</v>
      </c>
      <c r="AX898" s="270">
        <v>3.9011713532674235E-2</v>
      </c>
      <c r="AY898" s="270">
        <v>0.24110103659450016</v>
      </c>
      <c r="AZ898" s="270">
        <v>3.5550727600706697E-2</v>
      </c>
      <c r="BA898" s="270">
        <v>14.843319158641128</v>
      </c>
      <c r="BB898" s="270">
        <v>31.138988140538032</v>
      </c>
      <c r="BC898" s="270">
        <v>33.29380852021665</v>
      </c>
      <c r="BD898" s="270">
        <v>52.924645620582474</v>
      </c>
      <c r="BE898" s="270">
        <v>35.69903867201613</v>
      </c>
      <c r="BF898" s="270">
        <v>158.63251038653215</v>
      </c>
      <c r="BG898" s="26"/>
    </row>
    <row r="899" spans="1:59" s="96" customFormat="1" ht="12.75" x14ac:dyDescent="0.2">
      <c r="A899" s="13">
        <v>2</v>
      </c>
      <c r="B899" s="279">
        <v>890</v>
      </c>
      <c r="C899" s="408">
        <v>16.302221953901601</v>
      </c>
      <c r="D899" s="408">
        <v>30.478628265654599</v>
      </c>
      <c r="E899" s="408"/>
      <c r="F899" s="408"/>
      <c r="G899" s="408"/>
      <c r="H899" s="408"/>
      <c r="I899" s="408">
        <v>47.522195812988301</v>
      </c>
      <c r="J899" s="408">
        <v>4.6429437425864002</v>
      </c>
      <c r="K899" s="408"/>
      <c r="L899" s="408"/>
      <c r="M899" s="408"/>
      <c r="N899" s="408"/>
      <c r="O899" s="411">
        <v>1.0540102248690999</v>
      </c>
      <c r="P899" s="417">
        <v>9.1861009123332895</v>
      </c>
      <c r="Q899" s="237">
        <v>70.6485848730171</v>
      </c>
      <c r="R899" s="237">
        <v>0</v>
      </c>
      <c r="S899" s="237">
        <v>16.892646240362151</v>
      </c>
      <c r="T899" s="237">
        <v>0.7415991849638166</v>
      </c>
      <c r="U899" s="237">
        <v>0.16353490034732171</v>
      </c>
      <c r="V899" s="237">
        <v>1.9094322648672253</v>
      </c>
      <c r="W899" s="237">
        <v>5.2906311711582825</v>
      </c>
      <c r="X899" s="412">
        <v>4.3535713652841057</v>
      </c>
      <c r="Y899" s="270">
        <v>0.7806420907322793</v>
      </c>
      <c r="Z899" s="270">
        <v>78.0861246945407</v>
      </c>
      <c r="AA899" s="270">
        <v>31719.355760056114</v>
      </c>
      <c r="AB899" s="270">
        <v>340.42790651669168</v>
      </c>
      <c r="AC899" s="270">
        <v>2.9791581974245154</v>
      </c>
      <c r="AD899" s="270">
        <v>0.90182590099576232</v>
      </c>
      <c r="AE899" s="270">
        <v>1.7626378293827905</v>
      </c>
      <c r="AF899" s="270">
        <v>8.017661753404895E-2</v>
      </c>
      <c r="AG899" s="270">
        <v>20.981759355327615</v>
      </c>
      <c r="AH899" s="270">
        <v>47.012454904946594</v>
      </c>
      <c r="AI899" s="270">
        <v>5.7833969949904471</v>
      </c>
      <c r="AJ899" s="270">
        <v>13.506436287480495</v>
      </c>
      <c r="AK899" s="270">
        <v>724.54205612810267</v>
      </c>
      <c r="AL899" s="270">
        <v>27.03696479709091</v>
      </c>
      <c r="AM899" s="270">
        <v>2.7641233917452213</v>
      </c>
      <c r="AN899" s="270">
        <v>121.80382642915559</v>
      </c>
      <c r="AO899" s="270">
        <v>3.6358379757381321</v>
      </c>
      <c r="AP899" s="270">
        <v>1310.1555973294451</v>
      </c>
      <c r="AQ899" s="270">
        <v>0.97416894693324352</v>
      </c>
      <c r="AR899" s="270">
        <v>1.4044141637869683</v>
      </c>
      <c r="AS899" s="270">
        <v>0.15759880268854906</v>
      </c>
      <c r="AT899" s="270">
        <v>0.74113330720143478</v>
      </c>
      <c r="AU899" s="270">
        <v>3.1925932604537759</v>
      </c>
      <c r="AV899" s="270">
        <v>0.12267456332655848</v>
      </c>
      <c r="AW899" s="270">
        <v>0.29486503806103403</v>
      </c>
      <c r="AX899" s="270">
        <v>3.8953521648581756E-2</v>
      </c>
      <c r="AY899" s="270">
        <v>0.24073428364385896</v>
      </c>
      <c r="AZ899" s="270">
        <v>3.5496266248657329E-2</v>
      </c>
      <c r="BA899" s="270">
        <v>14.821277282960958</v>
      </c>
      <c r="BB899" s="270">
        <v>31.127164464573287</v>
      </c>
      <c r="BC899" s="270">
        <v>33.10044303569839</v>
      </c>
      <c r="BD899" s="270">
        <v>53.034500391778323</v>
      </c>
      <c r="BE899" s="270">
        <v>35.590945377698233</v>
      </c>
      <c r="BF899" s="270">
        <v>158.60462796755638</v>
      </c>
      <c r="BG899" s="26"/>
    </row>
    <row r="900" spans="1:59" s="96" customFormat="1" ht="12.75" x14ac:dyDescent="0.2">
      <c r="A900" s="13">
        <v>2.0499999999999998</v>
      </c>
      <c r="B900" s="279">
        <v>890</v>
      </c>
      <c r="C900" s="408">
        <v>15.712264580317401</v>
      </c>
      <c r="D900" s="408">
        <v>30.815304663659798</v>
      </c>
      <c r="E900" s="408"/>
      <c r="F900" s="408"/>
      <c r="G900" s="408"/>
      <c r="H900" s="408"/>
      <c r="I900" s="408">
        <v>47.597679315663001</v>
      </c>
      <c r="J900" s="408">
        <v>4.8207412158189298</v>
      </c>
      <c r="K900" s="408"/>
      <c r="L900" s="408"/>
      <c r="M900" s="408"/>
      <c r="N900" s="408"/>
      <c r="O900" s="411">
        <v>1.05401022454087</v>
      </c>
      <c r="P900" s="417">
        <v>9.5310163586877596</v>
      </c>
      <c r="Q900" s="237">
        <v>70.695622499100622</v>
      </c>
      <c r="R900" s="237">
        <v>0</v>
      </c>
      <c r="S900" s="237">
        <v>16.84126549348267</v>
      </c>
      <c r="T900" s="237">
        <v>0.73113813541838046</v>
      </c>
      <c r="U900" s="237">
        <v>0.15885410473297257</v>
      </c>
      <c r="V900" s="237">
        <v>1.9170048676176374</v>
      </c>
      <c r="W900" s="237">
        <v>5.1218559674653132</v>
      </c>
      <c r="X900" s="412">
        <v>4.5342589321824169</v>
      </c>
      <c r="Y900" s="270">
        <v>0.8097327732223597</v>
      </c>
      <c r="Z900" s="270">
        <v>80.937649066000688</v>
      </c>
      <c r="AA900" s="270">
        <v>32893.49326888573</v>
      </c>
      <c r="AB900" s="270">
        <v>352.99893933435902</v>
      </c>
      <c r="AC900" s="270">
        <v>3.0639203209676777</v>
      </c>
      <c r="AD900" s="270">
        <v>0.93067054643489155</v>
      </c>
      <c r="AE900" s="270">
        <v>1.7682267559137208</v>
      </c>
      <c r="AF900" s="270">
        <v>8.0403823992755072E-2</v>
      </c>
      <c r="AG900" s="270">
        <v>21.659235923349723</v>
      </c>
      <c r="AH900" s="270">
        <v>48.254786093956298</v>
      </c>
      <c r="AI900" s="270">
        <v>5.9014489589144405</v>
      </c>
      <c r="AJ900" s="270">
        <v>13.943455223231936</v>
      </c>
      <c r="AK900" s="270">
        <v>748.27155203930613</v>
      </c>
      <c r="AL900" s="270">
        <v>27.521380576652838</v>
      </c>
      <c r="AM900" s="270">
        <v>2.7760038422241542</v>
      </c>
      <c r="AN900" s="270">
        <v>123.03007376582281</v>
      </c>
      <c r="AO900" s="270">
        <v>3.6711949817516101</v>
      </c>
      <c r="AP900" s="270">
        <v>1310.7892136080138</v>
      </c>
      <c r="AQ900" s="270">
        <v>0.97768212359545026</v>
      </c>
      <c r="AR900" s="270">
        <v>1.4048615583032167</v>
      </c>
      <c r="AS900" s="270">
        <v>0.15753308332081986</v>
      </c>
      <c r="AT900" s="270">
        <v>0.74053340811406265</v>
      </c>
      <c r="AU900" s="270">
        <v>3.189527648539944</v>
      </c>
      <c r="AV900" s="270">
        <v>0.12255038034104275</v>
      </c>
      <c r="AW900" s="270">
        <v>0.29453393719526788</v>
      </c>
      <c r="AX900" s="270">
        <v>3.8907547982609245E-2</v>
      </c>
      <c r="AY900" s="270">
        <v>0.24044380161572629</v>
      </c>
      <c r="AZ900" s="270">
        <v>3.5453108688424224E-2</v>
      </c>
      <c r="BA900" s="270">
        <v>14.80390766794754</v>
      </c>
      <c r="BB900" s="270">
        <v>31.115372879391224</v>
      </c>
      <c r="BC900" s="270">
        <v>32.905933658217663</v>
      </c>
      <c r="BD900" s="270">
        <v>53.136240728842587</v>
      </c>
      <c r="BE900" s="270">
        <v>35.486141255305377</v>
      </c>
      <c r="BF900" s="270">
        <v>158.59650773202389</v>
      </c>
      <c r="BG900" s="26"/>
    </row>
    <row r="901" spans="1:59" s="96" customFormat="1" ht="12.75" x14ac:dyDescent="0.2">
      <c r="A901" s="13">
        <v>2.1</v>
      </c>
      <c r="B901" s="279">
        <v>890</v>
      </c>
      <c r="C901" s="408">
        <v>15.1397144419648</v>
      </c>
      <c r="D901" s="408">
        <v>31.149773186305801</v>
      </c>
      <c r="E901" s="408"/>
      <c r="F901" s="408"/>
      <c r="G901" s="408"/>
      <c r="H901" s="408"/>
      <c r="I901" s="408">
        <v>47.664735777619597</v>
      </c>
      <c r="J901" s="408">
        <v>4.99176637641225</v>
      </c>
      <c r="K901" s="408"/>
      <c r="L901" s="408"/>
      <c r="M901" s="408"/>
      <c r="N901" s="408"/>
      <c r="O901" s="411">
        <v>1.0540102176975701</v>
      </c>
      <c r="P901" s="417">
        <v>9.8914584932841301</v>
      </c>
      <c r="Q901" s="237">
        <v>70.739445807680866</v>
      </c>
      <c r="R901" s="237">
        <v>0</v>
      </c>
      <c r="S901" s="237">
        <v>16.780744755518569</v>
      </c>
      <c r="T901" s="237">
        <v>0.73141076538603866</v>
      </c>
      <c r="U901" s="237">
        <v>0.15621996347559289</v>
      </c>
      <c r="V901" s="237">
        <v>1.9335664162175279</v>
      </c>
      <c r="W901" s="237">
        <v>4.9340545977109667</v>
      </c>
      <c r="X901" s="412">
        <v>4.724557694010433</v>
      </c>
      <c r="Y901" s="270">
        <v>0.84011494088199612</v>
      </c>
      <c r="Z901" s="270">
        <v>83.911093666776779</v>
      </c>
      <c r="AA901" s="270">
        <v>34119.15017751557</v>
      </c>
      <c r="AB901" s="270">
        <v>366.11874062833772</v>
      </c>
      <c r="AC901" s="270">
        <v>3.1507984129554636</v>
      </c>
      <c r="AD901" s="270">
        <v>0.96047953251693685</v>
      </c>
      <c r="AE901" s="270">
        <v>1.7736866510866243</v>
      </c>
      <c r="AF901" s="270">
        <v>8.0625673183118113E-2</v>
      </c>
      <c r="AG901" s="270">
        <v>22.359853715570853</v>
      </c>
      <c r="AH901" s="270">
        <v>49.524990457568308</v>
      </c>
      <c r="AI901" s="270">
        <v>6.0207268679858217</v>
      </c>
      <c r="AJ901" s="270">
        <v>14.395521054628583</v>
      </c>
      <c r="AK901" s="270">
        <v>772.83003454205539</v>
      </c>
      <c r="AL901" s="270">
        <v>28.00886074895601</v>
      </c>
      <c r="AM901" s="270">
        <v>2.7878410203599433</v>
      </c>
      <c r="AN901" s="270">
        <v>124.24986575609964</v>
      </c>
      <c r="AO901" s="270">
        <v>3.7062520555850496</v>
      </c>
      <c r="AP901" s="270">
        <v>1311.4392998502904</v>
      </c>
      <c r="AQ901" s="270">
        <v>0.98118435126494052</v>
      </c>
      <c r="AR901" s="270">
        <v>1.4054411524561485</v>
      </c>
      <c r="AS901" s="270">
        <v>0.15748675417722535</v>
      </c>
      <c r="AT901" s="270">
        <v>0.74003732523109667</v>
      </c>
      <c r="AU901" s="270">
        <v>3.1869316450560432</v>
      </c>
      <c r="AV901" s="270">
        <v>0.12244454713227981</v>
      </c>
      <c r="AW901" s="270">
        <v>0.2942485804677557</v>
      </c>
      <c r="AX901" s="270">
        <v>3.8867739088138203E-2</v>
      </c>
      <c r="AY901" s="270">
        <v>0.24019180890657207</v>
      </c>
      <c r="AZ901" s="270">
        <v>3.5415654268206725E-2</v>
      </c>
      <c r="BA901" s="270">
        <v>14.788892220876646</v>
      </c>
      <c r="BB901" s="270">
        <v>31.104129474077585</v>
      </c>
      <c r="BC901" s="270">
        <v>32.714440518432731</v>
      </c>
      <c r="BD901" s="270">
        <v>53.234516987080418</v>
      </c>
      <c r="BE901" s="270">
        <v>35.384483740419476</v>
      </c>
      <c r="BF901" s="270">
        <v>158.59902603305648</v>
      </c>
      <c r="BG901" s="26"/>
    </row>
    <row r="902" spans="1:59" s="96" customFormat="1" ht="12.75" x14ac:dyDescent="0.2">
      <c r="A902" s="13">
        <v>2.15</v>
      </c>
      <c r="B902" s="279">
        <v>890</v>
      </c>
      <c r="C902" s="408">
        <v>14.5650825529004</v>
      </c>
      <c r="D902" s="408">
        <v>31.467088536225202</v>
      </c>
      <c r="E902" s="408"/>
      <c r="F902" s="408"/>
      <c r="G902" s="408"/>
      <c r="H902" s="408"/>
      <c r="I902" s="408">
        <v>47.749435752350699</v>
      </c>
      <c r="J902" s="408">
        <v>5.1643829320553802</v>
      </c>
      <c r="K902" s="408"/>
      <c r="L902" s="408"/>
      <c r="M902" s="408"/>
      <c r="N902" s="408"/>
      <c r="O902" s="411">
        <v>1.05401022646831</v>
      </c>
      <c r="P902" s="417">
        <v>10.281703599745899</v>
      </c>
      <c r="Q902" s="237">
        <v>70.81177216541856</v>
      </c>
      <c r="R902" s="237">
        <v>0</v>
      </c>
      <c r="S902" s="237">
        <v>16.728385659340169</v>
      </c>
      <c r="T902" s="237">
        <v>0.6983027623893493</v>
      </c>
      <c r="U902" s="237">
        <v>0.14862328851425499</v>
      </c>
      <c r="V902" s="237">
        <v>1.9277221616946276</v>
      </c>
      <c r="W902" s="237">
        <v>4.7528787479756431</v>
      </c>
      <c r="X902" s="412">
        <v>4.9323152146673959</v>
      </c>
      <c r="Y902" s="270">
        <v>0.87299242261265897</v>
      </c>
      <c r="Z902" s="270">
        <v>87.124426996514117</v>
      </c>
      <c r="AA902" s="270">
        <v>35444.787216785357</v>
      </c>
      <c r="AB902" s="270">
        <v>380.30746038454004</v>
      </c>
      <c r="AC902" s="270">
        <v>3.2434048938552476</v>
      </c>
      <c r="AD902" s="270">
        <v>0.99239061520708616</v>
      </c>
      <c r="AE902" s="270">
        <v>1.7791948718335457</v>
      </c>
      <c r="AF902" s="270">
        <v>8.0849210316497985E-2</v>
      </c>
      <c r="AG902" s="270">
        <v>23.110159153990885</v>
      </c>
      <c r="AH902" s="270">
        <v>50.868099420057476</v>
      </c>
      <c r="AI902" s="270">
        <v>6.1452707834612559</v>
      </c>
      <c r="AJ902" s="270">
        <v>14.879559900136572</v>
      </c>
      <c r="AK902" s="270">
        <v>799.16629840774181</v>
      </c>
      <c r="AL902" s="270">
        <v>28.514057755895536</v>
      </c>
      <c r="AM902" s="270">
        <v>2.7992046776867214</v>
      </c>
      <c r="AN902" s="270">
        <v>125.48075636661058</v>
      </c>
      <c r="AO902" s="270">
        <v>3.7418363614631116</v>
      </c>
      <c r="AP902" s="270">
        <v>1311.990975752961</v>
      </c>
      <c r="AQ902" s="270">
        <v>0.984520058367091</v>
      </c>
      <c r="AR902" s="270">
        <v>1.405608184927686</v>
      </c>
      <c r="AS902" s="270">
        <v>0.1573908433621817</v>
      </c>
      <c r="AT902" s="270">
        <v>0.73929899856357395</v>
      </c>
      <c r="AU902" s="270">
        <v>3.1832750744832974</v>
      </c>
      <c r="AV902" s="270">
        <v>0.12229772406922973</v>
      </c>
      <c r="AW902" s="270">
        <v>0.29386331766756246</v>
      </c>
      <c r="AX902" s="270">
        <v>3.8814615730475427E-2</v>
      </c>
      <c r="AY902" s="270">
        <v>0.23985709270504371</v>
      </c>
      <c r="AZ902" s="270">
        <v>3.5365959836192687E-2</v>
      </c>
      <c r="BA902" s="270">
        <v>14.768778417915742</v>
      </c>
      <c r="BB902" s="270">
        <v>31.091342163534144</v>
      </c>
      <c r="BC902" s="270">
        <v>32.535587816157694</v>
      </c>
      <c r="BD902" s="270">
        <v>53.333996158847555</v>
      </c>
      <c r="BE902" s="270">
        <v>35.283158722140847</v>
      </c>
      <c r="BF902" s="270">
        <v>158.56990868166073</v>
      </c>
      <c r="BG902" s="26"/>
    </row>
    <row r="903" spans="1:59" s="96" customFormat="1" ht="12.75" x14ac:dyDescent="0.2">
      <c r="A903" s="13">
        <v>2.2000000000000002</v>
      </c>
      <c r="B903" s="279">
        <v>890</v>
      </c>
      <c r="C903" s="408">
        <v>13.9870942430039</v>
      </c>
      <c r="D903" s="408">
        <v>31.787368546900201</v>
      </c>
      <c r="E903" s="408"/>
      <c r="F903" s="408"/>
      <c r="G903" s="408"/>
      <c r="H903" s="408"/>
      <c r="I903" s="408">
        <v>47.834069600911398</v>
      </c>
      <c r="J903" s="408">
        <v>5.33745738947598</v>
      </c>
      <c r="K903" s="408"/>
      <c r="L903" s="408"/>
      <c r="M903" s="408"/>
      <c r="N903" s="408"/>
      <c r="O903" s="411">
        <v>1.0540102197085499</v>
      </c>
      <c r="P903" s="417">
        <v>10.7065738954485</v>
      </c>
      <c r="Q903" s="237">
        <v>70.891617513985011</v>
      </c>
      <c r="R903" s="237">
        <v>0</v>
      </c>
      <c r="S903" s="237">
        <v>16.667966382965403</v>
      </c>
      <c r="T903" s="237">
        <v>0.6648676981399636</v>
      </c>
      <c r="U903" s="237">
        <v>0.14066705524071554</v>
      </c>
      <c r="V903" s="237">
        <v>1.9226869501768828</v>
      </c>
      <c r="W903" s="237">
        <v>4.5516225552475271</v>
      </c>
      <c r="X903" s="412">
        <v>5.1605718442444957</v>
      </c>
      <c r="Y903" s="270">
        <v>0.90876400509622701</v>
      </c>
      <c r="Z903" s="270">
        <v>90.614673980640163</v>
      </c>
      <c r="AA903" s="270">
        <v>36886.29874674225</v>
      </c>
      <c r="AB903" s="270">
        <v>395.7332818854062</v>
      </c>
      <c r="AC903" s="270">
        <v>3.3421902049611147</v>
      </c>
      <c r="AD903" s="270">
        <v>1.0266997078051454</v>
      </c>
      <c r="AE903" s="270">
        <v>1.7847700535786923</v>
      </c>
      <c r="AF903" s="270">
        <v>8.1075313667466287E-2</v>
      </c>
      <c r="AG903" s="270">
        <v>23.917395181398938</v>
      </c>
      <c r="AH903" s="270">
        <v>52.294548673138117</v>
      </c>
      <c r="AI903" s="270">
        <v>6.2758391309792856</v>
      </c>
      <c r="AJ903" s="270">
        <v>15.400405931970287</v>
      </c>
      <c r="AK903" s="270">
        <v>827.53008391876654</v>
      </c>
      <c r="AL903" s="270">
        <v>29.040926451878391</v>
      </c>
      <c r="AM903" s="270">
        <v>2.8107444792385272</v>
      </c>
      <c r="AN903" s="270">
        <v>126.74410678080793</v>
      </c>
      <c r="AO903" s="270">
        <v>3.778325366651011</v>
      </c>
      <c r="AP903" s="270">
        <v>1312.5489546977037</v>
      </c>
      <c r="AQ903" s="270">
        <v>0.98790307018310008</v>
      </c>
      <c r="AR903" s="270">
        <v>1.405788424964425</v>
      </c>
      <c r="AS903" s="270">
        <v>0.15729597963288339</v>
      </c>
      <c r="AT903" s="270">
        <v>0.73856522245687128</v>
      </c>
      <c r="AU903" s="270">
        <v>3.1796381235179023</v>
      </c>
      <c r="AV903" s="270">
        <v>0.12215165834147769</v>
      </c>
      <c r="AW903" s="270">
        <v>0.29347991182864841</v>
      </c>
      <c r="AX903" s="270">
        <v>3.8761742011551623E-2</v>
      </c>
      <c r="AY903" s="270">
        <v>0.23952393791275317</v>
      </c>
      <c r="AZ903" s="270">
        <v>3.5316497568828771E-2</v>
      </c>
      <c r="BA903" s="270">
        <v>14.74876120465373</v>
      </c>
      <c r="BB903" s="270">
        <v>31.078387058304127</v>
      </c>
      <c r="BC903" s="270">
        <v>32.356914332453449</v>
      </c>
      <c r="BD903" s="270">
        <v>53.43412168829564</v>
      </c>
      <c r="BE903" s="270">
        <v>35.181608010412212</v>
      </c>
      <c r="BF903" s="270">
        <v>158.54126546155345</v>
      </c>
      <c r="BG903" s="26"/>
    </row>
    <row r="904" spans="1:59" s="96" customFormat="1" ht="12.75" x14ac:dyDescent="0.2">
      <c r="A904" s="13">
        <v>2.25</v>
      </c>
      <c r="B904" s="279">
        <v>890</v>
      </c>
      <c r="C904" s="408">
        <v>13.4899948473244</v>
      </c>
      <c r="D904" s="408">
        <v>32.069727375111398</v>
      </c>
      <c r="E904" s="408"/>
      <c r="F904" s="408"/>
      <c r="G904" s="408"/>
      <c r="H904" s="408"/>
      <c r="I904" s="408">
        <v>47.900745675990898</v>
      </c>
      <c r="J904" s="408">
        <v>5.4855218799954999</v>
      </c>
      <c r="K904" s="408"/>
      <c r="L904" s="408"/>
      <c r="M904" s="408"/>
      <c r="N904" s="408"/>
      <c r="O904" s="411">
        <v>1.05401022157777</v>
      </c>
      <c r="P904" s="417">
        <v>11.101105784368</v>
      </c>
      <c r="Q904" s="237">
        <v>70.952667558893225</v>
      </c>
      <c r="R904" s="237">
        <v>0</v>
      </c>
      <c r="S904" s="237">
        <v>16.586927345135681</v>
      </c>
      <c r="T904" s="237">
        <v>0.66856222406936494</v>
      </c>
      <c r="U904" s="237">
        <v>0.13927065968859068</v>
      </c>
      <c r="V904" s="237">
        <v>1.9348829407717987</v>
      </c>
      <c r="W904" s="237">
        <v>4.3432069689398132</v>
      </c>
      <c r="X904" s="412">
        <v>5.3744823025015238</v>
      </c>
      <c r="Y904" s="270">
        <v>0.94195869003394261</v>
      </c>
      <c r="Z904" s="270">
        <v>93.847684244808462</v>
      </c>
      <c r="AA904" s="270">
        <v>38223.203278532732</v>
      </c>
      <c r="AB904" s="270">
        <v>410.03623501464529</v>
      </c>
      <c r="AC904" s="270">
        <v>3.4319606917851546</v>
      </c>
      <c r="AD904" s="270">
        <v>1.0581579971247268</v>
      </c>
      <c r="AE904" s="270">
        <v>1.7895949327749219</v>
      </c>
      <c r="AF904" s="270">
        <v>8.1270907389312169E-2</v>
      </c>
      <c r="AG904" s="270">
        <v>24.658129099274017</v>
      </c>
      <c r="AH904" s="270">
        <v>53.587167991390615</v>
      </c>
      <c r="AI904" s="270">
        <v>6.3926856270947843</v>
      </c>
      <c r="AJ904" s="270">
        <v>15.878475579857504</v>
      </c>
      <c r="AK904" s="270">
        <v>853.57973491460189</v>
      </c>
      <c r="AL904" s="270">
        <v>29.510483352243032</v>
      </c>
      <c r="AM904" s="270">
        <v>2.8209626869859394</v>
      </c>
      <c r="AN904" s="270">
        <v>127.85755894490192</v>
      </c>
      <c r="AO904" s="270">
        <v>3.8103764423212159</v>
      </c>
      <c r="AP904" s="270">
        <v>1313.0643227720343</v>
      </c>
      <c r="AQ904" s="270">
        <v>0.99090253495720049</v>
      </c>
      <c r="AR904" s="270">
        <v>1.4060883551158323</v>
      </c>
      <c r="AS904" s="270">
        <v>0.15723172418976497</v>
      </c>
      <c r="AT904" s="270">
        <v>0.73801936110075095</v>
      </c>
      <c r="AU904" s="270">
        <v>3.1768847412525938</v>
      </c>
      <c r="AV904" s="270">
        <v>0.12204053362405901</v>
      </c>
      <c r="AW904" s="270">
        <v>0.29318562832532469</v>
      </c>
      <c r="AX904" s="270">
        <v>3.872100385126339E-2</v>
      </c>
      <c r="AY904" s="270">
        <v>0.2392668614787398</v>
      </c>
      <c r="AZ904" s="270">
        <v>3.5278317239335305E-2</v>
      </c>
      <c r="BA904" s="270">
        <v>14.733358698506635</v>
      </c>
      <c r="BB904" s="270">
        <v>31.067652434158628</v>
      </c>
      <c r="BC904" s="270">
        <v>32.200655584682394</v>
      </c>
      <c r="BD904" s="270">
        <v>53.520111123839058</v>
      </c>
      <c r="BE904" s="270">
        <v>35.094511107057649</v>
      </c>
      <c r="BF904" s="270">
        <v>158.5274156936924</v>
      </c>
      <c r="BG904" s="26"/>
    </row>
    <row r="905" spans="1:59" s="96" customFormat="1" ht="12.75" x14ac:dyDescent="0.2">
      <c r="A905" s="13">
        <v>2.2999999999999998</v>
      </c>
      <c r="B905" s="279">
        <v>890</v>
      </c>
      <c r="C905" s="408">
        <v>13.0193610504075</v>
      </c>
      <c r="D905" s="408">
        <v>32.338289685796397</v>
      </c>
      <c r="E905" s="408"/>
      <c r="F905" s="408"/>
      <c r="G905" s="408"/>
      <c r="H905" s="408"/>
      <c r="I905" s="408">
        <v>47.9623563544326</v>
      </c>
      <c r="J905" s="408">
        <v>5.6259826844146801</v>
      </c>
      <c r="K905" s="408"/>
      <c r="L905" s="408"/>
      <c r="M905" s="408"/>
      <c r="N905" s="408"/>
      <c r="O905" s="411">
        <v>1.0540102249489001</v>
      </c>
      <c r="P905" s="417">
        <v>11.502396411011601</v>
      </c>
      <c r="Q905" s="237">
        <v>71.010050380744715</v>
      </c>
      <c r="R905" s="237">
        <v>0</v>
      </c>
      <c r="S905" s="237">
        <v>16.498260062417241</v>
      </c>
      <c r="T905" s="237">
        <v>0.68154424723660989</v>
      </c>
      <c r="U905" s="237">
        <v>0.13955525572552596</v>
      </c>
      <c r="V905" s="237">
        <v>1.951873428364723</v>
      </c>
      <c r="W905" s="237">
        <v>4.1247020151493636</v>
      </c>
      <c r="X905" s="412">
        <v>5.5940146103618238</v>
      </c>
      <c r="Y905" s="270">
        <v>0.97570071181958462</v>
      </c>
      <c r="Z905" s="270">
        <v>97.128521713707769</v>
      </c>
      <c r="AA905" s="270">
        <v>39581.40332984594</v>
      </c>
      <c r="AB905" s="270">
        <v>424.56403699363932</v>
      </c>
      <c r="AC905" s="270">
        <v>3.5214875546928504</v>
      </c>
      <c r="AD905" s="270">
        <v>1.0897708522965206</v>
      </c>
      <c r="AE905" s="270">
        <v>1.7941875479625737</v>
      </c>
      <c r="AF905" s="270">
        <v>8.1456994541012531E-2</v>
      </c>
      <c r="AG905" s="270">
        <v>25.40299927290312</v>
      </c>
      <c r="AH905" s="270">
        <v>54.871409947271474</v>
      </c>
      <c r="AI905" s="270">
        <v>6.5074156388919926</v>
      </c>
      <c r="AJ905" s="270">
        <v>16.35929665761531</v>
      </c>
      <c r="AK905" s="270">
        <v>879.7996720085971</v>
      </c>
      <c r="AL905" s="270">
        <v>29.969464336770461</v>
      </c>
      <c r="AM905" s="270">
        <v>2.8307636214331975</v>
      </c>
      <c r="AN905" s="270">
        <v>128.931678614421</v>
      </c>
      <c r="AO905" s="270">
        <v>3.841258049479106</v>
      </c>
      <c r="AP905" s="270">
        <v>1313.5619495270703</v>
      </c>
      <c r="AQ905" s="270">
        <v>0.9937785519920963</v>
      </c>
      <c r="AR905" s="270">
        <v>1.4064094592461005</v>
      </c>
      <c r="AS905" s="270">
        <v>0.15717530236601543</v>
      </c>
      <c r="AT905" s="270">
        <v>0.73752445975884429</v>
      </c>
      <c r="AU905" s="270">
        <v>3.1743747018153217</v>
      </c>
      <c r="AV905" s="270">
        <v>0.1219390777006807</v>
      </c>
      <c r="AW905" s="270">
        <v>0.29291622993788263</v>
      </c>
      <c r="AX905" s="270">
        <v>3.8683667978876721E-2</v>
      </c>
      <c r="AY905" s="270">
        <v>0.23903114786477883</v>
      </c>
      <c r="AZ905" s="270">
        <v>3.5243305740149181E-2</v>
      </c>
      <c r="BA905" s="270">
        <v>14.71924757253189</v>
      </c>
      <c r="BB905" s="270">
        <v>31.057734112720087</v>
      </c>
      <c r="BC905" s="270">
        <v>32.05342498343375</v>
      </c>
      <c r="BD905" s="270">
        <v>53.60194370135077</v>
      </c>
      <c r="BE905" s="270">
        <v>35.012585946412194</v>
      </c>
      <c r="BF905" s="270">
        <v>158.51732983997374</v>
      </c>
      <c r="BG905" s="26"/>
    </row>
    <row r="906" spans="1:59" s="96" customFormat="1" ht="12.75" x14ac:dyDescent="0.2">
      <c r="A906" s="13">
        <v>2.35</v>
      </c>
      <c r="B906" s="279">
        <v>890</v>
      </c>
      <c r="C906" s="408">
        <v>12.563724974112001</v>
      </c>
      <c r="D906" s="408">
        <v>32.5764591293485</v>
      </c>
      <c r="E906" s="408"/>
      <c r="F906" s="408"/>
      <c r="G906" s="408"/>
      <c r="H906" s="408"/>
      <c r="I906" s="408">
        <v>48.039911414246397</v>
      </c>
      <c r="J906" s="408">
        <v>5.7658942542623599</v>
      </c>
      <c r="K906" s="408"/>
      <c r="L906" s="408"/>
      <c r="M906" s="408"/>
      <c r="N906" s="408"/>
      <c r="O906" s="411">
        <v>1.0540102280307599</v>
      </c>
      <c r="P906" s="417">
        <v>11.9195423314276</v>
      </c>
      <c r="Q906" s="237">
        <v>71.086479114684593</v>
      </c>
      <c r="R906" s="237">
        <v>0</v>
      </c>
      <c r="S906" s="237">
        <v>16.420113488912708</v>
      </c>
      <c r="T906" s="237">
        <v>0.66437876486338976</v>
      </c>
      <c r="U906" s="237">
        <v>0.13529414297711551</v>
      </c>
      <c r="V906" s="237">
        <v>1.9455327154404927</v>
      </c>
      <c r="W906" s="237">
        <v>3.9238607419704357</v>
      </c>
      <c r="X906" s="412">
        <v>5.8243410311512855</v>
      </c>
      <c r="Y906" s="270">
        <v>1.0107576307637953</v>
      </c>
      <c r="Z906" s="270">
        <v>100.53260642824058</v>
      </c>
      <c r="AA906" s="270">
        <v>40991.754542130606</v>
      </c>
      <c r="AB906" s="270">
        <v>439.64874627408813</v>
      </c>
      <c r="AC906" s="270">
        <v>3.6131938358924574</v>
      </c>
      <c r="AD906" s="270">
        <v>1.1222496177562242</v>
      </c>
      <c r="AE906" s="270">
        <v>1.7986507316034133</v>
      </c>
      <c r="AF906" s="270">
        <v>8.1637629535677325E-2</v>
      </c>
      <c r="AG906" s="270">
        <v>26.168491945976921</v>
      </c>
      <c r="AH906" s="270">
        <v>56.174321333488315</v>
      </c>
      <c r="AI906" s="270">
        <v>6.6224391820695914</v>
      </c>
      <c r="AJ906" s="270">
        <v>16.853270575237005</v>
      </c>
      <c r="AK906" s="270">
        <v>906.7880701184398</v>
      </c>
      <c r="AL906" s="270">
        <v>30.425977404835187</v>
      </c>
      <c r="AM906" s="270">
        <v>2.8396862229760389</v>
      </c>
      <c r="AN906" s="270">
        <v>129.97013681333786</v>
      </c>
      <c r="AO906" s="270">
        <v>3.8713774472933791</v>
      </c>
      <c r="AP906" s="270">
        <v>1313.9431977396923</v>
      </c>
      <c r="AQ906" s="270">
        <v>0.99637341480153929</v>
      </c>
      <c r="AR906" s="270">
        <v>1.4062994943529712</v>
      </c>
      <c r="AS906" s="270">
        <v>0.15707061188074106</v>
      </c>
      <c r="AT906" s="270">
        <v>0.73680159448257865</v>
      </c>
      <c r="AU906" s="270">
        <v>3.1708785696330857</v>
      </c>
      <c r="AV906" s="270">
        <v>0.12179966318292279</v>
      </c>
      <c r="AW906" s="270">
        <v>0.29255505501075041</v>
      </c>
      <c r="AX906" s="270">
        <v>3.8634146762709286E-2</v>
      </c>
      <c r="AY906" s="270">
        <v>0.23871983400766938</v>
      </c>
      <c r="AZ906" s="270">
        <v>3.5197109868109741E-2</v>
      </c>
      <c r="BA906" s="270">
        <v>14.700460540693417</v>
      </c>
      <c r="BB906" s="270">
        <v>31.04744504326387</v>
      </c>
      <c r="BC906" s="270">
        <v>31.925277893669065</v>
      </c>
      <c r="BD906" s="270">
        <v>53.683586826272041</v>
      </c>
      <c r="BE906" s="270">
        <v>34.934943593796255</v>
      </c>
      <c r="BF906" s="270">
        <v>158.47721286420833</v>
      </c>
      <c r="BG906" s="26"/>
    </row>
    <row r="907" spans="1:59" s="96" customFormat="1" ht="12.75" x14ac:dyDescent="0.2">
      <c r="A907" s="13">
        <v>2.4</v>
      </c>
      <c r="B907" s="279">
        <v>890</v>
      </c>
      <c r="C907" s="408">
        <v>12.1100993120493</v>
      </c>
      <c r="D907" s="408">
        <v>32.814643348922502</v>
      </c>
      <c r="E907" s="408"/>
      <c r="F907" s="408"/>
      <c r="G907" s="408"/>
      <c r="H907" s="408"/>
      <c r="I907" s="408">
        <v>48.116042857092303</v>
      </c>
      <c r="J907" s="408">
        <v>5.9052042580359201</v>
      </c>
      <c r="K907" s="408"/>
      <c r="L907" s="408"/>
      <c r="M907" s="408"/>
      <c r="N907" s="408"/>
      <c r="O907" s="411">
        <v>1.05401022390002</v>
      </c>
      <c r="P907" s="417">
        <v>12.366030565139701</v>
      </c>
      <c r="Q907" s="237">
        <v>71.167581583471005</v>
      </c>
      <c r="R907" s="237">
        <v>0</v>
      </c>
      <c r="S907" s="237">
        <v>16.335275523502744</v>
      </c>
      <c r="T907" s="237">
        <v>0.64761187143500432</v>
      </c>
      <c r="U907" s="237">
        <v>0.13085008920417149</v>
      </c>
      <c r="V907" s="237">
        <v>1.939683002732582</v>
      </c>
      <c r="W907" s="237">
        <v>3.7056999349366162</v>
      </c>
      <c r="X907" s="412">
        <v>6.0732979947178727</v>
      </c>
      <c r="Y907" s="270">
        <v>1.0482550201640877</v>
      </c>
      <c r="Z907" s="270">
        <v>104.16718872757529</v>
      </c>
      <c r="AA907" s="270">
        <v>42499.387534062691</v>
      </c>
      <c r="AB907" s="270">
        <v>455.77055602226585</v>
      </c>
      <c r="AC907" s="270">
        <v>3.7093429482344598</v>
      </c>
      <c r="AD907" s="270">
        <v>1.1565663906440908</v>
      </c>
      <c r="AE907" s="270">
        <v>1.8031167036452065</v>
      </c>
      <c r="AF907" s="270">
        <v>8.1818288898298203E-2</v>
      </c>
      <c r="AG907" s="270">
        <v>26.97785504895224</v>
      </c>
      <c r="AH907" s="270">
        <v>57.534513923310911</v>
      </c>
      <c r="AI907" s="270">
        <v>6.7410781897082686</v>
      </c>
      <c r="AJ907" s="270">
        <v>17.375631112030646</v>
      </c>
      <c r="AK907" s="270">
        <v>935.35313327447375</v>
      </c>
      <c r="AL907" s="270">
        <v>30.894641424755267</v>
      </c>
      <c r="AM907" s="270">
        <v>2.8486659358799291</v>
      </c>
      <c r="AN907" s="270">
        <v>131.02200412616889</v>
      </c>
      <c r="AO907" s="270">
        <v>3.9018570816698452</v>
      </c>
      <c r="AP907" s="270">
        <v>1314.3294131893813</v>
      </c>
      <c r="AQ907" s="270">
        <v>0.99898367858762482</v>
      </c>
      <c r="AR907" s="270">
        <v>1.4062160224756093</v>
      </c>
      <c r="AS907" s="270">
        <v>0.15696959197120255</v>
      </c>
      <c r="AT907" s="270">
        <v>0.73609823020062626</v>
      </c>
      <c r="AU907" s="270">
        <v>3.1674706302411813</v>
      </c>
      <c r="AV907" s="270">
        <v>0.12166369551850864</v>
      </c>
      <c r="AW907" s="270">
        <v>0.29220248008495231</v>
      </c>
      <c r="AX907" s="270">
        <v>3.8585785238137514E-2</v>
      </c>
      <c r="AY907" s="270">
        <v>0.23841576255339411</v>
      </c>
      <c r="AZ907" s="270">
        <v>3.5151987161549381E-2</v>
      </c>
      <c r="BA907" s="270">
        <v>14.682116155161985</v>
      </c>
      <c r="BB907" s="270">
        <v>31.037323990291757</v>
      </c>
      <c r="BC907" s="270">
        <v>31.798104628821818</v>
      </c>
      <c r="BD907" s="270">
        <v>53.76513060637236</v>
      </c>
      <c r="BE907" s="270">
        <v>34.85800871233333</v>
      </c>
      <c r="BF907" s="270">
        <v>158.43931264912217</v>
      </c>
      <c r="BG907" s="26"/>
    </row>
    <row r="908" spans="1:59" s="96" customFormat="1" ht="12.75" x14ac:dyDescent="0.2">
      <c r="A908" s="13">
        <v>2.4500000000000002</v>
      </c>
      <c r="B908" s="279">
        <v>890</v>
      </c>
      <c r="C908" s="408">
        <v>11.724624901507999</v>
      </c>
      <c r="D908" s="408">
        <v>33.020790210673098</v>
      </c>
      <c r="E908" s="408"/>
      <c r="F908" s="408"/>
      <c r="G908" s="408"/>
      <c r="H908" s="408"/>
      <c r="I908" s="408">
        <v>48.175368329627098</v>
      </c>
      <c r="J908" s="408">
        <v>6.0252063470339401</v>
      </c>
      <c r="K908" s="408"/>
      <c r="L908" s="408"/>
      <c r="M908" s="408"/>
      <c r="N908" s="408"/>
      <c r="O908" s="411">
        <v>1.05401021115778</v>
      </c>
      <c r="P908" s="417">
        <v>12.772592323813701</v>
      </c>
      <c r="Q908" s="237">
        <v>71.227697512458093</v>
      </c>
      <c r="R908" s="237">
        <v>0</v>
      </c>
      <c r="S908" s="237">
        <v>16.256378751691887</v>
      </c>
      <c r="T908" s="237">
        <v>0.64292877203651488</v>
      </c>
      <c r="U908" s="237">
        <v>0.1286764336876661</v>
      </c>
      <c r="V908" s="237">
        <v>1.9417513667838295</v>
      </c>
      <c r="W908" s="237">
        <v>3.5003572902382452</v>
      </c>
      <c r="X908" s="412">
        <v>6.3022098731037506</v>
      </c>
      <c r="Y908" s="270">
        <v>1.0823758553717515</v>
      </c>
      <c r="Z908" s="270">
        <v>107.46851592454632</v>
      </c>
      <c r="AA908" s="270">
        <v>43870.46072434439</v>
      </c>
      <c r="AB908" s="270">
        <v>470.42862107826966</v>
      </c>
      <c r="AC908" s="270">
        <v>3.7950774174864881</v>
      </c>
      <c r="AD908" s="270">
        <v>1.187421720559581</v>
      </c>
      <c r="AE908" s="270">
        <v>1.8069310919507329</v>
      </c>
      <c r="AF908" s="270">
        <v>8.19725706302281E-2</v>
      </c>
      <c r="AG908" s="270">
        <v>27.706121909859746</v>
      </c>
      <c r="AH908" s="270">
        <v>58.743911260327877</v>
      </c>
      <c r="AI908" s="270">
        <v>6.8453970314664705</v>
      </c>
      <c r="AJ908" s="270">
        <v>17.845765123950443</v>
      </c>
      <c r="AK908" s="270">
        <v>961.07874595037686</v>
      </c>
      <c r="AL908" s="270">
        <v>31.305300913389058</v>
      </c>
      <c r="AM908" s="270">
        <v>2.8565558996674052</v>
      </c>
      <c r="AN908" s="270">
        <v>131.93609454977033</v>
      </c>
      <c r="AO908" s="270">
        <v>3.9282659764542189</v>
      </c>
      <c r="AP908" s="270">
        <v>1314.6916992610863</v>
      </c>
      <c r="AQ908" s="270">
        <v>1.0012845711844469</v>
      </c>
      <c r="AR908" s="270">
        <v>1.4062776581140937</v>
      </c>
      <c r="AS908" s="270">
        <v>0.15689937763449002</v>
      </c>
      <c r="AT908" s="270">
        <v>0.73557657800807152</v>
      </c>
      <c r="AU908" s="270">
        <v>3.1649073178584222</v>
      </c>
      <c r="AV908" s="270">
        <v>0.12156100822612451</v>
      </c>
      <c r="AW908" s="270">
        <v>0.29193418425418194</v>
      </c>
      <c r="AX908" s="270">
        <v>3.8548859884116986E-2</v>
      </c>
      <c r="AY908" s="270">
        <v>0.23818327308739007</v>
      </c>
      <c r="AZ908" s="270">
        <v>3.5117473791795806E-2</v>
      </c>
      <c r="BA908" s="270">
        <v>14.668122345044479</v>
      </c>
      <c r="BB908" s="270">
        <v>31.029755029440842</v>
      </c>
      <c r="BC908" s="270">
        <v>31.68894057205658</v>
      </c>
      <c r="BD908" s="270">
        <v>53.83557550227188</v>
      </c>
      <c r="BE908" s="270">
        <v>34.793636242906445</v>
      </c>
      <c r="BF908" s="270">
        <v>158.41828861472689</v>
      </c>
      <c r="BG908" s="26"/>
    </row>
    <row r="909" spans="1:59" s="96" customFormat="1" ht="12.75" x14ac:dyDescent="0.2">
      <c r="A909" s="13">
        <v>2.4999999999999902</v>
      </c>
      <c r="B909" s="279">
        <v>890</v>
      </c>
      <c r="C909" s="408">
        <v>11.3566111428099</v>
      </c>
      <c r="D909" s="408">
        <v>33.217770405466403</v>
      </c>
      <c r="E909" s="408"/>
      <c r="F909" s="408"/>
      <c r="G909" s="408"/>
      <c r="H909" s="408"/>
      <c r="I909" s="408">
        <v>48.231314781084897</v>
      </c>
      <c r="J909" s="408">
        <v>6.1402934655983996</v>
      </c>
      <c r="K909" s="408"/>
      <c r="L909" s="408"/>
      <c r="M909" s="408"/>
      <c r="N909" s="408"/>
      <c r="O909" s="411">
        <v>1.0540102050403299</v>
      </c>
      <c r="P909" s="417">
        <v>13.186491490822799</v>
      </c>
      <c r="Q909" s="237">
        <v>71.286139347462694</v>
      </c>
      <c r="R909" s="237">
        <v>0</v>
      </c>
      <c r="S909" s="237">
        <v>16.175397600403443</v>
      </c>
      <c r="T909" s="237">
        <v>0.63986976487034075</v>
      </c>
      <c r="U909" s="237">
        <v>0.1269245343145402</v>
      </c>
      <c r="V909" s="237">
        <v>1.9453489534861386</v>
      </c>
      <c r="W909" s="237">
        <v>3.2888646956773462</v>
      </c>
      <c r="X909" s="412">
        <v>6.5374551037854998</v>
      </c>
      <c r="Y909" s="270">
        <v>1.1170902026616574</v>
      </c>
      <c r="Z909" s="270">
        <v>110.82163699368077</v>
      </c>
      <c r="AA909" s="270">
        <v>45264.59757954099</v>
      </c>
      <c r="AB909" s="270">
        <v>485.33030704228327</v>
      </c>
      <c r="AC909" s="270">
        <v>3.8807066443500045</v>
      </c>
      <c r="AD909" s="270">
        <v>1.2184567130495025</v>
      </c>
      <c r="AE909" s="270">
        <v>1.8105880470785385</v>
      </c>
      <c r="AF909" s="270">
        <v>8.2120428307146484E-2</v>
      </c>
      <c r="AG909" s="270">
        <v>28.439089663011057</v>
      </c>
      <c r="AH909" s="270">
        <v>59.947098098286645</v>
      </c>
      <c r="AI909" s="270">
        <v>6.9480743674470142</v>
      </c>
      <c r="AJ909" s="270">
        <v>18.318996259043661</v>
      </c>
      <c r="AK909" s="270">
        <v>986.99564861024101</v>
      </c>
      <c r="AL909" s="270">
        <v>31.707840476373729</v>
      </c>
      <c r="AM909" s="270">
        <v>2.8641597633235603</v>
      </c>
      <c r="AN909" s="270">
        <v>132.8217567518588</v>
      </c>
      <c r="AO909" s="270">
        <v>3.9538366778648757</v>
      </c>
      <c r="AP909" s="270">
        <v>1315.0425335619091</v>
      </c>
      <c r="AQ909" s="270">
        <v>1.0035015748960672</v>
      </c>
      <c r="AR909" s="270">
        <v>1.4063543073944191</v>
      </c>
      <c r="AS909" s="270">
        <v>0.15683446243539811</v>
      </c>
      <c r="AT909" s="270">
        <v>0.7350891188208537</v>
      </c>
      <c r="AU909" s="270">
        <v>3.1625068817019653</v>
      </c>
      <c r="AV909" s="270">
        <v>0.12146478740355973</v>
      </c>
      <c r="AW909" s="270">
        <v>0.29168250485464958</v>
      </c>
      <c r="AX909" s="270">
        <v>3.8514204521975161E-2</v>
      </c>
      <c r="AY909" s="270">
        <v>0.23796503168612948</v>
      </c>
      <c r="AZ909" s="270">
        <v>3.5085073627295793E-2</v>
      </c>
      <c r="BA909" s="270">
        <v>14.65499022293475</v>
      </c>
      <c r="BB909" s="270">
        <v>31.022755745180199</v>
      </c>
      <c r="BC909" s="270">
        <v>31.585395961903675</v>
      </c>
      <c r="BD909" s="270">
        <v>53.903305845689538</v>
      </c>
      <c r="BE909" s="270">
        <v>34.732620990833496</v>
      </c>
      <c r="BF909" s="270">
        <v>158.3998924385979</v>
      </c>
      <c r="BG909" s="26"/>
    </row>
    <row r="910" spans="1:59" s="96" customFormat="1" ht="12.75" x14ac:dyDescent="0.2">
      <c r="A910" s="13">
        <v>0.5</v>
      </c>
      <c r="B910" s="279">
        <v>900</v>
      </c>
      <c r="C910" s="408">
        <v>27.341739368215599</v>
      </c>
      <c r="D910" s="408">
        <v>23.3824387470315</v>
      </c>
      <c r="E910" s="408">
        <v>14.0738402780661</v>
      </c>
      <c r="F910" s="408">
        <v>22.7847807436405</v>
      </c>
      <c r="G910" s="408">
        <v>10.7053905161105</v>
      </c>
      <c r="H910" s="408"/>
      <c r="I910" s="408"/>
      <c r="J910" s="408"/>
      <c r="K910" s="408"/>
      <c r="L910" s="408">
        <v>1.7118103469358099</v>
      </c>
      <c r="M910" s="408"/>
      <c r="N910" s="408"/>
      <c r="O910" s="411"/>
      <c r="P910" s="417">
        <v>4.7812365503183996</v>
      </c>
      <c r="Q910" s="237">
        <v>62.222626994527552</v>
      </c>
      <c r="R910" s="237">
        <v>0</v>
      </c>
      <c r="S910" s="237">
        <v>15.27595468703899</v>
      </c>
      <c r="T910" s="237">
        <v>10.194544717207732</v>
      </c>
      <c r="U910" s="237">
        <v>2.1797305859720661</v>
      </c>
      <c r="V910" s="237">
        <v>3.6094434328768772</v>
      </c>
      <c r="W910" s="237">
        <v>4.2222880636923605</v>
      </c>
      <c r="X910" s="412">
        <v>2.2954115186844293</v>
      </c>
      <c r="Y910" s="270">
        <v>0.40167989799893872</v>
      </c>
      <c r="Z910" s="270">
        <v>42.737865125135784</v>
      </c>
      <c r="AA910" s="270">
        <v>13961.649579045257</v>
      </c>
      <c r="AB910" s="270">
        <v>108.46049302797611</v>
      </c>
      <c r="AC910" s="270">
        <v>1.7299069947883039</v>
      </c>
      <c r="AD910" s="270">
        <v>0.52327814186722077</v>
      </c>
      <c r="AE910" s="270">
        <v>7.9202291079609974</v>
      </c>
      <c r="AF910" s="270">
        <v>0.40043527933456924</v>
      </c>
      <c r="AG910" s="270">
        <v>9.7983959721596712</v>
      </c>
      <c r="AH910" s="270">
        <v>24.251981747785692</v>
      </c>
      <c r="AI910" s="270">
        <v>3.3257957901519752</v>
      </c>
      <c r="AJ910" s="270">
        <v>5.2139056790223988</v>
      </c>
      <c r="AK910" s="270">
        <v>71.568609378020369</v>
      </c>
      <c r="AL910" s="270">
        <v>16.16041149737557</v>
      </c>
      <c r="AM910" s="270">
        <v>4.1593888131924981</v>
      </c>
      <c r="AN910" s="270">
        <v>151.665787660425</v>
      </c>
      <c r="AO910" s="270">
        <v>3.7015537005658272</v>
      </c>
      <c r="AP910" s="270">
        <v>5631.1582263801256</v>
      </c>
      <c r="AQ910" s="270">
        <v>0.85720751927716199</v>
      </c>
      <c r="AR910" s="270">
        <v>5.2777525175447924</v>
      </c>
      <c r="AS910" s="270">
        <v>0.88994722445798524</v>
      </c>
      <c r="AT910" s="270">
        <v>5.9700992117797771</v>
      </c>
      <c r="AU910" s="270">
        <v>31.31467846425323</v>
      </c>
      <c r="AV910" s="270">
        <v>1.3084746910611973</v>
      </c>
      <c r="AW910" s="270">
        <v>3.9162544078629931</v>
      </c>
      <c r="AX910" s="270">
        <v>0.60788039613861078</v>
      </c>
      <c r="AY910" s="270">
        <v>4.1847540335756115</v>
      </c>
      <c r="AZ910" s="270">
        <v>0.66350772038413119</v>
      </c>
      <c r="BA910" s="270">
        <v>75.537213006550672</v>
      </c>
      <c r="BB910" s="270">
        <v>12.512580168898557</v>
      </c>
      <c r="BC910" s="270">
        <v>21.824645259830557</v>
      </c>
      <c r="BD910" s="270">
        <v>64.949219748457892</v>
      </c>
      <c r="BE910" s="270">
        <v>43.406471804198404</v>
      </c>
      <c r="BF910" s="270">
        <v>286.60204890800014</v>
      </c>
      <c r="BG910" s="26"/>
    </row>
    <row r="911" spans="1:59" s="96" customFormat="1" ht="12.75" x14ac:dyDescent="0.2">
      <c r="A911" s="13">
        <v>0.55000000000000004</v>
      </c>
      <c r="B911" s="279">
        <v>900</v>
      </c>
      <c r="C911" s="408">
        <v>26.544542272463801</v>
      </c>
      <c r="D911" s="408">
        <v>23.4231798196335</v>
      </c>
      <c r="E911" s="408">
        <v>13.8699196308718</v>
      </c>
      <c r="F911" s="408">
        <v>22.504340083501301</v>
      </c>
      <c r="G911" s="408">
        <v>12.0231964627708</v>
      </c>
      <c r="H911" s="408"/>
      <c r="I911" s="408"/>
      <c r="J911" s="408"/>
      <c r="K911" s="408"/>
      <c r="L911" s="408">
        <v>1.6348217307589099</v>
      </c>
      <c r="M911" s="408"/>
      <c r="N911" s="408"/>
      <c r="O911" s="411"/>
      <c r="P911" s="417">
        <v>4.8397103789903904</v>
      </c>
      <c r="Q911" s="237">
        <v>62.761906677269486</v>
      </c>
      <c r="R911" s="237">
        <v>0</v>
      </c>
      <c r="S911" s="237">
        <v>15.328317814920334</v>
      </c>
      <c r="T911" s="237">
        <v>9.7636281526823989</v>
      </c>
      <c r="U911" s="237">
        <v>2.0183696666810151</v>
      </c>
      <c r="V911" s="237">
        <v>3.6396849742801192</v>
      </c>
      <c r="W911" s="237">
        <v>4.1438460630706446</v>
      </c>
      <c r="X911" s="412">
        <v>2.3442466510960189</v>
      </c>
      <c r="Y911" s="270">
        <v>0.40957473735157018</v>
      </c>
      <c r="Z911" s="270">
        <v>43.825491015073155</v>
      </c>
      <c r="AA911" s="270">
        <v>14128.006453973669</v>
      </c>
      <c r="AB911" s="270">
        <v>110.6650575739713</v>
      </c>
      <c r="AC911" s="270">
        <v>1.769939598723316</v>
      </c>
      <c r="AD911" s="270">
        <v>0.53631806081508759</v>
      </c>
      <c r="AE911" s="270">
        <v>8.0644040064971225</v>
      </c>
      <c r="AF911" s="270">
        <v>0.40456875181532109</v>
      </c>
      <c r="AG911" s="270">
        <v>9.9179397763962278</v>
      </c>
      <c r="AH911" s="270">
        <v>24.339640738185693</v>
      </c>
      <c r="AI911" s="270">
        <v>3.304578280773248</v>
      </c>
      <c r="AJ911" s="270">
        <v>5.301452090599863</v>
      </c>
      <c r="AK911" s="270">
        <v>72.415883694667698</v>
      </c>
      <c r="AL911" s="270">
        <v>15.889984618412209</v>
      </c>
      <c r="AM911" s="270">
        <v>4.0344422540617462</v>
      </c>
      <c r="AN911" s="270">
        <v>153.34574941114505</v>
      </c>
      <c r="AO911" s="270">
        <v>3.7025819017927386</v>
      </c>
      <c r="AP911" s="270">
        <v>5462.6850935905113</v>
      </c>
      <c r="AQ911" s="270">
        <v>0.85100294295183676</v>
      </c>
      <c r="AR911" s="270">
        <v>5.093471788615064</v>
      </c>
      <c r="AS911" s="270">
        <v>0.85867657726842239</v>
      </c>
      <c r="AT911" s="270">
        <v>5.7671937009070415</v>
      </c>
      <c r="AU911" s="270">
        <v>30.290352021273492</v>
      </c>
      <c r="AV911" s="270">
        <v>1.2667812725936212</v>
      </c>
      <c r="AW911" s="270">
        <v>3.802115802461778</v>
      </c>
      <c r="AX911" s="270">
        <v>0.59209415134395538</v>
      </c>
      <c r="AY911" s="270">
        <v>4.0894632549544196</v>
      </c>
      <c r="AZ911" s="270">
        <v>0.65058445032599421</v>
      </c>
      <c r="BA911" s="270">
        <v>74.299121368463773</v>
      </c>
      <c r="BB911" s="270">
        <v>12.315889153271179</v>
      </c>
      <c r="BC911" s="270">
        <v>21.545899844065833</v>
      </c>
      <c r="BD911" s="270">
        <v>65.766092823490865</v>
      </c>
      <c r="BE911" s="270">
        <v>43.45682189636257</v>
      </c>
      <c r="BF911" s="270">
        <v>277.98820273018549</v>
      </c>
      <c r="BG911" s="26"/>
    </row>
    <row r="912" spans="1:59" s="96" customFormat="1" ht="12.75" x14ac:dyDescent="0.2">
      <c r="A912" s="13">
        <v>0.6</v>
      </c>
      <c r="B912" s="279">
        <v>900</v>
      </c>
      <c r="C912" s="408">
        <v>25.7883252373673</v>
      </c>
      <c r="D912" s="408">
        <v>23.428578125780898</v>
      </c>
      <c r="E912" s="408">
        <v>13.637798009903401</v>
      </c>
      <c r="F912" s="408">
        <v>22.196965369352899</v>
      </c>
      <c r="G912" s="408">
        <v>13.3895259980444</v>
      </c>
      <c r="H912" s="408"/>
      <c r="I912" s="408"/>
      <c r="J912" s="408"/>
      <c r="K912" s="408"/>
      <c r="L912" s="408">
        <v>1.55880725955105</v>
      </c>
      <c r="M912" s="408"/>
      <c r="N912" s="408"/>
      <c r="O912" s="411"/>
      <c r="P912" s="417">
        <v>4.8895088060588296</v>
      </c>
      <c r="Q912" s="237">
        <v>63.305201252828255</v>
      </c>
      <c r="R912" s="237">
        <v>0</v>
      </c>
      <c r="S912" s="237">
        <v>15.404691572759779</v>
      </c>
      <c r="T912" s="237">
        <v>9.307735058231243</v>
      </c>
      <c r="U912" s="237">
        <v>1.8472016303091994</v>
      </c>
      <c r="V912" s="237">
        <v>3.6799695088029791</v>
      </c>
      <c r="W912" s="237">
        <v>4.062802297181034</v>
      </c>
      <c r="X912" s="412">
        <v>2.3923986798875028</v>
      </c>
      <c r="Y912" s="270">
        <v>0.4171693403596255</v>
      </c>
      <c r="Z912" s="270">
        <v>44.907528914993968</v>
      </c>
      <c r="AA912" s="270">
        <v>14279.277366546414</v>
      </c>
      <c r="AB912" s="270">
        <v>112.928580845855</v>
      </c>
      <c r="AC912" s="270">
        <v>1.8100102079509977</v>
      </c>
      <c r="AD912" s="270">
        <v>0.54935179401242329</v>
      </c>
      <c r="AE912" s="270">
        <v>8.2035424935831696</v>
      </c>
      <c r="AF912" s="270">
        <v>0.40816622278068121</v>
      </c>
      <c r="AG912" s="270">
        <v>10.028542247326266</v>
      </c>
      <c r="AH912" s="270">
        <v>24.394998523105428</v>
      </c>
      <c r="AI912" s="270">
        <v>3.2786667839570183</v>
      </c>
      <c r="AJ912" s="270">
        <v>5.3888927261415152</v>
      </c>
      <c r="AK912" s="270">
        <v>73.333011100233961</v>
      </c>
      <c r="AL912" s="270">
        <v>15.600806950636173</v>
      </c>
      <c r="AM912" s="270">
        <v>3.9091802294705471</v>
      </c>
      <c r="AN912" s="270">
        <v>154.84623158196794</v>
      </c>
      <c r="AO912" s="270">
        <v>3.6987663839653711</v>
      </c>
      <c r="AP912" s="270">
        <v>5294.3709836166781</v>
      </c>
      <c r="AQ912" s="270">
        <v>0.84460758971216854</v>
      </c>
      <c r="AR912" s="270">
        <v>4.9121211955360264</v>
      </c>
      <c r="AS912" s="270">
        <v>0.82796899496496301</v>
      </c>
      <c r="AT912" s="270">
        <v>5.567564495156037</v>
      </c>
      <c r="AU912" s="270">
        <v>29.279648332440981</v>
      </c>
      <c r="AV912" s="270">
        <v>1.225555852988131</v>
      </c>
      <c r="AW912" s="270">
        <v>3.6884357320628514</v>
      </c>
      <c r="AX912" s="270">
        <v>0.57622150450598553</v>
      </c>
      <c r="AY912" s="270">
        <v>3.9926204528226328</v>
      </c>
      <c r="AZ912" s="270">
        <v>0.63728124209743642</v>
      </c>
      <c r="BA912" s="270">
        <v>73.093449013878583</v>
      </c>
      <c r="BB912" s="270">
        <v>12.128155653640091</v>
      </c>
      <c r="BC912" s="270">
        <v>21.280618998286318</v>
      </c>
      <c r="BD912" s="270">
        <v>66.614870726600685</v>
      </c>
      <c r="BE912" s="270">
        <v>43.550050145314842</v>
      </c>
      <c r="BF912" s="270">
        <v>269.48653518986248</v>
      </c>
      <c r="BG912" s="26"/>
    </row>
    <row r="913" spans="1:59" s="96" customFormat="1" ht="12.75" x14ac:dyDescent="0.2">
      <c r="A913" s="13">
        <v>0.65</v>
      </c>
      <c r="B913" s="279">
        <v>900</v>
      </c>
      <c r="C913" s="408">
        <v>25.214900785712398</v>
      </c>
      <c r="D913" s="408">
        <v>23.454227886567701</v>
      </c>
      <c r="E913" s="408">
        <v>13.3136811534571</v>
      </c>
      <c r="F913" s="408">
        <v>21.8430139496562</v>
      </c>
      <c r="G913" s="408">
        <v>14.6884768110779</v>
      </c>
      <c r="H913" s="408"/>
      <c r="I913" s="408"/>
      <c r="J913" s="408"/>
      <c r="K913" s="408"/>
      <c r="L913" s="408">
        <v>1.4856994135286801</v>
      </c>
      <c r="M913" s="408"/>
      <c r="N913" s="408"/>
      <c r="O913" s="411"/>
      <c r="P913" s="417">
        <v>4.9118590681992096</v>
      </c>
      <c r="Q913" s="237">
        <v>63.768605453583319</v>
      </c>
      <c r="R913" s="237">
        <v>0</v>
      </c>
      <c r="S913" s="237">
        <v>15.445023288264711</v>
      </c>
      <c r="T913" s="237">
        <v>8.9685168804022037</v>
      </c>
      <c r="U913" s="237">
        <v>1.7049494654099737</v>
      </c>
      <c r="V913" s="237">
        <v>3.7253070790667051</v>
      </c>
      <c r="W913" s="237">
        <v>3.9625190874834724</v>
      </c>
      <c r="X913" s="412">
        <v>2.4250787457896195</v>
      </c>
      <c r="Y913" s="270">
        <v>0.42275761523805133</v>
      </c>
      <c r="Z913" s="270">
        <v>45.765752995262588</v>
      </c>
      <c r="AA913" s="270">
        <v>14376.50051312954</v>
      </c>
      <c r="AB913" s="270">
        <v>114.9841918377081</v>
      </c>
      <c r="AC913" s="270">
        <v>1.8425024843882236</v>
      </c>
      <c r="AD913" s="270">
        <v>0.55988420180195819</v>
      </c>
      <c r="AE913" s="270">
        <v>8.3132645319208347</v>
      </c>
      <c r="AF913" s="270">
        <v>0.4103249375638271</v>
      </c>
      <c r="AG913" s="270">
        <v>10.103292663760314</v>
      </c>
      <c r="AH913" s="270">
        <v>24.37513458367977</v>
      </c>
      <c r="AI913" s="270">
        <v>3.245725268104231</v>
      </c>
      <c r="AJ913" s="270">
        <v>5.4635458673163875</v>
      </c>
      <c r="AK913" s="270">
        <v>74.339264224420035</v>
      </c>
      <c r="AL913" s="270">
        <v>15.298414283835417</v>
      </c>
      <c r="AM913" s="270">
        <v>3.7894665003723671</v>
      </c>
      <c r="AN913" s="270">
        <v>155.7579103725887</v>
      </c>
      <c r="AO913" s="270">
        <v>3.6864075148954658</v>
      </c>
      <c r="AP913" s="270">
        <v>5139.9976785675499</v>
      </c>
      <c r="AQ913" s="270">
        <v>0.83899079834997381</v>
      </c>
      <c r="AR913" s="270">
        <v>4.7426150079344298</v>
      </c>
      <c r="AS913" s="270">
        <v>0.79930983716609882</v>
      </c>
      <c r="AT913" s="270">
        <v>5.3805095799594209</v>
      </c>
      <c r="AU913" s="270">
        <v>28.32804711671626</v>
      </c>
      <c r="AV913" s="270">
        <v>1.1866079683300481</v>
      </c>
      <c r="AW913" s="270">
        <v>3.5797816850753703</v>
      </c>
      <c r="AX913" s="270">
        <v>0.56081681468484246</v>
      </c>
      <c r="AY913" s="270">
        <v>3.8969552104403347</v>
      </c>
      <c r="AZ913" s="270">
        <v>0.62385061212797255</v>
      </c>
      <c r="BA913" s="270">
        <v>72.203429751262291</v>
      </c>
      <c r="BB913" s="270">
        <v>12.000741567533476</v>
      </c>
      <c r="BC913" s="270">
        <v>21.066172798363763</v>
      </c>
      <c r="BD913" s="270">
        <v>67.349865675133046</v>
      </c>
      <c r="BE913" s="270">
        <v>43.753195100809968</v>
      </c>
      <c r="BF913" s="270">
        <v>261.71169952101673</v>
      </c>
      <c r="BG913" s="26"/>
    </row>
    <row r="914" spans="1:59" s="96" customFormat="1" ht="12.75" x14ac:dyDescent="0.2">
      <c r="A914" s="13">
        <v>0.7</v>
      </c>
      <c r="B914" s="279">
        <v>900</v>
      </c>
      <c r="C914" s="408">
        <v>24.751987455409601</v>
      </c>
      <c r="D914" s="408">
        <v>23.510354586314101</v>
      </c>
      <c r="E914" s="408">
        <v>12.948759521907199</v>
      </c>
      <c r="F914" s="408">
        <v>21.470063163916699</v>
      </c>
      <c r="G914" s="408">
        <v>15.898687629618699</v>
      </c>
      <c r="H914" s="408"/>
      <c r="I914" s="408"/>
      <c r="J914" s="408"/>
      <c r="K914" s="408"/>
      <c r="L914" s="408">
        <v>1.4201476428336199</v>
      </c>
      <c r="M914" s="408"/>
      <c r="N914" s="408"/>
      <c r="O914" s="411"/>
      <c r="P914" s="417">
        <v>4.9196276366791798</v>
      </c>
      <c r="Q914" s="237">
        <v>64.197217323182471</v>
      </c>
      <c r="R914" s="237">
        <v>0</v>
      </c>
      <c r="S914" s="237">
        <v>15.463061201007369</v>
      </c>
      <c r="T914" s="237">
        <v>8.6523345265839886</v>
      </c>
      <c r="U914" s="237">
        <v>1.6062573288620308</v>
      </c>
      <c r="V914" s="237">
        <v>3.7645964412133206</v>
      </c>
      <c r="W914" s="237">
        <v>3.8662617724790613</v>
      </c>
      <c r="X914" s="412">
        <v>2.4502714066717717</v>
      </c>
      <c r="Y914" s="270">
        <v>0.42717518443991581</v>
      </c>
      <c r="Z914" s="270">
        <v>46.48571814038845</v>
      </c>
      <c r="AA914" s="270">
        <v>14445.218875757817</v>
      </c>
      <c r="AB914" s="270">
        <v>116.90766071315406</v>
      </c>
      <c r="AC914" s="270">
        <v>1.8701659863658779</v>
      </c>
      <c r="AD914" s="270">
        <v>0.56884975073787292</v>
      </c>
      <c r="AE914" s="270">
        <v>8.403344888779781</v>
      </c>
      <c r="AF914" s="270">
        <v>0.41163895699394693</v>
      </c>
      <c r="AG914" s="270">
        <v>10.158815753349273</v>
      </c>
      <c r="AH914" s="270">
        <v>24.32295934864127</v>
      </c>
      <c r="AI914" s="270">
        <v>3.2115616267299525</v>
      </c>
      <c r="AJ914" s="270">
        <v>5.5305937642149523</v>
      </c>
      <c r="AK914" s="270">
        <v>75.395593674868948</v>
      </c>
      <c r="AL914" s="270">
        <v>15.009894785527672</v>
      </c>
      <c r="AM914" s="270">
        <v>3.6806799576585023</v>
      </c>
      <c r="AN914" s="270">
        <v>156.31716528359138</v>
      </c>
      <c r="AO914" s="270">
        <v>3.6701493344837761</v>
      </c>
      <c r="AP914" s="270">
        <v>5000.7267385738305</v>
      </c>
      <c r="AQ914" s="270">
        <v>0.83421166874507136</v>
      </c>
      <c r="AR914" s="270">
        <v>4.590517876914757</v>
      </c>
      <c r="AS914" s="270">
        <v>0.77359800803989931</v>
      </c>
      <c r="AT914" s="270">
        <v>5.2121052844314564</v>
      </c>
      <c r="AU914" s="270">
        <v>27.468121535624679</v>
      </c>
      <c r="AV914" s="270">
        <v>1.1513235360962646</v>
      </c>
      <c r="AW914" s="270">
        <v>3.4805230344451883</v>
      </c>
      <c r="AX914" s="270">
        <v>0.54659599945432591</v>
      </c>
      <c r="AY914" s="270">
        <v>3.8076120073522022</v>
      </c>
      <c r="AZ914" s="270">
        <v>0.61113516131598278</v>
      </c>
      <c r="BA914" s="270">
        <v>71.524555877907176</v>
      </c>
      <c r="BB914" s="270">
        <v>11.911450958327913</v>
      </c>
      <c r="BC914" s="270">
        <v>20.883476729416795</v>
      </c>
      <c r="BD914" s="270">
        <v>67.990614485106676</v>
      </c>
      <c r="BE914" s="270">
        <v>44.004750643429269</v>
      </c>
      <c r="BF914" s="270">
        <v>254.71809557358324</v>
      </c>
      <c r="BG914" s="26"/>
    </row>
    <row r="915" spans="1:59" s="96" customFormat="1" ht="12.75" x14ac:dyDescent="0.2">
      <c r="A915" s="13">
        <v>0.750000000000001</v>
      </c>
      <c r="B915" s="279">
        <v>900</v>
      </c>
      <c r="C915" s="408">
        <v>24.091213092133401</v>
      </c>
      <c r="D915" s="408">
        <v>23.594764416911701</v>
      </c>
      <c r="E915" s="408">
        <v>12.6421050834421</v>
      </c>
      <c r="F915" s="408">
        <v>21.0486483550171</v>
      </c>
      <c r="G915" s="408">
        <v>17.2816045190952</v>
      </c>
      <c r="H915" s="408"/>
      <c r="I915" s="408"/>
      <c r="J915" s="408"/>
      <c r="K915" s="408"/>
      <c r="L915" s="408">
        <v>1.3416645334005</v>
      </c>
      <c r="M915" s="408"/>
      <c r="N915" s="408"/>
      <c r="O915" s="411"/>
      <c r="P915" s="417">
        <v>4.9563951577231604</v>
      </c>
      <c r="Q915" s="237">
        <v>64.827851642961832</v>
      </c>
      <c r="R915" s="237">
        <v>0</v>
      </c>
      <c r="S915" s="237">
        <v>15.504701353263178</v>
      </c>
      <c r="T915" s="237">
        <v>8.1442060073577291</v>
      </c>
      <c r="U915" s="237">
        <v>1.4602354491753018</v>
      </c>
      <c r="V915" s="237">
        <v>3.811262203039556</v>
      </c>
      <c r="W915" s="237">
        <v>3.7564375335445268</v>
      </c>
      <c r="X915" s="412">
        <v>2.4953058106578507</v>
      </c>
      <c r="Y915" s="270">
        <v>0.4341888614901262</v>
      </c>
      <c r="Z915" s="270">
        <v>47.55515713435485</v>
      </c>
      <c r="AA915" s="270">
        <v>14575.335748534279</v>
      </c>
      <c r="AB915" s="270">
        <v>119.49440399774868</v>
      </c>
      <c r="AC915" s="270">
        <v>1.9098254082395383</v>
      </c>
      <c r="AD915" s="270">
        <v>0.58188569184009986</v>
      </c>
      <c r="AE915" s="270">
        <v>8.5399383483119831</v>
      </c>
      <c r="AF915" s="270">
        <v>0.41448226782439374</v>
      </c>
      <c r="AG915" s="270">
        <v>10.258028533483811</v>
      </c>
      <c r="AH915" s="270">
        <v>24.337543891049958</v>
      </c>
      <c r="AI915" s="270">
        <v>3.181665983611873</v>
      </c>
      <c r="AJ915" s="270">
        <v>5.624716841880927</v>
      </c>
      <c r="AK915" s="270">
        <v>76.68202373135648</v>
      </c>
      <c r="AL915" s="270">
        <v>14.726932126858145</v>
      </c>
      <c r="AM915" s="270">
        <v>3.5699849247661919</v>
      </c>
      <c r="AN915" s="270">
        <v>157.49425228263675</v>
      </c>
      <c r="AO915" s="270">
        <v>3.6596402001653314</v>
      </c>
      <c r="AP915" s="270">
        <v>4854.7104381129366</v>
      </c>
      <c r="AQ915" s="270">
        <v>0.82909614587916203</v>
      </c>
      <c r="AR915" s="270">
        <v>4.4347192510513249</v>
      </c>
      <c r="AS915" s="270">
        <v>0.74720411382549479</v>
      </c>
      <c r="AT915" s="270">
        <v>5.0389014089216513</v>
      </c>
      <c r="AU915" s="270">
        <v>26.582721053908408</v>
      </c>
      <c r="AV915" s="270">
        <v>1.1149779445829195</v>
      </c>
      <c r="AW915" s="270">
        <v>3.3781978542971309</v>
      </c>
      <c r="AX915" s="270">
        <v>0.53194090664011329</v>
      </c>
      <c r="AY915" s="270">
        <v>3.7156969440032159</v>
      </c>
      <c r="AZ915" s="270">
        <v>0.59810440343300486</v>
      </c>
      <c r="BA915" s="270">
        <v>70.530376797606124</v>
      </c>
      <c r="BB915" s="270">
        <v>11.761849554670015</v>
      </c>
      <c r="BC915" s="270">
        <v>20.638907129422051</v>
      </c>
      <c r="BD915" s="270">
        <v>68.83995533670506</v>
      </c>
      <c r="BE915" s="270">
        <v>44.14075466519548</v>
      </c>
      <c r="BF915" s="270">
        <v>247.27501059234496</v>
      </c>
      <c r="BG915" s="26"/>
    </row>
    <row r="916" spans="1:59" s="96" customFormat="1" ht="12.75" x14ac:dyDescent="0.2">
      <c r="A916" s="13">
        <v>0.79999999999999605</v>
      </c>
      <c r="B916" s="279">
        <v>900</v>
      </c>
      <c r="C916" s="408">
        <v>24.152377845519801</v>
      </c>
      <c r="D916" s="408">
        <v>24.232909639128401</v>
      </c>
      <c r="E916" s="408">
        <v>10.496423035456299</v>
      </c>
      <c r="F916" s="408">
        <v>19.411058103226601</v>
      </c>
      <c r="G916" s="408">
        <v>16.773797802292702</v>
      </c>
      <c r="H916" s="408"/>
      <c r="I916" s="408">
        <v>3.58889367237719</v>
      </c>
      <c r="J916" s="408"/>
      <c r="K916" s="408"/>
      <c r="L916" s="408">
        <v>1.34453990199905</v>
      </c>
      <c r="M916" s="408"/>
      <c r="N916" s="408"/>
      <c r="O916" s="411"/>
      <c r="P916" s="417">
        <v>4.9811273646047498</v>
      </c>
      <c r="Q916" s="237">
        <v>65.557163616001219</v>
      </c>
      <c r="R916" s="237">
        <v>0</v>
      </c>
      <c r="S916" s="237">
        <v>15.52503202924802</v>
      </c>
      <c r="T916" s="237">
        <v>7.5193767495281412</v>
      </c>
      <c r="U916" s="237">
        <v>1.3531944803561826</v>
      </c>
      <c r="V916" s="237">
        <v>3.7667280913233818</v>
      </c>
      <c r="W916" s="237">
        <v>3.7847510284378147</v>
      </c>
      <c r="X916" s="412">
        <v>2.4937540051052434</v>
      </c>
      <c r="Y916" s="270">
        <v>0.43811759779356324</v>
      </c>
      <c r="Z916" s="270">
        <v>47.852745391887034</v>
      </c>
      <c r="AA916" s="270">
        <v>14829.170519840987</v>
      </c>
      <c r="AB916" s="270">
        <v>124.03450013010665</v>
      </c>
      <c r="AC916" s="270">
        <v>1.9288135257038008</v>
      </c>
      <c r="AD916" s="270">
        <v>0.58589150610777141</v>
      </c>
      <c r="AE916" s="270">
        <v>8.6153560032895466</v>
      </c>
      <c r="AF916" s="270">
        <v>0.4168722738026599</v>
      </c>
      <c r="AG916" s="270">
        <v>10.414791717960625</v>
      </c>
      <c r="AH916" s="270">
        <v>24.602074316696221</v>
      </c>
      <c r="AI916" s="270">
        <v>3.2014461255402953</v>
      </c>
      <c r="AJ916" s="270">
        <v>5.7889003254085214</v>
      </c>
      <c r="AK916" s="270">
        <v>81.936251176168028</v>
      </c>
      <c r="AL916" s="270">
        <v>14.784816684239399</v>
      </c>
      <c r="AM916" s="270">
        <v>3.3855640440364954</v>
      </c>
      <c r="AN916" s="270">
        <v>151.08944792441602</v>
      </c>
      <c r="AO916" s="270">
        <v>3.6086673889055776</v>
      </c>
      <c r="AP916" s="270">
        <v>4619.827241462136</v>
      </c>
      <c r="AQ916" s="270">
        <v>0.82991584068287105</v>
      </c>
      <c r="AR916" s="270">
        <v>3.7090528809444887</v>
      </c>
      <c r="AS916" s="270">
        <v>0.56829632032718558</v>
      </c>
      <c r="AT916" s="270">
        <v>3.4290136139696994</v>
      </c>
      <c r="AU916" s="270">
        <v>16.779176069924162</v>
      </c>
      <c r="AV916" s="270">
        <v>0.67923984405493043</v>
      </c>
      <c r="AW916" s="270">
        <v>1.8568608637000132</v>
      </c>
      <c r="AX916" s="270">
        <v>0.26808393175483397</v>
      </c>
      <c r="AY916" s="270">
        <v>1.7548445159639701</v>
      </c>
      <c r="AZ916" s="270">
        <v>0.26904482833753557</v>
      </c>
      <c r="BA916" s="270">
        <v>55.843350907014788</v>
      </c>
      <c r="BB916" s="270">
        <v>12.74141974592599</v>
      </c>
      <c r="BC916" s="270">
        <v>21.344633760301541</v>
      </c>
      <c r="BD916" s="270">
        <v>66.484182675854598</v>
      </c>
      <c r="BE916" s="270">
        <v>44.698320263113693</v>
      </c>
      <c r="BF916" s="270">
        <v>231.04128322193202</v>
      </c>
      <c r="BG916" s="26"/>
    </row>
    <row r="917" spans="1:59" s="96" customFormat="1" ht="12.75" x14ac:dyDescent="0.2">
      <c r="A917" s="13">
        <v>0.85000000000000397</v>
      </c>
      <c r="B917" s="279">
        <v>900</v>
      </c>
      <c r="C917" s="408">
        <v>24.8953168978964</v>
      </c>
      <c r="D917" s="408">
        <v>25.730892860296599</v>
      </c>
      <c r="E917" s="408">
        <v>5.82607215067328</v>
      </c>
      <c r="F917" s="408">
        <v>16.0005055579322</v>
      </c>
      <c r="G917" s="408">
        <v>14.1708811255327</v>
      </c>
      <c r="H917" s="408"/>
      <c r="I917" s="408">
        <v>11.9358196935496</v>
      </c>
      <c r="J917" s="408"/>
      <c r="K917" s="408"/>
      <c r="L917" s="408">
        <v>1.4405117141192301</v>
      </c>
      <c r="M917" s="408"/>
      <c r="N917" s="408"/>
      <c r="O917" s="411"/>
      <c r="P917" s="417">
        <v>5.0140635279307197</v>
      </c>
      <c r="Q917" s="237">
        <v>66.699428961358151</v>
      </c>
      <c r="R917" s="237">
        <v>0</v>
      </c>
      <c r="S917" s="237">
        <v>15.531684811063185</v>
      </c>
      <c r="T917" s="237">
        <v>6.4814763689448869</v>
      </c>
      <c r="U917" s="237">
        <v>1.2385394969261829</v>
      </c>
      <c r="V917" s="237">
        <v>3.5829534223635058</v>
      </c>
      <c r="W917" s="237">
        <v>3.9954961683724233</v>
      </c>
      <c r="X917" s="412">
        <v>2.470420770971677</v>
      </c>
      <c r="Y917" s="270">
        <v>0.44111070076560632</v>
      </c>
      <c r="Z917" s="270">
        <v>47.552418626142604</v>
      </c>
      <c r="AA917" s="270">
        <v>15343.782608329186</v>
      </c>
      <c r="AB917" s="270">
        <v>132.97807723072924</v>
      </c>
      <c r="AC917" s="270">
        <v>1.9353376570180936</v>
      </c>
      <c r="AD917" s="270">
        <v>0.5829705620921265</v>
      </c>
      <c r="AE917" s="270">
        <v>8.6610900452796891</v>
      </c>
      <c r="AF917" s="270">
        <v>0.42008521443289432</v>
      </c>
      <c r="AG917" s="270">
        <v>10.711712571751729</v>
      </c>
      <c r="AH917" s="270">
        <v>25.276362447725329</v>
      </c>
      <c r="AI917" s="270">
        <v>3.2858647647968264</v>
      </c>
      <c r="AJ917" s="270">
        <v>6.1081836089620385</v>
      </c>
      <c r="AK917" s="270">
        <v>95.556399203102856</v>
      </c>
      <c r="AL917" s="270">
        <v>15.241935881339804</v>
      </c>
      <c r="AM917" s="270">
        <v>3.1059839217994121</v>
      </c>
      <c r="AN917" s="270">
        <v>137.25226714257056</v>
      </c>
      <c r="AO917" s="270">
        <v>3.5078611297199171</v>
      </c>
      <c r="AP917" s="270">
        <v>4259.8123953667618</v>
      </c>
      <c r="AQ917" s="270">
        <v>0.83797086515136754</v>
      </c>
      <c r="AR917" s="270">
        <v>2.7455139164887861</v>
      </c>
      <c r="AS917" s="270">
        <v>0.37146252189598195</v>
      </c>
      <c r="AT917" s="270">
        <v>1.994073369605273</v>
      </c>
      <c r="AU917" s="270">
        <v>9.1357886638558377</v>
      </c>
      <c r="AV917" s="270">
        <v>0.35957740674620847</v>
      </c>
      <c r="AW917" s="270">
        <v>0.91441634427383611</v>
      </c>
      <c r="AX917" s="270">
        <v>0.12529372726234178</v>
      </c>
      <c r="AY917" s="270">
        <v>0.79206569630384427</v>
      </c>
      <c r="AZ917" s="270">
        <v>0.11854306051513287</v>
      </c>
      <c r="BA917" s="270">
        <v>37.908114082600171</v>
      </c>
      <c r="BB917" s="270">
        <v>16.072946657887311</v>
      </c>
      <c r="BC917" s="270">
        <v>23.470640349220321</v>
      </c>
      <c r="BD917" s="270">
        <v>60.882861473773971</v>
      </c>
      <c r="BE917" s="270">
        <v>45.836275019243082</v>
      </c>
      <c r="BF917" s="270">
        <v>205.32760823746247</v>
      </c>
      <c r="BG917" s="26"/>
    </row>
    <row r="918" spans="1:59" s="96" customFormat="1" ht="12.75" x14ac:dyDescent="0.2">
      <c r="A918" s="13">
        <v>0.9</v>
      </c>
      <c r="B918" s="279">
        <v>900</v>
      </c>
      <c r="C918" s="408">
        <v>25.553316332483998</v>
      </c>
      <c r="D918" s="408">
        <v>27.3217275388321</v>
      </c>
      <c r="E918" s="408">
        <v>1.66717358279257</v>
      </c>
      <c r="F918" s="408">
        <v>12.920268806483801</v>
      </c>
      <c r="G918" s="408">
        <v>11.716635405665199</v>
      </c>
      <c r="H918" s="408"/>
      <c r="I918" s="408">
        <v>19.287541224015101</v>
      </c>
      <c r="J918" s="408"/>
      <c r="K918" s="408"/>
      <c r="L918" s="408">
        <v>1.5333371097273001</v>
      </c>
      <c r="M918" s="408"/>
      <c r="N918" s="408"/>
      <c r="O918" s="411"/>
      <c r="P918" s="417">
        <v>5.0523816903538101</v>
      </c>
      <c r="Q918" s="237">
        <v>67.712730345301424</v>
      </c>
      <c r="R918" s="237">
        <v>0</v>
      </c>
      <c r="S918" s="237">
        <v>15.530185079136755</v>
      </c>
      <c r="T918" s="237">
        <v>5.5827230336549549</v>
      </c>
      <c r="U918" s="237">
        <v>1.1306870892442189</v>
      </c>
      <c r="V918" s="237">
        <v>3.398836365540661</v>
      </c>
      <c r="W918" s="237">
        <v>4.1983310542664336</v>
      </c>
      <c r="X918" s="412">
        <v>2.4465070328555822</v>
      </c>
      <c r="Y918" s="270">
        <v>0.44425938221599198</v>
      </c>
      <c r="Z918" s="270">
        <v>47.307616727770522</v>
      </c>
      <c r="AA918" s="270">
        <v>15861.261394014538</v>
      </c>
      <c r="AB918" s="270">
        <v>142.28972991053601</v>
      </c>
      <c r="AC918" s="270">
        <v>1.9404533726673381</v>
      </c>
      <c r="AD918" s="270">
        <v>0.58054214267881599</v>
      </c>
      <c r="AE918" s="270">
        <v>8.7093456429387643</v>
      </c>
      <c r="AF918" s="270">
        <v>0.42354151408987262</v>
      </c>
      <c r="AG918" s="270">
        <v>11.008672764887837</v>
      </c>
      <c r="AH918" s="270">
        <v>25.964757380913987</v>
      </c>
      <c r="AI918" s="270">
        <v>3.3737526053327125</v>
      </c>
      <c r="AJ918" s="270">
        <v>6.4331963600227748</v>
      </c>
      <c r="AK918" s="270">
        <v>112.48079761094182</v>
      </c>
      <c r="AL918" s="270">
        <v>15.728853108662861</v>
      </c>
      <c r="AM918" s="270">
        <v>2.9047028363860039</v>
      </c>
      <c r="AN918" s="270">
        <v>127.05460207932708</v>
      </c>
      <c r="AO918" s="270">
        <v>3.4276246488797941</v>
      </c>
      <c r="AP918" s="270">
        <v>3997.4654732048884</v>
      </c>
      <c r="AQ918" s="270">
        <v>0.84806618812717716</v>
      </c>
      <c r="AR918" s="270">
        <v>2.2385015918713136</v>
      </c>
      <c r="AS918" s="270">
        <v>0.28500920180752987</v>
      </c>
      <c r="AT918" s="270">
        <v>1.4583625243088782</v>
      </c>
      <c r="AU918" s="270">
        <v>6.5245286654171473</v>
      </c>
      <c r="AV918" s="270">
        <v>0.25436698792304963</v>
      </c>
      <c r="AW918" s="270">
        <v>0.63220745437755599</v>
      </c>
      <c r="AX918" s="270">
        <v>8.5312145640767653E-2</v>
      </c>
      <c r="AY918" s="270">
        <v>0.53414577255420681</v>
      </c>
      <c r="AZ918" s="270">
        <v>7.9430077737476054E-2</v>
      </c>
      <c r="BA918" s="270">
        <v>29.601083961951495</v>
      </c>
      <c r="BB918" s="270">
        <v>21.03004225641045</v>
      </c>
      <c r="BC918" s="270">
        <v>25.710217821056393</v>
      </c>
      <c r="BD918" s="270">
        <v>56.55658299450679</v>
      </c>
      <c r="BE918" s="270">
        <v>46.819002885332239</v>
      </c>
      <c r="BF918" s="270">
        <v>187.34313301643098</v>
      </c>
      <c r="BG918" s="26"/>
    </row>
    <row r="919" spans="1:59" s="96" customFormat="1" ht="12.75" x14ac:dyDescent="0.2">
      <c r="A919" s="13">
        <v>0.95000000000000395</v>
      </c>
      <c r="B919" s="279">
        <v>900</v>
      </c>
      <c r="C919" s="408">
        <v>25.8148139075453</v>
      </c>
      <c r="D919" s="408">
        <v>28.182140703560101</v>
      </c>
      <c r="E919" s="408"/>
      <c r="F919" s="408">
        <v>11.250713936208101</v>
      </c>
      <c r="G919" s="408">
        <v>8.8749628826602098</v>
      </c>
      <c r="H919" s="408"/>
      <c r="I919" s="408">
        <v>24.223809110584298</v>
      </c>
      <c r="J919" s="408"/>
      <c r="K919" s="408"/>
      <c r="L919" s="408">
        <v>1.65355945944195</v>
      </c>
      <c r="M919" s="408"/>
      <c r="N919" s="408"/>
      <c r="O919" s="411"/>
      <c r="P919" s="417">
        <v>5.1943655264836099</v>
      </c>
      <c r="Q919" s="237">
        <v>68.310479483261773</v>
      </c>
      <c r="R919" s="237">
        <v>0</v>
      </c>
      <c r="S919" s="237">
        <v>15.665079270020362</v>
      </c>
      <c r="T919" s="237">
        <v>4.8617339687042227</v>
      </c>
      <c r="U919" s="237">
        <v>1.028435107445919</v>
      </c>
      <c r="V919" s="237">
        <v>3.2672364534971079</v>
      </c>
      <c r="W919" s="237">
        <v>4.4158280731197346</v>
      </c>
      <c r="X919" s="412">
        <v>2.4512076439508745</v>
      </c>
      <c r="Y919" s="270">
        <v>0.45095979900987454</v>
      </c>
      <c r="Z919" s="270">
        <v>47.431229551541527</v>
      </c>
      <c r="AA919" s="270">
        <v>16444.783461516025</v>
      </c>
      <c r="AB919" s="270">
        <v>148.43247646527649</v>
      </c>
      <c r="AC919" s="270">
        <v>1.9488661753301171</v>
      </c>
      <c r="AD919" s="270">
        <v>0.58102542584973893</v>
      </c>
      <c r="AE919" s="270">
        <v>8.7959812391203922</v>
      </c>
      <c r="AF919" s="270">
        <v>0.43080579375646105</v>
      </c>
      <c r="AG919" s="270">
        <v>11.356368127399932</v>
      </c>
      <c r="AH919" s="270">
        <v>26.949749705176956</v>
      </c>
      <c r="AI919" s="270">
        <v>3.5245758375528933</v>
      </c>
      <c r="AJ919" s="270">
        <v>6.677520059600754</v>
      </c>
      <c r="AK919" s="270">
        <v>125.17764218672524</v>
      </c>
      <c r="AL919" s="270">
        <v>16.613921466614645</v>
      </c>
      <c r="AM919" s="270">
        <v>2.8656834272709237</v>
      </c>
      <c r="AN919" s="270">
        <v>122.22199037487674</v>
      </c>
      <c r="AO919" s="270">
        <v>3.4204972146943238</v>
      </c>
      <c r="AP919" s="270">
        <v>3929.1329374461857</v>
      </c>
      <c r="AQ919" s="270">
        <v>0.8607088406141733</v>
      </c>
      <c r="AR919" s="270">
        <v>2.0269190925776241</v>
      </c>
      <c r="AS919" s="270">
        <v>0.24967977924654497</v>
      </c>
      <c r="AT919" s="270">
        <v>1.247084315020079</v>
      </c>
      <c r="AU919" s="270">
        <v>5.5160674349853007</v>
      </c>
      <c r="AV919" s="270">
        <v>0.21409063437266626</v>
      </c>
      <c r="AW919" s="270">
        <v>0.52652966322297257</v>
      </c>
      <c r="AX919" s="270">
        <v>7.0564296852768368E-2</v>
      </c>
      <c r="AY919" s="270">
        <v>0.43990513858522295</v>
      </c>
      <c r="AZ919" s="270">
        <v>6.5226324923130921E-2</v>
      </c>
      <c r="BA919" s="270">
        <v>25.66834452175404</v>
      </c>
      <c r="BB919" s="270">
        <v>25.304798782065991</v>
      </c>
      <c r="BC919" s="270">
        <v>27.41402088658743</v>
      </c>
      <c r="BD919" s="270">
        <v>54.008649855236939</v>
      </c>
      <c r="BE919" s="270">
        <v>46.169438114008706</v>
      </c>
      <c r="BF919" s="270">
        <v>180.50329572966334</v>
      </c>
      <c r="BG919" s="26"/>
    </row>
    <row r="920" spans="1:59" s="96" customFormat="1" ht="12.75" x14ac:dyDescent="0.2">
      <c r="A920" s="13">
        <v>0.999999999999996</v>
      </c>
      <c r="B920" s="279">
        <v>900</v>
      </c>
      <c r="C920" s="408">
        <v>25.728561993416399</v>
      </c>
      <c r="D920" s="408">
        <v>28.339692929057598</v>
      </c>
      <c r="E920" s="408"/>
      <c r="F920" s="408">
        <v>9.9481708383411895</v>
      </c>
      <c r="G920" s="408">
        <v>6.3996085444712101</v>
      </c>
      <c r="H920" s="408"/>
      <c r="I920" s="408">
        <v>28.133834731226901</v>
      </c>
      <c r="J920" s="408"/>
      <c r="K920" s="408"/>
      <c r="L920" s="408">
        <v>1.12255394767548</v>
      </c>
      <c r="M920" s="408"/>
      <c r="N920" s="408"/>
      <c r="O920" s="411">
        <v>0.327577015811234</v>
      </c>
      <c r="P920" s="417">
        <v>5.3815717128032903</v>
      </c>
      <c r="Q920" s="237">
        <v>68.553320173440014</v>
      </c>
      <c r="R920" s="237">
        <v>0</v>
      </c>
      <c r="S920" s="237">
        <v>15.882422467142559</v>
      </c>
      <c r="T920" s="237">
        <v>4.3217813778704466</v>
      </c>
      <c r="U920" s="237">
        <v>0.94248632062091786</v>
      </c>
      <c r="V920" s="237">
        <v>3.1442564088160174</v>
      </c>
      <c r="W920" s="237">
        <v>4.666033918433917</v>
      </c>
      <c r="X920" s="412">
        <v>2.4896993336761266</v>
      </c>
      <c r="Y920" s="270">
        <v>0.46102494936396549</v>
      </c>
      <c r="Z920" s="270">
        <v>47.987018177424595</v>
      </c>
      <c r="AA920" s="270">
        <v>17117.303784340111</v>
      </c>
      <c r="AB920" s="270">
        <v>154.67950161495602</v>
      </c>
      <c r="AC920" s="270">
        <v>1.9670190686024074</v>
      </c>
      <c r="AD920" s="270">
        <v>0.58531581766744734</v>
      </c>
      <c r="AE920" s="270">
        <v>3.7771601065854425</v>
      </c>
      <c r="AF920" s="270">
        <v>0.17706927684490517</v>
      </c>
      <c r="AG920" s="270">
        <v>11.78205152294939</v>
      </c>
      <c r="AH920" s="270">
        <v>28.124309583504584</v>
      </c>
      <c r="AI920" s="270">
        <v>3.7018359599158877</v>
      </c>
      <c r="AJ920" s="270">
        <v>6.9355550670513839</v>
      </c>
      <c r="AK920" s="270">
        <v>137.7453284230123</v>
      </c>
      <c r="AL920" s="270">
        <v>17.629468141261633</v>
      </c>
      <c r="AM920" s="270">
        <v>2.8627825128024269</v>
      </c>
      <c r="AN920" s="270">
        <v>119.13169265440791</v>
      </c>
      <c r="AO920" s="270">
        <v>3.3790394178807142</v>
      </c>
      <c r="AP920" s="270">
        <v>2471.6172858696868</v>
      </c>
      <c r="AQ920" s="270">
        <v>0.87051684198156776</v>
      </c>
      <c r="AR920" s="270">
        <v>1.8961044038073727</v>
      </c>
      <c r="AS920" s="270">
        <v>0.22826035089552224</v>
      </c>
      <c r="AT920" s="270">
        <v>1.1219573811204679</v>
      </c>
      <c r="AU920" s="270">
        <v>4.9263268139673375</v>
      </c>
      <c r="AV920" s="270">
        <v>0.19065567503058728</v>
      </c>
      <c r="AW920" s="270">
        <v>0.46580234486103905</v>
      </c>
      <c r="AX920" s="270">
        <v>6.2159671998064277E-2</v>
      </c>
      <c r="AY920" s="270">
        <v>0.38647630839963276</v>
      </c>
      <c r="AZ920" s="270">
        <v>5.7203084236969001E-2</v>
      </c>
      <c r="BA920" s="270">
        <v>22.988756126450564</v>
      </c>
      <c r="BB920" s="270">
        <v>27.155439692306615</v>
      </c>
      <c r="BC920" s="270">
        <v>28.864268968616511</v>
      </c>
      <c r="BD920" s="270">
        <v>53.082283804371684</v>
      </c>
      <c r="BE920" s="270">
        <v>44.147979816738264</v>
      </c>
      <c r="BF920" s="270">
        <v>180.69083677217228</v>
      </c>
      <c r="BG920" s="26"/>
    </row>
    <row r="921" spans="1:59" s="96" customFormat="1" ht="12.75" x14ac:dyDescent="0.2">
      <c r="A921" s="13">
        <v>1.05</v>
      </c>
      <c r="B921" s="279">
        <v>900</v>
      </c>
      <c r="C921" s="408">
        <v>25.574457524656001</v>
      </c>
      <c r="D921" s="408">
        <v>28.702134412757101</v>
      </c>
      <c r="E921" s="408"/>
      <c r="F921" s="408">
        <v>8.4037711385735108</v>
      </c>
      <c r="G921" s="408">
        <v>3.5364024199070299</v>
      </c>
      <c r="H921" s="408"/>
      <c r="I921" s="408">
        <v>32.8132570301063</v>
      </c>
      <c r="J921" s="408"/>
      <c r="K921" s="408"/>
      <c r="L921" s="408"/>
      <c r="M921" s="408"/>
      <c r="N921" s="408"/>
      <c r="O921" s="411">
        <v>0.96997747400013501</v>
      </c>
      <c r="P921" s="417">
        <v>5.6108204870342497</v>
      </c>
      <c r="Q921" s="237">
        <v>68.473963179812571</v>
      </c>
      <c r="R921" s="237">
        <v>0</v>
      </c>
      <c r="S921" s="237">
        <v>16.178744708442025</v>
      </c>
      <c r="T921" s="237">
        <v>3.9351756164398406</v>
      </c>
      <c r="U921" s="237">
        <v>0.87954514061410694</v>
      </c>
      <c r="V921" s="237">
        <v>3.0000250338132055</v>
      </c>
      <c r="W921" s="237">
        <v>4.9963163243538604</v>
      </c>
      <c r="X921" s="412">
        <v>2.536229996524376</v>
      </c>
      <c r="Y921" s="270">
        <v>0.47442136693786385</v>
      </c>
      <c r="Z921" s="270">
        <v>48.766254009425573</v>
      </c>
      <c r="AA921" s="270">
        <v>18016.057722198129</v>
      </c>
      <c r="AB921" s="270">
        <v>163.06458107142379</v>
      </c>
      <c r="AC921" s="270">
        <v>1.990501950359465</v>
      </c>
      <c r="AD921" s="270">
        <v>0.59121615829317076</v>
      </c>
      <c r="AE921" s="270">
        <v>1.7782935027353555</v>
      </c>
      <c r="AF921" s="270">
        <v>8.1933615356416384E-2</v>
      </c>
      <c r="AG921" s="270">
        <v>12.341328134123039</v>
      </c>
      <c r="AH921" s="270">
        <v>29.658626921750272</v>
      </c>
      <c r="AI921" s="270">
        <v>3.9330121743006985</v>
      </c>
      <c r="AJ921" s="270">
        <v>7.2757665726156411</v>
      </c>
      <c r="AK921" s="270">
        <v>156.37580494340634</v>
      </c>
      <c r="AL921" s="270">
        <v>18.976322880976351</v>
      </c>
      <c r="AM921" s="270">
        <v>2.8521391167149686</v>
      </c>
      <c r="AN921" s="270">
        <v>115.32093559465571</v>
      </c>
      <c r="AO921" s="270">
        <v>3.2906711043144572</v>
      </c>
      <c r="AP921" s="270">
        <v>1433.1644280541793</v>
      </c>
      <c r="AQ921" s="270">
        <v>0.88085384588743632</v>
      </c>
      <c r="AR921" s="270">
        <v>1.7578271800633454</v>
      </c>
      <c r="AS921" s="270">
        <v>0.20681080298675536</v>
      </c>
      <c r="AT921" s="270">
        <v>1.0009852172176095</v>
      </c>
      <c r="AU921" s="270">
        <v>4.3650767959861838</v>
      </c>
      <c r="AV921" s="270">
        <v>0.16848626570679209</v>
      </c>
      <c r="AW921" s="270">
        <v>0.40915128426900726</v>
      </c>
      <c r="AX921" s="270">
        <v>5.4389260662528027E-2</v>
      </c>
      <c r="AY921" s="270">
        <v>0.33735524293107466</v>
      </c>
      <c r="AZ921" s="270">
        <v>4.9855271693616872E-2</v>
      </c>
      <c r="BA921" s="270">
        <v>20.458986847363224</v>
      </c>
      <c r="BB921" s="270">
        <v>29.746028602304097</v>
      </c>
      <c r="BC921" s="270">
        <v>31.007023560527653</v>
      </c>
      <c r="BD921" s="270">
        <v>52.320692831005061</v>
      </c>
      <c r="BE921" s="270">
        <v>41.868692437235595</v>
      </c>
      <c r="BF921" s="270">
        <v>184.15394843536077</v>
      </c>
      <c r="BG921" s="26"/>
    </row>
    <row r="922" spans="1:59" s="96" customFormat="1" ht="12.75" x14ac:dyDescent="0.2">
      <c r="A922" s="13">
        <v>1.1000000000000101</v>
      </c>
      <c r="B922" s="279">
        <v>900</v>
      </c>
      <c r="C922" s="408">
        <v>25.590564422482199</v>
      </c>
      <c r="D922" s="408">
        <v>28.920542301326599</v>
      </c>
      <c r="E922" s="408"/>
      <c r="F922" s="408">
        <v>7.6379316384999401</v>
      </c>
      <c r="G922" s="408">
        <v>0.53244225795523803</v>
      </c>
      <c r="H922" s="408"/>
      <c r="I922" s="408">
        <v>36.276848015528003</v>
      </c>
      <c r="J922" s="408"/>
      <c r="K922" s="408"/>
      <c r="L922" s="408"/>
      <c r="M922" s="408"/>
      <c r="N922" s="408"/>
      <c r="O922" s="411">
        <v>1.04167136420794</v>
      </c>
      <c r="P922" s="417">
        <v>5.8148667634804401</v>
      </c>
      <c r="Q922" s="237">
        <v>68.612678663465914</v>
      </c>
      <c r="R922" s="237">
        <v>0</v>
      </c>
      <c r="S922" s="237">
        <v>16.422458483199755</v>
      </c>
      <c r="T922" s="237">
        <v>3.464894698604668</v>
      </c>
      <c r="U922" s="237">
        <v>0.80440156212191138</v>
      </c>
      <c r="V922" s="237">
        <v>2.8994013371448006</v>
      </c>
      <c r="W922" s="237">
        <v>5.2317032903976983</v>
      </c>
      <c r="X922" s="412">
        <v>2.5644619650652678</v>
      </c>
      <c r="Y922" s="270">
        <v>0.48424890219670041</v>
      </c>
      <c r="Z922" s="270">
        <v>49.127525349837462</v>
      </c>
      <c r="AA922" s="270">
        <v>18773.678613368036</v>
      </c>
      <c r="AB922" s="270">
        <v>167.42280759248501</v>
      </c>
      <c r="AC922" s="270">
        <v>2.0010994794976149</v>
      </c>
      <c r="AD922" s="270">
        <v>0.59329001089478983</v>
      </c>
      <c r="AE922" s="270">
        <v>1.6821507740327386</v>
      </c>
      <c r="AF922" s="270">
        <v>7.7556109436529241E-2</v>
      </c>
      <c r="AG922" s="270">
        <v>12.794193289162124</v>
      </c>
      <c r="AH922" s="270">
        <v>31.124198545444141</v>
      </c>
      <c r="AI922" s="270">
        <v>4.1838537368794997</v>
      </c>
      <c r="AJ922" s="270">
        <v>7.4899405637061589</v>
      </c>
      <c r="AK922" s="270">
        <v>168.70702585670296</v>
      </c>
      <c r="AL922" s="270">
        <v>20.582314141883337</v>
      </c>
      <c r="AM922" s="270">
        <v>2.8984108001267628</v>
      </c>
      <c r="AN922" s="270">
        <v>113.31974232598695</v>
      </c>
      <c r="AO922" s="270">
        <v>3.3105385905859825</v>
      </c>
      <c r="AP922" s="270">
        <v>1373.2905283541293</v>
      </c>
      <c r="AQ922" s="270">
        <v>0.89391872871167088</v>
      </c>
      <c r="AR922" s="270">
        <v>1.6836295335355564</v>
      </c>
      <c r="AS922" s="270">
        <v>0.19462034256743044</v>
      </c>
      <c r="AT922" s="270">
        <v>0.93119038670699295</v>
      </c>
      <c r="AU922" s="270">
        <v>4.0401162563338611</v>
      </c>
      <c r="AV922" s="270">
        <v>0.15564003312682059</v>
      </c>
      <c r="AW922" s="270">
        <v>0.37627396422262516</v>
      </c>
      <c r="AX922" s="270">
        <v>4.9876533055765553E-2</v>
      </c>
      <c r="AY922" s="270">
        <v>0.30881515856187652</v>
      </c>
      <c r="AZ922" s="270">
        <v>4.5582341527317299E-2</v>
      </c>
      <c r="BA922" s="270">
        <v>18.953727140446603</v>
      </c>
      <c r="BB922" s="270">
        <v>33.175541532889333</v>
      </c>
      <c r="BC922" s="270">
        <v>32.718075542421822</v>
      </c>
      <c r="BD922" s="270">
        <v>50.964870319147828</v>
      </c>
      <c r="BE922" s="270">
        <v>40.484898868178774</v>
      </c>
      <c r="BF922" s="270">
        <v>183.64961539385374</v>
      </c>
      <c r="BG922" s="26"/>
    </row>
    <row r="923" spans="1:59" s="96" customFormat="1" ht="12.75" x14ac:dyDescent="0.2">
      <c r="A923" s="13">
        <v>1.1499999999999999</v>
      </c>
      <c r="B923" s="279">
        <v>900</v>
      </c>
      <c r="C923" s="408">
        <v>25.3947520333443</v>
      </c>
      <c r="D923" s="408">
        <v>28.5937675543728</v>
      </c>
      <c r="E923" s="408"/>
      <c r="F923" s="408">
        <v>6.9467077191964197</v>
      </c>
      <c r="G923" s="408"/>
      <c r="H923" s="408"/>
      <c r="I923" s="408">
        <v>38.010762470792599</v>
      </c>
      <c r="J923" s="408"/>
      <c r="K923" s="408"/>
      <c r="L923" s="408"/>
      <c r="M923" s="408"/>
      <c r="N923" s="408"/>
      <c r="O923" s="411">
        <v>1.0540102222938299</v>
      </c>
      <c r="P923" s="417">
        <v>5.8970396217788901</v>
      </c>
      <c r="Q923" s="237">
        <v>69.066223494237917</v>
      </c>
      <c r="R923" s="237">
        <v>0</v>
      </c>
      <c r="S923" s="237">
        <v>16.44480511144674</v>
      </c>
      <c r="T923" s="237">
        <v>3.0544765321385179</v>
      </c>
      <c r="U923" s="237">
        <v>0.70537091068367208</v>
      </c>
      <c r="V923" s="237">
        <v>2.8617087012279052</v>
      </c>
      <c r="W923" s="237">
        <v>5.2739502593020662</v>
      </c>
      <c r="X923" s="412">
        <v>2.5934649909632062</v>
      </c>
      <c r="Y923" s="270">
        <v>0.49065079140059903</v>
      </c>
      <c r="Z923" s="270">
        <v>49.641656271853371</v>
      </c>
      <c r="AA923" s="270">
        <v>19149.174377928499</v>
      </c>
      <c r="AB923" s="270">
        <v>172.1607690068777</v>
      </c>
      <c r="AC923" s="270">
        <v>2.0220615480499111</v>
      </c>
      <c r="AD923" s="270">
        <v>0.59861115069706905</v>
      </c>
      <c r="AE923" s="270">
        <v>1.6691480551698155</v>
      </c>
      <c r="AF923" s="270">
        <v>7.690558988816025E-2</v>
      </c>
      <c r="AG923" s="270">
        <v>13.040873551348392</v>
      </c>
      <c r="AH923" s="270">
        <v>31.707497730105136</v>
      </c>
      <c r="AI923" s="270">
        <v>4.2604212702170967</v>
      </c>
      <c r="AJ923" s="270">
        <v>7.66745193176558</v>
      </c>
      <c r="AK923" s="270">
        <v>180.16663501674432</v>
      </c>
      <c r="AL923" s="270">
        <v>20.977234572667349</v>
      </c>
      <c r="AM923" s="270">
        <v>2.8682994826168309</v>
      </c>
      <c r="AN923" s="270">
        <v>112.33380470824082</v>
      </c>
      <c r="AO923" s="270">
        <v>3.3041413806819095</v>
      </c>
      <c r="AP923" s="270">
        <v>1356.0956402949341</v>
      </c>
      <c r="AQ923" s="270">
        <v>0.89465878555784606</v>
      </c>
      <c r="AR923" s="270">
        <v>1.6339109954094662</v>
      </c>
      <c r="AS923" s="270">
        <v>0.18789337743313228</v>
      </c>
      <c r="AT923" s="270">
        <v>0.89607377862133486</v>
      </c>
      <c r="AU923" s="270">
        <v>3.8822579981245688</v>
      </c>
      <c r="AV923" s="270">
        <v>0.14947977358778228</v>
      </c>
      <c r="AW923" s="270">
        <v>0.36094295725696501</v>
      </c>
      <c r="AX923" s="270">
        <v>4.78082438932571E-2</v>
      </c>
      <c r="AY923" s="270">
        <v>0.29587467933926187</v>
      </c>
      <c r="AZ923" s="270">
        <v>4.3659461532085213E-2</v>
      </c>
      <c r="BA923" s="270">
        <v>18.195979921409972</v>
      </c>
      <c r="BB923" s="270">
        <v>33.54457272369369</v>
      </c>
      <c r="BC923" s="270">
        <v>33.301199257387772</v>
      </c>
      <c r="BD923" s="270">
        <v>50.715736600391402</v>
      </c>
      <c r="BE923" s="270">
        <v>39.859976603711402</v>
      </c>
      <c r="BF923" s="270">
        <v>180.3081287717884</v>
      </c>
      <c r="BG923" s="26"/>
    </row>
    <row r="924" spans="1:59" s="96" customFormat="1" ht="12.75" x14ac:dyDescent="0.2">
      <c r="A924" s="13">
        <v>1.2</v>
      </c>
      <c r="B924" s="279">
        <v>900</v>
      </c>
      <c r="C924" s="408">
        <v>25.1091844867316</v>
      </c>
      <c r="D924" s="408">
        <v>28.304764628753802</v>
      </c>
      <c r="E924" s="408"/>
      <c r="F924" s="408">
        <v>6.4106547002834704</v>
      </c>
      <c r="G924" s="408"/>
      <c r="H924" s="408"/>
      <c r="I924" s="408">
        <v>39.121385975142601</v>
      </c>
      <c r="J924" s="408"/>
      <c r="K924" s="408"/>
      <c r="L924" s="408"/>
      <c r="M924" s="408"/>
      <c r="N924" s="408"/>
      <c r="O924" s="411">
        <v>1.0540102090885199</v>
      </c>
      <c r="P924" s="417">
        <v>5.9641068058557103</v>
      </c>
      <c r="Q924" s="237">
        <v>69.569859614597817</v>
      </c>
      <c r="R924" s="237">
        <v>0</v>
      </c>
      <c r="S924" s="237">
        <v>16.434352963717956</v>
      </c>
      <c r="T924" s="237">
        <v>2.6514883794780228</v>
      </c>
      <c r="U924" s="237">
        <v>0.61094196981244508</v>
      </c>
      <c r="V924" s="237">
        <v>2.8340426929390876</v>
      </c>
      <c r="W924" s="237">
        <v>5.2767694545798109</v>
      </c>
      <c r="X924" s="412">
        <v>2.6225449248748771</v>
      </c>
      <c r="Y924" s="270">
        <v>0.49699172318656043</v>
      </c>
      <c r="Z924" s="270">
        <v>50.263784145078333</v>
      </c>
      <c r="AA924" s="270">
        <v>19448.495180595637</v>
      </c>
      <c r="AB924" s="270">
        <v>176.6605674177309</v>
      </c>
      <c r="AC924" s="270">
        <v>2.0468965854118104</v>
      </c>
      <c r="AD924" s="270">
        <v>0.60544856488165466</v>
      </c>
      <c r="AE924" s="270">
        <v>1.672327162489109</v>
      </c>
      <c r="AF924" s="270">
        <v>7.6990308229856461E-2</v>
      </c>
      <c r="AG924" s="270">
        <v>13.243161988361971</v>
      </c>
      <c r="AH924" s="270">
        <v>32.098287336612984</v>
      </c>
      <c r="AI924" s="270">
        <v>4.2982066881277481</v>
      </c>
      <c r="AJ924" s="270">
        <v>7.8281049514209862</v>
      </c>
      <c r="AK924" s="270">
        <v>190.12764668332738</v>
      </c>
      <c r="AL924" s="270">
        <v>21.099701973270687</v>
      </c>
      <c r="AM924" s="270">
        <v>2.8332206905245512</v>
      </c>
      <c r="AN924" s="270">
        <v>111.86177489536931</v>
      </c>
      <c r="AO924" s="270">
        <v>3.2984545343318108</v>
      </c>
      <c r="AP924" s="270">
        <v>1348.9539927066849</v>
      </c>
      <c r="AQ924" s="270">
        <v>0.89331985074827447</v>
      </c>
      <c r="AR924" s="270">
        <v>1.59899265929182</v>
      </c>
      <c r="AS924" s="270">
        <v>0.18346685923841546</v>
      </c>
      <c r="AT924" s="270">
        <v>0.87378365090666188</v>
      </c>
      <c r="AU924" s="270">
        <v>3.7835117778413045</v>
      </c>
      <c r="AV924" s="270">
        <v>0.14564750560064804</v>
      </c>
      <c r="AW924" s="270">
        <v>0.35152126794660682</v>
      </c>
      <c r="AX924" s="270">
        <v>4.6546991156474447E-2</v>
      </c>
      <c r="AY924" s="270">
        <v>0.2880224457202864</v>
      </c>
      <c r="AZ924" s="270">
        <v>4.2496785855181719E-2</v>
      </c>
      <c r="BA924" s="270">
        <v>17.714504575772366</v>
      </c>
      <c r="BB924" s="270">
        <v>33.224988427795793</v>
      </c>
      <c r="BC924" s="270">
        <v>33.513118577492662</v>
      </c>
      <c r="BD924" s="270">
        <v>50.700606664012824</v>
      </c>
      <c r="BE924" s="270">
        <v>39.456108636362707</v>
      </c>
      <c r="BF924" s="270">
        <v>177.20804575987998</v>
      </c>
      <c r="BG924" s="26"/>
    </row>
    <row r="925" spans="1:59" s="96" customFormat="1" ht="12.75" x14ac:dyDescent="0.2">
      <c r="A925" s="13">
        <v>1.25000000000001</v>
      </c>
      <c r="B925" s="279">
        <v>900</v>
      </c>
      <c r="C925" s="408">
        <v>24.9506617887807</v>
      </c>
      <c r="D925" s="408">
        <v>27.951804022560001</v>
      </c>
      <c r="E925" s="408"/>
      <c r="F925" s="408">
        <v>5.7211589056133203</v>
      </c>
      <c r="G925" s="408"/>
      <c r="H925" s="408"/>
      <c r="I925" s="408">
        <v>40.2851827742493</v>
      </c>
      <c r="J925" s="408">
        <v>3.7182290329923602E-2</v>
      </c>
      <c r="K925" s="408"/>
      <c r="L925" s="408"/>
      <c r="M925" s="408"/>
      <c r="N925" s="408"/>
      <c r="O925" s="411">
        <v>1.0540102184668201</v>
      </c>
      <c r="P925" s="417">
        <v>6.0019990541449202</v>
      </c>
      <c r="Q925" s="237">
        <v>70.035197595446391</v>
      </c>
      <c r="R925" s="237">
        <v>0</v>
      </c>
      <c r="S925" s="237">
        <v>16.365807981702876</v>
      </c>
      <c r="T925" s="237">
        <v>2.3515327681037759</v>
      </c>
      <c r="U925" s="237">
        <v>0.53691484940391754</v>
      </c>
      <c r="V925" s="237">
        <v>2.7614560825952745</v>
      </c>
      <c r="W925" s="237">
        <v>5.3085251771685282</v>
      </c>
      <c r="X925" s="412">
        <v>2.6405655455792418</v>
      </c>
      <c r="Y925" s="270">
        <v>0.50126008317354676</v>
      </c>
      <c r="Z925" s="270">
        <v>50.671536740428522</v>
      </c>
      <c r="AA925" s="270">
        <v>19691.712064872048</v>
      </c>
      <c r="AB925" s="270">
        <v>181.57312930090711</v>
      </c>
      <c r="AC925" s="270">
        <v>2.0647365519812557</v>
      </c>
      <c r="AD925" s="270">
        <v>0.60994667472231767</v>
      </c>
      <c r="AE925" s="270">
        <v>1.6747260440992504</v>
      </c>
      <c r="AF925" s="270">
        <v>7.7031001704186655E-2</v>
      </c>
      <c r="AG925" s="270">
        <v>13.418418016184825</v>
      </c>
      <c r="AH925" s="270">
        <v>32.421587117892983</v>
      </c>
      <c r="AI925" s="270">
        <v>4.3271516413890847</v>
      </c>
      <c r="AJ925" s="270">
        <v>7.9932852718518692</v>
      </c>
      <c r="AK925" s="270">
        <v>204.03687236258668</v>
      </c>
      <c r="AL925" s="270">
        <v>21.175900796864596</v>
      </c>
      <c r="AM925" s="270">
        <v>2.7943840401175568</v>
      </c>
      <c r="AN925" s="270">
        <v>111.12289665349391</v>
      </c>
      <c r="AO925" s="270">
        <v>3.2853749934943477</v>
      </c>
      <c r="AP925" s="270">
        <v>1341.2446116437627</v>
      </c>
      <c r="AQ925" s="270">
        <v>0.89317914139788424</v>
      </c>
      <c r="AR925" s="270">
        <v>1.5633305009958851</v>
      </c>
      <c r="AS925" s="270">
        <v>0.17899937058327461</v>
      </c>
      <c r="AT925" s="270">
        <v>0.85142918628329212</v>
      </c>
      <c r="AU925" s="270">
        <v>3.6847273036176609</v>
      </c>
      <c r="AV925" s="270">
        <v>0.14181707759920636</v>
      </c>
      <c r="AW925" s="270">
        <v>0.34212217436788867</v>
      </c>
      <c r="AX925" s="270">
        <v>4.5290097854814262E-2</v>
      </c>
      <c r="AY925" s="270">
        <v>0.28020159911106407</v>
      </c>
      <c r="AZ925" s="270">
        <v>4.133904918642034E-2</v>
      </c>
      <c r="BA925" s="270">
        <v>17.234864111996288</v>
      </c>
      <c r="BB925" s="270">
        <v>32.887695305256145</v>
      </c>
      <c r="BC925" s="270">
        <v>33.78929694246397</v>
      </c>
      <c r="BD925" s="270">
        <v>50.700373455758907</v>
      </c>
      <c r="BE925" s="270">
        <v>39.048569223707801</v>
      </c>
      <c r="BF925" s="270">
        <v>173.99781100990896</v>
      </c>
      <c r="BG925" s="26"/>
    </row>
    <row r="926" spans="1:59" s="96" customFormat="1" ht="12.75" x14ac:dyDescent="0.2">
      <c r="A926" s="13">
        <v>1.3</v>
      </c>
      <c r="B926" s="279">
        <v>900</v>
      </c>
      <c r="C926" s="408">
        <v>24.4697369798123</v>
      </c>
      <c r="D926" s="408">
        <v>27.587160318956801</v>
      </c>
      <c r="E926" s="408"/>
      <c r="F926" s="408">
        <v>5.0108812252834998</v>
      </c>
      <c r="G926" s="408"/>
      <c r="H926" s="408"/>
      <c r="I926" s="408">
        <v>41.4662572496756</v>
      </c>
      <c r="J926" s="408">
        <v>0.41195401341250498</v>
      </c>
      <c r="K926" s="408"/>
      <c r="L926" s="408"/>
      <c r="M926" s="408"/>
      <c r="N926" s="408"/>
      <c r="O926" s="411">
        <v>1.0540102128593301</v>
      </c>
      <c r="P926" s="417">
        <v>6.1199618266765201</v>
      </c>
      <c r="Q926" s="237">
        <v>70.111150119583343</v>
      </c>
      <c r="R926" s="237">
        <v>0</v>
      </c>
      <c r="S926" s="237">
        <v>16.452275828891612</v>
      </c>
      <c r="T926" s="237">
        <v>2.1459698146523891</v>
      </c>
      <c r="U926" s="237">
        <v>0.49092760034980243</v>
      </c>
      <c r="V926" s="237">
        <v>2.682343976049073</v>
      </c>
      <c r="W926" s="237">
        <v>5.4176510769717341</v>
      </c>
      <c r="X926" s="412">
        <v>2.699681583502044</v>
      </c>
      <c r="Y926" s="270">
        <v>0.51216190480378243</v>
      </c>
      <c r="Z926" s="270">
        <v>51.744618854674734</v>
      </c>
      <c r="AA926" s="270">
        <v>20193.37228855638</v>
      </c>
      <c r="AB926" s="270">
        <v>188.92385801958233</v>
      </c>
      <c r="AC926" s="270">
        <v>2.1068133667845315</v>
      </c>
      <c r="AD926" s="270">
        <v>0.62188804911086593</v>
      </c>
      <c r="AE926" s="270">
        <v>1.6799559112083615</v>
      </c>
      <c r="AF926" s="270">
        <v>7.7189425399878109E-2</v>
      </c>
      <c r="AG926" s="270">
        <v>13.757335350285281</v>
      </c>
      <c r="AH926" s="270">
        <v>33.097452586956109</v>
      </c>
      <c r="AI926" s="270">
        <v>4.3967294199247151</v>
      </c>
      <c r="AJ926" s="270">
        <v>8.256769673390874</v>
      </c>
      <c r="AK926" s="270">
        <v>221.84616863963487</v>
      </c>
      <c r="AL926" s="270">
        <v>21.433481092196409</v>
      </c>
      <c r="AM926" s="270">
        <v>2.7657359564177595</v>
      </c>
      <c r="AN926" s="270">
        <v>111.01877062664589</v>
      </c>
      <c r="AO926" s="270">
        <v>3.2910595237093019</v>
      </c>
      <c r="AP926" s="270">
        <v>1334.426283827697</v>
      </c>
      <c r="AQ926" s="270">
        <v>0.89587421519122423</v>
      </c>
      <c r="AR926" s="270">
        <v>1.5308173803510372</v>
      </c>
      <c r="AS926" s="270">
        <v>0.17483922986073461</v>
      </c>
      <c r="AT926" s="270">
        <v>0.83040401006857278</v>
      </c>
      <c r="AU926" s="270">
        <v>3.5914783653796802</v>
      </c>
      <c r="AV926" s="270">
        <v>0.13819684893287679</v>
      </c>
      <c r="AW926" s="270">
        <v>0.33321565878860121</v>
      </c>
      <c r="AX926" s="270">
        <v>4.4097439907490217E-2</v>
      </c>
      <c r="AY926" s="270">
        <v>0.27277549570474485</v>
      </c>
      <c r="AZ926" s="270">
        <v>4.023943422009707E-2</v>
      </c>
      <c r="BA926" s="270">
        <v>16.779671532639899</v>
      </c>
      <c r="BB926" s="270">
        <v>32.624676228537474</v>
      </c>
      <c r="BC926" s="270">
        <v>34.12616753941456</v>
      </c>
      <c r="BD926" s="270">
        <v>50.874049452329039</v>
      </c>
      <c r="BE926" s="270">
        <v>38.691554735536975</v>
      </c>
      <c r="BF926" s="270">
        <v>171.1396977668177</v>
      </c>
      <c r="BG926" s="26"/>
    </row>
    <row r="927" spans="1:59" s="96" customFormat="1" ht="12.75" x14ac:dyDescent="0.2">
      <c r="A927" s="13">
        <v>1.3499999999999901</v>
      </c>
      <c r="B927" s="279">
        <v>900</v>
      </c>
      <c r="C927" s="408">
        <v>23.936633434833901</v>
      </c>
      <c r="D927" s="408">
        <v>27.396225304362801</v>
      </c>
      <c r="E927" s="408"/>
      <c r="F927" s="408">
        <v>4.4272781959180003</v>
      </c>
      <c r="G927" s="408"/>
      <c r="H927" s="408"/>
      <c r="I927" s="408">
        <v>42.425563130565699</v>
      </c>
      <c r="J927" s="408">
        <v>0.76028972045673504</v>
      </c>
      <c r="K927" s="408"/>
      <c r="L927" s="408"/>
      <c r="M927" s="408"/>
      <c r="N927" s="408"/>
      <c r="O927" s="411">
        <v>1.05401021386278</v>
      </c>
      <c r="P927" s="417">
        <v>6.2562624326106597</v>
      </c>
      <c r="Q927" s="237">
        <v>70.182470092924319</v>
      </c>
      <c r="R927" s="237">
        <v>0</v>
      </c>
      <c r="S927" s="237">
        <v>16.564730153579095</v>
      </c>
      <c r="T927" s="237">
        <v>1.9187648859387185</v>
      </c>
      <c r="U927" s="237">
        <v>0.44340222498311749</v>
      </c>
      <c r="V927" s="237">
        <v>2.6265887974491613</v>
      </c>
      <c r="W927" s="237">
        <v>5.5072597420589968</v>
      </c>
      <c r="X927" s="412">
        <v>2.7567841030665869</v>
      </c>
      <c r="Y927" s="270">
        <v>0.52442210207985707</v>
      </c>
      <c r="Z927" s="270">
        <v>52.954539514333952</v>
      </c>
      <c r="AA927" s="270">
        <v>20737.584857841706</v>
      </c>
      <c r="AB927" s="270">
        <v>196.36186945547672</v>
      </c>
      <c r="AC927" s="270">
        <v>2.1524818067673346</v>
      </c>
      <c r="AD927" s="270">
        <v>0.63527571423072082</v>
      </c>
      <c r="AE927" s="270">
        <v>1.6854760728217806</v>
      </c>
      <c r="AF927" s="270">
        <v>7.7369921799633978E-2</v>
      </c>
      <c r="AG927" s="270">
        <v>14.118015053557276</v>
      </c>
      <c r="AH927" s="270">
        <v>33.820663756600645</v>
      </c>
      <c r="AI927" s="270">
        <v>4.4718175449536863</v>
      </c>
      <c r="AJ927" s="270">
        <v>8.5259619898061665</v>
      </c>
      <c r="AK927" s="270">
        <v>239.56989487711775</v>
      </c>
      <c r="AL927" s="270">
        <v>21.723139405127416</v>
      </c>
      <c r="AM927" s="270">
        <v>2.7463465129015479</v>
      </c>
      <c r="AN927" s="270">
        <v>111.19267678294862</v>
      </c>
      <c r="AO927" s="270">
        <v>3.3028525089196186</v>
      </c>
      <c r="AP927" s="270">
        <v>1329.2007011613528</v>
      </c>
      <c r="AQ927" s="270">
        <v>0.89908033748434646</v>
      </c>
      <c r="AR927" s="270">
        <v>1.5060067992211645</v>
      </c>
      <c r="AS927" s="270">
        <v>0.17164209089632293</v>
      </c>
      <c r="AT927" s="270">
        <v>0.81420461198271521</v>
      </c>
      <c r="AU927" s="270">
        <v>3.5195823350849968</v>
      </c>
      <c r="AV927" s="270">
        <v>0.1354050513642483</v>
      </c>
      <c r="AW927" s="270">
        <v>0.32634523572225937</v>
      </c>
      <c r="AX927" s="270">
        <v>4.3177398944921459E-2</v>
      </c>
      <c r="AY927" s="270">
        <v>0.26704722629652056</v>
      </c>
      <c r="AZ927" s="270">
        <v>3.9391328557883389E-2</v>
      </c>
      <c r="BA927" s="270">
        <v>16.428661276650388</v>
      </c>
      <c r="BB927" s="270">
        <v>32.411556861965906</v>
      </c>
      <c r="BC927" s="270">
        <v>34.33853518974356</v>
      </c>
      <c r="BD927" s="270">
        <v>51.039124195831093</v>
      </c>
      <c r="BE927" s="270">
        <v>38.374447008129721</v>
      </c>
      <c r="BF927" s="270">
        <v>168.91822588927968</v>
      </c>
      <c r="BG927" s="26"/>
    </row>
    <row r="928" spans="1:59" s="96" customFormat="1" ht="12.75" x14ac:dyDescent="0.2">
      <c r="A928" s="13">
        <v>1.4</v>
      </c>
      <c r="B928" s="279">
        <v>900</v>
      </c>
      <c r="C928" s="408">
        <v>23.518207550010501</v>
      </c>
      <c r="D928" s="408">
        <v>27.198843855092399</v>
      </c>
      <c r="E928" s="408"/>
      <c r="F928" s="408">
        <v>3.7334482259030102</v>
      </c>
      <c r="G928" s="408"/>
      <c r="H928" s="408"/>
      <c r="I928" s="408">
        <v>43.363774674408397</v>
      </c>
      <c r="J928" s="408">
        <v>1.13171550169946</v>
      </c>
      <c r="K928" s="408"/>
      <c r="L928" s="408"/>
      <c r="M928" s="408"/>
      <c r="N928" s="408"/>
      <c r="O928" s="411">
        <v>1.0540101928861301</v>
      </c>
      <c r="P928" s="417">
        <v>6.3675707895000597</v>
      </c>
      <c r="Q928" s="237">
        <v>70.201991030069223</v>
      </c>
      <c r="R928" s="237">
        <v>0</v>
      </c>
      <c r="S928" s="237">
        <v>16.635809118371718</v>
      </c>
      <c r="T928" s="237">
        <v>1.7837533735609694</v>
      </c>
      <c r="U928" s="237">
        <v>0.41197874123160988</v>
      </c>
      <c r="V928" s="237">
        <v>2.5399930115067457</v>
      </c>
      <c r="W928" s="237">
        <v>5.6175105224943715</v>
      </c>
      <c r="X928" s="412">
        <v>2.8089642027653592</v>
      </c>
      <c r="Y928" s="270">
        <v>0.5349244880863212</v>
      </c>
      <c r="Z928" s="270">
        <v>53.981250993819032</v>
      </c>
      <c r="AA928" s="270">
        <v>21236.784972836958</v>
      </c>
      <c r="AB928" s="270">
        <v>204.38993380904483</v>
      </c>
      <c r="AC928" s="270">
        <v>2.1918234510679535</v>
      </c>
      <c r="AD928" s="270">
        <v>0.64665507913336762</v>
      </c>
      <c r="AE928" s="270">
        <v>1.6902659678728413</v>
      </c>
      <c r="AF928" s="270">
        <v>7.7511818036771554E-2</v>
      </c>
      <c r="AG928" s="270">
        <v>14.457897845741211</v>
      </c>
      <c r="AH928" s="270">
        <v>34.489072965786455</v>
      </c>
      <c r="AI928" s="270">
        <v>4.5394623028206418</v>
      </c>
      <c r="AJ928" s="270">
        <v>8.8043019157833342</v>
      </c>
      <c r="AK928" s="270">
        <v>263.58955236471445</v>
      </c>
      <c r="AL928" s="270">
        <v>21.975114753120049</v>
      </c>
      <c r="AM928" s="270">
        <v>2.7255736689295511</v>
      </c>
      <c r="AN928" s="270">
        <v>111.17951249680702</v>
      </c>
      <c r="AO928" s="270">
        <v>3.3089695908351873</v>
      </c>
      <c r="AP928" s="270">
        <v>1323.8834551400257</v>
      </c>
      <c r="AQ928" s="270">
        <v>0.90364355915217565</v>
      </c>
      <c r="AR928" s="270">
        <v>1.482055823965831</v>
      </c>
      <c r="AS928" s="270">
        <v>0.16859197669758741</v>
      </c>
      <c r="AT928" s="270">
        <v>0.79884490585340173</v>
      </c>
      <c r="AU928" s="270">
        <v>3.4515767518177385</v>
      </c>
      <c r="AV928" s="270">
        <v>0.13276652096034919</v>
      </c>
      <c r="AW928" s="270">
        <v>0.31986398398577304</v>
      </c>
      <c r="AX928" s="270">
        <v>4.2310360660126174E-2</v>
      </c>
      <c r="AY928" s="270">
        <v>0.26165179601242222</v>
      </c>
      <c r="AZ928" s="270">
        <v>3.8592698624713664E-2</v>
      </c>
      <c r="BA928" s="270">
        <v>16.098020934069986</v>
      </c>
      <c r="BB928" s="270">
        <v>32.19268480573912</v>
      </c>
      <c r="BC928" s="270">
        <v>34.57334315756782</v>
      </c>
      <c r="BD928" s="270">
        <v>51.214430370934863</v>
      </c>
      <c r="BE928" s="270">
        <v>38.061956136284202</v>
      </c>
      <c r="BF928" s="270">
        <v>166.73101056797651</v>
      </c>
      <c r="BG928" s="26"/>
    </row>
    <row r="929" spans="1:59" s="96" customFormat="1" ht="12.75" x14ac:dyDescent="0.2">
      <c r="A929" s="13">
        <v>1.45</v>
      </c>
      <c r="B929" s="279">
        <v>900</v>
      </c>
      <c r="C929" s="408">
        <v>23.0387018817236</v>
      </c>
      <c r="D929" s="408">
        <v>27.159175115820801</v>
      </c>
      <c r="E929" s="408"/>
      <c r="F929" s="408">
        <v>3.1914705202535498</v>
      </c>
      <c r="G929" s="408"/>
      <c r="H929" s="408"/>
      <c r="I929" s="408">
        <v>44.085310246699002</v>
      </c>
      <c r="J929" s="408">
        <v>1.47133203785316</v>
      </c>
      <c r="K929" s="408"/>
      <c r="L929" s="408"/>
      <c r="M929" s="408"/>
      <c r="N929" s="408"/>
      <c r="O929" s="411">
        <v>1.0540101976498899</v>
      </c>
      <c r="P929" s="417">
        <v>6.50009911268058</v>
      </c>
      <c r="Q929" s="237">
        <v>70.24632574290402</v>
      </c>
      <c r="R929" s="237">
        <v>0</v>
      </c>
      <c r="S929" s="237">
        <v>16.707632866406733</v>
      </c>
      <c r="T929" s="237">
        <v>1.6269968911764829</v>
      </c>
      <c r="U929" s="237">
        <v>0.37596891582439745</v>
      </c>
      <c r="V929" s="237">
        <v>2.4594320132949896</v>
      </c>
      <c r="W929" s="237">
        <v>5.7073214835524295</v>
      </c>
      <c r="X929" s="412">
        <v>2.876322086840954</v>
      </c>
      <c r="Y929" s="270">
        <v>0.54696361405779381</v>
      </c>
      <c r="Z929" s="270">
        <v>55.163789341865375</v>
      </c>
      <c r="AA929" s="270">
        <v>21780.983998485211</v>
      </c>
      <c r="AB929" s="270">
        <v>212.34505096048235</v>
      </c>
      <c r="AC929" s="270">
        <v>2.2352947099731009</v>
      </c>
      <c r="AD929" s="270">
        <v>0.65967544752415885</v>
      </c>
      <c r="AE929" s="270">
        <v>1.6953683055825284</v>
      </c>
      <c r="AF929" s="270">
        <v>7.7678639810085201E-2</v>
      </c>
      <c r="AG929" s="270">
        <v>14.819283925935055</v>
      </c>
      <c r="AH929" s="270">
        <v>35.205637970004872</v>
      </c>
      <c r="AI929" s="270">
        <v>4.6129059712162173</v>
      </c>
      <c r="AJ929" s="270">
        <v>9.0841050236379388</v>
      </c>
      <c r="AK929" s="270">
        <v>286.91510799505176</v>
      </c>
      <c r="AL929" s="270">
        <v>22.261434306909372</v>
      </c>
      <c r="AM929" s="270">
        <v>2.7135785017036707</v>
      </c>
      <c r="AN929" s="270">
        <v>111.45787681504684</v>
      </c>
      <c r="AO929" s="270">
        <v>3.3217635531680414</v>
      </c>
      <c r="AP929" s="270">
        <v>1320.1146543302441</v>
      </c>
      <c r="AQ929" s="270">
        <v>0.90835051906799402</v>
      </c>
      <c r="AR929" s="270">
        <v>1.4648081243165094</v>
      </c>
      <c r="AS929" s="270">
        <v>0.16636390656666644</v>
      </c>
      <c r="AT929" s="270">
        <v>0.78755812504609013</v>
      </c>
      <c r="AU929" s="270">
        <v>3.4015075098738148</v>
      </c>
      <c r="AV929" s="270">
        <v>0.13082269107631597</v>
      </c>
      <c r="AW929" s="270">
        <v>0.31508353130711436</v>
      </c>
      <c r="AX929" s="270">
        <v>4.1670528455039331E-2</v>
      </c>
      <c r="AY929" s="270">
        <v>0.25766960768132668</v>
      </c>
      <c r="AZ929" s="270">
        <v>3.8003275238084042E-2</v>
      </c>
      <c r="BA929" s="270">
        <v>15.854127947515966</v>
      </c>
      <c r="BB929" s="270">
        <v>32.024993453898404</v>
      </c>
      <c r="BC929" s="270">
        <v>34.685263838987638</v>
      </c>
      <c r="BD929" s="270">
        <v>51.378795517363955</v>
      </c>
      <c r="BE929" s="270">
        <v>37.792913275088317</v>
      </c>
      <c r="BF929" s="270">
        <v>165.12425788253705</v>
      </c>
      <c r="BG929" s="26"/>
    </row>
    <row r="930" spans="1:59" s="96" customFormat="1" ht="12.75" x14ac:dyDescent="0.2">
      <c r="A930" s="13">
        <v>1.5</v>
      </c>
      <c r="B930" s="279">
        <v>900</v>
      </c>
      <c r="C930" s="408">
        <v>22.6735651306007</v>
      </c>
      <c r="D930" s="408">
        <v>27.148260745433799</v>
      </c>
      <c r="E930" s="408"/>
      <c r="F930" s="408">
        <v>2.6224396006349999</v>
      </c>
      <c r="G930" s="408"/>
      <c r="H930" s="408"/>
      <c r="I930" s="408">
        <v>44.714745295100101</v>
      </c>
      <c r="J930" s="408">
        <v>1.7869790192811601</v>
      </c>
      <c r="K930" s="408"/>
      <c r="L930" s="408"/>
      <c r="M930" s="408"/>
      <c r="N930" s="408"/>
      <c r="O930" s="411">
        <v>1.0540102089491801</v>
      </c>
      <c r="P930" s="417">
        <v>6.6047770797424796</v>
      </c>
      <c r="Q930" s="237">
        <v>70.221256602677499</v>
      </c>
      <c r="R930" s="237">
        <v>0</v>
      </c>
      <c r="S930" s="237">
        <v>16.772029143866952</v>
      </c>
      <c r="T930" s="237">
        <v>1.5429304406384585</v>
      </c>
      <c r="U930" s="237">
        <v>0.35555263646363744</v>
      </c>
      <c r="V930" s="237">
        <v>2.4029179530543079</v>
      </c>
      <c r="W930" s="237">
        <v>5.7767458551384152</v>
      </c>
      <c r="X930" s="412">
        <v>2.9285673681607163</v>
      </c>
      <c r="Y930" s="270">
        <v>0.55682885613924182</v>
      </c>
      <c r="Z930" s="270">
        <v>56.124755484102536</v>
      </c>
      <c r="AA930" s="270">
        <v>22251.524591128138</v>
      </c>
      <c r="AB930" s="270">
        <v>220.19120888604678</v>
      </c>
      <c r="AC930" s="270">
        <v>2.2706286059717642</v>
      </c>
      <c r="AD930" s="270">
        <v>0.67025980695697684</v>
      </c>
      <c r="AE930" s="270">
        <v>1.6995757992349727</v>
      </c>
      <c r="AF930" s="270">
        <v>7.7806653724945177E-2</v>
      </c>
      <c r="AG930" s="270">
        <v>15.138172576800836</v>
      </c>
      <c r="AH930" s="270">
        <v>35.828142894793082</v>
      </c>
      <c r="AI930" s="270">
        <v>4.6753675953399716</v>
      </c>
      <c r="AJ930" s="270">
        <v>9.3502654041603392</v>
      </c>
      <c r="AK930" s="270">
        <v>315.26862166164437</v>
      </c>
      <c r="AL930" s="270">
        <v>22.500044636881253</v>
      </c>
      <c r="AM930" s="270">
        <v>2.7021550775409588</v>
      </c>
      <c r="AN930" s="270">
        <v>111.60409463646825</v>
      </c>
      <c r="AO930" s="270">
        <v>3.3299021223278289</v>
      </c>
      <c r="AP930" s="270">
        <v>1316.6877334151902</v>
      </c>
      <c r="AQ930" s="270">
        <v>0.91376162244339043</v>
      </c>
      <c r="AR930" s="270">
        <v>1.4498284901001732</v>
      </c>
      <c r="AS930" s="270">
        <v>0.164447012605721</v>
      </c>
      <c r="AT930" s="270">
        <v>0.77789583708851906</v>
      </c>
      <c r="AU930" s="270">
        <v>3.3587292624589726</v>
      </c>
      <c r="AV930" s="270">
        <v>0.12916305627765623</v>
      </c>
      <c r="AW930" s="270">
        <v>0.31100832775755</v>
      </c>
      <c r="AX930" s="270">
        <v>4.1125567972045425E-2</v>
      </c>
      <c r="AY930" s="270">
        <v>0.25427946035073867</v>
      </c>
      <c r="AZ930" s="270">
        <v>3.7501598844032619E-2</v>
      </c>
      <c r="BA930" s="270">
        <v>15.646519842668681</v>
      </c>
      <c r="BB930" s="270">
        <v>31.865899070967554</v>
      </c>
      <c r="BC930" s="270">
        <v>34.779496380558399</v>
      </c>
      <c r="BD930" s="270">
        <v>51.530833105978907</v>
      </c>
      <c r="BE930" s="270">
        <v>37.544293626765075</v>
      </c>
      <c r="BF930" s="270">
        <v>163.69146479181111</v>
      </c>
      <c r="BG930" s="26"/>
    </row>
    <row r="931" spans="1:59" s="96" customFormat="1" ht="12.75" x14ac:dyDescent="0.2">
      <c r="A931" s="13">
        <v>1.55000000000001</v>
      </c>
      <c r="B931" s="279">
        <v>900</v>
      </c>
      <c r="C931" s="408">
        <v>22.189224612431399</v>
      </c>
      <c r="D931" s="408">
        <v>27.312034819273599</v>
      </c>
      <c r="E931" s="408"/>
      <c r="F931" s="408">
        <v>2.1329152132229998</v>
      </c>
      <c r="G931" s="408"/>
      <c r="H931" s="408"/>
      <c r="I931" s="408">
        <v>45.2072541360819</v>
      </c>
      <c r="J931" s="408">
        <v>2.10456100769487</v>
      </c>
      <c r="K931" s="408"/>
      <c r="L931" s="408"/>
      <c r="M931" s="408"/>
      <c r="N931" s="408"/>
      <c r="O931" s="411">
        <v>1.05401021129529</v>
      </c>
      <c r="P931" s="417">
        <v>6.7489448245262</v>
      </c>
      <c r="Q931" s="237">
        <v>70.252393923277026</v>
      </c>
      <c r="R931" s="237">
        <v>0</v>
      </c>
      <c r="S931" s="237">
        <v>16.830337185806936</v>
      </c>
      <c r="T931" s="237">
        <v>1.4219443748547951</v>
      </c>
      <c r="U931" s="237">
        <v>0.32913017971559039</v>
      </c>
      <c r="V931" s="237">
        <v>2.3272980691212379</v>
      </c>
      <c r="W931" s="237">
        <v>5.8327683307328533</v>
      </c>
      <c r="X931" s="412">
        <v>3.0061279364915769</v>
      </c>
      <c r="Y931" s="270">
        <v>0.56988021822140733</v>
      </c>
      <c r="Z931" s="270">
        <v>57.402648280634821</v>
      </c>
      <c r="AA931" s="270">
        <v>22840.843914493511</v>
      </c>
      <c r="AB931" s="270">
        <v>228.98815839519048</v>
      </c>
      <c r="AC931" s="270">
        <v>2.3155546650592616</v>
      </c>
      <c r="AD931" s="270">
        <v>0.68423184428880113</v>
      </c>
      <c r="AE931" s="270">
        <v>1.7047349035908501</v>
      </c>
      <c r="AF931" s="270">
        <v>7.7980224921402413E-2</v>
      </c>
      <c r="AG931" s="270">
        <v>15.526610480671016</v>
      </c>
      <c r="AH931" s="270">
        <v>36.593436268732901</v>
      </c>
      <c r="AI931" s="270">
        <v>4.7531696875998666</v>
      </c>
      <c r="AJ931" s="270">
        <v>9.6542623364058109</v>
      </c>
      <c r="AK931" s="270">
        <v>346.05724574891599</v>
      </c>
      <c r="AL931" s="270">
        <v>22.811147825534537</v>
      </c>
      <c r="AM931" s="270">
        <v>2.6979710726693233</v>
      </c>
      <c r="AN931" s="270">
        <v>112.08341894414339</v>
      </c>
      <c r="AO931" s="270">
        <v>3.3463612245420435</v>
      </c>
      <c r="AP931" s="270">
        <v>1314.3496148230092</v>
      </c>
      <c r="AQ931" s="270">
        <v>0.92008920436282504</v>
      </c>
      <c r="AR931" s="270">
        <v>1.4390838254777047</v>
      </c>
      <c r="AS931" s="270">
        <v>0.16302779396883457</v>
      </c>
      <c r="AT931" s="270">
        <v>0.77064706299033459</v>
      </c>
      <c r="AU931" s="270">
        <v>3.3264958096708646</v>
      </c>
      <c r="AV931" s="270">
        <v>0.12791073639719605</v>
      </c>
      <c r="AW931" s="270">
        <v>0.30792477632010823</v>
      </c>
      <c r="AX931" s="270">
        <v>4.0712708296856491E-2</v>
      </c>
      <c r="AY931" s="270">
        <v>0.25170996564499182</v>
      </c>
      <c r="AZ931" s="270">
        <v>3.7121357990123317E-2</v>
      </c>
      <c r="BA931" s="270">
        <v>15.489401826117025</v>
      </c>
      <c r="BB931" s="270">
        <v>31.732753494051735</v>
      </c>
      <c r="BC931" s="270">
        <v>34.745722181992214</v>
      </c>
      <c r="BD931" s="270">
        <v>51.687634484065896</v>
      </c>
      <c r="BE931" s="270">
        <v>37.298526248632804</v>
      </c>
      <c r="BF931" s="270">
        <v>162.61031730091801</v>
      </c>
      <c r="BG931" s="26"/>
    </row>
    <row r="932" spans="1:59" s="96" customFormat="1" ht="12.75" x14ac:dyDescent="0.2">
      <c r="A932" s="13">
        <v>1.6000000000000101</v>
      </c>
      <c r="B932" s="279">
        <v>900</v>
      </c>
      <c r="C932" s="408">
        <v>21.728303682197598</v>
      </c>
      <c r="D932" s="408">
        <v>27.421304432362401</v>
      </c>
      <c r="E932" s="408"/>
      <c r="F932" s="408">
        <v>1.61914826368709</v>
      </c>
      <c r="G932" s="408"/>
      <c r="H932" s="408"/>
      <c r="I932" s="408">
        <v>45.749825853662898</v>
      </c>
      <c r="J932" s="408">
        <v>2.4274075512120499</v>
      </c>
      <c r="K932" s="408"/>
      <c r="L932" s="408"/>
      <c r="M932" s="408"/>
      <c r="N932" s="408"/>
      <c r="O932" s="411">
        <v>1.05401021687786</v>
      </c>
      <c r="P932" s="417">
        <v>6.8921096053322302</v>
      </c>
      <c r="Q932" s="237">
        <v>70.286846657472694</v>
      </c>
      <c r="R932" s="237">
        <v>0</v>
      </c>
      <c r="S932" s="237">
        <v>16.889259585162687</v>
      </c>
      <c r="T932" s="237">
        <v>1.2927992270013826</v>
      </c>
      <c r="U932" s="237">
        <v>0.29983707862128717</v>
      </c>
      <c r="V932" s="237">
        <v>2.2376687695375352</v>
      </c>
      <c r="W932" s="237">
        <v>5.9070518777095993</v>
      </c>
      <c r="X932" s="412">
        <v>3.08653680449481</v>
      </c>
      <c r="Y932" s="270">
        <v>0.58299530080855788</v>
      </c>
      <c r="Z932" s="270">
        <v>58.683713037917016</v>
      </c>
      <c r="AA932" s="270">
        <v>23444.177064752665</v>
      </c>
      <c r="AB932" s="270">
        <v>238.53262553012163</v>
      </c>
      <c r="AC932" s="270">
        <v>2.360816224308417</v>
      </c>
      <c r="AD932" s="270">
        <v>0.69819847977584715</v>
      </c>
      <c r="AE932" s="270">
        <v>1.7097528174743273</v>
      </c>
      <c r="AF932" s="270">
        <v>7.8145349607695452E-2</v>
      </c>
      <c r="AG932" s="270">
        <v>15.925947125948575</v>
      </c>
      <c r="AH932" s="270">
        <v>37.370442879030165</v>
      </c>
      <c r="AI932" s="270">
        <v>4.8310683777187311</v>
      </c>
      <c r="AJ932" s="270">
        <v>9.9766376169426092</v>
      </c>
      <c r="AK932" s="270">
        <v>385.0606678226963</v>
      </c>
      <c r="AL932" s="270">
        <v>23.117128363559992</v>
      </c>
      <c r="AM932" s="270">
        <v>2.6916632257222681</v>
      </c>
      <c r="AN932" s="270">
        <v>112.48192333453892</v>
      </c>
      <c r="AO932" s="270">
        <v>3.3610188912437677</v>
      </c>
      <c r="AP932" s="270">
        <v>1311.671355842429</v>
      </c>
      <c r="AQ932" s="270">
        <v>0.92624639758723604</v>
      </c>
      <c r="AR932" s="270">
        <v>1.427163867151128</v>
      </c>
      <c r="AS932" s="270">
        <v>0.16147542905880327</v>
      </c>
      <c r="AT932" s="270">
        <v>0.76276765294510773</v>
      </c>
      <c r="AU932" s="270">
        <v>3.2915343840917188</v>
      </c>
      <c r="AV932" s="270">
        <v>0.12655342072610712</v>
      </c>
      <c r="AW932" s="270">
        <v>0.30458761286038954</v>
      </c>
      <c r="AX932" s="270">
        <v>4.0266212804886098E-2</v>
      </c>
      <c r="AY932" s="270">
        <v>0.24893198361043617</v>
      </c>
      <c r="AZ932" s="270">
        <v>3.671029930665444E-2</v>
      </c>
      <c r="BA932" s="270">
        <v>15.319411493057725</v>
      </c>
      <c r="BB932" s="270">
        <v>31.59295941681501</v>
      </c>
      <c r="BC932" s="270">
        <v>34.752504330590504</v>
      </c>
      <c r="BD932" s="270">
        <v>51.847357430901489</v>
      </c>
      <c r="BE932" s="270">
        <v>37.054353673256998</v>
      </c>
      <c r="BF932" s="270">
        <v>161.43330938836817</v>
      </c>
      <c r="BG932" s="26"/>
    </row>
    <row r="933" spans="1:59" s="96" customFormat="1" ht="12.75" x14ac:dyDescent="0.2">
      <c r="A933" s="13">
        <v>1.65</v>
      </c>
      <c r="B933" s="279">
        <v>900</v>
      </c>
      <c r="C933" s="408">
        <v>21.261459600229099</v>
      </c>
      <c r="D933" s="408">
        <v>27.704331427419799</v>
      </c>
      <c r="E933" s="408"/>
      <c r="F933" s="408">
        <v>1.10703194334141</v>
      </c>
      <c r="G933" s="408"/>
      <c r="H933" s="408"/>
      <c r="I933" s="408">
        <v>46.140388893553101</v>
      </c>
      <c r="J933" s="408">
        <v>2.73277792929956</v>
      </c>
      <c r="K933" s="408"/>
      <c r="L933" s="408"/>
      <c r="M933" s="408"/>
      <c r="N933" s="408"/>
      <c r="O933" s="411">
        <v>1.05401020615703</v>
      </c>
      <c r="P933" s="417">
        <v>7.0434418303193498</v>
      </c>
      <c r="Q933" s="237">
        <v>70.308238428635846</v>
      </c>
      <c r="R933" s="237">
        <v>0</v>
      </c>
      <c r="S933" s="237">
        <v>16.946962473465828</v>
      </c>
      <c r="T933" s="237">
        <v>1.176489600546242</v>
      </c>
      <c r="U933" s="237">
        <v>0.27150124328867165</v>
      </c>
      <c r="V933" s="237">
        <v>2.1838117018686467</v>
      </c>
      <c r="W933" s="237">
        <v>5.9342042192245961</v>
      </c>
      <c r="X933" s="412">
        <v>3.1787923329701782</v>
      </c>
      <c r="Y933" s="270">
        <v>0.59687693149218446</v>
      </c>
      <c r="Z933" s="270">
        <v>60.03484837363898</v>
      </c>
      <c r="AA933" s="270">
        <v>24085.823717145311</v>
      </c>
      <c r="AB933" s="270">
        <v>248.94333694284904</v>
      </c>
      <c r="AC933" s="270">
        <v>2.4067987288002137</v>
      </c>
      <c r="AD933" s="270">
        <v>0.71286394208636639</v>
      </c>
      <c r="AE933" s="270">
        <v>1.7148941303178387</v>
      </c>
      <c r="AF933" s="270">
        <v>7.8316116868794541E-2</v>
      </c>
      <c r="AG933" s="270">
        <v>16.349620925534921</v>
      </c>
      <c r="AH933" s="270">
        <v>38.191458448702832</v>
      </c>
      <c r="AI933" s="270">
        <v>4.9128076243702665</v>
      </c>
      <c r="AJ933" s="270">
        <v>10.323712949028314</v>
      </c>
      <c r="AK933" s="270">
        <v>433.86268852926929</v>
      </c>
      <c r="AL933" s="270">
        <v>23.444282553508994</v>
      </c>
      <c r="AM933" s="270">
        <v>2.6904252187701156</v>
      </c>
      <c r="AN933" s="270">
        <v>113.01847121549183</v>
      </c>
      <c r="AO933" s="270">
        <v>3.3779860361877261</v>
      </c>
      <c r="AP933" s="270">
        <v>1309.8851165433564</v>
      </c>
      <c r="AQ933" s="270">
        <v>0.93407266359412744</v>
      </c>
      <c r="AR933" s="270">
        <v>1.4191260400581582</v>
      </c>
      <c r="AS933" s="270">
        <v>0.16039914095041602</v>
      </c>
      <c r="AT933" s="270">
        <v>0.75724798753434774</v>
      </c>
      <c r="AU933" s="270">
        <v>3.2669685571779574</v>
      </c>
      <c r="AV933" s="270">
        <v>0.12559878570104188</v>
      </c>
      <c r="AW933" s="270">
        <v>0.302236797874606</v>
      </c>
      <c r="AX933" s="270">
        <v>3.9951530210112052E-2</v>
      </c>
      <c r="AY933" s="270">
        <v>0.24697409993625857</v>
      </c>
      <c r="AZ933" s="270">
        <v>3.6420661270977345E-2</v>
      </c>
      <c r="BA933" s="270">
        <v>15.199878531787615</v>
      </c>
      <c r="BB933" s="270">
        <v>31.465048068054912</v>
      </c>
      <c r="BC933" s="270">
        <v>34.638017371583068</v>
      </c>
      <c r="BD933" s="270">
        <v>51.999303984596267</v>
      </c>
      <c r="BE933" s="270">
        <v>36.806979122930969</v>
      </c>
      <c r="BF933" s="270">
        <v>160.55040239646974</v>
      </c>
      <c r="BG933" s="26"/>
    </row>
    <row r="934" spans="1:59" s="96" customFormat="1" ht="12.75" x14ac:dyDescent="0.2">
      <c r="A934" s="13">
        <v>1.7000000000000199</v>
      </c>
      <c r="B934" s="279">
        <v>900</v>
      </c>
      <c r="C934" s="408">
        <v>20.843959863191099</v>
      </c>
      <c r="D934" s="408">
        <v>28.026208742676602</v>
      </c>
      <c r="E934" s="408"/>
      <c r="F934" s="408">
        <v>0.58467527657584895</v>
      </c>
      <c r="G934" s="408"/>
      <c r="H934" s="408"/>
      <c r="I934" s="408">
        <v>46.465199163562403</v>
      </c>
      <c r="J934" s="408">
        <v>3.0259467457493301</v>
      </c>
      <c r="K934" s="408"/>
      <c r="L934" s="408"/>
      <c r="M934" s="408"/>
      <c r="N934" s="408"/>
      <c r="O934" s="411">
        <v>1.05401020824472</v>
      </c>
      <c r="P934" s="417">
        <v>7.1845202249161098</v>
      </c>
      <c r="Q934" s="237">
        <v>70.313578825580834</v>
      </c>
      <c r="R934" s="237">
        <v>0</v>
      </c>
      <c r="S934" s="237">
        <v>16.992315150074905</v>
      </c>
      <c r="T934" s="237">
        <v>1.0912460687469994</v>
      </c>
      <c r="U934" s="237">
        <v>0.25153425015535325</v>
      </c>
      <c r="V934" s="237">
        <v>2.122578125831164</v>
      </c>
      <c r="W934" s="237">
        <v>5.9488246187472074</v>
      </c>
      <c r="X934" s="412">
        <v>3.279922960863503</v>
      </c>
      <c r="Y934" s="270">
        <v>0.61002108194925408</v>
      </c>
      <c r="Z934" s="270">
        <v>61.307695060449625</v>
      </c>
      <c r="AA934" s="270">
        <v>24708.792552671126</v>
      </c>
      <c r="AB934" s="270">
        <v>259.83314110916098</v>
      </c>
      <c r="AC934" s="270">
        <v>2.4493794142465051</v>
      </c>
      <c r="AD934" s="270">
        <v>0.72664451588834278</v>
      </c>
      <c r="AE934" s="270">
        <v>1.7196623199028316</v>
      </c>
      <c r="AF934" s="270">
        <v>7.8470768043589725E-2</v>
      </c>
      <c r="AG934" s="270">
        <v>16.763850269887307</v>
      </c>
      <c r="AH934" s="270">
        <v>38.985944401588107</v>
      </c>
      <c r="AI934" s="270">
        <v>4.9908450603525552</v>
      </c>
      <c r="AJ934" s="270">
        <v>10.67743884192611</v>
      </c>
      <c r="AK934" s="270">
        <v>497.18127813046448</v>
      </c>
      <c r="AL934" s="270">
        <v>23.755881812043263</v>
      </c>
      <c r="AM934" s="270">
        <v>2.6902393996530414</v>
      </c>
      <c r="AN934" s="270">
        <v>113.52254226586504</v>
      </c>
      <c r="AO934" s="270">
        <v>3.3933484384506021</v>
      </c>
      <c r="AP934" s="270">
        <v>1308.3920282153374</v>
      </c>
      <c r="AQ934" s="270">
        <v>0.94258797317329135</v>
      </c>
      <c r="AR934" s="270">
        <v>1.4125718127154634</v>
      </c>
      <c r="AS934" s="270">
        <v>0.15951581086529115</v>
      </c>
      <c r="AT934" s="270">
        <v>0.75271069891777154</v>
      </c>
      <c r="AU934" s="270">
        <v>3.2467710761184119</v>
      </c>
      <c r="AV934" s="270">
        <v>0.12481388522522842</v>
      </c>
      <c r="AW934" s="270">
        <v>0.30030433422153052</v>
      </c>
      <c r="AX934" s="270">
        <v>3.9692919532949872E-2</v>
      </c>
      <c r="AY934" s="270">
        <v>0.24536548851691628</v>
      </c>
      <c r="AZ934" s="270">
        <v>3.6182745752033868E-2</v>
      </c>
      <c r="BA934" s="270">
        <v>15.101786566605311</v>
      </c>
      <c r="BB934" s="270">
        <v>31.343572231067238</v>
      </c>
      <c r="BC934" s="270">
        <v>34.498278167216377</v>
      </c>
      <c r="BD934" s="270">
        <v>52.14535764460323</v>
      </c>
      <c r="BE934" s="270">
        <v>36.569950375433486</v>
      </c>
      <c r="BF934" s="270">
        <v>159.78472323709298</v>
      </c>
      <c r="BG934" s="26"/>
    </row>
    <row r="935" spans="1:59" s="96" customFormat="1" ht="12.75" x14ac:dyDescent="0.2">
      <c r="A935" s="13">
        <v>1.7500000000000098</v>
      </c>
      <c r="B935" s="279">
        <v>900.00000000001</v>
      </c>
      <c r="C935" s="408">
        <v>20.447018687497199</v>
      </c>
      <c r="D935" s="408">
        <v>28.394303389985399</v>
      </c>
      <c r="E935" s="408"/>
      <c r="F935" s="408">
        <v>3.4435752628724199E-3</v>
      </c>
      <c r="G935" s="408"/>
      <c r="H935" s="408"/>
      <c r="I935" s="408">
        <v>46.775716121379801</v>
      </c>
      <c r="J935" s="408">
        <v>3.3255080194848698</v>
      </c>
      <c r="K935" s="408"/>
      <c r="L935" s="408"/>
      <c r="M935" s="408"/>
      <c r="N935" s="408"/>
      <c r="O935" s="411">
        <v>1.05401020638987</v>
      </c>
      <c r="P935" s="417">
        <v>7.3239943041300197</v>
      </c>
      <c r="Q935" s="237">
        <v>70.31350439887602</v>
      </c>
      <c r="R935" s="237">
        <v>0</v>
      </c>
      <c r="S935" s="237">
        <v>17.013209855031612</v>
      </c>
      <c r="T935" s="237">
        <v>1.0356968793165466</v>
      </c>
      <c r="U935" s="237">
        <v>0.23753118420828553</v>
      </c>
      <c r="V935" s="237">
        <v>2.0548371701090868</v>
      </c>
      <c r="W935" s="237">
        <v>5.9442527891033956</v>
      </c>
      <c r="X935" s="412">
        <v>3.4009677233550564</v>
      </c>
      <c r="Y935" s="270">
        <v>0.62328471495485493</v>
      </c>
      <c r="Z935" s="270">
        <v>62.584400590373249</v>
      </c>
      <c r="AA935" s="270">
        <v>25357.606664593302</v>
      </c>
      <c r="AB935" s="270">
        <v>272.23240541997802</v>
      </c>
      <c r="AC935" s="270">
        <v>2.491447564554115</v>
      </c>
      <c r="AD935" s="270">
        <v>0.74043487096367333</v>
      </c>
      <c r="AE935" s="270">
        <v>1.7244001927125945</v>
      </c>
      <c r="AF935" s="270">
        <v>7.8619361178154337E-2</v>
      </c>
      <c r="AG935" s="270">
        <v>17.199328776632541</v>
      </c>
      <c r="AH935" s="270">
        <v>39.810827735021405</v>
      </c>
      <c r="AI935" s="270">
        <v>5.0705492588564729</v>
      </c>
      <c r="AJ935" s="270">
        <v>11.068117824939922</v>
      </c>
      <c r="AK935" s="270">
        <v>591.7897472365355</v>
      </c>
      <c r="AL935" s="270">
        <v>24.07186212589583</v>
      </c>
      <c r="AM935" s="270">
        <v>2.6901065029613389</v>
      </c>
      <c r="AN935" s="270">
        <v>114.00163314484689</v>
      </c>
      <c r="AO935" s="270">
        <v>3.4075918267194214</v>
      </c>
      <c r="AP935" s="270">
        <v>1306.9017034483936</v>
      </c>
      <c r="AQ935" s="270">
        <v>0.95231624807768089</v>
      </c>
      <c r="AR935" s="270">
        <v>1.4062974300721556</v>
      </c>
      <c r="AS935" s="270">
        <v>0.1586730211651193</v>
      </c>
      <c r="AT935" s="270">
        <v>0.74839193624633227</v>
      </c>
      <c r="AU935" s="270">
        <v>3.2275681092944</v>
      </c>
      <c r="AV935" s="270">
        <v>0.12406793738020383</v>
      </c>
      <c r="AW935" s="270">
        <v>0.29846971166194092</v>
      </c>
      <c r="AX935" s="270">
        <v>3.9447570306805783E-2</v>
      </c>
      <c r="AY935" s="270">
        <v>0.24384000964806551</v>
      </c>
      <c r="AZ935" s="270">
        <v>3.5957185481151344E-2</v>
      </c>
      <c r="BA935" s="270">
        <v>15.008834934731155</v>
      </c>
      <c r="BB935" s="270">
        <v>31.213399522818055</v>
      </c>
      <c r="BC935" s="270">
        <v>34.334919881724709</v>
      </c>
      <c r="BD935" s="270">
        <v>52.294269037862591</v>
      </c>
      <c r="BE935" s="270">
        <v>36.320287598683059</v>
      </c>
      <c r="BF935" s="270">
        <v>159.01651241281203</v>
      </c>
      <c r="BG935" s="26"/>
    </row>
    <row r="936" spans="1:59" s="96" customFormat="1" ht="12.75" x14ac:dyDescent="0.2">
      <c r="A936" s="13">
        <v>1.8</v>
      </c>
      <c r="B936" s="279">
        <v>900</v>
      </c>
      <c r="C936" s="408">
        <v>19.6597962328024</v>
      </c>
      <c r="D936" s="408">
        <v>28.809128942684598</v>
      </c>
      <c r="E936" s="408"/>
      <c r="F936" s="408"/>
      <c r="G936" s="408"/>
      <c r="H936" s="408"/>
      <c r="I936" s="408">
        <v>46.907705389186702</v>
      </c>
      <c r="J936" s="408">
        <v>3.5693592354077999</v>
      </c>
      <c r="K936" s="408"/>
      <c r="L936" s="408"/>
      <c r="M936" s="408"/>
      <c r="N936" s="408"/>
      <c r="O936" s="411">
        <v>1.0540101999183999</v>
      </c>
      <c r="P936" s="417">
        <v>7.61726385996419</v>
      </c>
      <c r="Q936" s="237">
        <v>70.374167861799364</v>
      </c>
      <c r="R936" s="237">
        <v>0</v>
      </c>
      <c r="S936" s="237">
        <v>17.000444787042017</v>
      </c>
      <c r="T936" s="237">
        <v>0.97706702403133439</v>
      </c>
      <c r="U936" s="237">
        <v>0.22176420872505298</v>
      </c>
      <c r="V936" s="237">
        <v>2.0403483656293115</v>
      </c>
      <c r="W936" s="237">
        <v>5.837461561793627</v>
      </c>
      <c r="X936" s="412">
        <v>3.5487461909792914</v>
      </c>
      <c r="Y936" s="270">
        <v>0.64810353531428666</v>
      </c>
      <c r="Z936" s="270">
        <v>65.036637109851526</v>
      </c>
      <c r="AA936" s="270">
        <v>26362.662780692033</v>
      </c>
      <c r="AB936" s="270">
        <v>283.03863769054669</v>
      </c>
      <c r="AC936" s="270">
        <v>2.5712193882515684</v>
      </c>
      <c r="AD936" s="270">
        <v>0.76648366481254515</v>
      </c>
      <c r="AE936" s="270">
        <v>1.7315430529442355</v>
      </c>
      <c r="AF936" s="270">
        <v>7.8910614142431265E-2</v>
      </c>
      <c r="AG936" s="270">
        <v>17.809704312810034</v>
      </c>
      <c r="AH936" s="270">
        <v>41.004813254376543</v>
      </c>
      <c r="AI936" s="270">
        <v>5.1921243654448688</v>
      </c>
      <c r="AJ936" s="270">
        <v>11.462171757242348</v>
      </c>
      <c r="AK936" s="270">
        <v>613.64298135423064</v>
      </c>
      <c r="AL936" s="270">
        <v>24.584518978234783</v>
      </c>
      <c r="AM936" s="270">
        <v>2.7041376895929012</v>
      </c>
      <c r="AN936" s="270">
        <v>115.41233837860592</v>
      </c>
      <c r="AO936" s="270">
        <v>3.4487419531427612</v>
      </c>
      <c r="AP936" s="270">
        <v>1307.5646700167902</v>
      </c>
      <c r="AQ936" s="270">
        <v>0.95652890244226618</v>
      </c>
      <c r="AR936" s="270">
        <v>1.4061561774972209</v>
      </c>
      <c r="AS936" s="270">
        <v>0.15849453966066937</v>
      </c>
      <c r="AT936" s="270">
        <v>0.74713503483462884</v>
      </c>
      <c r="AU936" s="270">
        <v>3.2214521369522617</v>
      </c>
      <c r="AV936" s="270">
        <v>0.12382356770531944</v>
      </c>
      <c r="AW936" s="270">
        <v>0.29783406405433216</v>
      </c>
      <c r="AX936" s="270">
        <v>3.9360239023954136E-2</v>
      </c>
      <c r="AY936" s="270">
        <v>0.24329050111468398</v>
      </c>
      <c r="AZ936" s="270">
        <v>3.5875618523702267E-2</v>
      </c>
      <c r="BA936" s="270">
        <v>14.975717419326964</v>
      </c>
      <c r="BB936" s="270">
        <v>31.19540846629296</v>
      </c>
      <c r="BC936" s="270">
        <v>34.08015563472069</v>
      </c>
      <c r="BD936" s="270">
        <v>52.429753064346521</v>
      </c>
      <c r="BE936" s="270">
        <v>36.175682001448045</v>
      </c>
      <c r="BF936" s="270">
        <v>158.94969499865852</v>
      </c>
      <c r="BG936" s="26"/>
    </row>
    <row r="937" spans="1:59" s="96" customFormat="1" ht="12.75" x14ac:dyDescent="0.2">
      <c r="A937" s="13">
        <v>1.85</v>
      </c>
      <c r="B937" s="279">
        <v>900</v>
      </c>
      <c r="C937" s="408">
        <v>18.9831488354043</v>
      </c>
      <c r="D937" s="408">
        <v>29.1320119313893</v>
      </c>
      <c r="E937" s="408"/>
      <c r="F937" s="408"/>
      <c r="G937" s="408"/>
      <c r="H937" s="408"/>
      <c r="I937" s="408">
        <v>47.041505542772001</v>
      </c>
      <c r="J937" s="408">
        <v>3.7893234722534701</v>
      </c>
      <c r="K937" s="408"/>
      <c r="L937" s="408"/>
      <c r="M937" s="408"/>
      <c r="N937" s="408"/>
      <c r="O937" s="411">
        <v>1.0540102181809501</v>
      </c>
      <c r="P937" s="417">
        <v>7.8887787437825603</v>
      </c>
      <c r="Q937" s="237">
        <v>70.420428780583293</v>
      </c>
      <c r="R937" s="237">
        <v>0</v>
      </c>
      <c r="S937" s="237">
        <v>16.984852865575245</v>
      </c>
      <c r="T937" s="237">
        <v>0.93367329535237553</v>
      </c>
      <c r="U937" s="237">
        <v>0.21060355858981608</v>
      </c>
      <c r="V937" s="237">
        <v>2.0122951702780041</v>
      </c>
      <c r="W937" s="237">
        <v>5.7520727559530531</v>
      </c>
      <c r="X937" s="412">
        <v>3.6860735736682146</v>
      </c>
      <c r="Y937" s="270">
        <v>0.67106577125282674</v>
      </c>
      <c r="Z937" s="270">
        <v>67.303779825573045</v>
      </c>
      <c r="AA937" s="270">
        <v>27291.550234161779</v>
      </c>
      <c r="AB937" s="270">
        <v>292.99385350652335</v>
      </c>
      <c r="AC937" s="270">
        <v>2.6443435745580079</v>
      </c>
      <c r="AD937" s="270">
        <v>0.79039588477954881</v>
      </c>
      <c r="AE937" s="270">
        <v>1.7377181263856352</v>
      </c>
      <c r="AF937" s="270">
        <v>7.9162361832688433E-2</v>
      </c>
      <c r="AG937" s="270">
        <v>18.369459383481015</v>
      </c>
      <c r="AH937" s="270">
        <v>42.088730396280688</v>
      </c>
      <c r="AI937" s="270">
        <v>5.3013652264369293</v>
      </c>
      <c r="AJ937" s="270">
        <v>11.822783270189365</v>
      </c>
      <c r="AK937" s="270">
        <v>633.18140558490438</v>
      </c>
      <c r="AL937" s="270">
        <v>25.041796831647979</v>
      </c>
      <c r="AM937" s="270">
        <v>2.7157056965382669</v>
      </c>
      <c r="AN937" s="270">
        <v>116.63784292871105</v>
      </c>
      <c r="AO937" s="270">
        <v>3.4847845472919237</v>
      </c>
      <c r="AP937" s="270">
        <v>1308.0321907655959</v>
      </c>
      <c r="AQ937" s="270">
        <v>0.959930797309131</v>
      </c>
      <c r="AR937" s="270">
        <v>1.4055740894601698</v>
      </c>
      <c r="AS937" s="270">
        <v>0.1582851826423142</v>
      </c>
      <c r="AT937" s="270">
        <v>0.74577949177201119</v>
      </c>
      <c r="AU937" s="270">
        <v>3.2149865009513037</v>
      </c>
      <c r="AV937" s="270">
        <v>0.12356675030213986</v>
      </c>
      <c r="AW937" s="270">
        <v>0.2971733393853907</v>
      </c>
      <c r="AX937" s="270">
        <v>3.9269899989355921E-2</v>
      </c>
      <c r="AY937" s="270">
        <v>0.24272313698168724</v>
      </c>
      <c r="AZ937" s="270">
        <v>3.5791431022701797E-2</v>
      </c>
      <c r="BA937" s="270">
        <v>14.941386318129561</v>
      </c>
      <c r="BB937" s="270">
        <v>31.18166254141298</v>
      </c>
      <c r="BC937" s="270">
        <v>33.887451164997621</v>
      </c>
      <c r="BD937" s="270">
        <v>52.552458022968239</v>
      </c>
      <c r="BE937" s="270">
        <v>36.057690466482725</v>
      </c>
      <c r="BF937" s="270">
        <v>158.86412700683968</v>
      </c>
      <c r="BG937" s="26"/>
    </row>
    <row r="938" spans="1:59" s="96" customFormat="1" ht="12.75" x14ac:dyDescent="0.2">
      <c r="A938" s="13">
        <v>1.9000000000000099</v>
      </c>
      <c r="B938" s="279">
        <v>900</v>
      </c>
      <c r="C938" s="408">
        <v>18.2283427691235</v>
      </c>
      <c r="D938" s="408">
        <v>29.5411780832791</v>
      </c>
      <c r="E938" s="408"/>
      <c r="F938" s="408"/>
      <c r="G938" s="408"/>
      <c r="H938" s="408"/>
      <c r="I938" s="408">
        <v>47.158839843355899</v>
      </c>
      <c r="J938" s="408">
        <v>4.0176290919362101</v>
      </c>
      <c r="K938" s="408"/>
      <c r="L938" s="408"/>
      <c r="M938" s="408"/>
      <c r="N938" s="408"/>
      <c r="O938" s="411">
        <v>1.0540102123052</v>
      </c>
      <c r="P938" s="417">
        <v>8.2154400822692004</v>
      </c>
      <c r="Q938" s="237">
        <v>70.481590271705656</v>
      </c>
      <c r="R938" s="237">
        <v>0</v>
      </c>
      <c r="S938" s="237">
        <v>16.937367658214448</v>
      </c>
      <c r="T938" s="237">
        <v>0.91182348773265975</v>
      </c>
      <c r="U938" s="237">
        <v>0.20210089074770174</v>
      </c>
      <c r="V938" s="237">
        <v>2.0077255664704929</v>
      </c>
      <c r="W938" s="237">
        <v>5.6070225004237111</v>
      </c>
      <c r="X938" s="412">
        <v>3.8523696247053465</v>
      </c>
      <c r="Y938" s="270">
        <v>0.69867447953860262</v>
      </c>
      <c r="Z938" s="270">
        <v>70.025083249718946</v>
      </c>
      <c r="AA938" s="270">
        <v>28407.898377177877</v>
      </c>
      <c r="AB938" s="270">
        <v>304.95438634839462</v>
      </c>
      <c r="AC938" s="270">
        <v>2.7303762219320959</v>
      </c>
      <c r="AD938" s="270">
        <v>0.81886211181604318</v>
      </c>
      <c r="AE938" s="270">
        <v>1.7446674092451595</v>
      </c>
      <c r="AF938" s="270">
        <v>7.944555012110141E-2</v>
      </c>
      <c r="AG938" s="270">
        <v>19.036450315231288</v>
      </c>
      <c r="AH938" s="270">
        <v>43.366904525884337</v>
      </c>
      <c r="AI938" s="270">
        <v>5.4286096686633059</v>
      </c>
      <c r="AJ938" s="270">
        <v>12.252761740131609</v>
      </c>
      <c r="AK938" s="270">
        <v>656.46745695632046</v>
      </c>
      <c r="AL938" s="270">
        <v>25.573548677787311</v>
      </c>
      <c r="AM938" s="270">
        <v>2.7296899935044689</v>
      </c>
      <c r="AN938" s="270">
        <v>118.06074617163505</v>
      </c>
      <c r="AO938" s="270">
        <v>3.5261309102240972</v>
      </c>
      <c r="AP938" s="270">
        <v>1308.7195315725053</v>
      </c>
      <c r="AQ938" s="270">
        <v>0.96406420612228272</v>
      </c>
      <c r="AR938" s="270">
        <v>1.4056513820755119</v>
      </c>
      <c r="AS938" s="270">
        <v>0.15814075778491643</v>
      </c>
      <c r="AT938" s="270">
        <v>0.74471034967171368</v>
      </c>
      <c r="AU938" s="270">
        <v>3.2097290350012919</v>
      </c>
      <c r="AV938" s="270">
        <v>0.12335604962757983</v>
      </c>
      <c r="AW938" s="270">
        <v>0.29662226974552103</v>
      </c>
      <c r="AX938" s="270">
        <v>3.9194011761662616E-2</v>
      </c>
      <c r="AY938" s="270">
        <v>0.24224520157380597</v>
      </c>
      <c r="AZ938" s="270">
        <v>3.5720476335864317E-2</v>
      </c>
      <c r="BA938" s="270">
        <v>14.912633614096586</v>
      </c>
      <c r="BB938" s="270">
        <v>31.164616067385086</v>
      </c>
      <c r="BC938" s="270">
        <v>33.640995388225875</v>
      </c>
      <c r="BD938" s="270">
        <v>52.680713283950908</v>
      </c>
      <c r="BE938" s="270">
        <v>35.92018605164774</v>
      </c>
      <c r="BF938" s="270">
        <v>158.81558508881656</v>
      </c>
      <c r="BG938" s="26"/>
    </row>
    <row r="939" spans="1:59" s="96" customFormat="1" ht="12.75" x14ac:dyDescent="0.2">
      <c r="A939" s="13">
        <v>1.95</v>
      </c>
      <c r="B939" s="279">
        <v>900</v>
      </c>
      <c r="C939" s="408">
        <v>17.6140256703899</v>
      </c>
      <c r="D939" s="408">
        <v>29.873409488079101</v>
      </c>
      <c r="E939" s="408"/>
      <c r="F939" s="408"/>
      <c r="G939" s="408"/>
      <c r="H939" s="408"/>
      <c r="I939" s="408">
        <v>47.2491809469632</v>
      </c>
      <c r="J939" s="408">
        <v>4.2093736708878904</v>
      </c>
      <c r="K939" s="408"/>
      <c r="L939" s="408"/>
      <c r="M939" s="408"/>
      <c r="N939" s="408"/>
      <c r="O939" s="411">
        <v>1.05401022367998</v>
      </c>
      <c r="P939" s="417">
        <v>8.5019658598838994</v>
      </c>
      <c r="Q939" s="237">
        <v>70.521466922562354</v>
      </c>
      <c r="R939" s="237">
        <v>0</v>
      </c>
      <c r="S939" s="237">
        <v>16.906278646190014</v>
      </c>
      <c r="T939" s="237">
        <v>0.88994191595243455</v>
      </c>
      <c r="U939" s="237">
        <v>0.19533724407294265</v>
      </c>
      <c r="V939" s="237">
        <v>2.0023266257404915</v>
      </c>
      <c r="W939" s="237">
        <v>5.4854367172173433</v>
      </c>
      <c r="X939" s="412">
        <v>3.9992119282644145</v>
      </c>
      <c r="Y939" s="270">
        <v>0.72287952735196337</v>
      </c>
      <c r="Z939" s="270">
        <v>72.407889447699858</v>
      </c>
      <c r="AA939" s="270">
        <v>29386.214506350207</v>
      </c>
      <c r="AB939" s="270">
        <v>315.43443045554534</v>
      </c>
      <c r="AC939" s="270">
        <v>2.8046562346025121</v>
      </c>
      <c r="AD939" s="270">
        <v>0.84359552385114867</v>
      </c>
      <c r="AE939" s="270">
        <v>1.750366375826707</v>
      </c>
      <c r="AF939" s="270">
        <v>7.9677697628863273E-2</v>
      </c>
      <c r="AG939" s="270">
        <v>19.616303028930368</v>
      </c>
      <c r="AH939" s="270">
        <v>44.466812407323111</v>
      </c>
      <c r="AI939" s="270">
        <v>5.5369388630374017</v>
      </c>
      <c r="AJ939" s="270">
        <v>12.626615771741031</v>
      </c>
      <c r="AK939" s="270">
        <v>676.7268754069604</v>
      </c>
      <c r="AL939" s="270">
        <v>26.02430786988787</v>
      </c>
      <c r="AM939" s="270">
        <v>2.7414013510799928</v>
      </c>
      <c r="AN939" s="270">
        <v>119.25126406646154</v>
      </c>
      <c r="AO939" s="270">
        <v>3.5606771220508988</v>
      </c>
      <c r="AP939" s="270">
        <v>1309.3173888680108</v>
      </c>
      <c r="AQ939" s="270">
        <v>0.96753356165977067</v>
      </c>
      <c r="AR939" s="270">
        <v>1.4058515175582917</v>
      </c>
      <c r="AS939" s="270">
        <v>0.15803939886057514</v>
      </c>
      <c r="AT939" s="270">
        <v>0.74391931190507266</v>
      </c>
      <c r="AU939" s="270">
        <v>3.2057968545975015</v>
      </c>
      <c r="AV939" s="270">
        <v>0.12319797317879196</v>
      </c>
      <c r="AW939" s="270">
        <v>0.29620645950514268</v>
      </c>
      <c r="AX939" s="270">
        <v>3.9136602418720842E-2</v>
      </c>
      <c r="AY939" s="270">
        <v>0.24188324591905372</v>
      </c>
      <c r="AZ939" s="270">
        <v>3.5666720983889975E-2</v>
      </c>
      <c r="BA939" s="270">
        <v>14.890891679629064</v>
      </c>
      <c r="BB939" s="270">
        <v>31.153039840396389</v>
      </c>
      <c r="BC939" s="270">
        <v>33.444476334666298</v>
      </c>
      <c r="BD939" s="270">
        <v>52.788869713098244</v>
      </c>
      <c r="BE939" s="270">
        <v>35.811664161336708</v>
      </c>
      <c r="BF939" s="270">
        <v>158.79013681413483</v>
      </c>
      <c r="BG939" s="26"/>
    </row>
    <row r="940" spans="1:59" s="96" customFormat="1" ht="12.75" x14ac:dyDescent="0.2">
      <c r="A940" s="13">
        <v>2</v>
      </c>
      <c r="B940" s="279">
        <v>900</v>
      </c>
      <c r="C940" s="408">
        <v>16.9631441352637</v>
      </c>
      <c r="D940" s="408">
        <v>30.217820732285901</v>
      </c>
      <c r="E940" s="408"/>
      <c r="F940" s="408"/>
      <c r="G940" s="408"/>
      <c r="H940" s="408"/>
      <c r="I940" s="408">
        <v>47.354150821506302</v>
      </c>
      <c r="J940" s="408">
        <v>4.4108740957506098</v>
      </c>
      <c r="K940" s="408"/>
      <c r="L940" s="408"/>
      <c r="M940" s="408"/>
      <c r="N940" s="408"/>
      <c r="O940" s="411">
        <v>1.0540102151935</v>
      </c>
      <c r="P940" s="417">
        <v>8.8281889702606495</v>
      </c>
      <c r="Q940" s="237">
        <v>70.58146270692292</v>
      </c>
      <c r="R940" s="237">
        <v>0</v>
      </c>
      <c r="S940" s="237">
        <v>16.874532333008531</v>
      </c>
      <c r="T940" s="237">
        <v>0.85072039536678212</v>
      </c>
      <c r="U940" s="237">
        <v>0.18484172506098329</v>
      </c>
      <c r="V940" s="237">
        <v>1.987407194604041</v>
      </c>
      <c r="W940" s="237">
        <v>5.353513916885615</v>
      </c>
      <c r="X940" s="412">
        <v>4.1675217281511348</v>
      </c>
      <c r="Y940" s="270">
        <v>0.75042566196656846</v>
      </c>
      <c r="Z940" s="270">
        <v>75.116369445476963</v>
      </c>
      <c r="AA940" s="270">
        <v>30499.094051537282</v>
      </c>
      <c r="AB940" s="270">
        <v>327.3546460515052</v>
      </c>
      <c r="AC940" s="270">
        <v>2.8879985312174163</v>
      </c>
      <c r="AD940" s="270">
        <v>0.87148609266126231</v>
      </c>
      <c r="AE940" s="270">
        <v>1.7564423417245156</v>
      </c>
      <c r="AF940" s="270">
        <v>7.9924942178882366E-2</v>
      </c>
      <c r="AG940" s="270">
        <v>20.270446206691229</v>
      </c>
      <c r="AH940" s="270">
        <v>45.694149988264861</v>
      </c>
      <c r="AI940" s="270">
        <v>5.6564309433801805</v>
      </c>
      <c r="AJ940" s="270">
        <v>13.04835668403844</v>
      </c>
      <c r="AK940" s="270">
        <v>699.60507598548304</v>
      </c>
      <c r="AL940" s="270">
        <v>26.51855219924424</v>
      </c>
      <c r="AM940" s="270">
        <v>2.75358498543849</v>
      </c>
      <c r="AN940" s="270">
        <v>120.52970442577035</v>
      </c>
      <c r="AO940" s="270">
        <v>3.5978564486265299</v>
      </c>
      <c r="AP940" s="270">
        <v>1309.8948960114549</v>
      </c>
      <c r="AQ940" s="270">
        <v>0.97112375730176381</v>
      </c>
      <c r="AR940" s="270">
        <v>1.4058378662717321</v>
      </c>
      <c r="AS940" s="270">
        <v>0.15790526322275045</v>
      </c>
      <c r="AT940" s="270">
        <v>0.74295198223858483</v>
      </c>
      <c r="AU940" s="270">
        <v>3.2010678013705256</v>
      </c>
      <c r="AV940" s="270">
        <v>0.12300877538601042</v>
      </c>
      <c r="AW940" s="270">
        <v>0.29571320205801754</v>
      </c>
      <c r="AX940" s="270">
        <v>3.9068769958395456E-2</v>
      </c>
      <c r="AY940" s="270">
        <v>0.24145627250439589</v>
      </c>
      <c r="AZ940" s="270">
        <v>3.5603337549411661E-2</v>
      </c>
      <c r="BA940" s="270">
        <v>14.86517425556903</v>
      </c>
      <c r="BB940" s="270">
        <v>31.139337766746639</v>
      </c>
      <c r="BC940" s="270">
        <v>33.243222578201021</v>
      </c>
      <c r="BD940" s="270">
        <v>52.902990122230136</v>
      </c>
      <c r="BE940" s="270">
        <v>35.696539436851445</v>
      </c>
      <c r="BF940" s="270">
        <v>158.7447012008642</v>
      </c>
      <c r="BG940" s="26"/>
    </row>
    <row r="941" spans="1:59" s="96" customFormat="1" ht="12.75" x14ac:dyDescent="0.2">
      <c r="A941" s="13">
        <v>2.0499999999999998</v>
      </c>
      <c r="B941" s="279">
        <v>900</v>
      </c>
      <c r="C941" s="408">
        <v>16.312262386899199</v>
      </c>
      <c r="D941" s="408">
        <v>30.562231819655999</v>
      </c>
      <c r="E941" s="408"/>
      <c r="F941" s="408"/>
      <c r="G941" s="408"/>
      <c r="H941" s="408"/>
      <c r="I941" s="408">
        <v>47.459121059659601</v>
      </c>
      <c r="J941" s="408">
        <v>4.6123745252720303</v>
      </c>
      <c r="K941" s="408"/>
      <c r="L941" s="408"/>
      <c r="M941" s="408"/>
      <c r="N941" s="408"/>
      <c r="O941" s="411">
        <v>1.05401020851312</v>
      </c>
      <c r="P941" s="417">
        <v>9.1804461353732201</v>
      </c>
      <c r="Q941" s="237">
        <v>70.646727826195729</v>
      </c>
      <c r="R941" s="237">
        <v>0</v>
      </c>
      <c r="S941" s="237">
        <v>16.839999625635631</v>
      </c>
      <c r="T941" s="237">
        <v>0.80805257699789845</v>
      </c>
      <c r="U941" s="237">
        <v>0.17342397562925449</v>
      </c>
      <c r="V941" s="237">
        <v>1.971177056845276</v>
      </c>
      <c r="W941" s="237">
        <v>5.209998231747651</v>
      </c>
      <c r="X941" s="412">
        <v>4.3506207069485452</v>
      </c>
      <c r="Y941" s="270">
        <v>0.78015432677787433</v>
      </c>
      <c r="Z941" s="270">
        <v>78.035350478441245</v>
      </c>
      <c r="AA941" s="270">
        <v>31699.583118505758</v>
      </c>
      <c r="AB941" s="270">
        <v>340.21117501811676</v>
      </c>
      <c r="AC941" s="270">
        <v>2.9764457031163793</v>
      </c>
      <c r="AD941" s="270">
        <v>0.90128393921600103</v>
      </c>
      <c r="AE941" s="270">
        <v>1.7625606361820434</v>
      </c>
      <c r="AF941" s="270">
        <v>8.0173725884841271E-2</v>
      </c>
      <c r="AG941" s="270">
        <v>20.969721956829961</v>
      </c>
      <c r="AH941" s="270">
        <v>46.991163091734705</v>
      </c>
      <c r="AI941" s="270">
        <v>5.7811943112811939</v>
      </c>
      <c r="AJ941" s="270">
        <v>13.499244361238128</v>
      </c>
      <c r="AK941" s="270">
        <v>724.08430391310912</v>
      </c>
      <c r="AL941" s="270">
        <v>27.031933117668842</v>
      </c>
      <c r="AM941" s="270">
        <v>2.7658773909252763</v>
      </c>
      <c r="AN941" s="270">
        <v>121.83585309506852</v>
      </c>
      <c r="AO941" s="270">
        <v>3.6358204000634853</v>
      </c>
      <c r="AP941" s="270">
        <v>1310.4729094842971</v>
      </c>
      <c r="AQ941" s="270">
        <v>0.9747406933625411</v>
      </c>
      <c r="AR941" s="270">
        <v>1.4058242072120646</v>
      </c>
      <c r="AS941" s="270">
        <v>0.15777135408767179</v>
      </c>
      <c r="AT941" s="270">
        <v>0.74198716000602027</v>
      </c>
      <c r="AU941" s="270">
        <v>3.1963526579004742</v>
      </c>
      <c r="AV941" s="270">
        <v>0.12282015696490418</v>
      </c>
      <c r="AW941" s="270">
        <v>0.29522158259786069</v>
      </c>
      <c r="AX941" s="270">
        <v>3.9001171951769893E-2</v>
      </c>
      <c r="AY941" s="270">
        <v>0.24103080210213365</v>
      </c>
      <c r="AZ941" s="270">
        <v>3.5540178738254227E-2</v>
      </c>
      <c r="BA941" s="270">
        <v>14.839545403383365</v>
      </c>
      <c r="BB941" s="270">
        <v>31.125647684920082</v>
      </c>
      <c r="BC941" s="270">
        <v>33.044376534290791</v>
      </c>
      <c r="BD941" s="270">
        <v>53.017605020565142</v>
      </c>
      <c r="BE941" s="270">
        <v>35.582152461717321</v>
      </c>
      <c r="BF941" s="270">
        <v>158.69929090918018</v>
      </c>
      <c r="BG941" s="26"/>
    </row>
    <row r="942" spans="1:59" s="96" customFormat="1" ht="12.75" x14ac:dyDescent="0.2">
      <c r="A942" s="13">
        <v>2.1</v>
      </c>
      <c r="B942" s="279">
        <v>900</v>
      </c>
      <c r="C942" s="408">
        <v>15.7310084227371</v>
      </c>
      <c r="D942" s="408">
        <v>30.897804321974998</v>
      </c>
      <c r="E942" s="408"/>
      <c r="F942" s="408"/>
      <c r="G942" s="408"/>
      <c r="H942" s="408"/>
      <c r="I942" s="408">
        <v>47.530391119950103</v>
      </c>
      <c r="J942" s="408">
        <v>4.7867859141270603</v>
      </c>
      <c r="K942" s="408"/>
      <c r="L942" s="408"/>
      <c r="M942" s="408"/>
      <c r="N942" s="408"/>
      <c r="O942" s="411">
        <v>1.0540102212108</v>
      </c>
      <c r="P942" s="417">
        <v>9.5196606211091499</v>
      </c>
      <c r="Q942" s="237">
        <v>70.690194495252868</v>
      </c>
      <c r="R942" s="237">
        <v>0</v>
      </c>
      <c r="S942" s="237">
        <v>16.784223513906944</v>
      </c>
      <c r="T942" s="237">
        <v>0.80588374596763224</v>
      </c>
      <c r="U942" s="237">
        <v>0.17032228083305645</v>
      </c>
      <c r="V942" s="237">
        <v>1.9852643325531254</v>
      </c>
      <c r="W942" s="237">
        <v>5.0358241137275623</v>
      </c>
      <c r="X942" s="412">
        <v>4.5282875177588178</v>
      </c>
      <c r="Y942" s="270">
        <v>0.8087631583255831</v>
      </c>
      <c r="Z942" s="270">
        <v>80.839395402385904</v>
      </c>
      <c r="AA942" s="270">
        <v>32854.27765043723</v>
      </c>
      <c r="AB942" s="270">
        <v>352.57348043526321</v>
      </c>
      <c r="AC942" s="270">
        <v>3.0597089046974886</v>
      </c>
      <c r="AD942" s="270">
        <v>0.92965244717987616</v>
      </c>
      <c r="AE942" s="270">
        <v>1.7680672808629925</v>
      </c>
      <c r="AF942" s="270">
        <v>8.039760948398382E-2</v>
      </c>
      <c r="AG942" s="270">
        <v>21.636082948729616</v>
      </c>
      <c r="AH942" s="270">
        <v>48.21361255330936</v>
      </c>
      <c r="AI942" s="270">
        <v>5.8973840061373668</v>
      </c>
      <c r="AJ942" s="270">
        <v>13.929156229240608</v>
      </c>
      <c r="AK942" s="270">
        <v>747.4197050231877</v>
      </c>
      <c r="AL942" s="270">
        <v>27.509122075619878</v>
      </c>
      <c r="AM942" s="270">
        <v>2.7777005704478497</v>
      </c>
      <c r="AN942" s="270">
        <v>123.04735482698894</v>
      </c>
      <c r="AO942" s="270">
        <v>3.6706894529408296</v>
      </c>
      <c r="AP942" s="270">
        <v>1311.1147435743057</v>
      </c>
      <c r="AQ942" s="270">
        <v>0.97823992253097847</v>
      </c>
      <c r="AR942" s="270">
        <v>1.406338544284754</v>
      </c>
      <c r="AS942" s="270">
        <v>0.15771518697543163</v>
      </c>
      <c r="AT942" s="270">
        <v>0.74143749876336007</v>
      </c>
      <c r="AU942" s="270">
        <v>3.1935126601585853</v>
      </c>
      <c r="AV942" s="270">
        <v>0.12270476750353405</v>
      </c>
      <c r="AW942" s="270">
        <v>0.29491228461081459</v>
      </c>
      <c r="AX942" s="270">
        <v>3.8958128280999788E-2</v>
      </c>
      <c r="AY942" s="270">
        <v>0.24075858947177034</v>
      </c>
      <c r="AZ942" s="270">
        <v>3.5499727034079671E-2</v>
      </c>
      <c r="BA942" s="270">
        <v>14.823295178380778</v>
      </c>
      <c r="BB942" s="270">
        <v>31.114127047128463</v>
      </c>
      <c r="BC942" s="270">
        <v>32.850898489131453</v>
      </c>
      <c r="BD942" s="270">
        <v>53.117361485742691</v>
      </c>
      <c r="BE942" s="270">
        <v>35.478672401193393</v>
      </c>
      <c r="BF942" s="270">
        <v>158.69648646841884</v>
      </c>
      <c r="BG942" s="26"/>
    </row>
    <row r="943" spans="1:59" s="96" customFormat="1" ht="12.75" x14ac:dyDescent="0.2">
      <c r="A943" s="13">
        <v>2.15</v>
      </c>
      <c r="B943" s="279">
        <v>900</v>
      </c>
      <c r="C943" s="408">
        <v>15.154698497594699</v>
      </c>
      <c r="D943" s="408">
        <v>31.2166018217413</v>
      </c>
      <c r="E943" s="408"/>
      <c r="F943" s="408"/>
      <c r="G943" s="408"/>
      <c r="H943" s="408"/>
      <c r="I943" s="408">
        <v>47.615058027297898</v>
      </c>
      <c r="J943" s="408">
        <v>4.9596314293488604</v>
      </c>
      <c r="K943" s="408"/>
      <c r="L943" s="408"/>
      <c r="M943" s="408"/>
      <c r="N943" s="408"/>
      <c r="O943" s="411">
        <v>1.05401022401722</v>
      </c>
      <c r="P943" s="417">
        <v>9.8816778564499508</v>
      </c>
      <c r="Q943" s="237">
        <v>70.757698414735557</v>
      </c>
      <c r="R943" s="237">
        <v>0</v>
      </c>
      <c r="S943" s="237">
        <v>16.732800789306371</v>
      </c>
      <c r="T943" s="237">
        <v>0.77859932716170566</v>
      </c>
      <c r="U943" s="237">
        <v>0.16380577149966546</v>
      </c>
      <c r="V943" s="237">
        <v>1.9824712531728361</v>
      </c>
      <c r="W943" s="237">
        <v>4.8652502230654946</v>
      </c>
      <c r="X943" s="412">
        <v>4.7193742210583727</v>
      </c>
      <c r="Y943" s="270">
        <v>0.83928024197763396</v>
      </c>
      <c r="Z943" s="270">
        <v>83.826590841776252</v>
      </c>
      <c r="AA943" s="270">
        <v>34085.394612272401</v>
      </c>
      <c r="AB943" s="270">
        <v>365.75263189528192</v>
      </c>
      <c r="AC943" s="270">
        <v>3.1472169950211302</v>
      </c>
      <c r="AD943" s="270">
        <v>0.95960556409363928</v>
      </c>
      <c r="AE943" s="270">
        <v>1.7735567135137809</v>
      </c>
      <c r="AF943" s="270">
        <v>8.0620536069963888E-2</v>
      </c>
      <c r="AG943" s="270">
        <v>22.339944734031633</v>
      </c>
      <c r="AH943" s="270">
        <v>49.489409322668635</v>
      </c>
      <c r="AI943" s="270">
        <v>6.0171773547685294</v>
      </c>
      <c r="AJ943" s="270">
        <v>14.383209968759196</v>
      </c>
      <c r="AK943" s="270">
        <v>772.09868270252991</v>
      </c>
      <c r="AL943" s="270">
        <v>27.997741859564059</v>
      </c>
      <c r="AM943" s="270">
        <v>2.7890224624197453</v>
      </c>
      <c r="AN943" s="270">
        <v>124.25818114857317</v>
      </c>
      <c r="AO943" s="270">
        <v>3.7056942256512224</v>
      </c>
      <c r="AP943" s="270">
        <v>1311.6690601127041</v>
      </c>
      <c r="AQ943" s="270">
        <v>0.98156772119248936</v>
      </c>
      <c r="AR943" s="270">
        <v>1.4065123804639912</v>
      </c>
      <c r="AS943" s="270">
        <v>0.15761946487325174</v>
      </c>
      <c r="AT943" s="270">
        <v>0.7406979252509257</v>
      </c>
      <c r="AU943" s="270">
        <v>3.1898466363754481</v>
      </c>
      <c r="AV943" s="270">
        <v>0.12255752426744204</v>
      </c>
      <c r="AW943" s="270">
        <v>0.29452571075502137</v>
      </c>
      <c r="AX943" s="270">
        <v>3.890481042187003E-2</v>
      </c>
      <c r="AY943" s="270">
        <v>0.2404226101434313</v>
      </c>
      <c r="AZ943" s="270">
        <v>3.5449843353046968E-2</v>
      </c>
      <c r="BA943" s="270">
        <v>14.803108881476597</v>
      </c>
      <c r="BB943" s="270">
        <v>31.101242253710073</v>
      </c>
      <c r="BC943" s="270">
        <v>32.669654844881023</v>
      </c>
      <c r="BD943" s="270">
        <v>53.216538702845256</v>
      </c>
      <c r="BE943" s="270">
        <v>35.376401443346218</v>
      </c>
      <c r="BF943" s="270">
        <v>158.66756543004317</v>
      </c>
      <c r="BG943" s="26"/>
    </row>
    <row r="944" spans="1:59" s="96" customFormat="1" ht="12.75" x14ac:dyDescent="0.2">
      <c r="A944" s="13">
        <v>2.2000000000000002</v>
      </c>
      <c r="B944" s="279">
        <v>900</v>
      </c>
      <c r="C944" s="408">
        <v>14.5649651121592</v>
      </c>
      <c r="D944" s="408">
        <v>31.547249097475301</v>
      </c>
      <c r="E944" s="408"/>
      <c r="F944" s="408"/>
      <c r="G944" s="408"/>
      <c r="H944" s="408"/>
      <c r="I944" s="408">
        <v>47.699466801208501</v>
      </c>
      <c r="J944" s="408">
        <v>5.1343087782321204</v>
      </c>
      <c r="K944" s="408"/>
      <c r="L944" s="408"/>
      <c r="M944" s="408"/>
      <c r="N944" s="408"/>
      <c r="O944" s="411">
        <v>1.0540102109248899</v>
      </c>
      <c r="P944" s="417">
        <v>10.2817862550333</v>
      </c>
      <c r="Q944" s="237">
        <v>70.834386647416892</v>
      </c>
      <c r="R944" s="237">
        <v>0</v>
      </c>
      <c r="S944" s="237">
        <v>16.664465652224916</v>
      </c>
      <c r="T944" s="237">
        <v>0.75939332846292862</v>
      </c>
      <c r="U944" s="237">
        <v>0.15802896147442208</v>
      </c>
      <c r="V944" s="237">
        <v>1.9846407490611839</v>
      </c>
      <c r="W944" s="237">
        <v>4.6667252030825157</v>
      </c>
      <c r="X944" s="412">
        <v>4.9323594582771362</v>
      </c>
      <c r="Y944" s="270">
        <v>0.87298730338795172</v>
      </c>
      <c r="Z944" s="270">
        <v>87.120636578615546</v>
      </c>
      <c r="AA944" s="270">
        <v>35444.474391558942</v>
      </c>
      <c r="AB944" s="270">
        <v>380.29861953006014</v>
      </c>
      <c r="AC944" s="270">
        <v>3.2420232136816316</v>
      </c>
      <c r="AD944" s="270">
        <v>0.99231743537401507</v>
      </c>
      <c r="AE944" s="270">
        <v>1.7792099959408068</v>
      </c>
      <c r="AF944" s="270">
        <v>8.0849961490557551E-2</v>
      </c>
      <c r="AG944" s="270">
        <v>23.109157214469782</v>
      </c>
      <c r="AH944" s="270">
        <v>50.86655568082886</v>
      </c>
      <c r="AI944" s="270">
        <v>6.1448627034048107</v>
      </c>
      <c r="AJ944" s="270">
        <v>14.879518201593706</v>
      </c>
      <c r="AK944" s="270">
        <v>799.09381211490006</v>
      </c>
      <c r="AL944" s="270">
        <v>28.516030689521742</v>
      </c>
      <c r="AM944" s="270">
        <v>2.8007668649147464</v>
      </c>
      <c r="AN944" s="270">
        <v>125.52376822889218</v>
      </c>
      <c r="AO944" s="270">
        <v>3.7422154079176186</v>
      </c>
      <c r="AP944" s="270">
        <v>1312.2471099216837</v>
      </c>
      <c r="AQ944" s="270">
        <v>0.9850157549538805</v>
      </c>
      <c r="AR944" s="270">
        <v>1.4067388414355635</v>
      </c>
      <c r="AS944" s="270">
        <v>0.15752757255865915</v>
      </c>
      <c r="AT944" s="270">
        <v>0.73997209796804397</v>
      </c>
      <c r="AU944" s="270">
        <v>3.1862337683694877</v>
      </c>
      <c r="AV944" s="270">
        <v>0.1224122483821562</v>
      </c>
      <c r="AW944" s="270">
        <v>0.29414352533578136</v>
      </c>
      <c r="AX944" s="270">
        <v>3.8852053849763118E-2</v>
      </c>
      <c r="AY944" s="270">
        <v>0.24009006806688837</v>
      </c>
      <c r="AZ944" s="270">
        <v>3.5400468537450727E-2</v>
      </c>
      <c r="BA944" s="270">
        <v>14.783144204502637</v>
      </c>
      <c r="BB944" s="270">
        <v>31.087654106418764</v>
      </c>
      <c r="BC944" s="270">
        <v>32.483286034711654</v>
      </c>
      <c r="BD944" s="270">
        <v>53.317177755686018</v>
      </c>
      <c r="BE944" s="270">
        <v>35.271485058164032</v>
      </c>
      <c r="BF944" s="270">
        <v>158.64049934716414</v>
      </c>
      <c r="BG944" s="26"/>
    </row>
    <row r="945" spans="1:59" s="96" customFormat="1" ht="12.75" x14ac:dyDescent="0.2">
      <c r="A945" s="13">
        <v>2.25</v>
      </c>
      <c r="B945" s="279">
        <v>900</v>
      </c>
      <c r="C945" s="408">
        <v>13.975231175852301</v>
      </c>
      <c r="D945" s="408">
        <v>31.877897259523401</v>
      </c>
      <c r="E945" s="408"/>
      <c r="F945" s="408"/>
      <c r="G945" s="408"/>
      <c r="H945" s="408"/>
      <c r="I945" s="408">
        <v>47.783875167877902</v>
      </c>
      <c r="J945" s="408">
        <v>5.3089861863018202</v>
      </c>
      <c r="K945" s="408"/>
      <c r="L945" s="408"/>
      <c r="M945" s="408"/>
      <c r="N945" s="408"/>
      <c r="O945" s="411">
        <v>1.0540102104445801</v>
      </c>
      <c r="P945" s="417">
        <v>10.7156621721878</v>
      </c>
      <c r="Q945" s="237">
        <v>70.918324728829944</v>
      </c>
      <c r="R945" s="237">
        <v>0</v>
      </c>
      <c r="S945" s="237">
        <v>16.589669407003036</v>
      </c>
      <c r="T945" s="237">
        <v>0.73837196857009624</v>
      </c>
      <c r="U945" s="237">
        <v>0.15170610857188907</v>
      </c>
      <c r="V945" s="237">
        <v>1.987015362300909</v>
      </c>
      <c r="W945" s="237">
        <v>4.4494344233095093</v>
      </c>
      <c r="X945" s="412">
        <v>5.1654780014146073</v>
      </c>
      <c r="Y945" s="270">
        <v>0.90951516443176172</v>
      </c>
      <c r="Z945" s="270">
        <v>90.684160336051846</v>
      </c>
      <c r="AA945" s="270">
        <v>36916.437104178702</v>
      </c>
      <c r="AB945" s="270">
        <v>396.04952987393375</v>
      </c>
      <c r="AC945" s="270">
        <v>3.3427187774759131</v>
      </c>
      <c r="AD945" s="270">
        <v>1.027338270357504</v>
      </c>
      <c r="AE945" s="270">
        <v>1.7848994197469701</v>
      </c>
      <c r="AF945" s="270">
        <v>8.1080695755072194E-2</v>
      </c>
      <c r="AG945" s="270">
        <v>23.933230734349568</v>
      </c>
      <c r="AH945" s="270">
        <v>52.322541234297873</v>
      </c>
      <c r="AI945" s="270">
        <v>6.2780846677556319</v>
      </c>
      <c r="AJ945" s="270">
        <v>15.41130237521738</v>
      </c>
      <c r="AK945" s="270">
        <v>828.0450381294163</v>
      </c>
      <c r="AL945" s="270">
        <v>29.053870922400204</v>
      </c>
      <c r="AM945" s="270">
        <v>2.812610623588458</v>
      </c>
      <c r="AN945" s="270">
        <v>126.81540249838908</v>
      </c>
      <c r="AO945" s="270">
        <v>3.7794636538487478</v>
      </c>
      <c r="AP945" s="270">
        <v>1312.8256621012836</v>
      </c>
      <c r="AQ945" s="270">
        <v>0.98848810728931125</v>
      </c>
      <c r="AR945" s="270">
        <v>1.4069653870235574</v>
      </c>
      <c r="AS945" s="270">
        <v>0.15743578861146748</v>
      </c>
      <c r="AT945" s="270">
        <v>0.73924769781279165</v>
      </c>
      <c r="AU945" s="270">
        <v>3.1826291010046481</v>
      </c>
      <c r="AV945" s="270">
        <v>0.12226731749712311</v>
      </c>
      <c r="AW945" s="270">
        <v>0.29376233290781006</v>
      </c>
      <c r="AX945" s="270">
        <v>3.8799440483380729E-2</v>
      </c>
      <c r="AY945" s="270">
        <v>0.23975844661474571</v>
      </c>
      <c r="AZ945" s="270">
        <v>3.5351231362646861E-2</v>
      </c>
      <c r="BA945" s="270">
        <v>14.763233429494154</v>
      </c>
      <c r="BB945" s="270">
        <v>31.074077837907371</v>
      </c>
      <c r="BC945" s="270">
        <v>32.299030975022276</v>
      </c>
      <c r="BD945" s="270">
        <v>53.418198216114781</v>
      </c>
      <c r="BE945" s="270">
        <v>35.167189010550302</v>
      </c>
      <c r="BF945" s="270">
        <v>158.61344330801157</v>
      </c>
      <c r="BG945" s="26"/>
    </row>
    <row r="946" spans="1:59" s="96" customFormat="1" ht="12.75" x14ac:dyDescent="0.2">
      <c r="A946" s="13">
        <v>2.2999999999999998</v>
      </c>
      <c r="B946" s="279">
        <v>900</v>
      </c>
      <c r="C946" s="408">
        <v>13.4913642209344</v>
      </c>
      <c r="D946" s="408">
        <v>32.153358357350001</v>
      </c>
      <c r="E946" s="408"/>
      <c r="F946" s="408"/>
      <c r="G946" s="408"/>
      <c r="H946" s="408"/>
      <c r="I946" s="408">
        <v>47.848018345923897</v>
      </c>
      <c r="J946" s="408">
        <v>5.4532488577619898</v>
      </c>
      <c r="K946" s="408"/>
      <c r="L946" s="408"/>
      <c r="M946" s="408"/>
      <c r="N946" s="408"/>
      <c r="O946" s="411">
        <v>1.0540102180298101</v>
      </c>
      <c r="P946" s="417">
        <v>11.099978466753001</v>
      </c>
      <c r="Q946" s="237">
        <v>70.97628717995326</v>
      </c>
      <c r="R946" s="237">
        <v>0</v>
      </c>
      <c r="S946" s="237">
        <v>16.504997620543634</v>
      </c>
      <c r="T946" s="237">
        <v>0.74934750639182157</v>
      </c>
      <c r="U946" s="237">
        <v>0.15161744278948763</v>
      </c>
      <c r="V946" s="237">
        <v>2.0036296569182972</v>
      </c>
      <c r="W946" s="237">
        <v>4.2402518472932114</v>
      </c>
      <c r="X946" s="412">
        <v>5.3738687461102899</v>
      </c>
      <c r="Y946" s="270">
        <v>0.94184907155663777</v>
      </c>
      <c r="Z946" s="270">
        <v>93.832993286307172</v>
      </c>
      <c r="AA946" s="270">
        <v>38218.658725756315</v>
      </c>
      <c r="AB946" s="270">
        <v>409.98089524297444</v>
      </c>
      <c r="AC946" s="270">
        <v>3.4300536310685743</v>
      </c>
      <c r="AD946" s="270">
        <v>1.0579727389223545</v>
      </c>
      <c r="AE946" s="270">
        <v>1.7895964541655844</v>
      </c>
      <c r="AF946" s="270">
        <v>8.1271113140058485E-2</v>
      </c>
      <c r="AG946" s="270">
        <v>24.654627702066737</v>
      </c>
      <c r="AH946" s="270">
        <v>53.581354596952437</v>
      </c>
      <c r="AI946" s="270">
        <v>6.3918575426462381</v>
      </c>
      <c r="AJ946" s="270">
        <v>15.876940804774708</v>
      </c>
      <c r="AK946" s="270">
        <v>853.41176281684886</v>
      </c>
      <c r="AL946" s="270">
        <v>29.511245547173843</v>
      </c>
      <c r="AM946" s="270">
        <v>2.8225979631891569</v>
      </c>
      <c r="AN946" s="270">
        <v>127.90105651500214</v>
      </c>
      <c r="AO946" s="270">
        <v>3.8106890113689222</v>
      </c>
      <c r="AP946" s="270">
        <v>1313.332175216515</v>
      </c>
      <c r="AQ946" s="270">
        <v>0.99142061831434858</v>
      </c>
      <c r="AR946" s="270">
        <v>1.4072763616676367</v>
      </c>
      <c r="AS946" s="270">
        <v>0.15737532013575259</v>
      </c>
      <c r="AT946" s="270">
        <v>0.73872599002035211</v>
      </c>
      <c r="AU946" s="270">
        <v>3.1799902674191922</v>
      </c>
      <c r="AV946" s="270">
        <v>0.12216073363362968</v>
      </c>
      <c r="AW946" s="270">
        <v>0.2934796792568431</v>
      </c>
      <c r="AX946" s="270">
        <v>3.876028826210947E-2</v>
      </c>
      <c r="AY946" s="270">
        <v>0.23951131588063165</v>
      </c>
      <c r="AZ946" s="270">
        <v>3.5314525573940554E-2</v>
      </c>
      <c r="BA946" s="270">
        <v>14.748432904957719</v>
      </c>
      <c r="BB946" s="270">
        <v>31.063750791579182</v>
      </c>
      <c r="BC946" s="270">
        <v>32.147114698285058</v>
      </c>
      <c r="BD946" s="270">
        <v>53.501927712621807</v>
      </c>
      <c r="BE946" s="270">
        <v>35.082543733985794</v>
      </c>
      <c r="BF946" s="270">
        <v>158.60146408512807</v>
      </c>
      <c r="BG946" s="26"/>
    </row>
    <row r="947" spans="1:59" s="96" customFormat="1" ht="12.75" x14ac:dyDescent="0.2">
      <c r="A947" s="13">
        <v>2.35</v>
      </c>
      <c r="B947" s="279">
        <v>900</v>
      </c>
      <c r="C947" s="408">
        <v>13.0367334901986</v>
      </c>
      <c r="D947" s="408">
        <v>32.391535392907301</v>
      </c>
      <c r="E947" s="408"/>
      <c r="F947" s="408"/>
      <c r="G947" s="408"/>
      <c r="H947" s="408"/>
      <c r="I947" s="408">
        <v>47.924861161767801</v>
      </c>
      <c r="J947" s="408">
        <v>5.5928597227453798</v>
      </c>
      <c r="K947" s="408"/>
      <c r="L947" s="408"/>
      <c r="M947" s="408"/>
      <c r="N947" s="408"/>
      <c r="O947" s="411">
        <v>1.0540102323809399</v>
      </c>
      <c r="P947" s="417">
        <v>11.487068945097599</v>
      </c>
      <c r="Q947" s="237">
        <v>71.047398577082575</v>
      </c>
      <c r="R947" s="237">
        <v>0</v>
      </c>
      <c r="S947" s="237">
        <v>16.430313669207685</v>
      </c>
      <c r="T947" s="237">
        <v>0.7364151750808573</v>
      </c>
      <c r="U947" s="237">
        <v>0.14808961584117269</v>
      </c>
      <c r="V947" s="237">
        <v>2.0000629961266427</v>
      </c>
      <c r="W947" s="237">
        <v>4.0521272885081121</v>
      </c>
      <c r="X947" s="412">
        <v>5.5855926781529552</v>
      </c>
      <c r="Y947" s="270">
        <v>0.9744003655180361</v>
      </c>
      <c r="Z947" s="270">
        <v>96.998951493819774</v>
      </c>
      <c r="AA947" s="270">
        <v>39528.955679397339</v>
      </c>
      <c r="AB947" s="270">
        <v>423.99782766806766</v>
      </c>
      <c r="AC947" s="270">
        <v>3.5167933736404047</v>
      </c>
      <c r="AD947" s="270">
        <v>1.0884874651943459</v>
      </c>
      <c r="AE947" s="270">
        <v>1.7940271348877443</v>
      </c>
      <c r="AF947" s="270">
        <v>8.1450536890614281E-2</v>
      </c>
      <c r="AG947" s="270">
        <v>25.3734068723906</v>
      </c>
      <c r="AH947" s="270">
        <v>54.820260223049182</v>
      </c>
      <c r="AI947" s="270">
        <v>6.502553594863512</v>
      </c>
      <c r="AJ947" s="270">
        <v>16.340750844690948</v>
      </c>
      <c r="AK947" s="270">
        <v>878.72413045252688</v>
      </c>
      <c r="AL947" s="270">
        <v>29.952875711024408</v>
      </c>
      <c r="AM947" s="270">
        <v>2.8314694338087794</v>
      </c>
      <c r="AN947" s="270">
        <v>128.92124085801254</v>
      </c>
      <c r="AO947" s="270">
        <v>3.8402729736116372</v>
      </c>
      <c r="AP947" s="270">
        <v>1313.7156506954302</v>
      </c>
      <c r="AQ947" s="270">
        <v>0.9940040690553037</v>
      </c>
      <c r="AR947" s="270">
        <v>1.4071795276003649</v>
      </c>
      <c r="AS947" s="270">
        <v>0.1572721367826605</v>
      </c>
      <c r="AT947" s="270">
        <v>0.73800986454042938</v>
      </c>
      <c r="AU947" s="270">
        <v>3.176522268979955</v>
      </c>
      <c r="AV947" s="270">
        <v>0.12202238659211541</v>
      </c>
      <c r="AW947" s="270">
        <v>0.29312099636988004</v>
      </c>
      <c r="AX947" s="270">
        <v>3.8711091035353355E-2</v>
      </c>
      <c r="AY947" s="270">
        <v>0.23920199046363549</v>
      </c>
      <c r="AZ947" s="270">
        <v>3.5268622515202984E-2</v>
      </c>
      <c r="BA947" s="270">
        <v>14.729770132269257</v>
      </c>
      <c r="BB947" s="270">
        <v>31.053538506318933</v>
      </c>
      <c r="BC947" s="270">
        <v>32.018195096443954</v>
      </c>
      <c r="BD947" s="270">
        <v>53.583093231277452</v>
      </c>
      <c r="BE947" s="270">
        <v>35.004774708317754</v>
      </c>
      <c r="BF947" s="270">
        <v>158.5624053427133</v>
      </c>
      <c r="BG947" s="26"/>
    </row>
    <row r="948" spans="1:59" s="96" customFormat="1" ht="12.75" x14ac:dyDescent="0.2">
      <c r="A948" s="13">
        <v>2.3999999999999901</v>
      </c>
      <c r="B948" s="279">
        <v>900</v>
      </c>
      <c r="C948" s="408">
        <v>12.590147053489</v>
      </c>
      <c r="D948" s="408">
        <v>32.629766794019602</v>
      </c>
      <c r="E948" s="408"/>
      <c r="F948" s="408"/>
      <c r="G948" s="408"/>
      <c r="H948" s="408"/>
      <c r="I948" s="408">
        <v>47.996011498122897</v>
      </c>
      <c r="J948" s="408">
        <v>5.7300644197434503</v>
      </c>
      <c r="K948" s="408"/>
      <c r="L948" s="408"/>
      <c r="M948" s="408"/>
      <c r="N948" s="408"/>
      <c r="O948" s="411">
        <v>1.05401023462499</v>
      </c>
      <c r="P948" s="417">
        <v>11.8945287554423</v>
      </c>
      <c r="Q948" s="237">
        <v>71.117149971585775</v>
      </c>
      <c r="R948" s="237">
        <v>0</v>
      </c>
      <c r="S948" s="237">
        <v>16.349565910142854</v>
      </c>
      <c r="T948" s="237">
        <v>0.72953282696138833</v>
      </c>
      <c r="U948" s="237">
        <v>0.14496286429990521</v>
      </c>
      <c r="V948" s="237">
        <v>2.0001247717263362</v>
      </c>
      <c r="W948" s="237">
        <v>3.8481956909721942</v>
      </c>
      <c r="X948" s="412">
        <v>5.8104679643115471</v>
      </c>
      <c r="Y948" s="270">
        <v>1.0086424781627719</v>
      </c>
      <c r="Z948" s="270">
        <v>100.32371834455201</v>
      </c>
      <c r="AA948" s="270">
        <v>40906.555919863262</v>
      </c>
      <c r="AB948" s="270">
        <v>438.73152152760548</v>
      </c>
      <c r="AC948" s="270">
        <v>3.6062887296711637</v>
      </c>
      <c r="AD948" s="270">
        <v>1.1202236030703994</v>
      </c>
      <c r="AE948" s="270">
        <v>1.798402272317823</v>
      </c>
      <c r="AF948" s="270">
        <v>8.1627652574449969E-2</v>
      </c>
      <c r="AG948" s="270">
        <v>26.121478724210291</v>
      </c>
      <c r="AH948" s="270">
        <v>56.0946106014798</v>
      </c>
      <c r="AI948" s="270">
        <v>6.6151319614175721</v>
      </c>
      <c r="AJ948" s="270">
        <v>16.823567690827964</v>
      </c>
      <c r="AK948" s="270">
        <v>905.09104386805973</v>
      </c>
      <c r="AL948" s="270">
        <v>30.400282851941807</v>
      </c>
      <c r="AM948" s="270">
        <v>2.8403994369293337</v>
      </c>
      <c r="AN948" s="270">
        <v>129.9442278840188</v>
      </c>
      <c r="AO948" s="270">
        <v>3.8698638672153707</v>
      </c>
      <c r="AP948" s="270">
        <v>1314.118297752656</v>
      </c>
      <c r="AQ948" s="270">
        <v>0.99660820099574099</v>
      </c>
      <c r="AR948" s="270">
        <v>1.4071886948899108</v>
      </c>
      <c r="AS948" s="270">
        <v>0.15718324484233401</v>
      </c>
      <c r="AT948" s="270">
        <v>0.73736768323785773</v>
      </c>
      <c r="AU948" s="270">
        <v>3.1733848819261516</v>
      </c>
      <c r="AV948" s="270">
        <v>0.12189690852637695</v>
      </c>
      <c r="AW948" s="270">
        <v>0.29279414182764846</v>
      </c>
      <c r="AX948" s="270">
        <v>3.8666166158352222E-2</v>
      </c>
      <c r="AY948" s="270">
        <v>0.2389192903567004</v>
      </c>
      <c r="AZ948" s="270">
        <v>3.5226661990844094E-2</v>
      </c>
      <c r="BA948" s="270">
        <v>14.71273940517848</v>
      </c>
      <c r="BB948" s="270">
        <v>31.043978084690366</v>
      </c>
      <c r="BC948" s="270">
        <v>31.890120134347693</v>
      </c>
      <c r="BD948" s="270">
        <v>53.663116966298304</v>
      </c>
      <c r="BE948" s="270">
        <v>34.928811887463617</v>
      </c>
      <c r="BF948" s="270">
        <v>158.53215799772312</v>
      </c>
      <c r="BG948" s="26"/>
    </row>
    <row r="949" spans="1:59" s="96" customFormat="1" ht="12.75" x14ac:dyDescent="0.2">
      <c r="A949" s="13">
        <v>2.4500000000000099</v>
      </c>
      <c r="B949" s="279">
        <v>900</v>
      </c>
      <c r="C949" s="408">
        <v>12.1435598781983</v>
      </c>
      <c r="D949" s="408">
        <v>32.867998314229197</v>
      </c>
      <c r="E949" s="408"/>
      <c r="F949" s="408"/>
      <c r="G949" s="408"/>
      <c r="H949" s="408"/>
      <c r="I949" s="408">
        <v>48.067162618526403</v>
      </c>
      <c r="J949" s="408">
        <v>5.8672689773268498</v>
      </c>
      <c r="K949" s="408"/>
      <c r="L949" s="408"/>
      <c r="M949" s="408"/>
      <c r="N949" s="408"/>
      <c r="O949" s="411">
        <v>1.05401021171928</v>
      </c>
      <c r="P949" s="417">
        <v>12.3319560402237</v>
      </c>
      <c r="Q949" s="237">
        <v>71.192753377796606</v>
      </c>
      <c r="R949" s="237">
        <v>0</v>
      </c>
      <c r="S949" s="237">
        <v>16.2620444243761</v>
      </c>
      <c r="T949" s="237">
        <v>0.72207301340542973</v>
      </c>
      <c r="U949" s="237">
        <v>0.14157380306375619</v>
      </c>
      <c r="V949" s="237">
        <v>2.0001914376948911</v>
      </c>
      <c r="W949" s="237">
        <v>3.627154528144124</v>
      </c>
      <c r="X949" s="412">
        <v>6.054209415519094</v>
      </c>
      <c r="Y949" s="270">
        <v>1.0453789621779745</v>
      </c>
      <c r="Z949" s="270">
        <v>103.88450243368251</v>
      </c>
      <c r="AA949" s="270">
        <v>42383.645717347703</v>
      </c>
      <c r="AB949" s="270">
        <v>454.52608178503283</v>
      </c>
      <c r="AC949" s="270">
        <v>3.7004581489515367</v>
      </c>
      <c r="AD949" s="270">
        <v>1.1538659843769907</v>
      </c>
      <c r="AE949" s="270">
        <v>1.8027988480816728</v>
      </c>
      <c r="AF949" s="270">
        <v>8.1805542281950056E-2</v>
      </c>
      <c r="AG949" s="270">
        <v>26.915001969547824</v>
      </c>
      <c r="AH949" s="270">
        <v>57.429620187843383</v>
      </c>
      <c r="AI949" s="270">
        <v>6.7316773080717658</v>
      </c>
      <c r="AJ949" s="270">
        <v>17.335785452157911</v>
      </c>
      <c r="AK949" s="270">
        <v>933.08927891823066</v>
      </c>
      <c r="AL949" s="270">
        <v>30.861259177822159</v>
      </c>
      <c r="AM949" s="270">
        <v>2.8493859327845041</v>
      </c>
      <c r="AN949" s="270">
        <v>130.98358070448276</v>
      </c>
      <c r="AO949" s="270">
        <v>3.8999143679383592</v>
      </c>
      <c r="AP949" s="270">
        <v>1314.5212091845872</v>
      </c>
      <c r="AQ949" s="270">
        <v>0.99922600836921682</v>
      </c>
      <c r="AR949" s="270">
        <v>1.4071978454007514</v>
      </c>
      <c r="AS949" s="270">
        <v>0.15709445121446977</v>
      </c>
      <c r="AT949" s="270">
        <v>0.73672660802112244</v>
      </c>
      <c r="AU949" s="270">
        <v>3.1702536398230832</v>
      </c>
      <c r="AV949" s="270">
        <v>0.12177168646184565</v>
      </c>
      <c r="AW949" s="270">
        <v>0.29246801101934566</v>
      </c>
      <c r="AX949" s="270">
        <v>3.862134484632393E-2</v>
      </c>
      <c r="AY949" s="270">
        <v>0.23863725403468894</v>
      </c>
      <c r="AZ949" s="270">
        <v>3.5184800653520629E-2</v>
      </c>
      <c r="BA949" s="270">
        <v>14.695747791054263</v>
      </c>
      <c r="BB949" s="270">
        <v>31.034423349052645</v>
      </c>
      <c r="BC949" s="270">
        <v>31.763065598163564</v>
      </c>
      <c r="BD949" s="270">
        <v>53.743379987136954</v>
      </c>
      <c r="BE949" s="270">
        <v>34.853177748402125</v>
      </c>
      <c r="BF949" s="270">
        <v>158.5019206112556</v>
      </c>
      <c r="BG949" s="26"/>
    </row>
    <row r="950" spans="1:59" s="96" customFormat="1" ht="12.75" x14ac:dyDescent="0.2">
      <c r="A950" s="13">
        <v>2.4999999999999902</v>
      </c>
      <c r="B950" s="279">
        <v>900</v>
      </c>
      <c r="C950" s="408">
        <v>11.7668162433523</v>
      </c>
      <c r="D950" s="408">
        <v>33.069561683040199</v>
      </c>
      <c r="E950" s="408"/>
      <c r="F950" s="408"/>
      <c r="G950" s="408"/>
      <c r="H950" s="408"/>
      <c r="I950" s="408">
        <v>48.124798229947103</v>
      </c>
      <c r="J950" s="408">
        <v>5.9848136323519201</v>
      </c>
      <c r="K950" s="408"/>
      <c r="L950" s="408"/>
      <c r="M950" s="408"/>
      <c r="N950" s="408"/>
      <c r="O950" s="411">
        <v>1.05401021130846</v>
      </c>
      <c r="P950" s="417">
        <v>12.7267944157377</v>
      </c>
      <c r="Q950" s="237">
        <v>71.250587768758621</v>
      </c>
      <c r="R950" s="237">
        <v>0</v>
      </c>
      <c r="S950" s="237">
        <v>16.182612209617385</v>
      </c>
      <c r="T950" s="237">
        <v>0.7210882977187919</v>
      </c>
      <c r="U950" s="237">
        <v>0.14008283967322605</v>
      </c>
      <c r="V950" s="237">
        <v>2.0051310172504571</v>
      </c>
      <c r="W950" s="237">
        <v>3.4241805588169099</v>
      </c>
      <c r="X950" s="412">
        <v>6.2763173081646073</v>
      </c>
      <c r="Y950" s="270">
        <v>1.0785168993496359</v>
      </c>
      <c r="Z950" s="270">
        <v>107.0909912998295</v>
      </c>
      <c r="AA950" s="270">
        <v>43715.289122074399</v>
      </c>
      <c r="AB950" s="270">
        <v>468.76241592283708</v>
      </c>
      <c r="AC950" s="270">
        <v>3.7838002005801559</v>
      </c>
      <c r="AD950" s="270">
        <v>1.1838623147187592</v>
      </c>
      <c r="AE950" s="270">
        <v>1.8065254620946565</v>
      </c>
      <c r="AF950" s="270">
        <v>8.1956285725976519E-2</v>
      </c>
      <c r="AG950" s="270">
        <v>27.622999240663479</v>
      </c>
      <c r="AH950" s="270">
        <v>58.606790363964976</v>
      </c>
      <c r="AI950" s="270">
        <v>6.8333240199185852</v>
      </c>
      <c r="AJ950" s="270">
        <v>17.792870052667098</v>
      </c>
      <c r="AK950" s="270">
        <v>958.09372438369041</v>
      </c>
      <c r="AL950" s="270">
        <v>31.261704186325066</v>
      </c>
      <c r="AM950" s="270">
        <v>2.8571157501653688</v>
      </c>
      <c r="AN950" s="270">
        <v>131.87679199943193</v>
      </c>
      <c r="AO950" s="270">
        <v>3.9257063813124522</v>
      </c>
      <c r="AP950" s="270">
        <v>1314.877770596984</v>
      </c>
      <c r="AQ950" s="270">
        <v>1.0014809563278775</v>
      </c>
      <c r="AR950" s="270">
        <v>1.4072670881929623</v>
      </c>
      <c r="AS950" s="270">
        <v>0.15702675071890973</v>
      </c>
      <c r="AT950" s="270">
        <v>0.73622084877670091</v>
      </c>
      <c r="AU950" s="270">
        <v>3.1677654749399493</v>
      </c>
      <c r="AV950" s="270">
        <v>0.12167197512769738</v>
      </c>
      <c r="AW950" s="270">
        <v>0.29220732088143014</v>
      </c>
      <c r="AX950" s="270">
        <v>3.8585455492001153E-2</v>
      </c>
      <c r="AY950" s="270">
        <v>0.23841125785762482</v>
      </c>
      <c r="AZ950" s="270">
        <v>3.5151249730600728E-2</v>
      </c>
      <c r="BA950" s="270">
        <v>14.682147174902576</v>
      </c>
      <c r="BB950" s="270">
        <v>31.027138974528679</v>
      </c>
      <c r="BC950" s="270">
        <v>31.656589111252398</v>
      </c>
      <c r="BD950" s="270">
        <v>53.812323126803491</v>
      </c>
      <c r="BE950" s="270">
        <v>34.790388478411806</v>
      </c>
      <c r="BF950" s="270">
        <v>158.48219316866934</v>
      </c>
      <c r="BG950" s="26"/>
    </row>
    <row r="951" spans="1:59" s="96" customFormat="1" ht="12.75" x14ac:dyDescent="0.2">
      <c r="A951" s="13">
        <v>0.5</v>
      </c>
      <c r="B951" s="279">
        <v>910</v>
      </c>
      <c r="C951" s="408">
        <v>29.094445013209601</v>
      </c>
      <c r="D951" s="408">
        <v>23.9905205645507</v>
      </c>
      <c r="E951" s="408">
        <v>14.2323753482826</v>
      </c>
      <c r="F951" s="408">
        <v>22.6637862245286</v>
      </c>
      <c r="G951" s="408">
        <v>8.2077237127500204</v>
      </c>
      <c r="H951" s="408"/>
      <c r="I951" s="408"/>
      <c r="J951" s="408"/>
      <c r="K951" s="408"/>
      <c r="L951" s="408">
        <v>1.81114913667852</v>
      </c>
      <c r="M951" s="408"/>
      <c r="N951" s="408"/>
      <c r="O951" s="411"/>
      <c r="P951" s="417">
        <v>4.6480930901276398</v>
      </c>
      <c r="Q951" s="237">
        <v>61.288941488161043</v>
      </c>
      <c r="R951" s="237">
        <v>0</v>
      </c>
      <c r="S951" s="237">
        <v>15.302514000755313</v>
      </c>
      <c r="T951" s="237">
        <v>10.932752848467965</v>
      </c>
      <c r="U951" s="237">
        <v>2.3693860755181753</v>
      </c>
      <c r="V951" s="237">
        <v>3.6693326691957093</v>
      </c>
      <c r="W951" s="237">
        <v>4.2502413695218797</v>
      </c>
      <c r="X951" s="412">
        <v>2.1868315483799377</v>
      </c>
      <c r="Y951" s="270">
        <v>0.38548118515279001</v>
      </c>
      <c r="Z951" s="270">
        <v>40.572872916056582</v>
      </c>
      <c r="AA951" s="270">
        <v>13632.763720254798</v>
      </c>
      <c r="AB951" s="270">
        <v>105.35418091289918</v>
      </c>
      <c r="AC951" s="270">
        <v>1.6488453338489526</v>
      </c>
      <c r="AD951" s="270">
        <v>0.49756228198125746</v>
      </c>
      <c r="AE951" s="270">
        <v>7.6699185114301285</v>
      </c>
      <c r="AF951" s="270">
        <v>0.39214906568372376</v>
      </c>
      <c r="AG951" s="270">
        <v>9.5732700393197234</v>
      </c>
      <c r="AH951" s="270">
        <v>24.053657317372707</v>
      </c>
      <c r="AI951" s="270">
        <v>3.358487131341763</v>
      </c>
      <c r="AJ951" s="270">
        <v>5.0820494740022095</v>
      </c>
      <c r="AK951" s="270">
        <v>71.567201606615711</v>
      </c>
      <c r="AL951" s="270">
        <v>16.654716065959398</v>
      </c>
      <c r="AM951" s="270">
        <v>4.3987719461093118</v>
      </c>
      <c r="AN951" s="270">
        <v>148.00490752154997</v>
      </c>
      <c r="AO951" s="270">
        <v>3.6868997361719882</v>
      </c>
      <c r="AP951" s="270">
        <v>5991.0693129805904</v>
      </c>
      <c r="AQ951" s="270">
        <v>0.87781357559572526</v>
      </c>
      <c r="AR951" s="270">
        <v>5.6311878759942458</v>
      </c>
      <c r="AS951" s="270">
        <v>0.94924128950581355</v>
      </c>
      <c r="AT951" s="270">
        <v>6.3471894697569775</v>
      </c>
      <c r="AU951" s="270">
        <v>33.187323970877998</v>
      </c>
      <c r="AV951" s="270">
        <v>1.3839105041534383</v>
      </c>
      <c r="AW951" s="270">
        <v>4.1161603000584712</v>
      </c>
      <c r="AX951" s="270">
        <v>0.63444127370152226</v>
      </c>
      <c r="AY951" s="270">
        <v>4.3378354895347071</v>
      </c>
      <c r="AZ951" s="270">
        <v>0.68309974233143</v>
      </c>
      <c r="BA951" s="270">
        <v>78.540265783306964</v>
      </c>
      <c r="BB951" s="270">
        <v>12.997935466791747</v>
      </c>
      <c r="BC951" s="270">
        <v>22.302003275564338</v>
      </c>
      <c r="BD951" s="270">
        <v>63.274167719802136</v>
      </c>
      <c r="BE951" s="270">
        <v>43.184934300220768</v>
      </c>
      <c r="BF951" s="270">
        <v>303.51276039290229</v>
      </c>
      <c r="BG951" s="26"/>
    </row>
    <row r="952" spans="1:59" s="96" customFormat="1" ht="12.75" x14ac:dyDescent="0.2">
      <c r="A952" s="13">
        <v>0.55000000000000004</v>
      </c>
      <c r="B952" s="279">
        <v>910</v>
      </c>
      <c r="C952" s="408">
        <v>28.3382285815951</v>
      </c>
      <c r="D952" s="408">
        <v>23.995918055662301</v>
      </c>
      <c r="E952" s="408">
        <v>14.0002534384054</v>
      </c>
      <c r="F952" s="408">
        <v>22.356411834019401</v>
      </c>
      <c r="G952" s="408">
        <v>9.5740533857795107</v>
      </c>
      <c r="H952" s="408"/>
      <c r="I952" s="408"/>
      <c r="J952" s="408"/>
      <c r="K952" s="408"/>
      <c r="L952" s="408">
        <v>1.7351347045382499</v>
      </c>
      <c r="M952" s="408"/>
      <c r="N952" s="408"/>
      <c r="O952" s="411"/>
      <c r="P952" s="417">
        <v>4.6882971162834997</v>
      </c>
      <c r="Q952" s="237">
        <v>61.742362819546905</v>
      </c>
      <c r="R952" s="237">
        <v>0</v>
      </c>
      <c r="S952" s="237">
        <v>15.371168610988759</v>
      </c>
      <c r="T952" s="237">
        <v>10.550461891879788</v>
      </c>
      <c r="U952" s="237">
        <v>2.2234678222754924</v>
      </c>
      <c r="V952" s="237">
        <v>3.706718889435741</v>
      </c>
      <c r="W952" s="237">
        <v>4.1795307330257474</v>
      </c>
      <c r="X952" s="412">
        <v>2.226289232847583</v>
      </c>
      <c r="Y952" s="270">
        <v>0.39220121441380196</v>
      </c>
      <c r="Z952" s="270">
        <v>41.498561603496292</v>
      </c>
      <c r="AA952" s="270">
        <v>13773.562113851036</v>
      </c>
      <c r="AB952" s="270">
        <v>107.40364821924159</v>
      </c>
      <c r="AC952" s="270">
        <v>1.6835666684290147</v>
      </c>
      <c r="AD952" s="270">
        <v>0.50876069588014627</v>
      </c>
      <c r="AE952" s="270">
        <v>7.7956712083628616</v>
      </c>
      <c r="AF952" s="270">
        <v>0.39552812298426587</v>
      </c>
      <c r="AG952" s="270">
        <v>9.6762786391065152</v>
      </c>
      <c r="AH952" s="270">
        <v>24.107720006539129</v>
      </c>
      <c r="AI952" s="270">
        <v>3.3317267012067546</v>
      </c>
      <c r="AJ952" s="270">
        <v>5.1623474438889625</v>
      </c>
      <c r="AK952" s="270">
        <v>72.462824288996799</v>
      </c>
      <c r="AL952" s="270">
        <v>16.337312059214543</v>
      </c>
      <c r="AM952" s="270">
        <v>4.2502811627916444</v>
      </c>
      <c r="AN952" s="270">
        <v>149.40221138802627</v>
      </c>
      <c r="AO952" s="270">
        <v>3.6831164111445185</v>
      </c>
      <c r="AP952" s="270">
        <v>5789.2212361550482</v>
      </c>
      <c r="AQ952" s="270">
        <v>0.87101050896706322</v>
      </c>
      <c r="AR952" s="270">
        <v>5.4103558979438002</v>
      </c>
      <c r="AS952" s="270">
        <v>0.91185565585549289</v>
      </c>
      <c r="AT952" s="270">
        <v>6.1062273353792262</v>
      </c>
      <c r="AU952" s="270">
        <v>31.977907087691872</v>
      </c>
      <c r="AV952" s="270">
        <v>1.3348566584907058</v>
      </c>
      <c r="AW952" s="270">
        <v>3.9832535365702282</v>
      </c>
      <c r="AX952" s="270">
        <v>0.61625185295867146</v>
      </c>
      <c r="AY952" s="270">
        <v>4.229028501588834</v>
      </c>
      <c r="AZ952" s="270">
        <v>0.66844852317391978</v>
      </c>
      <c r="BA952" s="270">
        <v>77.194267761669693</v>
      </c>
      <c r="BB952" s="270">
        <v>12.789009588220905</v>
      </c>
      <c r="BC952" s="270">
        <v>22.017899928348875</v>
      </c>
      <c r="BD952" s="270">
        <v>64.059458437202721</v>
      </c>
      <c r="BE952" s="270">
        <v>43.276999169840337</v>
      </c>
      <c r="BF952" s="270">
        <v>293.406568996673</v>
      </c>
      <c r="BG952" s="26"/>
    </row>
    <row r="953" spans="1:59" s="96" customFormat="1" ht="12.75" x14ac:dyDescent="0.2">
      <c r="A953" s="13">
        <v>0.6</v>
      </c>
      <c r="B953" s="279">
        <v>910</v>
      </c>
      <c r="C953" s="408">
        <v>27.582011705957601</v>
      </c>
      <c r="D953" s="408">
        <v>24.001315915383898</v>
      </c>
      <c r="E953" s="408">
        <v>13.768131469803</v>
      </c>
      <c r="F953" s="408">
        <v>22.049037487446601</v>
      </c>
      <c r="G953" s="408">
        <v>10.9403832042382</v>
      </c>
      <c r="H953" s="408"/>
      <c r="I953" s="408"/>
      <c r="J953" s="408"/>
      <c r="K953" s="408"/>
      <c r="L953" s="408">
        <v>1.6591202171707</v>
      </c>
      <c r="M953" s="408"/>
      <c r="N953" s="408"/>
      <c r="O953" s="411"/>
      <c r="P953" s="417">
        <v>4.7307057742396701</v>
      </c>
      <c r="Q953" s="237">
        <v>62.221061220984829</v>
      </c>
      <c r="R953" s="237">
        <v>0</v>
      </c>
      <c r="S953" s="237">
        <v>15.443650578724414</v>
      </c>
      <c r="T953" s="237">
        <v>10.146858771648237</v>
      </c>
      <c r="U953" s="237">
        <v>2.0694148119947462</v>
      </c>
      <c r="V953" s="237">
        <v>3.7461893988064197</v>
      </c>
      <c r="W953" s="237">
        <v>4.1048783469200822</v>
      </c>
      <c r="X953" s="412">
        <v>2.2679468709212705</v>
      </c>
      <c r="Y953" s="270">
        <v>0.39915970414444679</v>
      </c>
      <c r="Z953" s="270">
        <v>42.467477142187455</v>
      </c>
      <c r="AA953" s="270">
        <v>13917.299316707615</v>
      </c>
      <c r="AB953" s="270">
        <v>109.53443533308067</v>
      </c>
      <c r="AC953" s="270">
        <v>1.7197818006523771</v>
      </c>
      <c r="AD953" s="270">
        <v>0.52047479843411115</v>
      </c>
      <c r="AE953" s="270">
        <v>7.9256163226629326</v>
      </c>
      <c r="AF953" s="270">
        <v>0.39896592459251251</v>
      </c>
      <c r="AG953" s="270">
        <v>9.7815281921263182</v>
      </c>
      <c r="AH953" s="270">
        <v>24.162026449491236</v>
      </c>
      <c r="AI953" s="270">
        <v>3.3053893722660814</v>
      </c>
      <c r="AJ953" s="270">
        <v>5.24522365801581</v>
      </c>
      <c r="AK953" s="270">
        <v>73.381147503791993</v>
      </c>
      <c r="AL953" s="270">
        <v>16.031779972799903</v>
      </c>
      <c r="AM953" s="270">
        <v>4.1114883095677959</v>
      </c>
      <c r="AN953" s="270">
        <v>150.826152106884</v>
      </c>
      <c r="AO953" s="270">
        <v>3.6793408719645577</v>
      </c>
      <c r="AP953" s="270">
        <v>5600.5309992507619</v>
      </c>
      <c r="AQ953" s="270">
        <v>0.86431207913596786</v>
      </c>
      <c r="AR953" s="270">
        <v>5.2061905563649455</v>
      </c>
      <c r="AS953" s="270">
        <v>0.87730328132052726</v>
      </c>
      <c r="AT953" s="270">
        <v>5.8828916056760319</v>
      </c>
      <c r="AU953" s="270">
        <v>30.853538273284375</v>
      </c>
      <c r="AV953" s="270">
        <v>1.2891612747042407</v>
      </c>
      <c r="AW953" s="270">
        <v>3.8586611605178764</v>
      </c>
      <c r="AX953" s="270">
        <v>0.59907634348374661</v>
      </c>
      <c r="AY953" s="270">
        <v>4.1255464099733272</v>
      </c>
      <c r="AZ953" s="270">
        <v>0.65441259009336272</v>
      </c>
      <c r="BA953" s="270">
        <v>75.893627051731855</v>
      </c>
      <c r="BB953" s="270">
        <v>12.586693907160573</v>
      </c>
      <c r="BC953" s="270">
        <v>21.740943762731366</v>
      </c>
      <c r="BD953" s="270">
        <v>64.864486558623568</v>
      </c>
      <c r="BE953" s="270">
        <v>43.369457315149901</v>
      </c>
      <c r="BF953" s="270">
        <v>283.95171001948165</v>
      </c>
      <c r="BG953" s="26"/>
    </row>
    <row r="954" spans="1:59" s="96" customFormat="1" ht="12.75" x14ac:dyDescent="0.2">
      <c r="A954" s="13">
        <v>0.65</v>
      </c>
      <c r="B954" s="279">
        <v>910</v>
      </c>
      <c r="C954" s="408">
        <v>27.008587197655</v>
      </c>
      <c r="D954" s="408">
        <v>24.026966008281601</v>
      </c>
      <c r="E954" s="408">
        <v>13.444014556450901</v>
      </c>
      <c r="F954" s="408">
        <v>21.695085870457099</v>
      </c>
      <c r="G954" s="408">
        <v>12.2393340243223</v>
      </c>
      <c r="H954" s="408"/>
      <c r="I954" s="408"/>
      <c r="J954" s="408"/>
      <c r="K954" s="408"/>
      <c r="L954" s="408">
        <v>1.5860123428331101</v>
      </c>
      <c r="M954" s="408"/>
      <c r="N954" s="408"/>
      <c r="O954" s="411"/>
      <c r="P954" s="417">
        <v>4.7482002372230303</v>
      </c>
      <c r="Q954" s="237">
        <v>62.629725900264475</v>
      </c>
      <c r="R954" s="237">
        <v>0</v>
      </c>
      <c r="S954" s="237">
        <v>15.482073591032758</v>
      </c>
      <c r="T954" s="237">
        <v>9.8486857702980082</v>
      </c>
      <c r="U954" s="237">
        <v>1.9415976145218738</v>
      </c>
      <c r="V954" s="237">
        <v>3.7898615930187707</v>
      </c>
      <c r="W954" s="237">
        <v>4.0123170847156473</v>
      </c>
      <c r="X954" s="412">
        <v>2.2957384461484609</v>
      </c>
      <c r="Y954" s="270">
        <v>0.40427293472746684</v>
      </c>
      <c r="Z954" s="270">
        <v>43.234175663552968</v>
      </c>
      <c r="AA954" s="270">
        <v>14009.639851187547</v>
      </c>
      <c r="AB954" s="270">
        <v>111.46728078667499</v>
      </c>
      <c r="AC954" s="270">
        <v>1.749089137930228</v>
      </c>
      <c r="AD954" s="270">
        <v>0.52991950721988001</v>
      </c>
      <c r="AE954" s="270">
        <v>8.0279834463752522</v>
      </c>
      <c r="AF954" s="270">
        <v>0.40102817437363336</v>
      </c>
      <c r="AG954" s="270">
        <v>9.8526285640299491</v>
      </c>
      <c r="AH954" s="270">
        <v>24.142540004670973</v>
      </c>
      <c r="AI954" s="270">
        <v>3.2719114387929173</v>
      </c>
      <c r="AJ954" s="270">
        <v>5.3159232334123461</v>
      </c>
      <c r="AK954" s="270">
        <v>74.388731732170029</v>
      </c>
      <c r="AL954" s="270">
        <v>15.712620231329643</v>
      </c>
      <c r="AM954" s="270">
        <v>3.9792726341986233</v>
      </c>
      <c r="AN954" s="270">
        <v>151.69097598235606</v>
      </c>
      <c r="AO954" s="270">
        <v>3.6671112678989037</v>
      </c>
      <c r="AP954" s="270">
        <v>5428.0782269386245</v>
      </c>
      <c r="AQ954" s="270">
        <v>0.85843106936571711</v>
      </c>
      <c r="AR954" s="270">
        <v>5.0161740711465876</v>
      </c>
      <c r="AS954" s="270">
        <v>0.84519330335335385</v>
      </c>
      <c r="AT954" s="270">
        <v>5.6744450519196041</v>
      </c>
      <c r="AU954" s="270">
        <v>29.798725962216359</v>
      </c>
      <c r="AV954" s="270">
        <v>1.2461367113464643</v>
      </c>
      <c r="AW954" s="270">
        <v>3.7399081172452684</v>
      </c>
      <c r="AX954" s="270">
        <v>0.58244305415481379</v>
      </c>
      <c r="AY954" s="270">
        <v>4.0234865882818358</v>
      </c>
      <c r="AZ954" s="270">
        <v>0.64025818988588601</v>
      </c>
      <c r="BA954" s="270">
        <v>74.934556601009973</v>
      </c>
      <c r="BB954" s="270">
        <v>12.449517715849185</v>
      </c>
      <c r="BC954" s="270">
        <v>21.5171684984495</v>
      </c>
      <c r="BD954" s="270">
        <v>65.561161243983562</v>
      </c>
      <c r="BE954" s="270">
        <v>43.57091695580413</v>
      </c>
      <c r="BF954" s="270">
        <v>275.33316357008567</v>
      </c>
      <c r="BG954" s="26"/>
    </row>
    <row r="955" spans="1:59" s="96" customFormat="1" ht="12.75" x14ac:dyDescent="0.2">
      <c r="A955" s="13">
        <v>0.7</v>
      </c>
      <c r="B955" s="279">
        <v>910</v>
      </c>
      <c r="C955" s="408">
        <v>26.435162667228099</v>
      </c>
      <c r="D955" s="408">
        <v>24.052616243502101</v>
      </c>
      <c r="E955" s="408">
        <v>13.119898014829801</v>
      </c>
      <c r="F955" s="408">
        <v>21.341133766922599</v>
      </c>
      <c r="G955" s="408">
        <v>13.538284782849299</v>
      </c>
      <c r="H955" s="408"/>
      <c r="I955" s="408"/>
      <c r="J955" s="408"/>
      <c r="K955" s="408"/>
      <c r="L955" s="408">
        <v>1.5129045246680399</v>
      </c>
      <c r="M955" s="408"/>
      <c r="N955" s="408"/>
      <c r="O955" s="411"/>
      <c r="P955" s="417">
        <v>4.7664535005555697</v>
      </c>
      <c r="Q955" s="237">
        <v>63.056279035589505</v>
      </c>
      <c r="R955" s="237">
        <v>0</v>
      </c>
      <c r="S955" s="237">
        <v>15.522179245243326</v>
      </c>
      <c r="T955" s="237">
        <v>9.5374598414656493</v>
      </c>
      <c r="U955" s="237">
        <v>1.8081851666289648</v>
      </c>
      <c r="V955" s="237">
        <v>3.8354456356847977</v>
      </c>
      <c r="W955" s="237">
        <v>3.9157042665568467</v>
      </c>
      <c r="X955" s="412">
        <v>2.3247468088309069</v>
      </c>
      <c r="Y955" s="270">
        <v>0.40951886676489541</v>
      </c>
      <c r="Z955" s="270">
        <v>44.029066839003654</v>
      </c>
      <c r="AA955" s="270">
        <v>14103.213974340068</v>
      </c>
      <c r="AB955" s="270">
        <v>113.46956672295828</v>
      </c>
      <c r="AC955" s="270">
        <v>1.7794126634984682</v>
      </c>
      <c r="AD955" s="270">
        <v>0.53971332516581538</v>
      </c>
      <c r="AE955" s="270">
        <v>8.1330295116627198</v>
      </c>
      <c r="AF955" s="270">
        <v>0.40311185316487236</v>
      </c>
      <c r="AG955" s="270">
        <v>9.9247701924179328</v>
      </c>
      <c r="AH955" s="270">
        <v>24.123085085676998</v>
      </c>
      <c r="AI955" s="270">
        <v>3.2391048683292367</v>
      </c>
      <c r="AJ955" s="270">
        <v>5.388554791740483</v>
      </c>
      <c r="AK955" s="270">
        <v>75.424372526067813</v>
      </c>
      <c r="AL955" s="270">
        <v>15.405920137628126</v>
      </c>
      <c r="AM955" s="270">
        <v>3.8552955224862959</v>
      </c>
      <c r="AN955" s="270">
        <v>152.56577442741747</v>
      </c>
      <c r="AO955" s="270">
        <v>3.6549626823781929</v>
      </c>
      <c r="AP955" s="270">
        <v>5265.9285760413695</v>
      </c>
      <c r="AQ955" s="270">
        <v>0.8526295572549637</v>
      </c>
      <c r="AR955" s="270">
        <v>4.839539689189901</v>
      </c>
      <c r="AS955" s="270">
        <v>0.81535083476948389</v>
      </c>
      <c r="AT955" s="270">
        <v>5.4802646568830609</v>
      </c>
      <c r="AU955" s="270">
        <v>28.813652749294945</v>
      </c>
      <c r="AV955" s="270">
        <v>1.2058912111958988</v>
      </c>
      <c r="AW955" s="270">
        <v>3.6282462610130186</v>
      </c>
      <c r="AX955" s="270">
        <v>0.56670845617427823</v>
      </c>
      <c r="AY955" s="270">
        <v>3.9263544777654178</v>
      </c>
      <c r="AZ955" s="270">
        <v>0.62670312249497451</v>
      </c>
      <c r="BA955" s="270">
        <v>73.999422304001968</v>
      </c>
      <c r="BB955" s="270">
        <v>12.315299137879471</v>
      </c>
      <c r="BC955" s="270">
        <v>21.29795270631833</v>
      </c>
      <c r="BD955" s="270">
        <v>66.272963849679115</v>
      </c>
      <c r="BE955" s="270">
        <v>43.774256355461702</v>
      </c>
      <c r="BF955" s="270">
        <v>267.22238691697243</v>
      </c>
      <c r="BG955" s="26"/>
    </row>
    <row r="956" spans="1:59" s="96" customFormat="1" ht="12.75" x14ac:dyDescent="0.2">
      <c r="A956" s="13">
        <v>0.75</v>
      </c>
      <c r="B956" s="279">
        <v>910</v>
      </c>
      <c r="C956" s="408">
        <v>25.915146906128498</v>
      </c>
      <c r="D956" s="408">
        <v>24.131837705473799</v>
      </c>
      <c r="E956" s="408">
        <v>12.783308420373499</v>
      </c>
      <c r="F956" s="408">
        <v>20.9210046962353</v>
      </c>
      <c r="G956" s="408">
        <v>14.806705234895601</v>
      </c>
      <c r="H956" s="408"/>
      <c r="I956" s="408"/>
      <c r="J956" s="408"/>
      <c r="K956" s="408"/>
      <c r="L956" s="408">
        <v>1.4419970368933599</v>
      </c>
      <c r="M956" s="408"/>
      <c r="N956" s="408"/>
      <c r="O956" s="411"/>
      <c r="P956" s="417">
        <v>4.7784511235683897</v>
      </c>
      <c r="Q956" s="237">
        <v>63.520460398684477</v>
      </c>
      <c r="R956" s="237">
        <v>0</v>
      </c>
      <c r="S956" s="237">
        <v>15.556098490874289</v>
      </c>
      <c r="T956" s="237">
        <v>9.1841173354718144</v>
      </c>
      <c r="U956" s="237">
        <v>1.6868787639166101</v>
      </c>
      <c r="V956" s="237">
        <v>3.8747691349611846</v>
      </c>
      <c r="W956" s="237">
        <v>3.8244951266937992</v>
      </c>
      <c r="X956" s="412">
        <v>2.3531807493978363</v>
      </c>
      <c r="Y956" s="270">
        <v>0.4143360857531056</v>
      </c>
      <c r="Z956" s="270">
        <v>44.780755092161634</v>
      </c>
      <c r="AA956" s="270">
        <v>14187.930780256554</v>
      </c>
      <c r="AB956" s="270">
        <v>115.58183241460267</v>
      </c>
      <c r="AC956" s="270">
        <v>1.8080864847480789</v>
      </c>
      <c r="AD956" s="270">
        <v>0.54903743210043932</v>
      </c>
      <c r="AE956" s="270">
        <v>8.2333521265379765</v>
      </c>
      <c r="AF956" s="270">
        <v>0.40480260926496225</v>
      </c>
      <c r="AG956" s="270">
        <v>9.9924382066399655</v>
      </c>
      <c r="AH956" s="270">
        <v>24.094044547634589</v>
      </c>
      <c r="AI956" s="270">
        <v>3.2062047484424312</v>
      </c>
      <c r="AJ956" s="270">
        <v>5.4634708856841332</v>
      </c>
      <c r="AK956" s="270">
        <v>76.665807218371285</v>
      </c>
      <c r="AL956" s="270">
        <v>15.110927438160243</v>
      </c>
      <c r="AM956" s="270">
        <v>3.7394842940651603</v>
      </c>
      <c r="AN956" s="270">
        <v>153.2728570171349</v>
      </c>
      <c r="AO956" s="270">
        <v>3.6401302344114184</v>
      </c>
      <c r="AP956" s="270">
        <v>5114.3566555780999</v>
      </c>
      <c r="AQ956" s="270">
        <v>0.84790253097767931</v>
      </c>
      <c r="AR956" s="270">
        <v>4.6757719712922601</v>
      </c>
      <c r="AS956" s="270">
        <v>0.78764819500060457</v>
      </c>
      <c r="AT956" s="270">
        <v>5.299216850077209</v>
      </c>
      <c r="AU956" s="270">
        <v>27.891423909923592</v>
      </c>
      <c r="AV956" s="270">
        <v>1.1681139682197705</v>
      </c>
      <c r="AW956" s="270">
        <v>3.5225453856281126</v>
      </c>
      <c r="AX956" s="270">
        <v>0.55166176380614085</v>
      </c>
      <c r="AY956" s="270">
        <v>3.8324458142910158</v>
      </c>
      <c r="AZ956" s="270">
        <v>0.61343289301422144</v>
      </c>
      <c r="BA956" s="270">
        <v>73.141418964715413</v>
      </c>
      <c r="BB956" s="270">
        <v>12.193955756806234</v>
      </c>
      <c r="BC956" s="270">
        <v>21.083440510621095</v>
      </c>
      <c r="BD956" s="270">
        <v>66.962555551982277</v>
      </c>
      <c r="BE956" s="270">
        <v>43.963649954050553</v>
      </c>
      <c r="BF956" s="270">
        <v>259.59400761333825</v>
      </c>
      <c r="BG956" s="26"/>
    </row>
    <row r="957" spans="1:59" s="96" customFormat="1" ht="12.75" x14ac:dyDescent="0.2">
      <c r="A957" s="13">
        <v>0.79999999999999605</v>
      </c>
      <c r="B957" s="279">
        <v>910</v>
      </c>
      <c r="C957" s="408">
        <v>25.697068554051299</v>
      </c>
      <c r="D957" s="408">
        <v>24.609253488006502</v>
      </c>
      <c r="E957" s="408">
        <v>11.072854871411399</v>
      </c>
      <c r="F957" s="408">
        <v>19.5159401531184</v>
      </c>
      <c r="G957" s="408">
        <v>14.8890005513106</v>
      </c>
      <c r="H957" s="408"/>
      <c r="I957" s="408">
        <v>2.7979979060285198</v>
      </c>
      <c r="J957" s="408"/>
      <c r="K957" s="408"/>
      <c r="L957" s="408">
        <v>1.41788447607331</v>
      </c>
      <c r="M957" s="408"/>
      <c r="N957" s="408"/>
      <c r="O957" s="411"/>
      <c r="P957" s="417">
        <v>4.8142663955271097</v>
      </c>
      <c r="Q957" s="237">
        <v>64.300811394564491</v>
      </c>
      <c r="R957" s="237">
        <v>0</v>
      </c>
      <c r="S957" s="237">
        <v>15.606267676570127</v>
      </c>
      <c r="T957" s="237">
        <v>8.4797626189382864</v>
      </c>
      <c r="U957" s="237">
        <v>1.5603413473183418</v>
      </c>
      <c r="V957" s="237">
        <v>3.8515946493771755</v>
      </c>
      <c r="W957" s="237">
        <v>3.8318717678193797</v>
      </c>
      <c r="X957" s="412">
        <v>2.3693505454122188</v>
      </c>
      <c r="Y957" s="270">
        <v>0.41985570323042498</v>
      </c>
      <c r="Z957" s="270">
        <v>45.380017599262828</v>
      </c>
      <c r="AA957" s="270">
        <v>14430.832021014847</v>
      </c>
      <c r="AB957" s="270">
        <v>119.81696080218599</v>
      </c>
      <c r="AC957" s="270">
        <v>1.835939805065254</v>
      </c>
      <c r="AD957" s="270">
        <v>0.55656394334773363</v>
      </c>
      <c r="AE957" s="270">
        <v>8.3398288769971529</v>
      </c>
      <c r="AF957" s="270">
        <v>0.40780755444443839</v>
      </c>
      <c r="AG957" s="270">
        <v>10.15032966089416</v>
      </c>
      <c r="AH957" s="270">
        <v>24.320350121564498</v>
      </c>
      <c r="AI957" s="270">
        <v>3.2138508762393196</v>
      </c>
      <c r="AJ957" s="270">
        <v>5.6189446487171946</v>
      </c>
      <c r="AK957" s="270">
        <v>81.163793675678974</v>
      </c>
      <c r="AL957" s="270">
        <v>15.067798160528177</v>
      </c>
      <c r="AM957" s="270">
        <v>3.5454991834496155</v>
      </c>
      <c r="AN957" s="270">
        <v>148.99870655812987</v>
      </c>
      <c r="AO957" s="270">
        <v>3.5991286785488641</v>
      </c>
      <c r="AP957" s="270">
        <v>4860.3036567365561</v>
      </c>
      <c r="AQ957" s="270">
        <v>0.84651122761646058</v>
      </c>
      <c r="AR957" s="270">
        <v>3.9878275236251119</v>
      </c>
      <c r="AS957" s="270">
        <v>0.61997543464797711</v>
      </c>
      <c r="AT957" s="270">
        <v>3.795228806133665</v>
      </c>
      <c r="AU957" s="270">
        <v>18.733195406752113</v>
      </c>
      <c r="AV957" s="270">
        <v>0.76116307100804359</v>
      </c>
      <c r="AW957" s="270">
        <v>2.1019354067651173</v>
      </c>
      <c r="AX957" s="270">
        <v>0.30569915781993207</v>
      </c>
      <c r="AY957" s="270">
        <v>2.0103933352675063</v>
      </c>
      <c r="AZ957" s="270">
        <v>0.30907831607419167</v>
      </c>
      <c r="BA957" s="270">
        <v>59.960166976331777</v>
      </c>
      <c r="BB957" s="270">
        <v>12.904441257946305</v>
      </c>
      <c r="BC957" s="270">
        <v>21.550613940848628</v>
      </c>
      <c r="BD957" s="270">
        <v>65.534635682523287</v>
      </c>
      <c r="BE957" s="270">
        <v>44.376370165788849</v>
      </c>
      <c r="BF957" s="270">
        <v>243.08979827864363</v>
      </c>
      <c r="BG957" s="26"/>
    </row>
    <row r="958" spans="1:59" s="96" customFormat="1" ht="12.75" x14ac:dyDescent="0.2">
      <c r="A958" s="13">
        <v>0.85000000000000198</v>
      </c>
      <c r="B958" s="279">
        <v>910</v>
      </c>
      <c r="C958" s="408">
        <v>26.332918632805502</v>
      </c>
      <c r="D958" s="408">
        <v>26.149896606511401</v>
      </c>
      <c r="E958" s="408">
        <v>6.3595682263124198</v>
      </c>
      <c r="F958" s="408">
        <v>16.0882610459524</v>
      </c>
      <c r="G958" s="408">
        <v>12.131786370425001</v>
      </c>
      <c r="H958" s="408"/>
      <c r="I958" s="408">
        <v>11.416916614105901</v>
      </c>
      <c r="J958" s="408"/>
      <c r="K958" s="408"/>
      <c r="L958" s="408">
        <v>1.52065250388726</v>
      </c>
      <c r="M958" s="408"/>
      <c r="N958" s="408"/>
      <c r="O958" s="411"/>
      <c r="P958" s="417">
        <v>4.8796903514262997</v>
      </c>
      <c r="Q958" s="237">
        <v>65.464657043230773</v>
      </c>
      <c r="R958" s="237">
        <v>0</v>
      </c>
      <c r="S958" s="237">
        <v>15.666868367953599</v>
      </c>
      <c r="T958" s="237">
        <v>7.3422537229200726</v>
      </c>
      <c r="U958" s="237">
        <v>1.433883253388339</v>
      </c>
      <c r="V958" s="237">
        <v>3.6849113252344945</v>
      </c>
      <c r="W958" s="237">
        <v>4.0481845917823414</v>
      </c>
      <c r="X958" s="412">
        <v>2.359241695490371</v>
      </c>
      <c r="Y958" s="270">
        <v>0.42450844699613516</v>
      </c>
      <c r="Z958" s="270">
        <v>45.295259036042125</v>
      </c>
      <c r="AA958" s="270">
        <v>14987.848881851161</v>
      </c>
      <c r="AB958" s="270">
        <v>128.53237725989996</v>
      </c>
      <c r="AC958" s="270">
        <v>1.8484476990687917</v>
      </c>
      <c r="AD958" s="270">
        <v>0.55597469329131943</v>
      </c>
      <c r="AE958" s="270">
        <v>8.4091269043532648</v>
      </c>
      <c r="AF958" s="270">
        <v>0.41239642024569939</v>
      </c>
      <c r="AG958" s="270">
        <v>10.475403971241185</v>
      </c>
      <c r="AH958" s="270">
        <v>25.085524436759599</v>
      </c>
      <c r="AI958" s="270">
        <v>3.313318246452619</v>
      </c>
      <c r="AJ958" s="270">
        <v>5.938899353031462</v>
      </c>
      <c r="AK958" s="270">
        <v>94.694875464346879</v>
      </c>
      <c r="AL958" s="270">
        <v>15.616918399815527</v>
      </c>
      <c r="AM958" s="270">
        <v>3.2414694041353456</v>
      </c>
      <c r="AN958" s="270">
        <v>135.54571165626851</v>
      </c>
      <c r="AO958" s="270">
        <v>3.5053078549170089</v>
      </c>
      <c r="AP958" s="270">
        <v>4461.2676978629206</v>
      </c>
      <c r="AQ958" s="270">
        <v>0.85501463305378589</v>
      </c>
      <c r="AR958" s="270">
        <v>2.8762803807144155</v>
      </c>
      <c r="AS958" s="270">
        <v>0.38893814744702515</v>
      </c>
      <c r="AT958" s="270">
        <v>2.0854949160155298</v>
      </c>
      <c r="AU958" s="270">
        <v>9.5474425768969926</v>
      </c>
      <c r="AV958" s="270">
        <v>0.37562852744357439</v>
      </c>
      <c r="AW958" s="270">
        <v>0.95428465673823726</v>
      </c>
      <c r="AX958" s="270">
        <v>0.13063964776421938</v>
      </c>
      <c r="AY958" s="270">
        <v>0.82522317295792413</v>
      </c>
      <c r="AZ958" s="270">
        <v>0.12341364956450977</v>
      </c>
      <c r="BA958" s="270">
        <v>39.287654894157427</v>
      </c>
      <c r="BB958" s="270">
        <v>16.412374813376868</v>
      </c>
      <c r="BC958" s="270">
        <v>23.771360741316663</v>
      </c>
      <c r="BD958" s="270">
        <v>59.957921096105053</v>
      </c>
      <c r="BE958" s="270">
        <v>45.410461700653357</v>
      </c>
      <c r="BF958" s="270">
        <v>214.37789770263657</v>
      </c>
      <c r="BG958" s="26"/>
    </row>
    <row r="959" spans="1:59" s="96" customFormat="1" ht="12.75" x14ac:dyDescent="0.2">
      <c r="A959" s="13">
        <v>0.9</v>
      </c>
      <c r="B959" s="279">
        <v>910</v>
      </c>
      <c r="C959" s="408">
        <v>26.936889175977601</v>
      </c>
      <c r="D959" s="408">
        <v>27.699152227485001</v>
      </c>
      <c r="E959" s="408">
        <v>2.0515012794835301</v>
      </c>
      <c r="F959" s="408">
        <v>12.9045020000016</v>
      </c>
      <c r="G959" s="408">
        <v>9.8501701405017705</v>
      </c>
      <c r="H959" s="408"/>
      <c r="I959" s="408">
        <v>18.9497619315738</v>
      </c>
      <c r="J959" s="408"/>
      <c r="K959" s="408"/>
      <c r="L959" s="408">
        <v>1.60802324497668</v>
      </c>
      <c r="M959" s="408"/>
      <c r="N959" s="408"/>
      <c r="O959" s="411"/>
      <c r="P959" s="417">
        <v>4.9177205231326804</v>
      </c>
      <c r="Q959" s="237">
        <v>66.576985635140929</v>
      </c>
      <c r="R959" s="237">
        <v>0</v>
      </c>
      <c r="S959" s="237">
        <v>15.682174440765914</v>
      </c>
      <c r="T959" s="237">
        <v>6.3275443653702803</v>
      </c>
      <c r="U959" s="237">
        <v>1.309039005086585</v>
      </c>
      <c r="V959" s="237">
        <v>3.4925791977149832</v>
      </c>
      <c r="W959" s="237">
        <v>4.266483347304324</v>
      </c>
      <c r="X959" s="412">
        <v>2.3451940086169962</v>
      </c>
      <c r="Y959" s="270">
        <v>0.42801859183014423</v>
      </c>
      <c r="Z959" s="270">
        <v>45.165498633909415</v>
      </c>
      <c r="AA959" s="270">
        <v>15494.859101961809</v>
      </c>
      <c r="AB959" s="270">
        <v>137.74472386267823</v>
      </c>
      <c r="AC959" s="270">
        <v>1.8575661507873067</v>
      </c>
      <c r="AD959" s="270">
        <v>0.55496498346521661</v>
      </c>
      <c r="AE959" s="270">
        <v>8.4639092409896524</v>
      </c>
      <c r="AF959" s="270">
        <v>0.41569895437046356</v>
      </c>
      <c r="AG959" s="270">
        <v>10.768860394894061</v>
      </c>
      <c r="AH959" s="270">
        <v>25.750918085610039</v>
      </c>
      <c r="AI959" s="270">
        <v>3.3960077521369554</v>
      </c>
      <c r="AJ959" s="270">
        <v>6.2622313334376143</v>
      </c>
      <c r="AK959" s="270">
        <v>111.93088213225852</v>
      </c>
      <c r="AL959" s="270">
        <v>16.072012346866813</v>
      </c>
      <c r="AM959" s="270">
        <v>3.004019671556112</v>
      </c>
      <c r="AN959" s="270">
        <v>125.375551673215</v>
      </c>
      <c r="AO959" s="270">
        <v>3.4192494807852296</v>
      </c>
      <c r="AP959" s="270">
        <v>4148.2837955020987</v>
      </c>
      <c r="AQ959" s="270">
        <v>0.86403937724566682</v>
      </c>
      <c r="AR959" s="270">
        <v>2.3067160147240129</v>
      </c>
      <c r="AS959" s="270">
        <v>0.29278019217664142</v>
      </c>
      <c r="AT959" s="270">
        <v>1.4939807221196075</v>
      </c>
      <c r="AU959" s="270">
        <v>6.6743369005282576</v>
      </c>
      <c r="AV959" s="270">
        <v>0.26004540108884605</v>
      </c>
      <c r="AW959" s="270">
        <v>0.64536357385985899</v>
      </c>
      <c r="AX959" s="270">
        <v>8.6991653803503183E-2</v>
      </c>
      <c r="AY959" s="270">
        <v>0.54422240418328172</v>
      </c>
      <c r="AZ959" s="270">
        <v>8.0874544518800176E-2</v>
      </c>
      <c r="BA959" s="270">
        <v>30.234443591699613</v>
      </c>
      <c r="BB959" s="270">
        <v>21.699723643587554</v>
      </c>
      <c r="BC959" s="270">
        <v>26.098964872238966</v>
      </c>
      <c r="BD959" s="270">
        <v>55.758778573653871</v>
      </c>
      <c r="BE959" s="270">
        <v>46.474843920745883</v>
      </c>
      <c r="BF959" s="270">
        <v>193.66742617878324</v>
      </c>
      <c r="BG959" s="26"/>
    </row>
    <row r="960" spans="1:59" s="96" customFormat="1" ht="12.75" x14ac:dyDescent="0.2">
      <c r="A960" s="13">
        <v>0.95</v>
      </c>
      <c r="B960" s="279">
        <v>910</v>
      </c>
      <c r="C960" s="408">
        <v>27.155746726754099</v>
      </c>
      <c r="D960" s="408">
        <v>28.5969683030246</v>
      </c>
      <c r="E960" s="408"/>
      <c r="F960" s="408">
        <v>10.9611137934941</v>
      </c>
      <c r="G960" s="408">
        <v>7.4626767531801903</v>
      </c>
      <c r="H960" s="408"/>
      <c r="I960" s="408">
        <v>24.1130179220253</v>
      </c>
      <c r="J960" s="408"/>
      <c r="K960" s="408"/>
      <c r="L960" s="408">
        <v>1.71047650152181</v>
      </c>
      <c r="M960" s="408"/>
      <c r="N960" s="408"/>
      <c r="O960" s="411"/>
      <c r="P960" s="417">
        <v>5.0319369409630097</v>
      </c>
      <c r="Q960" s="237">
        <v>67.331662808846175</v>
      </c>
      <c r="R960" s="237">
        <v>0</v>
      </c>
      <c r="S960" s="237">
        <v>15.788669580391401</v>
      </c>
      <c r="T960" s="237">
        <v>5.5098345228319427</v>
      </c>
      <c r="U960" s="237">
        <v>1.1980928399817756</v>
      </c>
      <c r="V960" s="237">
        <v>3.3543649847317023</v>
      </c>
      <c r="W960" s="237">
        <v>4.4681798302480908</v>
      </c>
      <c r="X960" s="412">
        <v>2.3491954329689184</v>
      </c>
      <c r="Y960" s="270">
        <v>0.43437400646882313</v>
      </c>
      <c r="Z960" s="270">
        <v>45.363880514163846</v>
      </c>
      <c r="AA960" s="270">
        <v>16040.740291345459</v>
      </c>
      <c r="AB960" s="270">
        <v>144.66811603806661</v>
      </c>
      <c r="AC960" s="270">
        <v>1.870513178090109</v>
      </c>
      <c r="AD960" s="270">
        <v>0.55676888050301465</v>
      </c>
      <c r="AE960" s="270">
        <v>8.5527589660129806</v>
      </c>
      <c r="AF960" s="270">
        <v>0.42179433948460721</v>
      </c>
      <c r="AG960" s="270">
        <v>11.097777217301701</v>
      </c>
      <c r="AH960" s="270">
        <v>26.623619760475293</v>
      </c>
      <c r="AI960" s="270">
        <v>3.5235159608843651</v>
      </c>
      <c r="AJ960" s="270">
        <v>6.5247125203798921</v>
      </c>
      <c r="AK960" s="270">
        <v>126.52507273797927</v>
      </c>
      <c r="AL960" s="270">
        <v>16.812371144045418</v>
      </c>
      <c r="AM960" s="270">
        <v>2.9224971022409352</v>
      </c>
      <c r="AN960" s="270">
        <v>120.20149471736893</v>
      </c>
      <c r="AO960" s="270">
        <v>3.3956836299669875</v>
      </c>
      <c r="AP960" s="270">
        <v>4023.5084144160069</v>
      </c>
      <c r="AQ960" s="270">
        <v>0.87498211005366033</v>
      </c>
      <c r="AR960" s="270">
        <v>2.0572573681342505</v>
      </c>
      <c r="AS960" s="270">
        <v>0.2527002838001578</v>
      </c>
      <c r="AT960" s="270">
        <v>1.2592838244263305</v>
      </c>
      <c r="AU960" s="270">
        <v>5.5637706452339106</v>
      </c>
      <c r="AV960" s="270">
        <v>0.21583940941815499</v>
      </c>
      <c r="AW960" s="270">
        <v>0.53024040569110942</v>
      </c>
      <c r="AX960" s="270">
        <v>7.100487402223335E-2</v>
      </c>
      <c r="AY960" s="270">
        <v>0.44240090716425962</v>
      </c>
      <c r="AZ960" s="270">
        <v>6.5566469719828158E-2</v>
      </c>
      <c r="BA960" s="270">
        <v>25.975514243347121</v>
      </c>
      <c r="BB960" s="270">
        <v>26.621255403023238</v>
      </c>
      <c r="BC960" s="270">
        <v>27.873657865558894</v>
      </c>
      <c r="BD960" s="270">
        <v>53.289436047039494</v>
      </c>
      <c r="BE960" s="270">
        <v>46.139581081712407</v>
      </c>
      <c r="BF960" s="270">
        <v>184.19829010146225</v>
      </c>
      <c r="BG960" s="26"/>
    </row>
    <row r="961" spans="1:59" s="96" customFormat="1" ht="12.75" x14ac:dyDescent="0.2">
      <c r="A961" s="13">
        <v>1</v>
      </c>
      <c r="B961" s="279">
        <v>910</v>
      </c>
      <c r="C961" s="408">
        <v>26.964899618019398</v>
      </c>
      <c r="D961" s="408">
        <v>28.811723396635099</v>
      </c>
      <c r="E961" s="408"/>
      <c r="F961" s="408">
        <v>10.223720304884999</v>
      </c>
      <c r="G961" s="408">
        <v>4.4621485484924897</v>
      </c>
      <c r="H961" s="408"/>
      <c r="I961" s="408">
        <v>27.687918558533301</v>
      </c>
      <c r="J961" s="408"/>
      <c r="K961" s="408"/>
      <c r="L961" s="408">
        <v>1.8495895734346099</v>
      </c>
      <c r="M961" s="408"/>
      <c r="N961" s="408"/>
      <c r="O961" s="411"/>
      <c r="P961" s="417">
        <v>5.2627903143325501</v>
      </c>
      <c r="Q961" s="237">
        <v>67.740494165706295</v>
      </c>
      <c r="R961" s="237">
        <v>0</v>
      </c>
      <c r="S961" s="237">
        <v>16.058477607541661</v>
      </c>
      <c r="T961" s="237">
        <v>4.7761174991289179</v>
      </c>
      <c r="U961" s="237">
        <v>1.0627824588605375</v>
      </c>
      <c r="V961" s="237">
        <v>3.28281227714678</v>
      </c>
      <c r="W961" s="237">
        <v>4.6924255514118265</v>
      </c>
      <c r="X961" s="412">
        <v>2.3868904402039948</v>
      </c>
      <c r="Y961" s="270">
        <v>0.44569798619308981</v>
      </c>
      <c r="Z961" s="270">
        <v>46.002604910959008</v>
      </c>
      <c r="AA961" s="270">
        <v>16741.983809977628</v>
      </c>
      <c r="AB961" s="270">
        <v>148.77684099217944</v>
      </c>
      <c r="AC961" s="270">
        <v>1.8921078340123421</v>
      </c>
      <c r="AD961" s="270">
        <v>0.56241248995552906</v>
      </c>
      <c r="AE961" s="270">
        <v>8.6958922446516667</v>
      </c>
      <c r="AF961" s="270">
        <v>0.43292509283398145</v>
      </c>
      <c r="AG961" s="270">
        <v>11.527668395835155</v>
      </c>
      <c r="AH961" s="270">
        <v>27.938519026732241</v>
      </c>
      <c r="AI961" s="270">
        <v>3.7393663733716282</v>
      </c>
      <c r="AJ961" s="270">
        <v>6.7290515499777204</v>
      </c>
      <c r="AK961" s="270">
        <v>134.50100567643017</v>
      </c>
      <c r="AL961" s="270">
        <v>18.128361345165931</v>
      </c>
      <c r="AM961" s="270">
        <v>2.9724985136502386</v>
      </c>
      <c r="AN961" s="270">
        <v>118.44040851318121</v>
      </c>
      <c r="AO961" s="270">
        <v>3.4379272451041607</v>
      </c>
      <c r="AP961" s="270">
        <v>4051.9534909698523</v>
      </c>
      <c r="AQ961" s="270">
        <v>0.88760926599784662</v>
      </c>
      <c r="AR961" s="270">
        <v>1.952731994179892</v>
      </c>
      <c r="AS961" s="270">
        <v>0.2341496037603574</v>
      </c>
      <c r="AT961" s="270">
        <v>1.1474387429686304</v>
      </c>
      <c r="AU961" s="270">
        <v>5.0308690139074903</v>
      </c>
      <c r="AV961" s="270">
        <v>0.19458649147029308</v>
      </c>
      <c r="AW961" s="270">
        <v>0.47473562761696803</v>
      </c>
      <c r="AX961" s="270">
        <v>6.3288599700946233E-2</v>
      </c>
      <c r="AY961" s="270">
        <v>0.3932212238529495</v>
      </c>
      <c r="AZ961" s="270">
        <v>5.8167313864028708E-2</v>
      </c>
      <c r="BA961" s="270">
        <v>23.503937750770032</v>
      </c>
      <c r="BB961" s="270">
        <v>29.280899041083224</v>
      </c>
      <c r="BC961" s="270">
        <v>29.155640121449053</v>
      </c>
      <c r="BD961" s="270">
        <v>51.812868813191329</v>
      </c>
      <c r="BE961" s="270">
        <v>44.415505342287865</v>
      </c>
      <c r="BF961" s="270">
        <v>182.42536576106758</v>
      </c>
      <c r="BG961" s="26"/>
    </row>
    <row r="962" spans="1:59" s="96" customFormat="1" ht="12.75" x14ac:dyDescent="0.2">
      <c r="A962" s="13">
        <v>1.05</v>
      </c>
      <c r="B962" s="279">
        <v>910</v>
      </c>
      <c r="C962" s="408">
        <v>26.788139653146601</v>
      </c>
      <c r="D962" s="408">
        <v>29.028738182038101</v>
      </c>
      <c r="E962" s="408"/>
      <c r="F962" s="408">
        <v>8.0167941861893404</v>
      </c>
      <c r="G962" s="408">
        <v>2.2689855538077199</v>
      </c>
      <c r="H962" s="408"/>
      <c r="I962" s="408">
        <v>32.899582320536901</v>
      </c>
      <c r="J962" s="408"/>
      <c r="K962" s="408"/>
      <c r="L962" s="408"/>
      <c r="M962" s="408"/>
      <c r="N962" s="408"/>
      <c r="O962" s="411">
        <v>0.997760104281328</v>
      </c>
      <c r="P962" s="417">
        <v>5.4413721359281402</v>
      </c>
      <c r="Q962" s="237">
        <v>67.595751968967988</v>
      </c>
      <c r="R962" s="237">
        <v>0</v>
      </c>
      <c r="S962" s="237">
        <v>16.307153334917469</v>
      </c>
      <c r="T962" s="237">
        <v>4.489896237826378</v>
      </c>
      <c r="U962" s="237">
        <v>1.0158917013377238</v>
      </c>
      <c r="V962" s="237">
        <v>3.0840917193145474</v>
      </c>
      <c r="W962" s="237">
        <v>5.0702008887219225</v>
      </c>
      <c r="X962" s="412">
        <v>2.4370141489139701</v>
      </c>
      <c r="Y962" s="270">
        <v>0.45794434761393255</v>
      </c>
      <c r="Z962" s="270">
        <v>46.797981441038765</v>
      </c>
      <c r="AA962" s="270">
        <v>17594.435898829124</v>
      </c>
      <c r="AB962" s="270">
        <v>159.52676295046464</v>
      </c>
      <c r="AC962" s="270">
        <v>1.9171596309049703</v>
      </c>
      <c r="AD962" s="270">
        <v>0.56854371832970307</v>
      </c>
      <c r="AE962" s="270">
        <v>1.7295242956977197</v>
      </c>
      <c r="AF962" s="270">
        <v>7.9764092011785387E-2</v>
      </c>
      <c r="AG962" s="270">
        <v>12.07908491818843</v>
      </c>
      <c r="AH962" s="270">
        <v>29.321662659796797</v>
      </c>
      <c r="AI962" s="270">
        <v>3.9325863673139532</v>
      </c>
      <c r="AJ962" s="270">
        <v>7.1296310603647886</v>
      </c>
      <c r="AK962" s="270">
        <v>159.85973534511083</v>
      </c>
      <c r="AL962" s="270">
        <v>19.204566997229669</v>
      </c>
      <c r="AM962" s="270">
        <v>2.8947558090407708</v>
      </c>
      <c r="AN962" s="270">
        <v>113.46150258328277</v>
      </c>
      <c r="AO962" s="270">
        <v>3.261534062402804</v>
      </c>
      <c r="AP962" s="270">
        <v>1416.9833031903497</v>
      </c>
      <c r="AQ962" s="270">
        <v>0.89421440925336981</v>
      </c>
      <c r="AR962" s="270">
        <v>1.7707503008232532</v>
      </c>
      <c r="AS962" s="270">
        <v>0.20769819882782734</v>
      </c>
      <c r="AT962" s="270">
        <v>1.0030798671303272</v>
      </c>
      <c r="AU962" s="270">
        <v>4.3697884751094795</v>
      </c>
      <c r="AV962" s="270">
        <v>0.16859854840317065</v>
      </c>
      <c r="AW962" s="270">
        <v>0.40903705251325195</v>
      </c>
      <c r="AX962" s="270">
        <v>5.4338668560321983E-2</v>
      </c>
      <c r="AY962" s="270">
        <v>0.33689104506373435</v>
      </c>
      <c r="AZ962" s="270">
        <v>4.9769528412520032E-2</v>
      </c>
      <c r="BA962" s="270">
        <v>20.530180950756346</v>
      </c>
      <c r="BB962" s="270">
        <v>31.344690890204042</v>
      </c>
      <c r="BC962" s="270">
        <v>31.606442742374718</v>
      </c>
      <c r="BD962" s="270">
        <v>51.737761188122015</v>
      </c>
      <c r="BE962" s="270">
        <v>41.765101392907631</v>
      </c>
      <c r="BF962" s="270">
        <v>187.38263940158893</v>
      </c>
      <c r="BG962" s="26"/>
    </row>
    <row r="963" spans="1:59" s="96" customFormat="1" ht="12.75" x14ac:dyDescent="0.2">
      <c r="A963" s="13">
        <v>1.0999999999999901</v>
      </c>
      <c r="B963" s="279">
        <v>910</v>
      </c>
      <c r="C963" s="408">
        <v>26.655641569028099</v>
      </c>
      <c r="D963" s="408">
        <v>29.100310172760601</v>
      </c>
      <c r="E963" s="408"/>
      <c r="F963" s="408">
        <v>7.2919027522664797</v>
      </c>
      <c r="G963" s="408">
        <v>2.9661228104498102E-13</v>
      </c>
      <c r="H963" s="408"/>
      <c r="I963" s="408">
        <v>35.898135304607301</v>
      </c>
      <c r="J963" s="408"/>
      <c r="K963" s="408"/>
      <c r="L963" s="408"/>
      <c r="M963" s="408"/>
      <c r="N963" s="408"/>
      <c r="O963" s="411">
        <v>1.0540102013372901</v>
      </c>
      <c r="P963" s="417">
        <v>5.6180923148318298</v>
      </c>
      <c r="Q963" s="237">
        <v>67.873628731562803</v>
      </c>
      <c r="R963" s="237">
        <v>0</v>
      </c>
      <c r="S963" s="237">
        <v>16.513322490404505</v>
      </c>
      <c r="T963" s="237">
        <v>3.955923126028988</v>
      </c>
      <c r="U963" s="237">
        <v>0.91841010005727053</v>
      </c>
      <c r="V963" s="237">
        <v>3.0027904151099478</v>
      </c>
      <c r="W963" s="237">
        <v>5.260299288260696</v>
      </c>
      <c r="X963" s="412">
        <v>2.4756258485758069</v>
      </c>
      <c r="Y963" s="270">
        <v>0.46749746124247449</v>
      </c>
      <c r="Z963" s="270">
        <v>47.314651098680066</v>
      </c>
      <c r="AA963" s="270">
        <v>18249.061498564934</v>
      </c>
      <c r="AB963" s="270">
        <v>164.05067086214515</v>
      </c>
      <c r="AC963" s="270">
        <v>1.9348664548303036</v>
      </c>
      <c r="AD963" s="270">
        <v>0.57293355616655306</v>
      </c>
      <c r="AE963" s="270">
        <v>1.6584284005123684</v>
      </c>
      <c r="AF963" s="270">
        <v>7.6499769741360912E-2</v>
      </c>
      <c r="AG963" s="270">
        <v>12.479051320923009</v>
      </c>
      <c r="AH963" s="270">
        <v>30.542756532536419</v>
      </c>
      <c r="AI963" s="270">
        <v>4.1348673512477161</v>
      </c>
      <c r="AJ963" s="270">
        <v>7.3366310690169962</v>
      </c>
      <c r="AK963" s="270">
        <v>171.87944528773633</v>
      </c>
      <c r="AL963" s="270">
        <v>20.480165816548197</v>
      </c>
      <c r="AM963" s="270">
        <v>2.9191000971733079</v>
      </c>
      <c r="AN963" s="270">
        <v>111.89457684415245</v>
      </c>
      <c r="AO963" s="270">
        <v>3.2759323446752395</v>
      </c>
      <c r="AP963" s="270">
        <v>1367.9717669466847</v>
      </c>
      <c r="AQ963" s="270">
        <v>0.90355464529274165</v>
      </c>
      <c r="AR963" s="270">
        <v>1.7001864563016162</v>
      </c>
      <c r="AS963" s="270">
        <v>0.19657648371830957</v>
      </c>
      <c r="AT963" s="270">
        <v>0.94055395757538773</v>
      </c>
      <c r="AU963" s="270">
        <v>4.0806291972989657</v>
      </c>
      <c r="AV963" s="270">
        <v>0.15719623076358041</v>
      </c>
      <c r="AW963" s="270">
        <v>0.38001150819914137</v>
      </c>
      <c r="AX963" s="270">
        <v>5.0368128795949471E-2</v>
      </c>
      <c r="AY963" s="270">
        <v>0.31183500439055323</v>
      </c>
      <c r="AZ963" s="270">
        <v>4.6024292470975531E-2</v>
      </c>
      <c r="BA963" s="270">
        <v>19.174426280664122</v>
      </c>
      <c r="BB963" s="270">
        <v>34.047113947322096</v>
      </c>
      <c r="BC963" s="270">
        <v>32.996301354092054</v>
      </c>
      <c r="BD963" s="270">
        <v>50.726641044653853</v>
      </c>
      <c r="BE963" s="270">
        <v>40.573714776022641</v>
      </c>
      <c r="BF963" s="270">
        <v>185.86591627404707</v>
      </c>
      <c r="BG963" s="26"/>
    </row>
    <row r="964" spans="1:59" s="96" customFormat="1" ht="12.75" x14ac:dyDescent="0.2">
      <c r="A964" s="13">
        <v>1.1499999999999799</v>
      </c>
      <c r="B964" s="279">
        <v>910</v>
      </c>
      <c r="C964" s="408">
        <v>26.3593727502139</v>
      </c>
      <c r="D964" s="408">
        <v>28.633750093389899</v>
      </c>
      <c r="E964" s="408"/>
      <c r="F964" s="408">
        <v>6.5355450640839399</v>
      </c>
      <c r="G964" s="408"/>
      <c r="H964" s="408"/>
      <c r="I964" s="408">
        <v>37.417321871678801</v>
      </c>
      <c r="J964" s="408"/>
      <c r="K964" s="408"/>
      <c r="L964" s="408"/>
      <c r="M964" s="408"/>
      <c r="N964" s="408"/>
      <c r="O964" s="411">
        <v>1.05401022063354</v>
      </c>
      <c r="P964" s="417">
        <v>5.6812372641286899</v>
      </c>
      <c r="Q964" s="237">
        <v>68.482615725424282</v>
      </c>
      <c r="R964" s="237">
        <v>0</v>
      </c>
      <c r="S964" s="237">
        <v>16.502776980998441</v>
      </c>
      <c r="T964" s="237">
        <v>3.4658996175461141</v>
      </c>
      <c r="U964" s="237">
        <v>0.79699992867024416</v>
      </c>
      <c r="V964" s="237">
        <v>2.9613247605110438</v>
      </c>
      <c r="W964" s="237">
        <v>5.2908242387872235</v>
      </c>
      <c r="X964" s="412">
        <v>2.4995587480626651</v>
      </c>
      <c r="Y964" s="270">
        <v>0.47378112370424186</v>
      </c>
      <c r="Z964" s="270">
        <v>47.927451255254859</v>
      </c>
      <c r="AA964" s="270">
        <v>18564.343690027923</v>
      </c>
      <c r="AB964" s="270">
        <v>169.32408970471644</v>
      </c>
      <c r="AC964" s="270">
        <v>1.960617435593847</v>
      </c>
      <c r="AD964" s="270">
        <v>0.57972604592316224</v>
      </c>
      <c r="AE964" s="270">
        <v>1.6619754774283471</v>
      </c>
      <c r="AF964" s="270">
        <v>7.6581673883571205E-2</v>
      </c>
      <c r="AG964" s="270">
        <v>12.698605637242526</v>
      </c>
      <c r="AH964" s="270">
        <v>30.96389343804422</v>
      </c>
      <c r="AI964" s="270">
        <v>4.1748722803788381</v>
      </c>
      <c r="AJ964" s="270">
        <v>7.5221291239965682</v>
      </c>
      <c r="AK964" s="270">
        <v>184.65179610857226</v>
      </c>
      <c r="AL964" s="270">
        <v>20.598994227130078</v>
      </c>
      <c r="AM964" s="270">
        <v>2.86736703481031</v>
      </c>
      <c r="AN964" s="270">
        <v>111.08818279856203</v>
      </c>
      <c r="AO964" s="270">
        <v>3.2637721974590193</v>
      </c>
      <c r="AP964" s="270">
        <v>1357.8784477967185</v>
      </c>
      <c r="AQ964" s="270">
        <v>0.90152126396300991</v>
      </c>
      <c r="AR964" s="270">
        <v>1.6484861416901022</v>
      </c>
      <c r="AS964" s="270">
        <v>0.18998453773561499</v>
      </c>
      <c r="AT964" s="270">
        <v>0.90722587880787797</v>
      </c>
      <c r="AU964" s="270">
        <v>3.9327131655334062</v>
      </c>
      <c r="AV964" s="270">
        <v>0.15145182641306459</v>
      </c>
      <c r="AW964" s="270">
        <v>0.36586596505674834</v>
      </c>
      <c r="AX964" s="270">
        <v>4.8472601589575462E-2</v>
      </c>
      <c r="AY964" s="270">
        <v>0.30002694989429685</v>
      </c>
      <c r="AZ964" s="270">
        <v>4.4275244633957975E-2</v>
      </c>
      <c r="BA964" s="270">
        <v>18.450490274443695</v>
      </c>
      <c r="BB964" s="270">
        <v>33.602113440652346</v>
      </c>
      <c r="BC964" s="270">
        <v>33.330200068942816</v>
      </c>
      <c r="BD964" s="270">
        <v>50.705074520839645</v>
      </c>
      <c r="BE964" s="270">
        <v>40.027721333301606</v>
      </c>
      <c r="BF964" s="270">
        <v>181.37041135780709</v>
      </c>
      <c r="BG964" s="26"/>
    </row>
    <row r="965" spans="1:59" s="96" customFormat="1" ht="12.75" x14ac:dyDescent="0.2">
      <c r="A965" s="13">
        <v>1.2</v>
      </c>
      <c r="B965" s="279">
        <v>910</v>
      </c>
      <c r="C965" s="408">
        <v>26.041233497257799</v>
      </c>
      <c r="D965" s="408">
        <v>28.287004014958601</v>
      </c>
      <c r="E965" s="408"/>
      <c r="F965" s="408">
        <v>5.9819017261563499</v>
      </c>
      <c r="G965" s="408"/>
      <c r="H965" s="408"/>
      <c r="I965" s="408">
        <v>38.635850543486399</v>
      </c>
      <c r="J965" s="408"/>
      <c r="K965" s="408"/>
      <c r="L965" s="408"/>
      <c r="M965" s="408"/>
      <c r="N965" s="408"/>
      <c r="O965" s="411">
        <v>1.0540102181408899</v>
      </c>
      <c r="P965" s="417">
        <v>5.7506436873699496</v>
      </c>
      <c r="Q965" s="237">
        <v>68.993111378685086</v>
      </c>
      <c r="R965" s="237">
        <v>0</v>
      </c>
      <c r="S965" s="237">
        <v>16.504031385172482</v>
      </c>
      <c r="T965" s="237">
        <v>3.0394395633538855</v>
      </c>
      <c r="U965" s="237">
        <v>0.69342370285714983</v>
      </c>
      <c r="V965" s="237">
        <v>2.9412807092104303</v>
      </c>
      <c r="W965" s="237">
        <v>5.294158333294364</v>
      </c>
      <c r="X965" s="412">
        <v>2.5345549274265919</v>
      </c>
      <c r="Y965" s="270">
        <v>0.4803072373180306</v>
      </c>
      <c r="Z965" s="270">
        <v>48.569210050214231</v>
      </c>
      <c r="AA965" s="270">
        <v>18870.746816479717</v>
      </c>
      <c r="AB965" s="270">
        <v>173.94774012167841</v>
      </c>
      <c r="AC965" s="270">
        <v>1.9865610309903972</v>
      </c>
      <c r="AD965" s="270">
        <v>0.58682098282333728</v>
      </c>
      <c r="AE965" s="270">
        <v>1.6654068364089469</v>
      </c>
      <c r="AF965" s="270">
        <v>7.6675231678762543E-2</v>
      </c>
      <c r="AG965" s="270">
        <v>12.906401072506691</v>
      </c>
      <c r="AH965" s="270">
        <v>31.368249039531342</v>
      </c>
      <c r="AI965" s="270">
        <v>4.2144075787632111</v>
      </c>
      <c r="AJ965" s="270">
        <v>7.6870589945673569</v>
      </c>
      <c r="AK965" s="270">
        <v>195.56109027380143</v>
      </c>
      <c r="AL965" s="270">
        <v>20.727711702612037</v>
      </c>
      <c r="AM965" s="270">
        <v>2.8290866511421893</v>
      </c>
      <c r="AN965" s="270">
        <v>110.59342257400141</v>
      </c>
      <c r="AO965" s="270">
        <v>3.2581823144218407</v>
      </c>
      <c r="AP965" s="270">
        <v>1350.0732130975955</v>
      </c>
      <c r="AQ965" s="270">
        <v>0.8995314154148315</v>
      </c>
      <c r="AR965" s="270">
        <v>1.6096539369028657</v>
      </c>
      <c r="AS965" s="270">
        <v>0.18503948925585309</v>
      </c>
      <c r="AT965" s="270">
        <v>0.88225647443285538</v>
      </c>
      <c r="AU965" s="270">
        <v>3.8219694080424396</v>
      </c>
      <c r="AV965" s="270">
        <v>0.14715216608863696</v>
      </c>
      <c r="AW965" s="270">
        <v>0.35528509043302003</v>
      </c>
      <c r="AX965" s="270">
        <v>4.7055381672840416E-2</v>
      </c>
      <c r="AY965" s="270">
        <v>0.29120101292671385</v>
      </c>
      <c r="AZ965" s="270">
        <v>4.2968182104317708E-2</v>
      </c>
      <c r="BA965" s="270">
        <v>17.90930636936513</v>
      </c>
      <c r="BB965" s="270">
        <v>33.260043748904295</v>
      </c>
      <c r="BC965" s="270">
        <v>33.579545127592596</v>
      </c>
      <c r="BD965" s="270">
        <v>50.689280883825418</v>
      </c>
      <c r="BE965" s="270">
        <v>39.597068790823052</v>
      </c>
      <c r="BF965" s="270">
        <v>177.96536818567827</v>
      </c>
      <c r="BG965" s="26"/>
    </row>
    <row r="966" spans="1:59" s="96" customFormat="1" ht="12.75" x14ac:dyDescent="0.2">
      <c r="A966" s="13">
        <v>1.25</v>
      </c>
      <c r="B966" s="279">
        <v>910</v>
      </c>
      <c r="C966" s="408">
        <v>25.874864774734402</v>
      </c>
      <c r="D966" s="408">
        <v>27.901293326401799</v>
      </c>
      <c r="E966" s="408"/>
      <c r="F966" s="408">
        <v>5.2785719509383204</v>
      </c>
      <c r="G966" s="408"/>
      <c r="H966" s="408"/>
      <c r="I966" s="408">
        <v>39.891259750773401</v>
      </c>
      <c r="J966" s="408"/>
      <c r="K966" s="408"/>
      <c r="L966" s="408"/>
      <c r="M966" s="408"/>
      <c r="N966" s="408"/>
      <c r="O966" s="411">
        <v>1.0540101971521101</v>
      </c>
      <c r="P966" s="417">
        <v>5.7876188626562701</v>
      </c>
      <c r="Q966" s="237">
        <v>69.516652513296123</v>
      </c>
      <c r="R966" s="237">
        <v>0</v>
      </c>
      <c r="S966" s="237">
        <v>16.444046777802622</v>
      </c>
      <c r="T966" s="237">
        <v>2.68281452441233</v>
      </c>
      <c r="U966" s="237">
        <v>0.61115691017210916</v>
      </c>
      <c r="V966" s="237">
        <v>2.8737925542269496</v>
      </c>
      <c r="W966" s="237">
        <v>5.3176244524723728</v>
      </c>
      <c r="X966" s="412">
        <v>2.5539122676174921</v>
      </c>
      <c r="Y966" s="270">
        <v>0.48445994200987286</v>
      </c>
      <c r="Z966" s="270">
        <v>48.966514699440339</v>
      </c>
      <c r="AA966" s="270">
        <v>19107.556699586483</v>
      </c>
      <c r="AB966" s="270">
        <v>178.83400643934414</v>
      </c>
      <c r="AC966" s="270">
        <v>2.0041593790935646</v>
      </c>
      <c r="AD966" s="270">
        <v>0.59121104640343569</v>
      </c>
      <c r="AE966" s="270">
        <v>1.6678517788343241</v>
      </c>
      <c r="AF966" s="270">
        <v>7.6716377085220236E-2</v>
      </c>
      <c r="AG966" s="270">
        <v>13.077714405254323</v>
      </c>
      <c r="AH966" s="270">
        <v>31.683895551060537</v>
      </c>
      <c r="AI966" s="270">
        <v>4.2424936746234332</v>
      </c>
      <c r="AJ966" s="270">
        <v>7.8502928555295153</v>
      </c>
      <c r="AK966" s="270">
        <v>210.64024314412433</v>
      </c>
      <c r="AL966" s="270">
        <v>20.798751424678503</v>
      </c>
      <c r="AM966" s="270">
        <v>2.7869651902247594</v>
      </c>
      <c r="AN966" s="270">
        <v>109.80075806434904</v>
      </c>
      <c r="AO966" s="270">
        <v>3.2440536503339628</v>
      </c>
      <c r="AP966" s="270">
        <v>1341.7314132977851</v>
      </c>
      <c r="AQ966" s="270">
        <v>0.89862414234959465</v>
      </c>
      <c r="AR966" s="270">
        <v>1.5706745324883953</v>
      </c>
      <c r="AS966" s="270">
        <v>0.18014321832354949</v>
      </c>
      <c r="AT966" s="270">
        <v>0.85771487360536913</v>
      </c>
      <c r="AU966" s="270">
        <v>3.7134412489726807</v>
      </c>
      <c r="AV966" s="270">
        <v>0.1429428321449136</v>
      </c>
      <c r="AW966" s="270">
        <v>0.34495008226983226</v>
      </c>
      <c r="AX966" s="270">
        <v>4.5672860947433801E-2</v>
      </c>
      <c r="AY966" s="270">
        <v>0.28259691507581691</v>
      </c>
      <c r="AZ966" s="270">
        <v>4.1694388820651317E-2</v>
      </c>
      <c r="BA966" s="270">
        <v>17.381613761850694</v>
      </c>
      <c r="BB966" s="270">
        <v>32.894461025899851</v>
      </c>
      <c r="BC966" s="270">
        <v>33.872726513097476</v>
      </c>
      <c r="BD966" s="270">
        <v>50.669428661048002</v>
      </c>
      <c r="BE966" s="270">
        <v>39.156038156443095</v>
      </c>
      <c r="BF966" s="270">
        <v>174.47607225146157</v>
      </c>
      <c r="BG966" s="26"/>
    </row>
    <row r="967" spans="1:59" s="96" customFormat="1" ht="12.75" x14ac:dyDescent="0.2">
      <c r="A967" s="13">
        <v>1.3</v>
      </c>
      <c r="B967" s="279">
        <v>910</v>
      </c>
      <c r="C967" s="408">
        <v>25.563614220420401</v>
      </c>
      <c r="D967" s="408">
        <v>27.625124117319402</v>
      </c>
      <c r="E967" s="408"/>
      <c r="F967" s="408">
        <v>4.7353865805665603</v>
      </c>
      <c r="G967" s="408"/>
      <c r="H967" s="408"/>
      <c r="I967" s="408">
        <v>40.916659702482598</v>
      </c>
      <c r="J967" s="408">
        <v>0.105205169380687</v>
      </c>
      <c r="K967" s="408"/>
      <c r="L967" s="408"/>
      <c r="M967" s="408"/>
      <c r="N967" s="408"/>
      <c r="O967" s="411">
        <v>1.0540102098303501</v>
      </c>
      <c r="P967" s="417">
        <v>5.8580863051629697</v>
      </c>
      <c r="Q967" s="237">
        <v>69.869335546833227</v>
      </c>
      <c r="R967" s="237">
        <v>0</v>
      </c>
      <c r="S967" s="237">
        <v>16.436543849240469</v>
      </c>
      <c r="T967" s="237">
        <v>2.3909993680934885</v>
      </c>
      <c r="U967" s="237">
        <v>0.54129635281009181</v>
      </c>
      <c r="V967" s="237">
        <v>2.8199743727520543</v>
      </c>
      <c r="W967" s="237">
        <v>5.3556326914303014</v>
      </c>
      <c r="X967" s="412">
        <v>2.5862178188403839</v>
      </c>
      <c r="Y967" s="270">
        <v>0.49113557942100966</v>
      </c>
      <c r="Z967" s="270">
        <v>49.621116271084979</v>
      </c>
      <c r="AA967" s="270">
        <v>19425.418724748244</v>
      </c>
      <c r="AB967" s="270">
        <v>183.89199906629187</v>
      </c>
      <c r="AC967" s="270">
        <v>2.0303245573339925</v>
      </c>
      <c r="AD967" s="270">
        <v>0.59847516552026925</v>
      </c>
      <c r="AE967" s="270">
        <v>1.6712889681392333</v>
      </c>
      <c r="AF967" s="270">
        <v>7.68124466055808E-2</v>
      </c>
      <c r="AG967" s="270">
        <v>13.294928615049953</v>
      </c>
      <c r="AH967" s="270">
        <v>32.108256385047476</v>
      </c>
      <c r="AI967" s="270">
        <v>4.2845720461865255</v>
      </c>
      <c r="AJ967" s="270">
        <v>8.0274398480862565</v>
      </c>
      <c r="AK967" s="270">
        <v>224.66823195653856</v>
      </c>
      <c r="AL967" s="270">
        <v>20.943251629158809</v>
      </c>
      <c r="AM967" s="270">
        <v>2.7581825452535464</v>
      </c>
      <c r="AN967" s="270">
        <v>109.48567617168432</v>
      </c>
      <c r="AO967" s="270">
        <v>3.2420088493768806</v>
      </c>
      <c r="AP967" s="270">
        <v>1335.4318119041179</v>
      </c>
      <c r="AQ967" s="270">
        <v>0.8986658117820634</v>
      </c>
      <c r="AR967" s="270">
        <v>1.5412077264232635</v>
      </c>
      <c r="AS967" s="270">
        <v>0.17640605839565832</v>
      </c>
      <c r="AT967" s="270">
        <v>0.8389031690611215</v>
      </c>
      <c r="AU967" s="270">
        <v>3.6301307441950357</v>
      </c>
      <c r="AV967" s="270">
        <v>0.13971004904780676</v>
      </c>
      <c r="AW967" s="270">
        <v>0.33700521621591506</v>
      </c>
      <c r="AX967" s="270">
        <v>4.4609604518437387E-2</v>
      </c>
      <c r="AY967" s="270">
        <v>0.27597863433853687</v>
      </c>
      <c r="AZ967" s="270">
        <v>4.0714566551844064E-2</v>
      </c>
      <c r="BA967" s="270">
        <v>16.975798469598132</v>
      </c>
      <c r="BB967" s="270">
        <v>32.626082550377241</v>
      </c>
      <c r="BC967" s="270">
        <v>34.100794558223001</v>
      </c>
      <c r="BD967" s="270">
        <v>50.708339594708711</v>
      </c>
      <c r="BE967" s="270">
        <v>38.807850259922589</v>
      </c>
      <c r="BF967" s="270">
        <v>171.84345824853185</v>
      </c>
      <c r="BG967" s="26"/>
    </row>
    <row r="968" spans="1:59" s="96" customFormat="1" ht="12.75" x14ac:dyDescent="0.2">
      <c r="A968" s="13">
        <v>1.3499999999999799</v>
      </c>
      <c r="B968" s="279">
        <v>910</v>
      </c>
      <c r="C968" s="408">
        <v>25.0222876548589</v>
      </c>
      <c r="D968" s="408">
        <v>27.3791399269093</v>
      </c>
      <c r="E968" s="408"/>
      <c r="F968" s="408">
        <v>4.02476094542211</v>
      </c>
      <c r="G968" s="408"/>
      <c r="H968" s="408"/>
      <c r="I968" s="408">
        <v>42.017389013533197</v>
      </c>
      <c r="J968" s="408">
        <v>0.50241223778671795</v>
      </c>
      <c r="K968" s="408"/>
      <c r="L968" s="408"/>
      <c r="M968" s="408"/>
      <c r="N968" s="408"/>
      <c r="O968" s="411">
        <v>1.0540102214898199</v>
      </c>
      <c r="P968" s="417">
        <v>5.9848188005576501</v>
      </c>
      <c r="Q968" s="237">
        <v>69.947805852815918</v>
      </c>
      <c r="R968" s="237">
        <v>0</v>
      </c>
      <c r="S968" s="237">
        <v>16.541746703621257</v>
      </c>
      <c r="T968" s="237">
        <v>2.1613754445637059</v>
      </c>
      <c r="U968" s="237">
        <v>0.49687044154186238</v>
      </c>
      <c r="V968" s="237">
        <v>2.7340549592181582</v>
      </c>
      <c r="W968" s="237">
        <v>5.4711100750914383</v>
      </c>
      <c r="X968" s="412">
        <v>2.647036523147638</v>
      </c>
      <c r="Y968" s="270">
        <v>0.50278161054607917</v>
      </c>
      <c r="Z968" s="270">
        <v>50.767000638125396</v>
      </c>
      <c r="AA968" s="270">
        <v>19959.131904854235</v>
      </c>
      <c r="AB968" s="270">
        <v>191.82812976479761</v>
      </c>
      <c r="AC968" s="270">
        <v>2.0745011419003805</v>
      </c>
      <c r="AD968" s="270">
        <v>0.61126712097182478</v>
      </c>
      <c r="AE968" s="270">
        <v>1.6770395329439236</v>
      </c>
      <c r="AF968" s="270">
        <v>7.6993066366669055E-2</v>
      </c>
      <c r="AG968" s="270">
        <v>13.656075319464332</v>
      </c>
      <c r="AH968" s="270">
        <v>32.833611024195228</v>
      </c>
      <c r="AI968" s="270">
        <v>4.3599295123218873</v>
      </c>
      <c r="AJ968" s="270">
        <v>8.3099317712935203</v>
      </c>
      <c r="AK968" s="270">
        <v>246.73194575677417</v>
      </c>
      <c r="AL968" s="270">
        <v>21.230627557372674</v>
      </c>
      <c r="AM968" s="270">
        <v>2.7345031600166259</v>
      </c>
      <c r="AN968" s="270">
        <v>109.5561200246522</v>
      </c>
      <c r="AO968" s="270">
        <v>3.251582855822972</v>
      </c>
      <c r="AP968" s="270">
        <v>1329.2774025689534</v>
      </c>
      <c r="AQ968" s="270">
        <v>0.90260180101345588</v>
      </c>
      <c r="AR968" s="270">
        <v>1.5121027993170182</v>
      </c>
      <c r="AS968" s="270">
        <v>0.17265881767819199</v>
      </c>
      <c r="AT968" s="270">
        <v>0.8199154617240344</v>
      </c>
      <c r="AU968" s="270">
        <v>3.54584810025916</v>
      </c>
      <c r="AV968" s="270">
        <v>0.1364370548362038</v>
      </c>
      <c r="AW968" s="270">
        <v>0.32894910343729433</v>
      </c>
      <c r="AX968" s="270">
        <v>4.3530631654496471E-2</v>
      </c>
      <c r="AY968" s="270">
        <v>0.26926019271919216</v>
      </c>
      <c r="AZ968" s="270">
        <v>3.9719789386667925E-2</v>
      </c>
      <c r="BA968" s="270">
        <v>16.564120619589072</v>
      </c>
      <c r="BB968" s="270">
        <v>32.377016208833403</v>
      </c>
      <c r="BC968" s="270">
        <v>34.366826762593476</v>
      </c>
      <c r="BD968" s="270">
        <v>50.89413511562524</v>
      </c>
      <c r="BE968" s="270">
        <v>38.446261654573348</v>
      </c>
      <c r="BF968" s="270">
        <v>169.24385983233074</v>
      </c>
      <c r="BG968" s="26"/>
    </row>
    <row r="969" spans="1:59" s="96" customFormat="1" ht="12.75" x14ac:dyDescent="0.2">
      <c r="A969" s="13">
        <v>1.4</v>
      </c>
      <c r="B969" s="279">
        <v>910</v>
      </c>
      <c r="C969" s="408">
        <v>24.5410935572644</v>
      </c>
      <c r="D969" s="408">
        <v>27.140764387337601</v>
      </c>
      <c r="E969" s="408"/>
      <c r="F969" s="408">
        <v>3.3348109810329198</v>
      </c>
      <c r="G969" s="408"/>
      <c r="H969" s="408"/>
      <c r="I969" s="408">
        <v>43.050141463693699</v>
      </c>
      <c r="J969" s="408">
        <v>0.879179407124146</v>
      </c>
      <c r="K969" s="408"/>
      <c r="L969" s="408"/>
      <c r="M969" s="408"/>
      <c r="N969" s="408"/>
      <c r="O969" s="411">
        <v>1.0540102035472501</v>
      </c>
      <c r="P969" s="417">
        <v>6.1021672516250902</v>
      </c>
      <c r="Q969" s="237">
        <v>70.027034649612602</v>
      </c>
      <c r="R969" s="237">
        <v>0</v>
      </c>
      <c r="S969" s="237">
        <v>16.612623204854177</v>
      </c>
      <c r="T969" s="237">
        <v>1.9748756383208781</v>
      </c>
      <c r="U969" s="237">
        <v>0.45158478049240014</v>
      </c>
      <c r="V969" s="237">
        <v>2.637651316723562</v>
      </c>
      <c r="W969" s="237">
        <v>5.5907671887089565</v>
      </c>
      <c r="X969" s="412">
        <v>2.7054632212874425</v>
      </c>
      <c r="Y969" s="270">
        <v>0.51371306423839846</v>
      </c>
      <c r="Z969" s="270">
        <v>51.83947610858322</v>
      </c>
      <c r="AA969" s="270">
        <v>20470.558862175458</v>
      </c>
      <c r="AB969" s="270">
        <v>199.90141231714949</v>
      </c>
      <c r="AC969" s="270">
        <v>2.1159544304976046</v>
      </c>
      <c r="AD969" s="270">
        <v>0.62321310213819658</v>
      </c>
      <c r="AE969" s="270">
        <v>1.6822878918902164</v>
      </c>
      <c r="AF969" s="270">
        <v>7.7154081678680334E-2</v>
      </c>
      <c r="AG969" s="270">
        <v>14.004030578489138</v>
      </c>
      <c r="AH969" s="270">
        <v>33.524540428036708</v>
      </c>
      <c r="AI969" s="270">
        <v>4.4307560603295073</v>
      </c>
      <c r="AJ969" s="270">
        <v>8.5911151521079603</v>
      </c>
      <c r="AK969" s="270">
        <v>272.49088071404907</v>
      </c>
      <c r="AL969" s="270">
        <v>21.496752009272939</v>
      </c>
      <c r="AM969" s="270">
        <v>2.712097840724649</v>
      </c>
      <c r="AN969" s="270">
        <v>109.57590681164841</v>
      </c>
      <c r="AO969" s="270">
        <v>3.2592585393926892</v>
      </c>
      <c r="AP969" s="270">
        <v>1323.4951441587345</v>
      </c>
      <c r="AQ969" s="270">
        <v>0.90654784984775283</v>
      </c>
      <c r="AR969" s="270">
        <v>1.4856619114049918</v>
      </c>
      <c r="AS969" s="270">
        <v>0.16927635353957382</v>
      </c>
      <c r="AT969" s="270">
        <v>0.80283733280089375</v>
      </c>
      <c r="AU969" s="270">
        <v>3.4701518570258818</v>
      </c>
      <c r="AV969" s="270">
        <v>0.13349901363627389</v>
      </c>
      <c r="AW969" s="270">
        <v>0.32172581274843826</v>
      </c>
      <c r="AX969" s="270">
        <v>4.2563844436194549E-2</v>
      </c>
      <c r="AY969" s="270">
        <v>0.26324246158957199</v>
      </c>
      <c r="AZ969" s="270">
        <v>3.8828934197019112E-2</v>
      </c>
      <c r="BA969" s="270">
        <v>16.195309730075394</v>
      </c>
      <c r="BB969" s="270">
        <v>32.144504061720951</v>
      </c>
      <c r="BC969" s="270">
        <v>34.628561607844304</v>
      </c>
      <c r="BD969" s="270">
        <v>51.071190234196386</v>
      </c>
      <c r="BE969" s="270">
        <v>38.113393903753085</v>
      </c>
      <c r="BF969" s="270">
        <v>166.86075225770566</v>
      </c>
      <c r="BG969" s="26"/>
    </row>
    <row r="970" spans="1:59" s="96" customFormat="1" ht="12.75" x14ac:dyDescent="0.2">
      <c r="A970" s="13">
        <v>1.45</v>
      </c>
      <c r="B970" s="279">
        <v>910</v>
      </c>
      <c r="C970" s="408">
        <v>24.0615881355996</v>
      </c>
      <c r="D970" s="408">
        <v>27.101095682153499</v>
      </c>
      <c r="E970" s="408"/>
      <c r="F970" s="408">
        <v>2.7928331240439701</v>
      </c>
      <c r="G970" s="408"/>
      <c r="H970" s="408"/>
      <c r="I970" s="408">
        <v>43.7716769212496</v>
      </c>
      <c r="J970" s="408">
        <v>1.2187959364932699</v>
      </c>
      <c r="K970" s="408"/>
      <c r="L970" s="408"/>
      <c r="M970" s="408"/>
      <c r="N970" s="408"/>
      <c r="O970" s="411">
        <v>1.05401020046009</v>
      </c>
      <c r="P970" s="417">
        <v>6.2237724336384304</v>
      </c>
      <c r="Q970" s="237">
        <v>70.065642066660843</v>
      </c>
      <c r="R970" s="237">
        <v>0</v>
      </c>
      <c r="S970" s="237">
        <v>16.680697932135342</v>
      </c>
      <c r="T970" s="237">
        <v>1.829286718631177</v>
      </c>
      <c r="U970" s="237">
        <v>0.41804901870044442</v>
      </c>
      <c r="V970" s="237">
        <v>2.5628176393491358</v>
      </c>
      <c r="W970" s="237">
        <v>5.6759384798847448</v>
      </c>
      <c r="X970" s="412">
        <v>2.7675681446383198</v>
      </c>
      <c r="Y970" s="270">
        <v>0.52480643718636732</v>
      </c>
      <c r="Z970" s="270">
        <v>52.929091018910164</v>
      </c>
      <c r="AA970" s="270">
        <v>20975.729524119339</v>
      </c>
      <c r="AB970" s="270">
        <v>207.5044686841299</v>
      </c>
      <c r="AC970" s="270">
        <v>2.1564404848168102</v>
      </c>
      <c r="AD970" s="270">
        <v>0.63529774877070966</v>
      </c>
      <c r="AE970" s="270">
        <v>1.6873421141004419</v>
      </c>
      <c r="AF970" s="270">
        <v>7.7319365929153436E-2</v>
      </c>
      <c r="AG970" s="270">
        <v>14.342817348094963</v>
      </c>
      <c r="AH970" s="270">
        <v>34.201193113516268</v>
      </c>
      <c r="AI970" s="270">
        <v>4.5006972210207961</v>
      </c>
      <c r="AJ970" s="270">
        <v>8.8573271492173493</v>
      </c>
      <c r="AK970" s="270">
        <v>297.49314895680624</v>
      </c>
      <c r="AL970" s="270">
        <v>21.770664017750548</v>
      </c>
      <c r="AM970" s="270">
        <v>2.7002207336937039</v>
      </c>
      <c r="AN970" s="270">
        <v>109.84628899190001</v>
      </c>
      <c r="AO970" s="270">
        <v>3.2716702497718662</v>
      </c>
      <c r="AP970" s="270">
        <v>1319.7285575819428</v>
      </c>
      <c r="AQ970" s="270">
        <v>0.91128519593355584</v>
      </c>
      <c r="AR970" s="270">
        <v>1.4683306692953697</v>
      </c>
      <c r="AS970" s="270">
        <v>0.16703027836686155</v>
      </c>
      <c r="AT970" s="270">
        <v>0.79143825955137292</v>
      </c>
      <c r="AU970" s="270">
        <v>3.4195462145777977</v>
      </c>
      <c r="AV970" s="270">
        <v>0.13153383480507763</v>
      </c>
      <c r="AW970" s="270">
        <v>0.31688996842700534</v>
      </c>
      <c r="AX970" s="270">
        <v>4.1916381477375787E-2</v>
      </c>
      <c r="AY970" s="270">
        <v>0.25921208156853437</v>
      </c>
      <c r="AZ970" s="270">
        <v>3.8232328572459472E-2</v>
      </c>
      <c r="BA970" s="270">
        <v>15.948482525026565</v>
      </c>
      <c r="BB970" s="270">
        <v>31.977312969228134</v>
      </c>
      <c r="BC970" s="270">
        <v>34.740840653949014</v>
      </c>
      <c r="BD970" s="270">
        <v>51.234635771520011</v>
      </c>
      <c r="BE970" s="270">
        <v>37.843625956608228</v>
      </c>
      <c r="BF970" s="270">
        <v>165.25151018376181</v>
      </c>
      <c r="BG970" s="26"/>
    </row>
    <row r="971" spans="1:59" s="96" customFormat="1" ht="12.75" x14ac:dyDescent="0.2">
      <c r="A971" s="13">
        <v>1.5</v>
      </c>
      <c r="B971" s="279">
        <v>910</v>
      </c>
      <c r="C971" s="408">
        <v>23.582081826182399</v>
      </c>
      <c r="D971" s="408">
        <v>27.061427181906399</v>
      </c>
      <c r="E971" s="408"/>
      <c r="F971" s="408">
        <v>2.2508551519439202</v>
      </c>
      <c r="G971" s="408"/>
      <c r="H971" s="408"/>
      <c r="I971" s="408">
        <v>44.4932131588495</v>
      </c>
      <c r="J971" s="408">
        <v>1.5584124757273501</v>
      </c>
      <c r="K971" s="408"/>
      <c r="L971" s="408"/>
      <c r="M971" s="408"/>
      <c r="N971" s="408"/>
      <c r="O971" s="411">
        <v>1.0540102053904501</v>
      </c>
      <c r="P971" s="417">
        <v>6.35032352266935</v>
      </c>
      <c r="Q971" s="237">
        <v>70.105924990324169</v>
      </c>
      <c r="R971" s="237">
        <v>0</v>
      </c>
      <c r="S971" s="237">
        <v>16.751729190019788</v>
      </c>
      <c r="T971" s="237">
        <v>1.6773758183843586</v>
      </c>
      <c r="U971" s="237">
        <v>0.38305701539287579</v>
      </c>
      <c r="V971" s="237">
        <v>2.4847343503900756</v>
      </c>
      <c r="W971" s="237">
        <v>5.764808455737926</v>
      </c>
      <c r="X971" s="412">
        <v>2.8323701797508174</v>
      </c>
      <c r="Y971" s="270">
        <v>0.53638951633942034</v>
      </c>
      <c r="Z971" s="270">
        <v>54.065496662117539</v>
      </c>
      <c r="AA971" s="270">
        <v>21506.464975732244</v>
      </c>
      <c r="AB971" s="270">
        <v>215.70874979255908</v>
      </c>
      <c r="AC971" s="270">
        <v>2.1985061283037166</v>
      </c>
      <c r="AD971" s="270">
        <v>0.64786034839272455</v>
      </c>
      <c r="AE971" s="270">
        <v>1.692426794000802</v>
      </c>
      <c r="AF971" s="270">
        <v>7.748535965750776E-2</v>
      </c>
      <c r="AG971" s="270">
        <v>14.698402925828745</v>
      </c>
      <c r="AH971" s="270">
        <v>34.905724329125405</v>
      </c>
      <c r="AI971" s="270">
        <v>4.5728819967281522</v>
      </c>
      <c r="AJ971" s="270">
        <v>9.1405652049275137</v>
      </c>
      <c r="AK971" s="270">
        <v>327.54708444218068</v>
      </c>
      <c r="AL971" s="270">
        <v>22.051646930985402</v>
      </c>
      <c r="AM971" s="270">
        <v>2.688447192854154</v>
      </c>
      <c r="AN971" s="270">
        <v>110.11800963290344</v>
      </c>
      <c r="AO971" s="270">
        <v>3.2841768795188315</v>
      </c>
      <c r="AP971" s="270">
        <v>1315.9833388762399</v>
      </c>
      <c r="AQ971" s="270">
        <v>0.91607231284868085</v>
      </c>
      <c r="AR971" s="270">
        <v>1.4513991084660831</v>
      </c>
      <c r="AS971" s="270">
        <v>0.16484302535101292</v>
      </c>
      <c r="AT971" s="270">
        <v>0.78035834214501454</v>
      </c>
      <c r="AU971" s="270">
        <v>3.3703952819349148</v>
      </c>
      <c r="AV971" s="270">
        <v>0.12962567166122074</v>
      </c>
      <c r="AW971" s="270">
        <v>0.31219734106170066</v>
      </c>
      <c r="AX971" s="270">
        <v>4.1288320568704864E-2</v>
      </c>
      <c r="AY971" s="270">
        <v>0.25530325083878835</v>
      </c>
      <c r="AZ971" s="270">
        <v>3.7653778566032289E-2</v>
      </c>
      <c r="BA971" s="270">
        <v>15.709065742730376</v>
      </c>
      <c r="BB971" s="270">
        <v>31.811851879832947</v>
      </c>
      <c r="BC971" s="270">
        <v>34.853850017684827</v>
      </c>
      <c r="BD971" s="270">
        <v>51.399130839717003</v>
      </c>
      <c r="BE971" s="270">
        <v>37.577649664879146</v>
      </c>
      <c r="BF971" s="270">
        <v>163.67300977220916</v>
      </c>
      <c r="BG971" s="26"/>
    </row>
    <row r="972" spans="1:59" s="96" customFormat="1" ht="12.75" x14ac:dyDescent="0.2">
      <c r="A972" s="13">
        <v>1.55</v>
      </c>
      <c r="B972" s="279">
        <v>910</v>
      </c>
      <c r="C972" s="408">
        <v>23.1211603094069</v>
      </c>
      <c r="D972" s="408">
        <v>27.170696287626001</v>
      </c>
      <c r="E972" s="408"/>
      <c r="F972" s="408">
        <v>1.7370882014929701</v>
      </c>
      <c r="G972" s="408"/>
      <c r="H972" s="408"/>
      <c r="I972" s="408">
        <v>45.035786008019002</v>
      </c>
      <c r="J972" s="408">
        <v>1.88125899399468</v>
      </c>
      <c r="K972" s="408"/>
      <c r="L972" s="408"/>
      <c r="M972" s="408"/>
      <c r="N972" s="408"/>
      <c r="O972" s="411">
        <v>1.0540101994603299</v>
      </c>
      <c r="P972" s="417">
        <v>6.4769174216171903</v>
      </c>
      <c r="Q972" s="237">
        <v>70.135037037209628</v>
      </c>
      <c r="R972" s="237">
        <v>0</v>
      </c>
      <c r="S972" s="237">
        <v>16.805179615139217</v>
      </c>
      <c r="T972" s="237">
        <v>1.5619940785357731</v>
      </c>
      <c r="U972" s="237">
        <v>0.35680029942187913</v>
      </c>
      <c r="V972" s="237">
        <v>2.4042345004975263</v>
      </c>
      <c r="W972" s="237">
        <v>5.8328586179932262</v>
      </c>
      <c r="X972" s="412">
        <v>2.9038958512027619</v>
      </c>
      <c r="Y972" s="270">
        <v>0.54799272147135702</v>
      </c>
      <c r="Z972" s="270">
        <v>55.200468404280279</v>
      </c>
      <c r="AA972" s="270">
        <v>22040.539338793973</v>
      </c>
      <c r="AB972" s="270">
        <v>224.15789828270144</v>
      </c>
      <c r="AC972" s="270">
        <v>2.2392672815957178</v>
      </c>
      <c r="AD972" s="270">
        <v>0.66036805205050841</v>
      </c>
      <c r="AE972" s="270">
        <v>1.6973724270184967</v>
      </c>
      <c r="AF972" s="270">
        <v>7.7648393954179648E-2</v>
      </c>
      <c r="AG972" s="270">
        <v>15.055783668363555</v>
      </c>
      <c r="AH972" s="270">
        <v>35.61202063843978</v>
      </c>
      <c r="AI972" s="270">
        <v>4.6449386385518947</v>
      </c>
      <c r="AJ972" s="270">
        <v>9.4290340986342009</v>
      </c>
      <c r="AK972" s="270">
        <v>362.28022368886388</v>
      </c>
      <c r="AL972" s="270">
        <v>22.337463916226636</v>
      </c>
      <c r="AM972" s="270">
        <v>2.6821837238471198</v>
      </c>
      <c r="AN972" s="270">
        <v>110.50263703654086</v>
      </c>
      <c r="AO972" s="270">
        <v>3.2982937182882019</v>
      </c>
      <c r="AP972" s="270">
        <v>1313.2984282845191</v>
      </c>
      <c r="AQ972" s="270">
        <v>0.9221756748465304</v>
      </c>
      <c r="AR972" s="270">
        <v>1.4392750945290129</v>
      </c>
      <c r="AS972" s="270">
        <v>0.16325606329805167</v>
      </c>
      <c r="AT972" s="270">
        <v>0.77228012069405239</v>
      </c>
      <c r="AU972" s="270">
        <v>3.3345099046503579</v>
      </c>
      <c r="AV972" s="270">
        <v>0.12823191158246819</v>
      </c>
      <c r="AW972" s="270">
        <v>0.30876743516360783</v>
      </c>
      <c r="AX972" s="270">
        <v>4.0829180611963049E-2</v>
      </c>
      <c r="AY972" s="270">
        <v>0.25244583281647742</v>
      </c>
      <c r="AZ972" s="270">
        <v>3.7230910226271702E-2</v>
      </c>
      <c r="BA972" s="270">
        <v>15.534246610939867</v>
      </c>
      <c r="BB972" s="270">
        <v>31.67136137300308</v>
      </c>
      <c r="BC972" s="270">
        <v>34.860674772440966</v>
      </c>
      <c r="BD972" s="270">
        <v>51.557072973437812</v>
      </c>
      <c r="BE972" s="270">
        <v>37.329820793157559</v>
      </c>
      <c r="BF972" s="270">
        <v>162.48062176927348</v>
      </c>
      <c r="BG972" s="26"/>
    </row>
    <row r="973" spans="1:59" s="96" customFormat="1" ht="12.75" x14ac:dyDescent="0.2">
      <c r="A973" s="13">
        <v>1.6</v>
      </c>
      <c r="B973" s="279">
        <v>910</v>
      </c>
      <c r="C973" s="408">
        <v>22.6602396511107</v>
      </c>
      <c r="D973" s="408">
        <v>27.279965806521702</v>
      </c>
      <c r="E973" s="408"/>
      <c r="F973" s="408">
        <v>1.2233212765935799</v>
      </c>
      <c r="G973" s="408"/>
      <c r="H973" s="408"/>
      <c r="I973" s="408">
        <v>45.578357534230697</v>
      </c>
      <c r="J973" s="408">
        <v>2.2041055285073399</v>
      </c>
      <c r="K973" s="408"/>
      <c r="L973" s="408"/>
      <c r="M973" s="408"/>
      <c r="N973" s="408"/>
      <c r="O973" s="411">
        <v>1.0540102030360099</v>
      </c>
      <c r="P973" s="417">
        <v>6.6086610968739103</v>
      </c>
      <c r="Q973" s="237">
        <v>70.165417234988283</v>
      </c>
      <c r="R973" s="237">
        <v>0</v>
      </c>
      <c r="S973" s="237">
        <v>16.860958318910448</v>
      </c>
      <c r="T973" s="237">
        <v>1.4415862941649011</v>
      </c>
      <c r="U973" s="237">
        <v>0.32939982775165827</v>
      </c>
      <c r="V973" s="237">
        <v>2.3202279838302609</v>
      </c>
      <c r="W973" s="237">
        <v>5.9038730792906602</v>
      </c>
      <c r="X973" s="412">
        <v>2.9785372610637944</v>
      </c>
      <c r="Y973" s="270">
        <v>0.56010900716388123</v>
      </c>
      <c r="Z973" s="270">
        <v>56.384111682237034</v>
      </c>
      <c r="AA973" s="270">
        <v>22601.813897788783</v>
      </c>
      <c r="AB973" s="270">
        <v>233.29591445505724</v>
      </c>
      <c r="AC973" s="270">
        <v>2.2815683641764006</v>
      </c>
      <c r="AD973" s="270">
        <v>0.67336819219742861</v>
      </c>
      <c r="AE973" s="270">
        <v>1.7023470285507873</v>
      </c>
      <c r="AF973" s="270">
        <v>7.7812114871979352E-2</v>
      </c>
      <c r="AG973" s="270">
        <v>15.430975873337131</v>
      </c>
      <c r="AH973" s="270">
        <v>36.347489204228516</v>
      </c>
      <c r="AI973" s="270">
        <v>4.7193023814717208</v>
      </c>
      <c r="AJ973" s="270">
        <v>9.7363037106049024</v>
      </c>
      <c r="AK973" s="270">
        <v>405.2533332615987</v>
      </c>
      <c r="AL973" s="270">
        <v>22.630786899791506</v>
      </c>
      <c r="AM973" s="270">
        <v>2.6759493977305926</v>
      </c>
      <c r="AN973" s="270">
        <v>110.88996026740885</v>
      </c>
      <c r="AO973" s="270">
        <v>3.3125324153065177</v>
      </c>
      <c r="AP973" s="270">
        <v>1310.6244496876996</v>
      </c>
      <c r="AQ973" s="270">
        <v>0.92836091873136084</v>
      </c>
      <c r="AR973" s="270">
        <v>1.4273519844059552</v>
      </c>
      <c r="AS973" s="270">
        <v>0.16169936941971189</v>
      </c>
      <c r="AT973" s="270">
        <v>0.76436745529656724</v>
      </c>
      <c r="AU973" s="270">
        <v>3.2993807215748383</v>
      </c>
      <c r="AV973" s="270">
        <v>0.12686780791121283</v>
      </c>
      <c r="AW973" s="270">
        <v>0.30541208258931873</v>
      </c>
      <c r="AX973" s="270">
        <v>4.0380141009277996E-2</v>
      </c>
      <c r="AY973" s="270">
        <v>0.24965167544489494</v>
      </c>
      <c r="AZ973" s="270">
        <v>3.6817435391326349E-2</v>
      </c>
      <c r="BA973" s="270">
        <v>15.363276035065306</v>
      </c>
      <c r="BB973" s="270">
        <v>31.532106544017108</v>
      </c>
      <c r="BC973" s="270">
        <v>34.86750194437559</v>
      </c>
      <c r="BD973" s="270">
        <v>51.71598878202682</v>
      </c>
      <c r="BE973" s="270">
        <v>37.085239752435911</v>
      </c>
      <c r="BF973" s="270">
        <v>161.30548422885809</v>
      </c>
      <c r="BG973" s="26"/>
    </row>
    <row r="974" spans="1:59" s="96" customFormat="1" ht="12.75" x14ac:dyDescent="0.2">
      <c r="A974" s="13">
        <v>1.6500000000000099</v>
      </c>
      <c r="B974" s="279">
        <v>910</v>
      </c>
      <c r="C974" s="408">
        <v>22.206358946322801</v>
      </c>
      <c r="D974" s="408">
        <v>27.526797199082399</v>
      </c>
      <c r="E974" s="408"/>
      <c r="F974" s="408">
        <v>0.72850638450652505</v>
      </c>
      <c r="G974" s="408"/>
      <c r="H974" s="408"/>
      <c r="I974" s="408">
        <v>45.977560113823301</v>
      </c>
      <c r="J974" s="408">
        <v>2.5067671435556602</v>
      </c>
      <c r="K974" s="408"/>
      <c r="L974" s="408"/>
      <c r="M974" s="408"/>
      <c r="N974" s="408"/>
      <c r="O974" s="411">
        <v>1.0540102127093001</v>
      </c>
      <c r="P974" s="417">
        <v>6.74373706931957</v>
      </c>
      <c r="Q974" s="237">
        <v>70.183623466583327</v>
      </c>
      <c r="R974" s="237">
        <v>0</v>
      </c>
      <c r="S974" s="237">
        <v>16.912350237607061</v>
      </c>
      <c r="T974" s="237">
        <v>1.3369492308085917</v>
      </c>
      <c r="U974" s="237">
        <v>0.30425199564321392</v>
      </c>
      <c r="V974" s="237">
        <v>2.259331798920142</v>
      </c>
      <c r="W974" s="237">
        <v>5.9387596618750118</v>
      </c>
      <c r="X974" s="412">
        <v>3.0647336085626438</v>
      </c>
      <c r="Y974" s="270">
        <v>0.57254179376482806</v>
      </c>
      <c r="Z974" s="270">
        <v>57.595111369646851</v>
      </c>
      <c r="AA974" s="270">
        <v>23179.916053211688</v>
      </c>
      <c r="AB974" s="270">
        <v>242.9261222480649</v>
      </c>
      <c r="AC974" s="270">
        <v>2.3235007615612848</v>
      </c>
      <c r="AD974" s="270">
        <v>0.68661742519925273</v>
      </c>
      <c r="AE974" s="270">
        <v>1.707290084349707</v>
      </c>
      <c r="AF974" s="270">
        <v>7.7976368119746398E-2</v>
      </c>
      <c r="AG974" s="270">
        <v>15.816532079319632</v>
      </c>
      <c r="AH974" s="270">
        <v>37.100459317173275</v>
      </c>
      <c r="AI974" s="270">
        <v>4.79498315952823</v>
      </c>
      <c r="AJ974" s="270">
        <v>10.056148674386655</v>
      </c>
      <c r="AK974" s="270">
        <v>457.64524585354673</v>
      </c>
      <c r="AL974" s="270">
        <v>22.934152317716787</v>
      </c>
      <c r="AM974" s="270">
        <v>2.6741635819562877</v>
      </c>
      <c r="AN974" s="270">
        <v>111.38251529149711</v>
      </c>
      <c r="AO974" s="270">
        <v>3.3283889498310586</v>
      </c>
      <c r="AP974" s="270">
        <v>1308.7868348604773</v>
      </c>
      <c r="AQ974" s="270">
        <v>0.93575968229959972</v>
      </c>
      <c r="AR974" s="270">
        <v>1.4190750759096424</v>
      </c>
      <c r="AS974" s="270">
        <v>0.16059360843602316</v>
      </c>
      <c r="AT974" s="270">
        <v>0.75869846403744334</v>
      </c>
      <c r="AU974" s="270">
        <v>3.2741484366732627</v>
      </c>
      <c r="AV974" s="270">
        <v>0.125887228729825</v>
      </c>
      <c r="AW974" s="270">
        <v>0.30299688240541273</v>
      </c>
      <c r="AX974" s="270">
        <v>4.0056779778300161E-2</v>
      </c>
      <c r="AY974" s="270">
        <v>0.24763950969757295</v>
      </c>
      <c r="AZ974" s="270">
        <v>3.6519733843926899E-2</v>
      </c>
      <c r="BA974" s="270">
        <v>15.240380520410739</v>
      </c>
      <c r="BB974" s="270">
        <v>31.408682298843246</v>
      </c>
      <c r="BC974" s="270">
        <v>34.775520532415996</v>
      </c>
      <c r="BD974" s="270">
        <v>51.866043994917725</v>
      </c>
      <c r="BE974" s="270">
        <v>36.847907663007888</v>
      </c>
      <c r="BF974" s="270">
        <v>160.41781993324227</v>
      </c>
      <c r="BG974" s="26"/>
    </row>
    <row r="975" spans="1:59" s="96" customFormat="1" ht="12.75" x14ac:dyDescent="0.2">
      <c r="A975" s="13">
        <v>1.7</v>
      </c>
      <c r="B975" s="279">
        <v>910</v>
      </c>
      <c r="C975" s="408">
        <v>21.7556187986978</v>
      </c>
      <c r="D975" s="408">
        <v>27.865771878119599</v>
      </c>
      <c r="E975" s="408"/>
      <c r="F975" s="408">
        <v>0.25462428041002</v>
      </c>
      <c r="G975" s="408"/>
      <c r="H975" s="408"/>
      <c r="I975" s="408">
        <v>46.279292183582598</v>
      </c>
      <c r="J975" s="408">
        <v>2.7906826414216299</v>
      </c>
      <c r="K975" s="408"/>
      <c r="L975" s="408"/>
      <c r="M975" s="408"/>
      <c r="N975" s="408"/>
      <c r="O975" s="411">
        <v>1.0540102177683801</v>
      </c>
      <c r="P975" s="417">
        <v>6.8834567217045803</v>
      </c>
      <c r="Q975" s="237">
        <v>70.194407523777016</v>
      </c>
      <c r="R975" s="237">
        <v>0</v>
      </c>
      <c r="S975" s="237">
        <v>16.972229015136072</v>
      </c>
      <c r="T975" s="237">
        <v>1.2275182745184843</v>
      </c>
      <c r="U975" s="237">
        <v>0.27812804539001657</v>
      </c>
      <c r="V975" s="237">
        <v>2.2213257621316993</v>
      </c>
      <c r="W975" s="237">
        <v>5.9451495565088139</v>
      </c>
      <c r="X975" s="412">
        <v>3.1612418225379004</v>
      </c>
      <c r="Y975" s="270">
        <v>0.5854000277405188</v>
      </c>
      <c r="Z975" s="270">
        <v>58.844838830064134</v>
      </c>
      <c r="AA975" s="270">
        <v>23779.013631447378</v>
      </c>
      <c r="AB975" s="270">
        <v>253.10121427950165</v>
      </c>
      <c r="AC975" s="270">
        <v>2.3656919867650257</v>
      </c>
      <c r="AD975" s="270">
        <v>0.70023342969140467</v>
      </c>
      <c r="AE975" s="270">
        <v>1.7122179627450718</v>
      </c>
      <c r="AF975" s="270">
        <v>7.8141679058714539E-2</v>
      </c>
      <c r="AG975" s="270">
        <v>16.214740708885572</v>
      </c>
      <c r="AH975" s="270">
        <v>37.874314871407265</v>
      </c>
      <c r="AI975" s="270">
        <v>4.8722444851856865</v>
      </c>
      <c r="AJ975" s="270">
        <v>10.389871368860941</v>
      </c>
      <c r="AK975" s="270">
        <v>522.61030150507634</v>
      </c>
      <c r="AL975" s="270">
        <v>23.246980370760035</v>
      </c>
      <c r="AM975" s="270">
        <v>2.6753918695895793</v>
      </c>
      <c r="AN975" s="270">
        <v>111.95229422928782</v>
      </c>
      <c r="AO975" s="270">
        <v>3.3455083228600424</v>
      </c>
      <c r="AP975" s="270">
        <v>1307.5191540037736</v>
      </c>
      <c r="AQ975" s="270">
        <v>0.94391897360674515</v>
      </c>
      <c r="AR975" s="270">
        <v>1.4132255678220689</v>
      </c>
      <c r="AS975" s="270">
        <v>0.15978720539857941</v>
      </c>
      <c r="AT975" s="270">
        <v>0.75451649753577754</v>
      </c>
      <c r="AU975" s="270">
        <v>3.255470793886746</v>
      </c>
      <c r="AV975" s="270">
        <v>0.12516059077454764</v>
      </c>
      <c r="AW975" s="270">
        <v>0.30120380746650527</v>
      </c>
      <c r="AX975" s="270">
        <v>3.9816553598999077E-2</v>
      </c>
      <c r="AY975" s="270">
        <v>0.24614451940514612</v>
      </c>
      <c r="AZ975" s="270">
        <v>3.6298591220352755E-2</v>
      </c>
      <c r="BA975" s="270">
        <v>15.149275472979566</v>
      </c>
      <c r="BB975" s="270">
        <v>31.296489385459395</v>
      </c>
      <c r="BC975" s="270">
        <v>34.61693959557612</v>
      </c>
      <c r="BD975" s="270">
        <v>52.007737930465161</v>
      </c>
      <c r="BE975" s="270">
        <v>36.617055669981468</v>
      </c>
      <c r="BF975" s="270">
        <v>159.72425354215994</v>
      </c>
      <c r="BG975" s="26"/>
    </row>
    <row r="976" spans="1:59" s="96" customFormat="1" ht="12.75" x14ac:dyDescent="0.2">
      <c r="A976" s="13">
        <v>1.7500000000000098</v>
      </c>
      <c r="B976" s="279">
        <v>910</v>
      </c>
      <c r="C976" s="408">
        <v>21.0990554081969</v>
      </c>
      <c r="D976" s="408">
        <v>28.211477786129201</v>
      </c>
      <c r="E976" s="408"/>
      <c r="F976" s="408"/>
      <c r="G976" s="408"/>
      <c r="H976" s="408"/>
      <c r="I976" s="408">
        <v>46.553946956140798</v>
      </c>
      <c r="J976" s="408">
        <v>3.0815096435842801</v>
      </c>
      <c r="K976" s="408"/>
      <c r="L976" s="408"/>
      <c r="M976" s="408"/>
      <c r="N976" s="408"/>
      <c r="O976" s="411">
        <v>1.0540102059487899</v>
      </c>
      <c r="P976" s="417">
        <v>7.0976570133991101</v>
      </c>
      <c r="Q976" s="237">
        <v>70.243584495808605</v>
      </c>
      <c r="R976" s="237">
        <v>0</v>
      </c>
      <c r="S976" s="237">
        <v>16.961293611473145</v>
      </c>
      <c r="T976" s="237">
        <v>1.1758810691330444</v>
      </c>
      <c r="U976" s="237">
        <v>0.2644897258891924</v>
      </c>
      <c r="V976" s="237">
        <v>2.1547089485509558</v>
      </c>
      <c r="W976" s="237">
        <v>5.9118658475560073</v>
      </c>
      <c r="X976" s="412">
        <v>3.2881763015890542</v>
      </c>
      <c r="Y976" s="270">
        <v>0.6041269208687543</v>
      </c>
      <c r="Z976" s="270">
        <v>60.685932837938147</v>
      </c>
      <c r="AA976" s="270">
        <v>24582.66916796039</v>
      </c>
      <c r="AB976" s="270">
        <v>263.95537098189158</v>
      </c>
      <c r="AC976" s="270">
        <v>2.4275194593114198</v>
      </c>
      <c r="AD976" s="270">
        <v>0.72010535762246042</v>
      </c>
      <c r="AE976" s="270">
        <v>1.7185726009697757</v>
      </c>
      <c r="AF976" s="270">
        <v>7.8381566575782574E-2</v>
      </c>
      <c r="AG976" s="270">
        <v>16.725222793034966</v>
      </c>
      <c r="AH976" s="270">
        <v>38.875700518670804</v>
      </c>
      <c r="AI976" s="270">
        <v>4.9741133828522166</v>
      </c>
      <c r="AJ976" s="270">
        <v>10.763953990522635</v>
      </c>
      <c r="AK976" s="270">
        <v>575.80840303451907</v>
      </c>
      <c r="AL976" s="270">
        <v>23.66881341968028</v>
      </c>
      <c r="AM976" s="270">
        <v>2.6819936503356856</v>
      </c>
      <c r="AN976" s="270">
        <v>112.94286900715906</v>
      </c>
      <c r="AO976" s="270">
        <v>3.3752013370029315</v>
      </c>
      <c r="AP976" s="270">
        <v>1306.9504533672352</v>
      </c>
      <c r="AQ976" s="270">
        <v>0.95007805923331357</v>
      </c>
      <c r="AR976" s="270">
        <v>1.4090145782413004</v>
      </c>
      <c r="AS976" s="270">
        <v>0.15913906148145429</v>
      </c>
      <c r="AT976" s="270">
        <v>0.75101008989131957</v>
      </c>
      <c r="AU976" s="270">
        <v>3.239583781781084</v>
      </c>
      <c r="AV976" s="270">
        <v>0.1245395936263806</v>
      </c>
      <c r="AW976" s="270">
        <v>0.29965611850180179</v>
      </c>
      <c r="AX976" s="270">
        <v>3.9608141794937955E-2</v>
      </c>
      <c r="AY976" s="270">
        <v>0.24484437418155972</v>
      </c>
      <c r="AZ976" s="270">
        <v>3.6106090195735789E-2</v>
      </c>
      <c r="BA976" s="270">
        <v>15.070099956659135</v>
      </c>
      <c r="BB976" s="270">
        <v>31.225968098225181</v>
      </c>
      <c r="BC976" s="270">
        <v>34.434334548355864</v>
      </c>
      <c r="BD976" s="270">
        <v>52.160097108939723</v>
      </c>
      <c r="BE976" s="270">
        <v>36.421623789166269</v>
      </c>
      <c r="BF976" s="270">
        <v>159.24666149326902</v>
      </c>
      <c r="BG976" s="26"/>
    </row>
    <row r="977" spans="1:59" s="96" customFormat="1" ht="12.75" x14ac:dyDescent="0.2">
      <c r="A977" s="13">
        <v>1.8</v>
      </c>
      <c r="B977" s="279">
        <v>910</v>
      </c>
      <c r="C977" s="408">
        <v>20.424534700331002</v>
      </c>
      <c r="D977" s="408">
        <v>28.492515775406599</v>
      </c>
      <c r="E977" s="408"/>
      <c r="F977" s="408"/>
      <c r="G977" s="408"/>
      <c r="H977" s="408"/>
      <c r="I977" s="408">
        <v>46.718605771283599</v>
      </c>
      <c r="J977" s="408">
        <v>3.3103335406700598</v>
      </c>
      <c r="K977" s="408"/>
      <c r="L977" s="408"/>
      <c r="M977" s="408"/>
      <c r="N977" s="408"/>
      <c r="O977" s="411">
        <v>1.0540102123086701</v>
      </c>
      <c r="P977" s="417">
        <v>7.3320576084129696</v>
      </c>
      <c r="Q977" s="237">
        <v>70.289885476880883</v>
      </c>
      <c r="R977" s="237">
        <v>0</v>
      </c>
      <c r="S977" s="237">
        <v>16.957121754045325</v>
      </c>
      <c r="T977" s="237">
        <v>1.1202593176682822</v>
      </c>
      <c r="U977" s="237">
        <v>0.2498305442826548</v>
      </c>
      <c r="V977" s="237">
        <v>2.1141152778662202</v>
      </c>
      <c r="W977" s="237">
        <v>5.8634270138754871</v>
      </c>
      <c r="X977" s="412">
        <v>3.4053606153811513</v>
      </c>
      <c r="Y977" s="270">
        <v>0.6239693779556954</v>
      </c>
      <c r="Z977" s="270">
        <v>62.650078987888627</v>
      </c>
      <c r="AA977" s="270">
        <v>25385.969180664022</v>
      </c>
      <c r="AB977" s="270">
        <v>272.56798031530286</v>
      </c>
      <c r="AC977" s="270">
        <v>2.4928026142389825</v>
      </c>
      <c r="AD977" s="270">
        <v>0.74112163458052571</v>
      </c>
      <c r="AE977" s="270">
        <v>1.7246273712490361</v>
      </c>
      <c r="AF977" s="270">
        <v>7.8628646807765004E-2</v>
      </c>
      <c r="AG977" s="270">
        <v>17.216550600943584</v>
      </c>
      <c r="AH977" s="270">
        <v>39.845364921479188</v>
      </c>
      <c r="AI977" s="270">
        <v>5.0739707408754731</v>
      </c>
      <c r="AJ977" s="270">
        <v>11.080284680972342</v>
      </c>
      <c r="AK977" s="270">
        <v>592.94148755081187</v>
      </c>
      <c r="AL977" s="270">
        <v>24.089423192657822</v>
      </c>
      <c r="AM977" s="270">
        <v>2.6923654145370883</v>
      </c>
      <c r="AN977" s="270">
        <v>114.08794460451456</v>
      </c>
      <c r="AO977" s="270">
        <v>3.4092907516146802</v>
      </c>
      <c r="AP977" s="270">
        <v>1307.2451107341317</v>
      </c>
      <c r="AQ977" s="270">
        <v>0.95310371732358401</v>
      </c>
      <c r="AR977" s="270">
        <v>1.4077012041085779</v>
      </c>
      <c r="AS977" s="270">
        <v>0.15883967779762243</v>
      </c>
      <c r="AT977" s="270">
        <v>0.74920532629905012</v>
      </c>
      <c r="AU977" s="270">
        <v>3.2311323750130732</v>
      </c>
      <c r="AV977" s="270">
        <v>0.1242057580704584</v>
      </c>
      <c r="AW977" s="270">
        <v>0.29880617373279977</v>
      </c>
      <c r="AX977" s="270">
        <v>3.9492471563160741E-2</v>
      </c>
      <c r="AY977" s="270">
        <v>0.24411926129315703</v>
      </c>
      <c r="AZ977" s="270">
        <v>3.599853662920089E-2</v>
      </c>
      <c r="BA977" s="270">
        <v>15.026063093593763</v>
      </c>
      <c r="BB977" s="270">
        <v>31.211812477516364</v>
      </c>
      <c r="BC977" s="270">
        <v>34.266840057226673</v>
      </c>
      <c r="BD977" s="270">
        <v>52.286234661743165</v>
      </c>
      <c r="BE977" s="270">
        <v>36.306048589773802</v>
      </c>
      <c r="BF977" s="270">
        <v>159.10961081160349</v>
      </c>
      <c r="BG977" s="26"/>
    </row>
    <row r="978" spans="1:59" s="96" customFormat="1" ht="12.75" x14ac:dyDescent="0.2">
      <c r="A978" s="13">
        <v>1.85</v>
      </c>
      <c r="B978" s="279">
        <v>910</v>
      </c>
      <c r="C978" s="408">
        <v>19.675182659785499</v>
      </c>
      <c r="D978" s="408">
        <v>28.880353265172701</v>
      </c>
      <c r="E978" s="408"/>
      <c r="F978" s="408"/>
      <c r="G978" s="408"/>
      <c r="H978" s="408"/>
      <c r="I978" s="408">
        <v>46.847385286156403</v>
      </c>
      <c r="J978" s="408">
        <v>3.5430685709833001</v>
      </c>
      <c r="K978" s="408"/>
      <c r="L978" s="408"/>
      <c r="M978" s="408"/>
      <c r="N978" s="408"/>
      <c r="O978" s="411">
        <v>1.05401021790211</v>
      </c>
      <c r="P978" s="417">
        <v>7.6113068749162602</v>
      </c>
      <c r="Q978" s="237">
        <v>70.349138000545352</v>
      </c>
      <c r="R978" s="237">
        <v>0</v>
      </c>
      <c r="S978" s="237">
        <v>16.938299675926842</v>
      </c>
      <c r="T978" s="237">
        <v>1.0702563096496003</v>
      </c>
      <c r="U978" s="237">
        <v>0.23665770892765278</v>
      </c>
      <c r="V978" s="237">
        <v>2.0983536253799815</v>
      </c>
      <c r="W978" s="237">
        <v>5.7615522162453647</v>
      </c>
      <c r="X978" s="412">
        <v>3.5457424633252077</v>
      </c>
      <c r="Y978" s="270">
        <v>0.64759314558409009</v>
      </c>
      <c r="Z978" s="270">
        <v>64.984436747945026</v>
      </c>
      <c r="AA978" s="270">
        <v>26341.967552027701</v>
      </c>
      <c r="AB978" s="270">
        <v>282.81374140556613</v>
      </c>
      <c r="AC978" s="270">
        <v>2.5687476877520652</v>
      </c>
      <c r="AD978" s="270">
        <v>0.76591694209235883</v>
      </c>
      <c r="AE978" s="270">
        <v>1.731419131121321</v>
      </c>
      <c r="AF978" s="270">
        <v>7.89058169779015E-2</v>
      </c>
      <c r="AG978" s="270">
        <v>17.796885723202479</v>
      </c>
      <c r="AH978" s="270">
        <v>40.980727875279641</v>
      </c>
      <c r="AI978" s="270">
        <v>5.1896025092337803</v>
      </c>
      <c r="AJ978" s="270">
        <v>11.454282158982414</v>
      </c>
      <c r="AK978" s="270">
        <v>613.17208888287564</v>
      </c>
      <c r="AL978" s="270">
        <v>24.577022481160771</v>
      </c>
      <c r="AM978" s="270">
        <v>2.7056418387234049</v>
      </c>
      <c r="AN978" s="270">
        <v>115.42974797331115</v>
      </c>
      <c r="AO978" s="270">
        <v>3.4484702751140586</v>
      </c>
      <c r="AP978" s="270">
        <v>1307.8623923294399</v>
      </c>
      <c r="AQ978" s="270">
        <v>0.95702960250503843</v>
      </c>
      <c r="AR978" s="270">
        <v>1.4074964939760155</v>
      </c>
      <c r="AS978" s="270">
        <v>0.15866087230962519</v>
      </c>
      <c r="AT978" s="270">
        <v>0.74796378861161028</v>
      </c>
      <c r="AU978" s="270">
        <v>3.2251100796760497</v>
      </c>
      <c r="AV978" s="270">
        <v>0.12396535040381602</v>
      </c>
      <c r="AW978" s="270">
        <v>0.29818185970796796</v>
      </c>
      <c r="AX978" s="270">
        <v>3.9406756774778257E-2</v>
      </c>
      <c r="AY978" s="270">
        <v>0.24358005946038319</v>
      </c>
      <c r="AZ978" s="270">
        <v>3.5918501562698914E-2</v>
      </c>
      <c r="BA978" s="270">
        <v>14.99354306035576</v>
      </c>
      <c r="BB978" s="270">
        <v>31.195376850185099</v>
      </c>
      <c r="BC978" s="270">
        <v>34.029657750844308</v>
      </c>
      <c r="BD978" s="270">
        <v>52.415548637793208</v>
      </c>
      <c r="BE978" s="270">
        <v>36.17008604246184</v>
      </c>
      <c r="BF978" s="270">
        <v>159.04281863780514</v>
      </c>
      <c r="BG978" s="26"/>
    </row>
    <row r="979" spans="1:59" s="96" customFormat="1" ht="12.75" x14ac:dyDescent="0.2">
      <c r="A979" s="13">
        <v>1.9</v>
      </c>
      <c r="B979" s="279">
        <v>910</v>
      </c>
      <c r="C979" s="408">
        <v>18.925830516894099</v>
      </c>
      <c r="D979" s="408">
        <v>29.2681914191778</v>
      </c>
      <c r="E979" s="408"/>
      <c r="F979" s="408"/>
      <c r="G979" s="408"/>
      <c r="H979" s="408"/>
      <c r="I979" s="408">
        <v>46.976164250864102</v>
      </c>
      <c r="J979" s="408">
        <v>3.77580359266697</v>
      </c>
      <c r="K979" s="408"/>
      <c r="L979" s="408"/>
      <c r="M979" s="408"/>
      <c r="N979" s="408"/>
      <c r="O979" s="411">
        <v>1.0540102203970501</v>
      </c>
      <c r="P979" s="417">
        <v>7.9126701567496296</v>
      </c>
      <c r="Q979" s="237">
        <v>70.413485909166724</v>
      </c>
      <c r="R979" s="237">
        <v>0</v>
      </c>
      <c r="S979" s="237">
        <v>16.917858550741538</v>
      </c>
      <c r="T979" s="237">
        <v>1.0159534766763911</v>
      </c>
      <c r="U979" s="237">
        <v>0.22235210468065592</v>
      </c>
      <c r="V979" s="237">
        <v>2.0812367417827842</v>
      </c>
      <c r="W979" s="237">
        <v>5.650916843097634</v>
      </c>
      <c r="X979" s="412">
        <v>3.6981963738542629</v>
      </c>
      <c r="Y979" s="270">
        <v>0.67307612049992993</v>
      </c>
      <c r="Z979" s="270">
        <v>67.499484921700159</v>
      </c>
      <c r="AA979" s="270">
        <v>27372.786695931642</v>
      </c>
      <c r="AB979" s="270">
        <v>293.85986031019564</v>
      </c>
      <c r="AC979" s="270">
        <v>2.6494656198177897</v>
      </c>
      <c r="AD979" s="270">
        <v>0.7924288095630051</v>
      </c>
      <c r="AE979" s="270">
        <v>1.7382646014327208</v>
      </c>
      <c r="AF979" s="270">
        <v>7.918494839522891E-2</v>
      </c>
      <c r="AG979" s="270">
        <v>18.417709570284178</v>
      </c>
      <c r="AH979" s="270">
        <v>42.182691322771575</v>
      </c>
      <c r="AI979" s="270">
        <v>5.3106275168452042</v>
      </c>
      <c r="AJ979" s="270">
        <v>11.854409037038717</v>
      </c>
      <c r="AK979" s="270">
        <v>634.83195598034877</v>
      </c>
      <c r="AL979" s="270">
        <v>25.084768891073875</v>
      </c>
      <c r="AM979" s="270">
        <v>2.7190498683170019</v>
      </c>
      <c r="AN979" s="270">
        <v>116.80348994732225</v>
      </c>
      <c r="AO979" s="270">
        <v>3.488560783352844</v>
      </c>
      <c r="AP979" s="270">
        <v>1308.4802631179002</v>
      </c>
      <c r="AQ979" s="270">
        <v>0.9609879701804499</v>
      </c>
      <c r="AR979" s="270">
        <v>1.4072918568931436</v>
      </c>
      <c r="AS979" s="270">
        <v>0.15848247053939712</v>
      </c>
      <c r="AT979" s="270">
        <v>0.74672636676492954</v>
      </c>
      <c r="AU979" s="270">
        <v>3.2191102260508164</v>
      </c>
      <c r="AV979" s="270">
        <v>0.12372587291405313</v>
      </c>
      <c r="AW979" s="270">
        <v>0.29756015231674443</v>
      </c>
      <c r="AX979" s="270">
        <v>3.9321413684470112E-2</v>
      </c>
      <c r="AY979" s="270">
        <v>0.24304323700006092</v>
      </c>
      <c r="AZ979" s="270">
        <v>3.583882198553924E-2</v>
      </c>
      <c r="BA979" s="270">
        <v>14.961163650910315</v>
      </c>
      <c r="BB979" s="270">
        <v>31.178958567042098</v>
      </c>
      <c r="BC979" s="270">
        <v>33.795735817040558</v>
      </c>
      <c r="BD979" s="270">
        <v>52.545503832766663</v>
      </c>
      <c r="BE979" s="270">
        <v>36.035138000789139</v>
      </c>
      <c r="BF979" s="270">
        <v>158.97608353714489</v>
      </c>
      <c r="BG979" s="26"/>
    </row>
    <row r="980" spans="1:59" s="96" customFormat="1" ht="12.75" x14ac:dyDescent="0.2">
      <c r="A980" s="13">
        <v>1.95</v>
      </c>
      <c r="B980" s="279">
        <v>910</v>
      </c>
      <c r="C980" s="408">
        <v>18.274948413215299</v>
      </c>
      <c r="D980" s="408">
        <v>29.612602289967601</v>
      </c>
      <c r="E980" s="408"/>
      <c r="F980" s="408"/>
      <c r="G980" s="408"/>
      <c r="H980" s="408"/>
      <c r="I980" s="408">
        <v>47.0811350422468</v>
      </c>
      <c r="J980" s="408">
        <v>3.9773040379950699</v>
      </c>
      <c r="K980" s="408"/>
      <c r="L980" s="408"/>
      <c r="M980" s="408"/>
      <c r="N980" s="408"/>
      <c r="O980" s="411">
        <v>1.0540102165752301</v>
      </c>
      <c r="P980" s="417">
        <v>8.1944880121302592</v>
      </c>
      <c r="Q980" s="237">
        <v>70.464599858928239</v>
      </c>
      <c r="R980" s="237">
        <v>0</v>
      </c>
      <c r="S980" s="237">
        <v>16.88904536090326</v>
      </c>
      <c r="T980" s="237">
        <v>0.98468733553233945</v>
      </c>
      <c r="U980" s="237">
        <v>0.21372528146693681</v>
      </c>
      <c r="V980" s="237">
        <v>2.0705452809443758</v>
      </c>
      <c r="W980" s="237">
        <v>5.5357283311035381</v>
      </c>
      <c r="X980" s="412">
        <v>3.8416685511213147</v>
      </c>
      <c r="Y980" s="270">
        <v>0.69689486642940279</v>
      </c>
      <c r="Z980" s="270">
        <v>69.847253749755467</v>
      </c>
      <c r="AA980" s="270">
        <v>28335.892192746305</v>
      </c>
      <c r="AB980" s="270">
        <v>304.17857921860264</v>
      </c>
      <c r="AC980" s="270">
        <v>2.7237178825556985</v>
      </c>
      <c r="AD980" s="270">
        <v>0.81698945241511156</v>
      </c>
      <c r="AE980" s="270">
        <v>1.744256695410916</v>
      </c>
      <c r="AF980" s="270">
        <v>7.9429139539181307E-2</v>
      </c>
      <c r="AG980" s="270">
        <v>18.993184118758546</v>
      </c>
      <c r="AH980" s="270">
        <v>43.285615545956546</v>
      </c>
      <c r="AI980" s="270">
        <v>5.4204544332154141</v>
      </c>
      <c r="AJ980" s="270">
        <v>12.2253850018541</v>
      </c>
      <c r="AK980" s="270">
        <v>654.92311395341676</v>
      </c>
      <c r="AL980" s="270">
        <v>25.543656325053487</v>
      </c>
      <c r="AM980" s="270">
        <v>2.731035185612158</v>
      </c>
      <c r="AN980" s="270">
        <v>118.02971631497098</v>
      </c>
      <c r="AO980" s="270">
        <v>3.5242418035777243</v>
      </c>
      <c r="AP980" s="270">
        <v>1309.0570234153167</v>
      </c>
      <c r="AQ980" s="270">
        <v>0.96452965735334162</v>
      </c>
      <c r="AR980" s="270">
        <v>1.4072781574271527</v>
      </c>
      <c r="AS980" s="270">
        <v>0.15834757952646314</v>
      </c>
      <c r="AT980" s="270">
        <v>0.74575171536866369</v>
      </c>
      <c r="AU980" s="270">
        <v>3.2143417861349124</v>
      </c>
      <c r="AV980" s="270">
        <v>0.12353504932979641</v>
      </c>
      <c r="AW980" s="270">
        <v>0.29706237459388829</v>
      </c>
      <c r="AX980" s="270">
        <v>3.9252938926749713E-2</v>
      </c>
      <c r="AY980" s="270">
        <v>0.24261215777543357</v>
      </c>
      <c r="AZ980" s="270">
        <v>3.5774825291157629E-2</v>
      </c>
      <c r="BA980" s="270">
        <v>14.935202868007041</v>
      </c>
      <c r="BB980" s="270">
        <v>31.165233547114926</v>
      </c>
      <c r="BC980" s="270">
        <v>33.590245632388182</v>
      </c>
      <c r="BD980" s="270">
        <v>52.658573323085932</v>
      </c>
      <c r="BE980" s="270">
        <v>35.918574136644665</v>
      </c>
      <c r="BF980" s="270">
        <v>158.93053977051719</v>
      </c>
      <c r="BG980" s="26"/>
    </row>
    <row r="981" spans="1:59" s="96" customFormat="1" ht="12.75" x14ac:dyDescent="0.2">
      <c r="A981" s="13">
        <v>2</v>
      </c>
      <c r="B981" s="279">
        <v>910</v>
      </c>
      <c r="C981" s="408">
        <v>17.6240663361515</v>
      </c>
      <c r="D981" s="408">
        <v>29.9570132439307</v>
      </c>
      <c r="E981" s="408"/>
      <c r="F981" s="408"/>
      <c r="G981" s="408"/>
      <c r="H981" s="408"/>
      <c r="I981" s="408">
        <v>47.1861056436544</v>
      </c>
      <c r="J981" s="408">
        <v>4.1788045470641597</v>
      </c>
      <c r="K981" s="408"/>
      <c r="L981" s="408"/>
      <c r="M981" s="408"/>
      <c r="N981" s="408"/>
      <c r="O981" s="411">
        <v>1.0540102291992299</v>
      </c>
      <c r="P981" s="417">
        <v>8.4971227965343399</v>
      </c>
      <c r="Q981" s="237">
        <v>70.51983896487684</v>
      </c>
      <c r="R981" s="237">
        <v>0</v>
      </c>
      <c r="S981" s="237">
        <v>16.857906747371828</v>
      </c>
      <c r="T981" s="237">
        <v>0.95089729474040086</v>
      </c>
      <c r="U981" s="237">
        <v>0.20440206926354451</v>
      </c>
      <c r="V981" s="237">
        <v>2.0589911003947998</v>
      </c>
      <c r="W981" s="237">
        <v>5.4112417951903424</v>
      </c>
      <c r="X981" s="412">
        <v>3.9967220281622211</v>
      </c>
      <c r="Y981" s="270">
        <v>0.72246124688031255</v>
      </c>
      <c r="Z981" s="270">
        <v>72.364228093795987</v>
      </c>
      <c r="AA981" s="270">
        <v>29369.242506823004</v>
      </c>
      <c r="AB981" s="270">
        <v>315.24834181275099</v>
      </c>
      <c r="AC981" s="270">
        <v>2.8022520369031931</v>
      </c>
      <c r="AD981" s="270">
        <v>0.84312126268498422</v>
      </c>
      <c r="AE981" s="270">
        <v>1.7502902192230556</v>
      </c>
      <c r="AF981" s="270">
        <v>7.9674840305556952E-2</v>
      </c>
      <c r="AG981" s="270">
        <v>19.605780781801379</v>
      </c>
      <c r="AH981" s="270">
        <v>44.44776314262397</v>
      </c>
      <c r="AI981" s="270">
        <v>5.534919846024307</v>
      </c>
      <c r="AJ981" s="270">
        <v>12.620329945783197</v>
      </c>
      <c r="AK981" s="270">
        <v>676.32752248774318</v>
      </c>
      <c r="AL981" s="270">
        <v>26.019645907187943</v>
      </c>
      <c r="AM981" s="270">
        <v>2.7431266375726899</v>
      </c>
      <c r="AN981" s="270">
        <v>119.2819621396293</v>
      </c>
      <c r="AO981" s="270">
        <v>3.5606602522203783</v>
      </c>
      <c r="AP981" s="270">
        <v>1309.6342797700586</v>
      </c>
      <c r="AQ981" s="270">
        <v>0.96809754890712552</v>
      </c>
      <c r="AR981" s="270">
        <v>1.4072644628937221</v>
      </c>
      <c r="AS981" s="270">
        <v>0.15821291849891667</v>
      </c>
      <c r="AT981" s="270">
        <v>0.7447796076713884</v>
      </c>
      <c r="AU981" s="270">
        <v>3.2095874641324902</v>
      </c>
      <c r="AV981" s="270">
        <v>0.12334481391739908</v>
      </c>
      <c r="AW981" s="270">
        <v>0.29656626063943703</v>
      </c>
      <c r="AX981" s="270">
        <v>3.9184702389120286E-2</v>
      </c>
      <c r="AY981" s="270">
        <v>0.2421826059568894</v>
      </c>
      <c r="AZ981" s="270">
        <v>3.5711056881677632E-2</v>
      </c>
      <c r="BA981" s="270">
        <v>14.90933208096075</v>
      </c>
      <c r="BB981" s="270">
        <v>31.151520651294103</v>
      </c>
      <c r="BC981" s="270">
        <v>33.387239214353613</v>
      </c>
      <c r="BD981" s="270">
        <v>52.772130522646471</v>
      </c>
      <c r="BE981" s="270">
        <v>35.802761991341541</v>
      </c>
      <c r="BF981" s="270">
        <v>158.88502250595315</v>
      </c>
      <c r="BG981" s="26"/>
    </row>
    <row r="982" spans="1:59" s="96" customFormat="1" ht="12.75" x14ac:dyDescent="0.2">
      <c r="A982" s="13">
        <v>2.0499999999999998</v>
      </c>
      <c r="B982" s="279">
        <v>910</v>
      </c>
      <c r="C982" s="408">
        <v>16.973184652947701</v>
      </c>
      <c r="D982" s="408">
        <v>30.301424145302601</v>
      </c>
      <c r="E982" s="408"/>
      <c r="F982" s="408"/>
      <c r="G982" s="408"/>
      <c r="H982" s="408"/>
      <c r="I982" s="408">
        <v>47.291076004547399</v>
      </c>
      <c r="J982" s="408">
        <v>4.3803049758570403</v>
      </c>
      <c r="K982" s="408"/>
      <c r="L982" s="408"/>
      <c r="M982" s="408"/>
      <c r="N982" s="408"/>
      <c r="O982" s="411">
        <v>1.05401022134533</v>
      </c>
      <c r="P982" s="417">
        <v>8.8229675546282902</v>
      </c>
      <c r="Q982" s="237">
        <v>70.579727198195158</v>
      </c>
      <c r="R982" s="237">
        <v>0</v>
      </c>
      <c r="S982" s="237">
        <v>16.824146848775378</v>
      </c>
      <c r="T982" s="237">
        <v>0.91426494007776782</v>
      </c>
      <c r="U982" s="237">
        <v>0.19429463529695917</v>
      </c>
      <c r="V982" s="237">
        <v>2.0464645505329093</v>
      </c>
      <c r="W982" s="237">
        <v>5.2762840525995367</v>
      </c>
      <c r="X982" s="412">
        <v>4.1648177745222856</v>
      </c>
      <c r="Y982" s="270">
        <v>0.74997491250983639</v>
      </c>
      <c r="Z982" s="270">
        <v>75.069382334017249</v>
      </c>
      <c r="AA982" s="270">
        <v>30480.812888457935</v>
      </c>
      <c r="AB982" s="270">
        <v>327.15423446544833</v>
      </c>
      <c r="AC982" s="270">
        <v>2.8854494157994113</v>
      </c>
      <c r="AD982" s="270">
        <v>0.87097996954209711</v>
      </c>
      <c r="AE982" s="270">
        <v>1.7563656557910521</v>
      </c>
      <c r="AF982" s="270">
        <v>7.9922067099157862E-2</v>
      </c>
      <c r="AG982" s="270">
        <v>20.259210843058781</v>
      </c>
      <c r="AH982" s="270">
        <v>45.674035145942433</v>
      </c>
      <c r="AI982" s="270">
        <v>5.654323881791032</v>
      </c>
      <c r="AJ982" s="270">
        <v>13.041644147295292</v>
      </c>
      <c r="AK982" s="270">
        <v>699.1782787382474</v>
      </c>
      <c r="AL982" s="270">
        <v>26.51371156297099</v>
      </c>
      <c r="AM982" s="270">
        <v>2.7553256326342059</v>
      </c>
      <c r="AN982" s="270">
        <v>120.56106414263256</v>
      </c>
      <c r="AO982" s="270">
        <v>3.5978392250314033</v>
      </c>
      <c r="AP982" s="270">
        <v>1310.2120633799666</v>
      </c>
      <c r="AQ982" s="270">
        <v>0.97169193438569612</v>
      </c>
      <c r="AR982" s="270">
        <v>1.4072507729392103</v>
      </c>
      <c r="AS982" s="270">
        <v>0.15807848690673565</v>
      </c>
      <c r="AT982" s="270">
        <v>0.74381003410346958</v>
      </c>
      <c r="AU982" s="270">
        <v>3.2048471993901884</v>
      </c>
      <c r="AV982" s="270">
        <v>0.12315516404117979</v>
      </c>
      <c r="AW982" s="270">
        <v>0.29607180234028507</v>
      </c>
      <c r="AX982" s="270">
        <v>3.9116702860588257E-2</v>
      </c>
      <c r="AY982" s="270">
        <v>0.24175457363115288</v>
      </c>
      <c r="AZ982" s="270">
        <v>3.5647515566146058E-2</v>
      </c>
      <c r="BA982" s="270">
        <v>14.883550834014114</v>
      </c>
      <c r="BB982" s="270">
        <v>31.137819850534576</v>
      </c>
      <c r="BC982" s="270">
        <v>33.186671866980838</v>
      </c>
      <c r="BD982" s="270">
        <v>52.886178491813467</v>
      </c>
      <c r="BE982" s="270">
        <v>35.687694352589055</v>
      </c>
      <c r="BF982" s="270">
        <v>158.83953167958239</v>
      </c>
      <c r="BG982" s="26"/>
    </row>
    <row r="983" spans="1:59" s="96" customFormat="1" ht="12.75" x14ac:dyDescent="0.2">
      <c r="A983" s="13">
        <v>2.1</v>
      </c>
      <c r="B983" s="279">
        <v>910</v>
      </c>
      <c r="C983" s="408">
        <v>16.3223023088056</v>
      </c>
      <c r="D983" s="408">
        <v>30.645835156104202</v>
      </c>
      <c r="E983" s="408"/>
      <c r="F983" s="408"/>
      <c r="G983" s="408"/>
      <c r="H983" s="408"/>
      <c r="I983" s="408">
        <v>47.396046899359</v>
      </c>
      <c r="J983" s="408">
        <v>4.5818054183885</v>
      </c>
      <c r="K983" s="408"/>
      <c r="L983" s="408"/>
      <c r="M983" s="408"/>
      <c r="N983" s="408"/>
      <c r="O983" s="411">
        <v>1.05401021734269</v>
      </c>
      <c r="P983" s="417">
        <v>9.1747996477421996</v>
      </c>
      <c r="Q983" s="237">
        <v>70.644872124450757</v>
      </c>
      <c r="R983" s="237">
        <v>0</v>
      </c>
      <c r="S983" s="237">
        <v>16.78742425109936</v>
      </c>
      <c r="T983" s="237">
        <v>0.8744159422584491</v>
      </c>
      <c r="U983" s="237">
        <v>0.18329965565108772</v>
      </c>
      <c r="V983" s="237">
        <v>2.0328384152579999</v>
      </c>
      <c r="W983" s="237">
        <v>5.1294752292642301</v>
      </c>
      <c r="X983" s="412">
        <v>4.3476743820181172</v>
      </c>
      <c r="Y983" s="270">
        <v>0.77966719626031955</v>
      </c>
      <c r="Z983" s="270">
        <v>77.984644647934758</v>
      </c>
      <c r="AA983" s="270">
        <v>31679.836093305465</v>
      </c>
      <c r="AB983" s="270">
        <v>339.99472983797875</v>
      </c>
      <c r="AC983" s="270">
        <v>2.9737382213663128</v>
      </c>
      <c r="AD983" s="270">
        <v>0.90074265252847419</v>
      </c>
      <c r="AE983" s="270">
        <v>1.7624834164831062</v>
      </c>
      <c r="AF983" s="270">
        <v>8.017083291135553E-2</v>
      </c>
      <c r="AG983" s="270">
        <v>20.957698928814551</v>
      </c>
      <c r="AH983" s="270">
        <v>46.969891576039025</v>
      </c>
      <c r="AI983" s="270">
        <v>5.7789934005110615</v>
      </c>
      <c r="AJ983" s="270">
        <v>13.492060451585703</v>
      </c>
      <c r="AK983" s="270">
        <v>723.62714979953114</v>
      </c>
      <c r="AL983" s="270">
        <v>27.0269036703937</v>
      </c>
      <c r="AM983" s="270">
        <v>2.7676336090497267</v>
      </c>
      <c r="AN983" s="270">
        <v>121.86789683230303</v>
      </c>
      <c r="AO983" s="270">
        <v>3.6358028333185266</v>
      </c>
      <c r="AP983" s="270">
        <v>1310.7903516181432</v>
      </c>
      <c r="AQ983" s="270">
        <v>0.97531310810315985</v>
      </c>
      <c r="AR983" s="270">
        <v>1.4072370725364076</v>
      </c>
      <c r="AS983" s="270">
        <v>0.15794428217015946</v>
      </c>
      <c r="AT983" s="270">
        <v>0.74284297457447568</v>
      </c>
      <c r="AU983" s="270">
        <v>3.2001208843099946</v>
      </c>
      <c r="AV983" s="270">
        <v>0.12296609524013404</v>
      </c>
      <c r="AW983" s="270">
        <v>0.29557898708306246</v>
      </c>
      <c r="AX983" s="270">
        <v>3.9048938527407408E-2</v>
      </c>
      <c r="AY983" s="270">
        <v>0.24132804913328015</v>
      </c>
      <c r="AZ983" s="270">
        <v>3.5584199598436346E-2</v>
      </c>
      <c r="BA983" s="270">
        <v>14.857858441297513</v>
      </c>
      <c r="BB983" s="270">
        <v>31.124130982866497</v>
      </c>
      <c r="BC983" s="270">
        <v>32.988499787206926</v>
      </c>
      <c r="BD983" s="270">
        <v>53.000720486235778</v>
      </c>
      <c r="BE983" s="270">
        <v>35.573363781867741</v>
      </c>
      <c r="BF983" s="270">
        <v>158.79406591230793</v>
      </c>
      <c r="BG983" s="26"/>
    </row>
    <row r="984" spans="1:59" s="96" customFormat="1" ht="12.75" x14ac:dyDescent="0.2">
      <c r="A984" s="13">
        <v>2.1500000000000097</v>
      </c>
      <c r="B984" s="279">
        <v>910</v>
      </c>
      <c r="C984" s="408">
        <v>15.7325691612092</v>
      </c>
      <c r="D984" s="408">
        <v>30.976483178785699</v>
      </c>
      <c r="E984" s="408"/>
      <c r="F984" s="408"/>
      <c r="G984" s="408"/>
      <c r="H984" s="408"/>
      <c r="I984" s="408">
        <v>47.4804546080154</v>
      </c>
      <c r="J984" s="408">
        <v>4.7564828337933696</v>
      </c>
      <c r="K984" s="408"/>
      <c r="L984" s="408"/>
      <c r="M984" s="408"/>
      <c r="N984" s="408"/>
      <c r="O984" s="411">
        <v>1.05401021819632</v>
      </c>
      <c r="P984" s="417">
        <v>9.5187154582017595</v>
      </c>
      <c r="Q984" s="237">
        <v>70.710597027284962</v>
      </c>
      <c r="R984" s="237">
        <v>0</v>
      </c>
      <c r="S984" s="237">
        <v>16.726956265315078</v>
      </c>
      <c r="T984" s="237">
        <v>0.8607548105638485</v>
      </c>
      <c r="U984" s="237">
        <v>0.17880428055506747</v>
      </c>
      <c r="V984" s="237">
        <v>2.0369165712949542</v>
      </c>
      <c r="W984" s="237">
        <v>4.9581800267578569</v>
      </c>
      <c r="X984" s="412">
        <v>4.5277910182282266</v>
      </c>
      <c r="Y984" s="270">
        <v>0.80867321404357462</v>
      </c>
      <c r="Z984" s="270">
        <v>80.827771941104501</v>
      </c>
      <c r="AA984" s="270">
        <v>32850.557550670012</v>
      </c>
      <c r="AB984" s="270">
        <v>352.52896437328286</v>
      </c>
      <c r="AC984" s="270">
        <v>3.0582404448482428</v>
      </c>
      <c r="AD984" s="270">
        <v>0.9295043137868042</v>
      </c>
      <c r="AE984" s="270">
        <v>1.7680661919805016</v>
      </c>
      <c r="AF984" s="270">
        <v>8.0397701363287263E-2</v>
      </c>
      <c r="AG984" s="270">
        <v>21.633229331979752</v>
      </c>
      <c r="AH984" s="270">
        <v>48.208630243273461</v>
      </c>
      <c r="AI984" s="270">
        <v>5.896671340863513</v>
      </c>
      <c r="AJ984" s="270">
        <v>13.927841893338323</v>
      </c>
      <c r="AK984" s="270">
        <v>747.28727804229459</v>
      </c>
      <c r="AL984" s="270">
        <v>27.509561845470056</v>
      </c>
      <c r="AM984" s="270">
        <v>2.7791982275421514</v>
      </c>
      <c r="AN984" s="270">
        <v>123.08502341765792</v>
      </c>
      <c r="AO984" s="270">
        <v>3.6709528524361481</v>
      </c>
      <c r="AP984" s="270">
        <v>1311.3676213289275</v>
      </c>
      <c r="AQ984" s="270">
        <v>0.97871727478048987</v>
      </c>
      <c r="AR984" s="270">
        <v>1.4074637919989703</v>
      </c>
      <c r="AS984" s="270">
        <v>0.15785201386318909</v>
      </c>
      <c r="AT984" s="270">
        <v>0.74211295414750744</v>
      </c>
      <c r="AU984" s="270">
        <v>3.1964847836359538</v>
      </c>
      <c r="AV984" s="270">
        <v>0.12281985222037521</v>
      </c>
      <c r="AW984" s="270">
        <v>0.29519407117755359</v>
      </c>
      <c r="AX984" s="270">
        <v>3.8995791429404777E-2</v>
      </c>
      <c r="AY984" s="270">
        <v>0.24099300444549662</v>
      </c>
      <c r="AZ984" s="270">
        <v>3.5534450823994292E-2</v>
      </c>
      <c r="BA984" s="270">
        <v>14.837746225346013</v>
      </c>
      <c r="BB984" s="270">
        <v>31.110522988843901</v>
      </c>
      <c r="BC984" s="270">
        <v>32.798485574565596</v>
      </c>
      <c r="BD984" s="270">
        <v>53.100544199258742</v>
      </c>
      <c r="BE984" s="270">
        <v>35.467277749930517</v>
      </c>
      <c r="BF984" s="270">
        <v>158.76695870418936</v>
      </c>
      <c r="BG984" s="26"/>
    </row>
    <row r="985" spans="1:59" s="96" customFormat="1" ht="12.75" x14ac:dyDescent="0.2">
      <c r="A985" s="13">
        <v>2.2000000000000002</v>
      </c>
      <c r="B985" s="279">
        <v>910</v>
      </c>
      <c r="C985" s="408">
        <v>15.142835400295199</v>
      </c>
      <c r="D985" s="408">
        <v>31.307130786405398</v>
      </c>
      <c r="E985" s="408"/>
      <c r="F985" s="408"/>
      <c r="G985" s="408"/>
      <c r="H985" s="408"/>
      <c r="I985" s="408">
        <v>47.564863385912297</v>
      </c>
      <c r="J985" s="408">
        <v>4.9311602155827696</v>
      </c>
      <c r="K985" s="408"/>
      <c r="L985" s="408"/>
      <c r="M985" s="408"/>
      <c r="N985" s="408"/>
      <c r="O985" s="411">
        <v>1.05401021180435</v>
      </c>
      <c r="P985" s="417">
        <v>9.88941993904686</v>
      </c>
      <c r="Q985" s="237">
        <v>70.78200308887628</v>
      </c>
      <c r="R985" s="237">
        <v>0</v>
      </c>
      <c r="S985" s="237">
        <v>16.661260664289181</v>
      </c>
      <c r="T985" s="237">
        <v>0.84591287435147933</v>
      </c>
      <c r="U985" s="237">
        <v>0.17392034963694944</v>
      </c>
      <c r="V985" s="237">
        <v>2.0413472925602454</v>
      </c>
      <c r="W985" s="237">
        <v>4.7720788500523765</v>
      </c>
      <c r="X985" s="412">
        <v>4.7234768802334877</v>
      </c>
      <c r="Y985" s="270">
        <v>0.83992088705181756</v>
      </c>
      <c r="Z985" s="270">
        <v>83.886053213672227</v>
      </c>
      <c r="AA985" s="270">
        <v>34111.128193847522</v>
      </c>
      <c r="AB985" s="270">
        <v>366.02276160177928</v>
      </c>
      <c r="AC985" s="270">
        <v>3.1476856924351333</v>
      </c>
      <c r="AD985" s="270">
        <v>0.9601633732199315</v>
      </c>
      <c r="AE985" s="270">
        <v>1.7736844640194116</v>
      </c>
      <c r="AF985" s="270">
        <v>8.0625858164510983E-2</v>
      </c>
      <c r="AG985" s="270">
        <v>22.353759765241428</v>
      </c>
      <c r="AH985" s="270">
        <v>49.514478679168732</v>
      </c>
      <c r="AI985" s="270">
        <v>6.0192415813181404</v>
      </c>
      <c r="AJ985" s="270">
        <v>14.3927141116163</v>
      </c>
      <c r="AK985" s="270">
        <v>772.54694240417973</v>
      </c>
      <c r="AL985" s="270">
        <v>28.009772923920941</v>
      </c>
      <c r="AM985" s="270">
        <v>2.7908598729320531</v>
      </c>
      <c r="AN985" s="270">
        <v>124.32670709882089</v>
      </c>
      <c r="AO985" s="270">
        <v>3.7067891709162497</v>
      </c>
      <c r="AP985" s="270">
        <v>1311.9454003476424</v>
      </c>
      <c r="AQ985" s="270">
        <v>0.98214527919411077</v>
      </c>
      <c r="AR985" s="270">
        <v>1.4076905606464618</v>
      </c>
      <c r="AS985" s="270">
        <v>0.15775985034498954</v>
      </c>
      <c r="AT985" s="270">
        <v>0.7413843525189896</v>
      </c>
      <c r="AU985" s="270">
        <v>3.1928568721446093</v>
      </c>
      <c r="AV985" s="270">
        <v>0.12267395414655408</v>
      </c>
      <c r="AW985" s="270">
        <v>0.29481015037949171</v>
      </c>
      <c r="AX985" s="270">
        <v>3.89427879914543E-2</v>
      </c>
      <c r="AY985" s="270">
        <v>0.24065888371979716</v>
      </c>
      <c r="AZ985" s="270">
        <v>3.5484840210424418E-2</v>
      </c>
      <c r="BA985" s="270">
        <v>14.817688074182554</v>
      </c>
      <c r="BB985" s="270">
        <v>31.096926708040492</v>
      </c>
      <c r="BC985" s="270">
        <v>32.610648021907039</v>
      </c>
      <c r="BD985" s="270">
        <v>53.200744621096696</v>
      </c>
      <c r="BE985" s="270">
        <v>35.361822353133149</v>
      </c>
      <c r="BF985" s="270">
        <v>158.73985872595981</v>
      </c>
      <c r="BG985" s="26"/>
    </row>
    <row r="986" spans="1:59" s="96" customFormat="1" ht="12.75" x14ac:dyDescent="0.2">
      <c r="A986" s="13">
        <v>2.2499999999999902</v>
      </c>
      <c r="B986" s="279">
        <v>910</v>
      </c>
      <c r="C986" s="408">
        <v>14.553101364446899</v>
      </c>
      <c r="D986" s="408">
        <v>31.6377789835391</v>
      </c>
      <c r="E986" s="408"/>
      <c r="F986" s="408"/>
      <c r="G986" s="408"/>
      <c r="H986" s="408"/>
      <c r="I986" s="408">
        <v>47.649271759445398</v>
      </c>
      <c r="J986" s="408">
        <v>5.10583767143084</v>
      </c>
      <c r="K986" s="408"/>
      <c r="L986" s="408"/>
      <c r="M986" s="408"/>
      <c r="N986" s="408"/>
      <c r="O986" s="411">
        <v>1.0540102211378399</v>
      </c>
      <c r="P986" s="417">
        <v>10.290167723409199</v>
      </c>
      <c r="Q986" s="237">
        <v>70.859858713912828</v>
      </c>
      <c r="R986" s="237">
        <v>0</v>
      </c>
      <c r="S986" s="237">
        <v>16.589631360853854</v>
      </c>
      <c r="T986" s="237">
        <v>0.82973013923919736</v>
      </c>
      <c r="U986" s="237">
        <v>0.16859519146862656</v>
      </c>
      <c r="V986" s="237">
        <v>2.0461784162743712</v>
      </c>
      <c r="W986" s="237">
        <v>4.56916465730305</v>
      </c>
      <c r="X986" s="412">
        <v>4.9368415209481062</v>
      </c>
      <c r="Y986" s="270">
        <v>0.87368050069433889</v>
      </c>
      <c r="Z986" s="270">
        <v>87.184869571868916</v>
      </c>
      <c r="AA986" s="270">
        <v>35472.303419652148</v>
      </c>
      <c r="AB986" s="270">
        <v>380.5906878143428</v>
      </c>
      <c r="AC986" s="270">
        <v>3.2425206739720296</v>
      </c>
      <c r="AD986" s="270">
        <v>0.9929139714296118</v>
      </c>
      <c r="AE986" s="270">
        <v>1.7793385341915322</v>
      </c>
      <c r="AF986" s="270">
        <v>8.0855312627163223E-2</v>
      </c>
      <c r="AG986" s="270">
        <v>23.123941177905635</v>
      </c>
      <c r="AH986" s="270">
        <v>50.893041616672207</v>
      </c>
      <c r="AI986" s="270">
        <v>6.147015627649389</v>
      </c>
      <c r="AJ986" s="270">
        <v>14.889690364019902</v>
      </c>
      <c r="AK986" s="270">
        <v>799.57400522402099</v>
      </c>
      <c r="AL986" s="270">
        <v>28.528512037221926</v>
      </c>
      <c r="AM986" s="270">
        <v>2.8026198178477171</v>
      </c>
      <c r="AN986" s="270">
        <v>125.59369919697977</v>
      </c>
      <c r="AO986" s="270">
        <v>3.7433320810349739</v>
      </c>
      <c r="AP986" s="270">
        <v>1312.5236783630924</v>
      </c>
      <c r="AQ986" s="270">
        <v>0.98559738846787981</v>
      </c>
      <c r="AR986" s="270">
        <v>1.407917413178462</v>
      </c>
      <c r="AS986" s="270">
        <v>0.15766779561361735</v>
      </c>
      <c r="AT986" s="270">
        <v>0.74065718601413133</v>
      </c>
      <c r="AU986" s="270">
        <v>3.1892372118612986</v>
      </c>
      <c r="AV986" s="270">
        <v>0.12252840326620018</v>
      </c>
      <c r="AW986" s="270">
        <v>0.2944272292893762</v>
      </c>
      <c r="AX986" s="270">
        <v>3.8889928758740561E-2</v>
      </c>
      <c r="AY986" s="270">
        <v>0.24032569014005792</v>
      </c>
      <c r="AZ986" s="270">
        <v>3.5435368218557278E-2</v>
      </c>
      <c r="BA986" s="270">
        <v>14.79768420115375</v>
      </c>
      <c r="BB986" s="270">
        <v>31.083342347950524</v>
      </c>
      <c r="BC986" s="270">
        <v>32.424949373251152</v>
      </c>
      <c r="BD986" s="270">
        <v>53.301323966568752</v>
      </c>
      <c r="BE986" s="270">
        <v>35.256992163500406</v>
      </c>
      <c r="BF986" s="270">
        <v>158.71276881785914</v>
      </c>
      <c r="BG986" s="26"/>
    </row>
    <row r="987" spans="1:59" s="96" customFormat="1" ht="12.75" x14ac:dyDescent="0.2">
      <c r="A987" s="13">
        <v>2.2999999999999998</v>
      </c>
      <c r="B987" s="279">
        <v>910</v>
      </c>
      <c r="C987" s="408">
        <v>13.9633682526065</v>
      </c>
      <c r="D987" s="408">
        <v>31.968426279415102</v>
      </c>
      <c r="E987" s="408"/>
      <c r="F987" s="408"/>
      <c r="G987" s="408"/>
      <c r="H987" s="408"/>
      <c r="I987" s="408">
        <v>47.733680157423002</v>
      </c>
      <c r="J987" s="408">
        <v>5.2805150884516499</v>
      </c>
      <c r="K987" s="408"/>
      <c r="L987" s="408"/>
      <c r="M987" s="408"/>
      <c r="N987" s="408"/>
      <c r="O987" s="411">
        <v>1.0540102221037699</v>
      </c>
      <c r="P987" s="417">
        <v>10.724765818027899</v>
      </c>
      <c r="Q987" s="237">
        <v>70.945082034531836</v>
      </c>
      <c r="R987" s="237">
        <v>0</v>
      </c>
      <c r="S987" s="237">
        <v>16.511224284150835</v>
      </c>
      <c r="T987" s="237">
        <v>0.81201615239900826</v>
      </c>
      <c r="U987" s="237">
        <v>0.16276617868493071</v>
      </c>
      <c r="V987" s="237">
        <v>2.0514663500640098</v>
      </c>
      <c r="W987" s="237">
        <v>4.3470515433687016</v>
      </c>
      <c r="X987" s="412">
        <v>5.1703934568006922</v>
      </c>
      <c r="Y987" s="270">
        <v>0.91026755719283459</v>
      </c>
      <c r="Z987" s="270">
        <v>90.753752412518949</v>
      </c>
      <c r="AA987" s="270">
        <v>36946.62437459614</v>
      </c>
      <c r="AB987" s="270">
        <v>396.36627965179775</v>
      </c>
      <c r="AC987" s="270">
        <v>3.3432474843079807</v>
      </c>
      <c r="AD987" s="270">
        <v>1.0279776186586178</v>
      </c>
      <c r="AE987" s="270">
        <v>1.7850287711570847</v>
      </c>
      <c r="AF987" s="270">
        <v>8.1086077054321998E-2</v>
      </c>
      <c r="AG987" s="270">
        <v>23.949087068705381</v>
      </c>
      <c r="AH987" s="270">
        <v>52.350563470996185</v>
      </c>
      <c r="AI987" s="270">
        <v>6.2803317885067891</v>
      </c>
      <c r="AJ987" s="270">
        <v>15.42221412271002</v>
      </c>
      <c r="AK987" s="270">
        <v>828.56062616473548</v>
      </c>
      <c r="AL987" s="270">
        <v>29.06682688488188</v>
      </c>
      <c r="AM987" s="270">
        <v>2.8144792662175475</v>
      </c>
      <c r="AN987" s="270">
        <v>126.88677853132837</v>
      </c>
      <c r="AO987" s="270">
        <v>3.7806026187606148</v>
      </c>
      <c r="AP987" s="270">
        <v>1313.1024719103659</v>
      </c>
      <c r="AQ987" s="270">
        <v>0.98907384416517929</v>
      </c>
      <c r="AR987" s="270">
        <v>1.4081443352321852</v>
      </c>
      <c r="AS987" s="270">
        <v>0.1575758479903091</v>
      </c>
      <c r="AT987" s="270">
        <v>0.73993144367398789</v>
      </c>
      <c r="AU987" s="270">
        <v>3.1856257460467243</v>
      </c>
      <c r="AV987" s="270">
        <v>0.12238319724560413</v>
      </c>
      <c r="AW987" s="270">
        <v>0.29404530138646734</v>
      </c>
      <c r="AX987" s="270">
        <v>3.8837212797306647E-2</v>
      </c>
      <c r="AY987" s="270">
        <v>0.23999341770837054</v>
      </c>
      <c r="AZ987" s="270">
        <v>3.5386033951031758E-2</v>
      </c>
      <c r="BA987" s="270">
        <v>14.777734252958053</v>
      </c>
      <c r="BB987" s="270">
        <v>31.069769922593622</v>
      </c>
      <c r="BC987" s="270">
        <v>32.241354185182274</v>
      </c>
      <c r="BD987" s="270">
        <v>53.402284304937879</v>
      </c>
      <c r="BE987" s="270">
        <v>35.152781928737411</v>
      </c>
      <c r="BF987" s="270">
        <v>158.68568807360271</v>
      </c>
      <c r="BG987" s="26"/>
    </row>
    <row r="988" spans="1:59" s="96" customFormat="1" ht="12.75" x14ac:dyDescent="0.2">
      <c r="A988" s="13">
        <v>2.35</v>
      </c>
      <c r="B988" s="279">
        <v>910</v>
      </c>
      <c r="C988" s="408">
        <v>13.516781088669999</v>
      </c>
      <c r="D988" s="408">
        <v>32.206658560511599</v>
      </c>
      <c r="E988" s="408"/>
      <c r="F988" s="408"/>
      <c r="G988" s="408"/>
      <c r="H988" s="408"/>
      <c r="I988" s="408">
        <v>47.804830366215697</v>
      </c>
      <c r="J988" s="408">
        <v>5.4177197640321104</v>
      </c>
      <c r="K988" s="408"/>
      <c r="L988" s="408"/>
      <c r="M988" s="408"/>
      <c r="N988" s="408"/>
      <c r="O988" s="411">
        <v>1.05401022057069</v>
      </c>
      <c r="P988" s="417">
        <v>11.0791066853826</v>
      </c>
      <c r="Q988" s="237">
        <v>71.005654723984861</v>
      </c>
      <c r="R988" s="237">
        <v>0</v>
      </c>
      <c r="S988" s="237">
        <v>16.439707636208865</v>
      </c>
      <c r="T988" s="237">
        <v>0.80847345112253588</v>
      </c>
      <c r="U988" s="237">
        <v>0.16042582613051171</v>
      </c>
      <c r="V988" s="237">
        <v>2.0534331572433615</v>
      </c>
      <c r="W988" s="237">
        <v>4.1698006263436085</v>
      </c>
      <c r="X988" s="412">
        <v>5.3625045789662673</v>
      </c>
      <c r="Y988" s="270">
        <v>0.9400816220727678</v>
      </c>
      <c r="Z988" s="270">
        <v>93.657772760510696</v>
      </c>
      <c r="AA988" s="270">
        <v>38147.381454526614</v>
      </c>
      <c r="AB988" s="270">
        <v>409.21311386483114</v>
      </c>
      <c r="AC988" s="270">
        <v>3.4240266708609215</v>
      </c>
      <c r="AD988" s="270">
        <v>1.0562376022142246</v>
      </c>
      <c r="AE988" s="270">
        <v>1.7893600896128135</v>
      </c>
      <c r="AF988" s="270">
        <v>8.126161008076041E-2</v>
      </c>
      <c r="AG988" s="270">
        <v>24.6144310560333</v>
      </c>
      <c r="AH988" s="270">
        <v>53.511465376353939</v>
      </c>
      <c r="AI988" s="270">
        <v>6.3852850781246113</v>
      </c>
      <c r="AJ988" s="270">
        <v>15.851564523298013</v>
      </c>
      <c r="AK988" s="270">
        <v>851.96301564043426</v>
      </c>
      <c r="AL988" s="270">
        <v>29.487970257792998</v>
      </c>
      <c r="AM988" s="270">
        <v>2.8233022766605007</v>
      </c>
      <c r="AN988" s="270">
        <v>127.87761127663973</v>
      </c>
      <c r="AO988" s="270">
        <v>3.8092777031211806</v>
      </c>
      <c r="AP988" s="270">
        <v>1313.5047480872497</v>
      </c>
      <c r="AQ988" s="270">
        <v>0.99165218016544066</v>
      </c>
      <c r="AR988" s="270">
        <v>1.4081535203990139</v>
      </c>
      <c r="AS988" s="270">
        <v>0.15748661299499117</v>
      </c>
      <c r="AT988" s="270">
        <v>0.73928591749706862</v>
      </c>
      <c r="AU988" s="270">
        <v>3.1824703684961899</v>
      </c>
      <c r="AV988" s="270">
        <v>0.12225697675050709</v>
      </c>
      <c r="AW988" s="270">
        <v>0.29371638420192697</v>
      </c>
      <c r="AX988" s="270">
        <v>3.8791994987562375E-2</v>
      </c>
      <c r="AY988" s="270">
        <v>0.2397088455839381</v>
      </c>
      <c r="AZ988" s="270">
        <v>3.5343793847704259E-2</v>
      </c>
      <c r="BA988" s="270">
        <v>14.760592537647273</v>
      </c>
      <c r="BB988" s="270">
        <v>31.060199442197387</v>
      </c>
      <c r="BC988" s="270">
        <v>32.111490785694912</v>
      </c>
      <c r="BD988" s="270">
        <v>53.481768481051731</v>
      </c>
      <c r="BE988" s="270">
        <v>35.076175858275946</v>
      </c>
      <c r="BF988" s="270">
        <v>158.65539389875613</v>
      </c>
      <c r="BG988" s="26"/>
    </row>
    <row r="989" spans="1:59" s="96" customFormat="1" ht="12.75" x14ac:dyDescent="0.2">
      <c r="A989" s="13">
        <v>2.4</v>
      </c>
      <c r="B989" s="279">
        <v>910</v>
      </c>
      <c r="C989" s="408">
        <v>13.0701944449634</v>
      </c>
      <c r="D989" s="408">
        <v>32.444889441584401</v>
      </c>
      <c r="E989" s="408"/>
      <c r="F989" s="408"/>
      <c r="G989" s="408"/>
      <c r="H989" s="408"/>
      <c r="I989" s="408">
        <v>47.875981514892203</v>
      </c>
      <c r="J989" s="408">
        <v>5.5549243890420996</v>
      </c>
      <c r="K989" s="408"/>
      <c r="L989" s="408"/>
      <c r="M989" s="408"/>
      <c r="N989" s="408"/>
      <c r="O989" s="411">
        <v>1.05401020951793</v>
      </c>
      <c r="P989" s="417">
        <v>11.457660565834701</v>
      </c>
      <c r="Q989" s="237">
        <v>71.070901486674828</v>
      </c>
      <c r="R989" s="237">
        <v>0</v>
      </c>
      <c r="S989" s="237">
        <v>16.362672483694997</v>
      </c>
      <c r="T989" s="237">
        <v>0.80465726630532308</v>
      </c>
      <c r="U989" s="237">
        <v>0.15790482793930474</v>
      </c>
      <c r="V989" s="237">
        <v>2.0555518671851845</v>
      </c>
      <c r="W989" s="237">
        <v>3.9788693192105957</v>
      </c>
      <c r="X989" s="412">
        <v>5.5694427489897675</v>
      </c>
      <c r="Y989" s="270">
        <v>0.97191478663144293</v>
      </c>
      <c r="Z989" s="270">
        <v>96.753783992852135</v>
      </c>
      <c r="AA989" s="270">
        <v>39428.807448813372</v>
      </c>
      <c r="AB989" s="270">
        <v>422.92059817293233</v>
      </c>
      <c r="AC989" s="270">
        <v>3.5088059877616402</v>
      </c>
      <c r="AD989" s="270">
        <v>1.0860952554144581</v>
      </c>
      <c r="AE989" s="270">
        <v>1.7937124882591116</v>
      </c>
      <c r="AF989" s="270">
        <v>8.1437905178369158E-2</v>
      </c>
      <c r="AG989" s="270">
        <v>25.317799244476571</v>
      </c>
      <c r="AH989" s="270">
        <v>54.725020689977576</v>
      </c>
      <c r="AI989" s="270">
        <v>6.4938056881024755</v>
      </c>
      <c r="AJ989" s="270">
        <v>16.305504972781314</v>
      </c>
      <c r="AK989" s="270">
        <v>876.72578436171773</v>
      </c>
      <c r="AL989" s="270">
        <v>29.921496150532231</v>
      </c>
      <c r="AM989" s="270">
        <v>2.8321807317355394</v>
      </c>
      <c r="AN989" s="270">
        <v>128.8840380779273</v>
      </c>
      <c r="AO989" s="270">
        <v>3.8383910557353746</v>
      </c>
      <c r="AP989" s="270">
        <v>1313.9072724705381</v>
      </c>
      <c r="AQ989" s="270">
        <v>0.9942439786673517</v>
      </c>
      <c r="AR989" s="270">
        <v>1.4081626812894272</v>
      </c>
      <c r="AS989" s="270">
        <v>0.15739747621650557</v>
      </c>
      <c r="AT989" s="270">
        <v>0.7386415033082564</v>
      </c>
      <c r="AU989" s="270">
        <v>3.1793211775134478</v>
      </c>
      <c r="AV989" s="270">
        <v>0.12213101410392863</v>
      </c>
      <c r="AW989" s="270">
        <v>0.29338819661163401</v>
      </c>
      <c r="AX989" s="270">
        <v>3.8746881626272808E-2</v>
      </c>
      <c r="AY989" s="270">
        <v>0.23942494303809184</v>
      </c>
      <c r="AZ989" s="270">
        <v>3.5301653804197725E-2</v>
      </c>
      <c r="BA989" s="270">
        <v>14.743490267066719</v>
      </c>
      <c r="BB989" s="270">
        <v>31.050634791083535</v>
      </c>
      <c r="BC989" s="270">
        <v>31.982670142021334</v>
      </c>
      <c r="BD989" s="270">
        <v>53.561489578818431</v>
      </c>
      <c r="BE989" s="270">
        <v>34.999903059513485</v>
      </c>
      <c r="BF989" s="270">
        <v>158.62510949448819</v>
      </c>
      <c r="BG989" s="26"/>
    </row>
    <row r="990" spans="1:59" s="96" customFormat="1" ht="12.75" x14ac:dyDescent="0.2">
      <c r="A990" s="13">
        <v>2.44999999999999</v>
      </c>
      <c r="B990" s="279">
        <v>910</v>
      </c>
      <c r="C990" s="408">
        <v>12.6236075131908</v>
      </c>
      <c r="D990" s="408">
        <v>32.683121618535402</v>
      </c>
      <c r="E990" s="408"/>
      <c r="F990" s="408"/>
      <c r="G990" s="408"/>
      <c r="H990" s="408"/>
      <c r="I990" s="408">
        <v>47.947131564682202</v>
      </c>
      <c r="J990" s="408">
        <v>5.6921290904475104</v>
      </c>
      <c r="K990" s="408"/>
      <c r="L990" s="408"/>
      <c r="M990" s="408"/>
      <c r="N990" s="408"/>
      <c r="O990" s="411">
        <v>1.05401021314413</v>
      </c>
      <c r="P990" s="417">
        <v>11.862999535378099</v>
      </c>
      <c r="Q990" s="237">
        <v>71.141387261605416</v>
      </c>
      <c r="R990" s="237">
        <v>0</v>
      </c>
      <c r="S990" s="237">
        <v>16.279452186988557</v>
      </c>
      <c r="T990" s="237">
        <v>0.80053477561605157</v>
      </c>
      <c r="U990" s="237">
        <v>0.15518146538631675</v>
      </c>
      <c r="V990" s="237">
        <v>2.0578405628258087</v>
      </c>
      <c r="W990" s="237">
        <v>3.7726105279287547</v>
      </c>
      <c r="X990" s="412">
        <v>5.7929932196491221</v>
      </c>
      <c r="Y990" s="270">
        <v>1.0059794123676478</v>
      </c>
      <c r="Z990" s="270">
        <v>100.06148240000292</v>
      </c>
      <c r="AA990" s="270">
        <v>40799.316676763599</v>
      </c>
      <c r="AB990" s="270">
        <v>437.5782435053315</v>
      </c>
      <c r="AC990" s="270">
        <v>3.597890220848448</v>
      </c>
      <c r="AD990" s="270">
        <v>1.1176900621124972</v>
      </c>
      <c r="AE990" s="270">
        <v>1.7980860920842296</v>
      </c>
      <c r="AF990" s="270">
        <v>8.1614965976060258E-2</v>
      </c>
      <c r="AG990" s="270">
        <v>26.0625485060492</v>
      </c>
      <c r="AH990" s="270">
        <v>55.994897196234533</v>
      </c>
      <c r="AI990" s="270">
        <v>6.6060788646781745</v>
      </c>
      <c r="AJ990" s="270">
        <v>16.786211173413864</v>
      </c>
      <c r="AK990" s="270">
        <v>902.971148227247</v>
      </c>
      <c r="AL990" s="270">
        <v>30.367959888172582</v>
      </c>
      <c r="AM990" s="270">
        <v>2.8411152514165829</v>
      </c>
      <c r="AN990" s="270">
        <v>129.90643392525448</v>
      </c>
      <c r="AO990" s="270">
        <v>3.867952879283052</v>
      </c>
      <c r="AP990" s="270">
        <v>1314.3100382683303</v>
      </c>
      <c r="AQ990" s="270">
        <v>0.9968493763177706</v>
      </c>
      <c r="AR990" s="270">
        <v>1.4081718698623422</v>
      </c>
      <c r="AS990" s="270">
        <v>0.1573084434870162</v>
      </c>
      <c r="AT990" s="270">
        <v>0.73799822701095641</v>
      </c>
      <c r="AU990" s="270">
        <v>3.1761782801462051</v>
      </c>
      <c r="AV990" s="270">
        <v>0.12200531334686067</v>
      </c>
      <c r="AW990" s="270">
        <v>0.29306074791740694</v>
      </c>
      <c r="AX990" s="270">
        <v>3.8701873911810195E-2</v>
      </c>
      <c r="AY990" s="270">
        <v>0.23914171739410059</v>
      </c>
      <c r="AZ990" s="270">
        <v>3.525961489792568E-2</v>
      </c>
      <c r="BA990" s="270">
        <v>14.72642790286659</v>
      </c>
      <c r="BB990" s="270">
        <v>31.041076141186149</v>
      </c>
      <c r="BC990" s="270">
        <v>31.854878204501528</v>
      </c>
      <c r="BD990" s="270">
        <v>53.64144875717016</v>
      </c>
      <c r="BE990" s="270">
        <v>34.923961220350449</v>
      </c>
      <c r="BF990" s="270">
        <v>158.59483876160664</v>
      </c>
      <c r="BG990" s="26"/>
    </row>
    <row r="991" spans="1:59" s="96" customFormat="1" ht="12.75" x14ac:dyDescent="0.2">
      <c r="A991" s="13">
        <v>2.5</v>
      </c>
      <c r="B991" s="279">
        <v>910</v>
      </c>
      <c r="C991" s="408">
        <v>12.1770208810131</v>
      </c>
      <c r="D991" s="408">
        <v>32.921353704256703</v>
      </c>
      <c r="E991" s="408"/>
      <c r="F991" s="408"/>
      <c r="G991" s="408"/>
      <c r="H991" s="408"/>
      <c r="I991" s="408">
        <v>48.018281411247003</v>
      </c>
      <c r="J991" s="408">
        <v>5.8293337876445204</v>
      </c>
      <c r="K991" s="408"/>
      <c r="L991" s="408"/>
      <c r="M991" s="408"/>
      <c r="N991" s="408"/>
      <c r="O991" s="411">
        <v>1.0540102158386999</v>
      </c>
      <c r="P991" s="417">
        <v>12.298069786308</v>
      </c>
      <c r="Q991" s="237">
        <v>71.217768665681746</v>
      </c>
      <c r="R991" s="237">
        <v>0</v>
      </c>
      <c r="S991" s="237">
        <v>16.18927082626098</v>
      </c>
      <c r="T991" s="237">
        <v>0.79606751185592339</v>
      </c>
      <c r="U991" s="237">
        <v>0.15223032222342772</v>
      </c>
      <c r="V991" s="237">
        <v>2.0603207334462077</v>
      </c>
      <c r="W991" s="237">
        <v>3.5491014076761305</v>
      </c>
      <c r="X991" s="412">
        <v>6.0352405328555774</v>
      </c>
      <c r="Y991" s="270">
        <v>1.0425186056985256</v>
      </c>
      <c r="Z991" s="270">
        <v>103.60334264533228</v>
      </c>
      <c r="AA991" s="270">
        <v>42268.531112074597</v>
      </c>
      <c r="AB991" s="270">
        <v>453.28836902968675</v>
      </c>
      <c r="AC991" s="270">
        <v>3.6916157017252273</v>
      </c>
      <c r="AD991" s="270">
        <v>1.1511781248698667</v>
      </c>
      <c r="AE991" s="270">
        <v>1.8024810749001416</v>
      </c>
      <c r="AF991" s="270">
        <v>8.1792798326931385E-2</v>
      </c>
      <c r="AG991" s="270">
        <v>26.852440296586913</v>
      </c>
      <c r="AH991" s="270">
        <v>57.325107003028137</v>
      </c>
      <c r="AI991" s="270">
        <v>6.722302511523389</v>
      </c>
      <c r="AJ991" s="270">
        <v>17.296121624761145</v>
      </c>
      <c r="AK991" s="270">
        <v>930.83632822360153</v>
      </c>
      <c r="AL991" s="270">
        <v>30.827948680104438</v>
      </c>
      <c r="AM991" s="270">
        <v>2.8501063204018755</v>
      </c>
      <c r="AN991" s="270">
        <v>130.94517967103732</v>
      </c>
      <c r="AO991" s="270">
        <v>3.8979735693445221</v>
      </c>
      <c r="AP991" s="270">
        <v>1314.713052621669</v>
      </c>
      <c r="AQ991" s="270">
        <v>0.99946846509210086</v>
      </c>
      <c r="AR991" s="270">
        <v>1.4081810624912878</v>
      </c>
      <c r="AS991" s="270">
        <v>0.15721951194333483</v>
      </c>
      <c r="AT991" s="270">
        <v>0.73735607282787963</v>
      </c>
      <c r="AU991" s="270">
        <v>3.173041602152018</v>
      </c>
      <c r="AV991" s="270">
        <v>0.1218798715287585</v>
      </c>
      <c r="AW991" s="270">
        <v>0.29273403045456853</v>
      </c>
      <c r="AX991" s="270">
        <v>3.8656970786159206E-2</v>
      </c>
      <c r="AY991" s="270">
        <v>0.23885916196841031</v>
      </c>
      <c r="AZ991" s="270">
        <v>3.5217676134240018E-2</v>
      </c>
      <c r="BA991" s="270">
        <v>14.709405042049827</v>
      </c>
      <c r="BB991" s="270">
        <v>31.031523422387615</v>
      </c>
      <c r="BC991" s="270">
        <v>31.728103487709912</v>
      </c>
      <c r="BD991" s="270">
        <v>53.72164702295202</v>
      </c>
      <c r="BE991" s="270">
        <v>34.848348308960333</v>
      </c>
      <c r="BF991" s="270">
        <v>158.56457995387254</v>
      </c>
      <c r="BG991" s="26"/>
    </row>
    <row r="992" spans="1:59" s="96" customFormat="1" ht="12.75" x14ac:dyDescent="0.2">
      <c r="A992" s="13">
        <v>0.5</v>
      </c>
      <c r="B992" s="279">
        <v>920</v>
      </c>
      <c r="C992" s="408">
        <v>31.425505184649602</v>
      </c>
      <c r="D992" s="408">
        <v>24.525057763257301</v>
      </c>
      <c r="E992" s="408">
        <v>14.0360734225914</v>
      </c>
      <c r="F992" s="408">
        <v>22.427054096320099</v>
      </c>
      <c r="G992" s="408">
        <v>5.6510268012433196</v>
      </c>
      <c r="H992" s="408"/>
      <c r="I992" s="408"/>
      <c r="J992" s="408"/>
      <c r="K992" s="408"/>
      <c r="L992" s="408">
        <v>1.93528273193824</v>
      </c>
      <c r="M992" s="408"/>
      <c r="N992" s="408"/>
      <c r="O992" s="411"/>
      <c r="P992" s="417">
        <v>4.4477115002481797</v>
      </c>
      <c r="Q992" s="237">
        <v>60.189122848663004</v>
      </c>
      <c r="R992" s="237">
        <v>0</v>
      </c>
      <c r="S992" s="237">
        <v>15.276126753716856</v>
      </c>
      <c r="T992" s="237">
        <v>11.834203843040946</v>
      </c>
      <c r="U992" s="237">
        <v>2.6658437183485426</v>
      </c>
      <c r="V992" s="237">
        <v>3.7525056484530914</v>
      </c>
      <c r="W992" s="237">
        <v>4.238946347824438</v>
      </c>
      <c r="X992" s="412">
        <v>2.0432508399530915</v>
      </c>
      <c r="Y992" s="270">
        <v>0.36481192852290789</v>
      </c>
      <c r="Z992" s="270">
        <v>37.99538740397653</v>
      </c>
      <c r="AA992" s="270">
        <v>13147.117725766393</v>
      </c>
      <c r="AB992" s="270">
        <v>101.60356409711591</v>
      </c>
      <c r="AC992" s="270">
        <v>1.5540257118350191</v>
      </c>
      <c r="AD992" s="270">
        <v>0.46722335971270634</v>
      </c>
      <c r="AE992" s="270">
        <v>7.3337801883958642</v>
      </c>
      <c r="AF992" s="270">
        <v>0.37915627608347352</v>
      </c>
      <c r="AG992" s="270">
        <v>9.2431548131530175</v>
      </c>
      <c r="AH992" s="270">
        <v>23.584431193697569</v>
      </c>
      <c r="AI992" s="270">
        <v>3.3567934708595111</v>
      </c>
      <c r="AJ992" s="270">
        <v>4.9118221382864915</v>
      </c>
      <c r="AK992" s="270">
        <v>71.656406512408509</v>
      </c>
      <c r="AL992" s="270">
        <v>17.017196500529991</v>
      </c>
      <c r="AM992" s="270">
        <v>4.6329876919985127</v>
      </c>
      <c r="AN992" s="270">
        <v>142.58382097310241</v>
      </c>
      <c r="AO992" s="270">
        <v>3.6374283761717505</v>
      </c>
      <c r="AP992" s="270">
        <v>6372.3159187449473</v>
      </c>
      <c r="AQ992" s="270">
        <v>0.89980551808963405</v>
      </c>
      <c r="AR992" s="270">
        <v>5.9986636823500339</v>
      </c>
      <c r="AS992" s="270">
        <v>1.0111921691424939</v>
      </c>
      <c r="AT992" s="270">
        <v>6.737570837849554</v>
      </c>
      <c r="AU992" s="270">
        <v>35.10324513859041</v>
      </c>
      <c r="AV992" s="270">
        <v>1.4604312369592685</v>
      </c>
      <c r="AW992" s="270">
        <v>4.3129705014044122</v>
      </c>
      <c r="AX992" s="270">
        <v>0.65952552209603665</v>
      </c>
      <c r="AY992" s="270">
        <v>4.4750406672069927</v>
      </c>
      <c r="AZ992" s="270">
        <v>0.6994060275608176</v>
      </c>
      <c r="BA992" s="270">
        <v>82.857421886448762</v>
      </c>
      <c r="BB992" s="270">
        <v>13.746519717949637</v>
      </c>
      <c r="BC992" s="270">
        <v>22.978304060001406</v>
      </c>
      <c r="BD992" s="270">
        <v>61.373859110539193</v>
      </c>
      <c r="BE992" s="270">
        <v>43.43658660151074</v>
      </c>
      <c r="BF992" s="270">
        <v>321.93736326795846</v>
      </c>
      <c r="BG992" s="26"/>
    </row>
    <row r="993" spans="1:59" s="96" customFormat="1" ht="12.75" x14ac:dyDescent="0.2">
      <c r="A993" s="13">
        <v>0.55000000000000004</v>
      </c>
      <c r="B993" s="279">
        <v>920</v>
      </c>
      <c r="C993" s="408">
        <v>30.611764727120299</v>
      </c>
      <c r="D993" s="408">
        <v>24.530775238172598</v>
      </c>
      <c r="E993" s="408">
        <v>13.9067079620478</v>
      </c>
      <c r="F993" s="408">
        <v>22.1874064095596</v>
      </c>
      <c r="G993" s="408">
        <v>6.90436287254962</v>
      </c>
      <c r="H993" s="408"/>
      <c r="I993" s="408"/>
      <c r="J993" s="408"/>
      <c r="K993" s="408"/>
      <c r="L993" s="408">
        <v>1.8589827905501599</v>
      </c>
      <c r="M993" s="408"/>
      <c r="N993" s="408"/>
      <c r="O993" s="411"/>
      <c r="P993" s="417">
        <v>4.4945663065047299</v>
      </c>
      <c r="Q993" s="237">
        <v>60.556838549546612</v>
      </c>
      <c r="R993" s="237">
        <v>0</v>
      </c>
      <c r="S993" s="237">
        <v>15.359526571491086</v>
      </c>
      <c r="T993" s="237">
        <v>11.521636090712351</v>
      </c>
      <c r="U993" s="237">
        <v>2.511121726139947</v>
      </c>
      <c r="V993" s="237">
        <v>3.7948573493273887</v>
      </c>
      <c r="W993" s="237">
        <v>4.1724887306949965</v>
      </c>
      <c r="X993" s="412">
        <v>2.0835309820876393</v>
      </c>
      <c r="Y993" s="270">
        <v>0.37153072466750942</v>
      </c>
      <c r="Z993" s="270">
        <v>38.86903554542203</v>
      </c>
      <c r="AA993" s="270">
        <v>13302.758720759846</v>
      </c>
      <c r="AB993" s="270">
        <v>103.48758321100416</v>
      </c>
      <c r="AC993" s="270">
        <v>1.5866818905930706</v>
      </c>
      <c r="AD993" s="270">
        <v>0.47773380660823195</v>
      </c>
      <c r="AE993" s="270">
        <v>7.4609647649126458</v>
      </c>
      <c r="AF993" s="270">
        <v>0.3831738372500928</v>
      </c>
      <c r="AG993" s="270">
        <v>9.3547475053142506</v>
      </c>
      <c r="AH993" s="270">
        <v>23.68954446085953</v>
      </c>
      <c r="AI993" s="270">
        <v>3.3398566770555003</v>
      </c>
      <c r="AJ993" s="270">
        <v>4.9888127310884594</v>
      </c>
      <c r="AK993" s="270">
        <v>72.41347924750319</v>
      </c>
      <c r="AL993" s="270">
        <v>16.749546683173371</v>
      </c>
      <c r="AM993" s="270">
        <v>4.4903293810535008</v>
      </c>
      <c r="AN993" s="270">
        <v>144.20409880308333</v>
      </c>
      <c r="AO993" s="270">
        <v>3.6421209746355419</v>
      </c>
      <c r="AP993" s="270">
        <v>6172.1490126428662</v>
      </c>
      <c r="AQ993" s="270">
        <v>0.89300962893821356</v>
      </c>
      <c r="AR993" s="270">
        <v>5.7786624684601353</v>
      </c>
      <c r="AS993" s="270">
        <v>0.97388514115321467</v>
      </c>
      <c r="AT993" s="270">
        <v>6.4990308662748939</v>
      </c>
      <c r="AU993" s="270">
        <v>33.916595688473492</v>
      </c>
      <c r="AV993" s="270">
        <v>1.412590672278615</v>
      </c>
      <c r="AW993" s="270">
        <v>4.1858738964311817</v>
      </c>
      <c r="AX993" s="270">
        <v>0.64254529041938668</v>
      </c>
      <c r="AY993" s="270">
        <v>4.3760713285386563</v>
      </c>
      <c r="AZ993" s="270">
        <v>0.68647532135224343</v>
      </c>
      <c r="BA993" s="270">
        <v>81.261666633758423</v>
      </c>
      <c r="BB993" s="270">
        <v>13.484678682106804</v>
      </c>
      <c r="BC993" s="270">
        <v>22.66931230181833</v>
      </c>
      <c r="BD993" s="270">
        <v>62.116436612202811</v>
      </c>
      <c r="BE993" s="270">
        <v>43.421027988053432</v>
      </c>
      <c r="BF993" s="270">
        <v>311.80347328484572</v>
      </c>
      <c r="BG993" s="26"/>
    </row>
    <row r="994" spans="1:59" s="96" customFormat="1" ht="12.75" x14ac:dyDescent="0.2">
      <c r="A994" s="13">
        <v>0.6</v>
      </c>
      <c r="B994" s="279">
        <v>920</v>
      </c>
      <c r="C994" s="408">
        <v>29.880770526983301</v>
      </c>
      <c r="D994" s="408">
        <v>24.5060930478658</v>
      </c>
      <c r="E994" s="408">
        <v>13.562904643846</v>
      </c>
      <c r="F994" s="408">
        <v>21.819898808283298</v>
      </c>
      <c r="G994" s="408">
        <v>8.4495118507176397</v>
      </c>
      <c r="H994" s="408"/>
      <c r="I994" s="408"/>
      <c r="J994" s="408"/>
      <c r="K994" s="408"/>
      <c r="L994" s="408">
        <v>1.780821122304</v>
      </c>
      <c r="M994" s="408"/>
      <c r="N994" s="408"/>
      <c r="O994" s="411"/>
      <c r="P994" s="417">
        <v>4.51415820507252</v>
      </c>
      <c r="Q994" s="237">
        <v>60.96674045348248</v>
      </c>
      <c r="R994" s="237">
        <v>0</v>
      </c>
      <c r="S994" s="237">
        <v>15.42868340059503</v>
      </c>
      <c r="T994" s="237">
        <v>11.178154445415299</v>
      </c>
      <c r="U994" s="237">
        <v>2.3768575609771689</v>
      </c>
      <c r="V994" s="237">
        <v>3.8450634302269235</v>
      </c>
      <c r="W994" s="237">
        <v>4.0882148167141334</v>
      </c>
      <c r="X994" s="412">
        <v>2.1162858925889476</v>
      </c>
      <c r="Y994" s="270">
        <v>0.37727603285418493</v>
      </c>
      <c r="Z994" s="270">
        <v>39.687040485455405</v>
      </c>
      <c r="AA994" s="270">
        <v>13414.671188123393</v>
      </c>
      <c r="AB994" s="270">
        <v>105.52997118860632</v>
      </c>
      <c r="AC994" s="270">
        <v>1.6183041641428377</v>
      </c>
      <c r="AD994" s="270">
        <v>0.48779886833677588</v>
      </c>
      <c r="AE994" s="270">
        <v>7.5707386267973922</v>
      </c>
      <c r="AF994" s="270">
        <v>0.38560755579262251</v>
      </c>
      <c r="AG994" s="270">
        <v>9.4393235524481582</v>
      </c>
      <c r="AH994" s="270">
        <v>23.685693386069051</v>
      </c>
      <c r="AI994" s="270">
        <v>3.3019504053859152</v>
      </c>
      <c r="AJ994" s="270">
        <v>5.0657290344651411</v>
      </c>
      <c r="AK994" s="270">
        <v>73.457588062014736</v>
      </c>
      <c r="AL994" s="270">
        <v>16.350001728327289</v>
      </c>
      <c r="AM994" s="270">
        <v>4.3081633289685932</v>
      </c>
      <c r="AN994" s="270">
        <v>145.24746998876583</v>
      </c>
      <c r="AO994" s="270">
        <v>3.6296835201840576</v>
      </c>
      <c r="AP994" s="270">
        <v>5922.0105413042065</v>
      </c>
      <c r="AQ994" s="270">
        <v>0.88493371316154545</v>
      </c>
      <c r="AR994" s="270">
        <v>5.5084850403995258</v>
      </c>
      <c r="AS994" s="270">
        <v>0.92825925281419885</v>
      </c>
      <c r="AT994" s="270">
        <v>6.2060430904798904</v>
      </c>
      <c r="AU994" s="270">
        <v>32.449892381088013</v>
      </c>
      <c r="AV994" s="270">
        <v>1.35318629729157</v>
      </c>
      <c r="AW994" s="270">
        <v>4.0254869723989746</v>
      </c>
      <c r="AX994" s="270">
        <v>0.62064564402280598</v>
      </c>
      <c r="AY994" s="270">
        <v>4.2451196447887503</v>
      </c>
      <c r="AZ994" s="270">
        <v>0.66879837252910634</v>
      </c>
      <c r="BA994" s="270">
        <v>79.844407814662304</v>
      </c>
      <c r="BB994" s="270">
        <v>13.276548627363022</v>
      </c>
      <c r="BC994" s="270">
        <v>22.375785902274327</v>
      </c>
      <c r="BD994" s="270">
        <v>62.907878216845369</v>
      </c>
      <c r="BE994" s="270">
        <v>43.642303396839495</v>
      </c>
      <c r="BF994" s="270">
        <v>299.55896319171973</v>
      </c>
      <c r="BG994" s="26"/>
    </row>
    <row r="995" spans="1:59" s="96" customFormat="1" ht="12.75" x14ac:dyDescent="0.2">
      <c r="A995" s="13">
        <v>0.64999999999999902</v>
      </c>
      <c r="B995" s="279">
        <v>920</v>
      </c>
      <c r="C995" s="408">
        <v>29.307345737517</v>
      </c>
      <c r="D995" s="408">
        <v>24.531743110693601</v>
      </c>
      <c r="E995" s="408">
        <v>13.238788126041801</v>
      </c>
      <c r="F995" s="408">
        <v>21.465947123912901</v>
      </c>
      <c r="G995" s="408">
        <v>9.74846258352615</v>
      </c>
      <c r="H995" s="408"/>
      <c r="I995" s="408"/>
      <c r="J995" s="408"/>
      <c r="K995" s="408"/>
      <c r="L995" s="408">
        <v>1.70771331830851</v>
      </c>
      <c r="M995" s="408"/>
      <c r="N995" s="408"/>
      <c r="O995" s="411"/>
      <c r="P995" s="417">
        <v>4.5260432686074203</v>
      </c>
      <c r="Q995" s="237">
        <v>61.317772030742887</v>
      </c>
      <c r="R995" s="237">
        <v>0</v>
      </c>
      <c r="S995" s="237">
        <v>15.463715845875004</v>
      </c>
      <c r="T995" s="237">
        <v>10.924318198907509</v>
      </c>
      <c r="U995" s="237">
        <v>2.2653943692598886</v>
      </c>
      <c r="V995" s="237">
        <v>3.8871637799887471</v>
      </c>
      <c r="W995" s="237">
        <v>4.0027842990636975</v>
      </c>
      <c r="X995" s="412">
        <v>2.138851476162273</v>
      </c>
      <c r="Y995" s="270">
        <v>0.38184077063094735</v>
      </c>
      <c r="Z995" s="270">
        <v>40.355840554512476</v>
      </c>
      <c r="AA995" s="270">
        <v>13500.441896836144</v>
      </c>
      <c r="AB995" s="270">
        <v>107.32291841221583</v>
      </c>
      <c r="AC995" s="270">
        <v>1.6442288598001753</v>
      </c>
      <c r="AD995" s="270">
        <v>0.49608546963590466</v>
      </c>
      <c r="AE995" s="270">
        <v>7.6640898290067749</v>
      </c>
      <c r="AF995" s="270">
        <v>0.38753368648664144</v>
      </c>
      <c r="AG995" s="270">
        <v>9.5055193284565558</v>
      </c>
      <c r="AH995" s="270">
        <v>23.666967578618518</v>
      </c>
      <c r="AI995" s="270">
        <v>3.2685417715455669</v>
      </c>
      <c r="AJ995" s="270">
        <v>5.1316422728002404</v>
      </c>
      <c r="AK995" s="270">
        <v>74.467287323889863</v>
      </c>
      <c r="AL995" s="270">
        <v>16.0181772123386</v>
      </c>
      <c r="AM995" s="270">
        <v>4.1632189098474353</v>
      </c>
      <c r="AN995" s="270">
        <v>146.04933212760216</v>
      </c>
      <c r="AO995" s="270">
        <v>3.6177812691733164</v>
      </c>
      <c r="AP995" s="270">
        <v>5729.5315988709935</v>
      </c>
      <c r="AQ995" s="270">
        <v>0.87876972867582903</v>
      </c>
      <c r="AR995" s="270">
        <v>5.2962114213066682</v>
      </c>
      <c r="AS995" s="270">
        <v>0.89238715927203449</v>
      </c>
      <c r="AT995" s="270">
        <v>5.974518003539945</v>
      </c>
      <c r="AU995" s="270">
        <v>31.285165364808485</v>
      </c>
      <c r="AV995" s="270">
        <v>1.3058605124235489</v>
      </c>
      <c r="AW995" s="270">
        <v>3.8964153545691165</v>
      </c>
      <c r="AX995" s="270">
        <v>0.60281088672829042</v>
      </c>
      <c r="AY995" s="270">
        <v>4.1371354144569432</v>
      </c>
      <c r="AZ995" s="270">
        <v>0.65402185687562464</v>
      </c>
      <c r="BA995" s="270">
        <v>78.783582887780511</v>
      </c>
      <c r="BB995" s="270">
        <v>13.124014503777104</v>
      </c>
      <c r="BC995" s="270">
        <v>22.138822311360776</v>
      </c>
      <c r="BD995" s="270">
        <v>63.56294503118955</v>
      </c>
      <c r="BE995" s="270">
        <v>43.846311324452806</v>
      </c>
      <c r="BF995" s="270">
        <v>289.98292692138358</v>
      </c>
      <c r="BG995" s="26"/>
    </row>
    <row r="996" spans="1:59" s="96" customFormat="1" ht="12.75" x14ac:dyDescent="0.2">
      <c r="A996" s="13">
        <v>0.7</v>
      </c>
      <c r="B996" s="279">
        <v>920</v>
      </c>
      <c r="C996" s="408">
        <v>28.557646559502</v>
      </c>
      <c r="D996" s="408">
        <v>24.562670664659901</v>
      </c>
      <c r="E996" s="408">
        <v>13.0402308091594</v>
      </c>
      <c r="F996" s="408">
        <v>21.0955760945909</v>
      </c>
      <c r="G996" s="408">
        <v>11.118991048948899</v>
      </c>
      <c r="H996" s="408"/>
      <c r="I996" s="408"/>
      <c r="J996" s="408"/>
      <c r="K996" s="408"/>
      <c r="L996" s="408">
        <v>1.6248848231389601</v>
      </c>
      <c r="M996" s="408"/>
      <c r="N996" s="408"/>
      <c r="O996" s="411"/>
      <c r="P996" s="417">
        <v>4.5619191177674097</v>
      </c>
      <c r="Q996" s="237">
        <v>61.811450969869497</v>
      </c>
      <c r="R996" s="237">
        <v>0</v>
      </c>
      <c r="S996" s="237">
        <v>15.544873645043841</v>
      </c>
      <c r="T996" s="237">
        <v>10.515440847842449</v>
      </c>
      <c r="U996" s="237">
        <v>2.0897222406337588</v>
      </c>
      <c r="V996" s="237">
        <v>3.922231495291193</v>
      </c>
      <c r="W996" s="237">
        <v>3.9375428339517451</v>
      </c>
      <c r="X996" s="412">
        <v>2.178737967367526</v>
      </c>
      <c r="Y996" s="270">
        <v>0.38839558815243913</v>
      </c>
      <c r="Z996" s="270">
        <v>41.266133976851009</v>
      </c>
      <c r="AA996" s="270">
        <v>13640.823765871133</v>
      </c>
      <c r="AB996" s="270">
        <v>109.56929851970698</v>
      </c>
      <c r="AC996" s="270">
        <v>1.6784156613613108</v>
      </c>
      <c r="AD996" s="270">
        <v>0.50715267646638496</v>
      </c>
      <c r="AE996" s="270">
        <v>7.7947376322158712</v>
      </c>
      <c r="AF996" s="270">
        <v>0.39091087881862241</v>
      </c>
      <c r="AG996" s="270">
        <v>9.6104162487760618</v>
      </c>
      <c r="AH996" s="270">
        <v>23.725335508569785</v>
      </c>
      <c r="AI996" s="270">
        <v>3.2436409486469975</v>
      </c>
      <c r="AJ996" s="270">
        <v>5.2177897848473549</v>
      </c>
      <c r="AK996" s="270">
        <v>75.613939579364072</v>
      </c>
      <c r="AL996" s="270">
        <v>15.725316874393188</v>
      </c>
      <c r="AM996" s="270">
        <v>4.0295062880599231</v>
      </c>
      <c r="AN996" s="270">
        <v>147.43813104971289</v>
      </c>
      <c r="AO996" s="270">
        <v>3.6139493530934708</v>
      </c>
      <c r="AP996" s="270">
        <v>5546.496997968301</v>
      </c>
      <c r="AQ996" s="270">
        <v>0.87266517210928185</v>
      </c>
      <c r="AR996" s="270">
        <v>5.0992411873058359</v>
      </c>
      <c r="AS996" s="270">
        <v>0.85902985716540736</v>
      </c>
      <c r="AT996" s="270">
        <v>5.7587208423909502</v>
      </c>
      <c r="AU996" s="270">
        <v>30.197966771637052</v>
      </c>
      <c r="AV996" s="270">
        <v>1.2616564748907462</v>
      </c>
      <c r="AW996" s="270">
        <v>3.7757094203554469</v>
      </c>
      <c r="AX996" s="270">
        <v>0.58613703364323433</v>
      </c>
      <c r="AY996" s="270">
        <v>4.0364051666793337</v>
      </c>
      <c r="AZ996" s="270">
        <v>0.64031193085221916</v>
      </c>
      <c r="BA996" s="270">
        <v>77.324748968662803</v>
      </c>
      <c r="BB996" s="270">
        <v>12.890236697924923</v>
      </c>
      <c r="BC996" s="270">
        <v>21.843235256389157</v>
      </c>
      <c r="BD996" s="270">
        <v>64.385205327190832</v>
      </c>
      <c r="BE996" s="270">
        <v>43.874216836976032</v>
      </c>
      <c r="BF996" s="270">
        <v>280.70611492369761</v>
      </c>
      <c r="BG996" s="26"/>
    </row>
    <row r="997" spans="1:59" s="96" customFormat="1" ht="12.75" x14ac:dyDescent="0.2">
      <c r="A997" s="13">
        <v>0.750000000000003</v>
      </c>
      <c r="B997" s="279">
        <v>920</v>
      </c>
      <c r="C997" s="408">
        <v>27.812117839670599</v>
      </c>
      <c r="D997" s="408">
        <v>24.654852613737301</v>
      </c>
      <c r="E997" s="408">
        <v>12.8359859382651</v>
      </c>
      <c r="F997" s="408">
        <v>20.750854944023502</v>
      </c>
      <c r="G997" s="408">
        <v>12.398375037007501</v>
      </c>
      <c r="H997" s="408"/>
      <c r="I997" s="408"/>
      <c r="J997" s="408"/>
      <c r="K997" s="408"/>
      <c r="L997" s="408">
        <v>1.5478136272960701</v>
      </c>
      <c r="M997" s="408"/>
      <c r="N997" s="408"/>
      <c r="O997" s="411"/>
      <c r="P997" s="417">
        <v>4.6054695861499599</v>
      </c>
      <c r="Q997" s="237">
        <v>62.312873416467475</v>
      </c>
      <c r="R997" s="237">
        <v>0</v>
      </c>
      <c r="S997" s="237">
        <v>15.611281195264541</v>
      </c>
      <c r="T997" s="237">
        <v>10.101500944733303</v>
      </c>
      <c r="U997" s="237">
        <v>1.9307044064472849</v>
      </c>
      <c r="V997" s="237">
        <v>3.9560675347563841</v>
      </c>
      <c r="W997" s="237">
        <v>3.8645859224548156</v>
      </c>
      <c r="X997" s="412">
        <v>2.2229865798761703</v>
      </c>
      <c r="Y997" s="270">
        <v>0.39528545785943142</v>
      </c>
      <c r="Z997" s="270">
        <v>42.216534582097815</v>
      </c>
      <c r="AA997" s="270">
        <v>13791.261780999019</v>
      </c>
      <c r="AB997" s="270">
        <v>111.85327725504841</v>
      </c>
      <c r="AC997" s="270">
        <v>1.7136732818193894</v>
      </c>
      <c r="AD997" s="270">
        <v>0.51866218073847836</v>
      </c>
      <c r="AE997" s="270">
        <v>7.9293438756628314</v>
      </c>
      <c r="AF997" s="270">
        <v>0.39455174924724568</v>
      </c>
      <c r="AG997" s="270">
        <v>9.7210437705030266</v>
      </c>
      <c r="AH997" s="270">
        <v>23.802952442544601</v>
      </c>
      <c r="AI997" s="270">
        <v>3.2232678270260586</v>
      </c>
      <c r="AJ997" s="270">
        <v>5.3058546296027203</v>
      </c>
      <c r="AK997" s="270">
        <v>76.733513432163207</v>
      </c>
      <c r="AL997" s="270">
        <v>15.472554549431447</v>
      </c>
      <c r="AM997" s="270">
        <v>3.9139653731345967</v>
      </c>
      <c r="AN997" s="270">
        <v>148.89332490910385</v>
      </c>
      <c r="AO997" s="270">
        <v>3.6129670098978357</v>
      </c>
      <c r="AP997" s="270">
        <v>5386.8968940486711</v>
      </c>
      <c r="AQ997" s="270">
        <v>0.86731105584284862</v>
      </c>
      <c r="AR997" s="270">
        <v>4.9294263038900814</v>
      </c>
      <c r="AS997" s="270">
        <v>0.83022093770341587</v>
      </c>
      <c r="AT997" s="270">
        <v>5.5716245755331988</v>
      </c>
      <c r="AU997" s="270">
        <v>29.252306888227267</v>
      </c>
      <c r="AV997" s="270">
        <v>1.2231329946339426</v>
      </c>
      <c r="AW997" s="270">
        <v>3.6699109314282672</v>
      </c>
      <c r="AX997" s="270">
        <v>0.57143654870767902</v>
      </c>
      <c r="AY997" s="270">
        <v>3.9471408722363468</v>
      </c>
      <c r="AZ997" s="270">
        <v>0.62811012536757416</v>
      </c>
      <c r="BA997" s="270">
        <v>76.06815120533507</v>
      </c>
      <c r="BB997" s="270">
        <v>12.688150344108443</v>
      </c>
      <c r="BC997" s="270">
        <v>21.56352395790363</v>
      </c>
      <c r="BD997" s="270">
        <v>65.157154185056399</v>
      </c>
      <c r="BE997" s="270">
        <v>43.89593342089541</v>
      </c>
      <c r="BF997" s="270">
        <v>272.55381776640502</v>
      </c>
      <c r="BG997" s="26"/>
    </row>
    <row r="998" spans="1:59" s="96" customFormat="1" ht="12.75" x14ac:dyDescent="0.2">
      <c r="A998" s="13">
        <v>0.79999999999999505</v>
      </c>
      <c r="B998" s="279">
        <v>920</v>
      </c>
      <c r="C998" s="408">
        <v>27.4619575438726</v>
      </c>
      <c r="D998" s="408">
        <v>25.0029212095491</v>
      </c>
      <c r="E998" s="408">
        <v>11.6260419976156</v>
      </c>
      <c r="F998" s="408">
        <v>19.743287348901902</v>
      </c>
      <c r="G998" s="408">
        <v>12.7182715788263</v>
      </c>
      <c r="H998" s="408"/>
      <c r="I998" s="408">
        <v>1.93119187168392</v>
      </c>
      <c r="J998" s="408"/>
      <c r="K998" s="408"/>
      <c r="L998" s="408">
        <v>1.5163284495506</v>
      </c>
      <c r="M998" s="408"/>
      <c r="N998" s="408"/>
      <c r="O998" s="411"/>
      <c r="P998" s="417">
        <v>4.6451581360415002</v>
      </c>
      <c r="Q998" s="237">
        <v>62.904827685342347</v>
      </c>
      <c r="R998" s="237">
        <v>0</v>
      </c>
      <c r="S998" s="237">
        <v>15.674646687156295</v>
      </c>
      <c r="T998" s="237">
        <v>9.5697599202418822</v>
      </c>
      <c r="U998" s="237">
        <v>1.8040440314858768</v>
      </c>
      <c r="V998" s="237">
        <v>3.96073710527748</v>
      </c>
      <c r="W998" s="237">
        <v>3.8456801385122321</v>
      </c>
      <c r="X998" s="412">
        <v>2.240304431983887</v>
      </c>
      <c r="Y998" s="270">
        <v>0.40074652158118285</v>
      </c>
      <c r="Z998" s="270">
        <v>42.848122265197674</v>
      </c>
      <c r="AA998" s="270">
        <v>13994.829574012161</v>
      </c>
      <c r="AB998" s="270">
        <v>115.09156382976526</v>
      </c>
      <c r="AC998" s="270">
        <v>1.740539114460786</v>
      </c>
      <c r="AD998" s="270">
        <v>0.5264454274281305</v>
      </c>
      <c r="AE998" s="270">
        <v>8.0329353256331277</v>
      </c>
      <c r="AF998" s="270">
        <v>0.3976723959897655</v>
      </c>
      <c r="AG998" s="270">
        <v>9.8558277942256769</v>
      </c>
      <c r="AH998" s="270">
        <v>23.990776783868256</v>
      </c>
      <c r="AI998" s="270">
        <v>3.2268194743067129</v>
      </c>
      <c r="AJ998" s="270">
        <v>5.4276912037529721</v>
      </c>
      <c r="AK998" s="270">
        <v>79.956982136163347</v>
      </c>
      <c r="AL998" s="270">
        <v>15.401162923799312</v>
      </c>
      <c r="AM998" s="270">
        <v>3.7460262633706916</v>
      </c>
      <c r="AN998" s="270">
        <v>146.5172687096431</v>
      </c>
      <c r="AO998" s="270">
        <v>3.5874886836461783</v>
      </c>
      <c r="AP998" s="270">
        <v>5161.3300707657882</v>
      </c>
      <c r="AQ998" s="270">
        <v>0.86495423579842179</v>
      </c>
      <c r="AR998" s="270">
        <v>4.3552496926904309</v>
      </c>
      <c r="AS998" s="270">
        <v>0.69005555388699369</v>
      </c>
      <c r="AT998" s="270">
        <v>4.306646828719086</v>
      </c>
      <c r="AU998" s="270">
        <v>21.512338569926719</v>
      </c>
      <c r="AV998" s="270">
        <v>0.87860436201561587</v>
      </c>
      <c r="AW998" s="270">
        <v>2.4610451325771874</v>
      </c>
      <c r="AX998" s="270">
        <v>0.36171063019379801</v>
      </c>
      <c r="AY998" s="270">
        <v>2.3948030950680099</v>
      </c>
      <c r="AZ998" s="270">
        <v>0.36964794133474221</v>
      </c>
      <c r="BA998" s="270">
        <v>65.4948128410675</v>
      </c>
      <c r="BB998" s="270">
        <v>13.160214368944658</v>
      </c>
      <c r="BC998" s="270">
        <v>21.83412047132752</v>
      </c>
      <c r="BD998" s="270">
        <v>64.384919882385887</v>
      </c>
      <c r="BE998" s="270">
        <v>44.172741351888668</v>
      </c>
      <c r="BF998" s="270">
        <v>258.35705525088696</v>
      </c>
      <c r="BG998" s="26"/>
    </row>
    <row r="999" spans="1:59" s="96" customFormat="1" ht="12.75" x14ac:dyDescent="0.2">
      <c r="A999" s="13">
        <v>0.85000000000000198</v>
      </c>
      <c r="B999" s="279">
        <v>920</v>
      </c>
      <c r="C999" s="408">
        <v>27.955003284723698</v>
      </c>
      <c r="D999" s="408">
        <v>26.492000336785601</v>
      </c>
      <c r="E999" s="408">
        <v>6.8004687443824103</v>
      </c>
      <c r="F999" s="408">
        <v>16.149563926261099</v>
      </c>
      <c r="G999" s="408">
        <v>10.284979543347299</v>
      </c>
      <c r="H999" s="408"/>
      <c r="I999" s="408">
        <v>10.717733190240301</v>
      </c>
      <c r="J999" s="408"/>
      <c r="K999" s="408"/>
      <c r="L999" s="408">
        <v>1.6002509742595801</v>
      </c>
      <c r="M999" s="408"/>
      <c r="N999" s="408"/>
      <c r="O999" s="411"/>
      <c r="P999" s="417">
        <v>4.7145895047936897</v>
      </c>
      <c r="Q999" s="237">
        <v>64.246110329618745</v>
      </c>
      <c r="R999" s="237">
        <v>0</v>
      </c>
      <c r="S999" s="237">
        <v>15.754277754926083</v>
      </c>
      <c r="T999" s="237">
        <v>8.2469939775901704</v>
      </c>
      <c r="U999" s="237">
        <v>1.6490764356664873</v>
      </c>
      <c r="V999" s="237">
        <v>3.7855260923647638</v>
      </c>
      <c r="W999" s="237">
        <v>4.0772962456625095</v>
      </c>
      <c r="X999" s="412">
        <v>2.2407191641712476</v>
      </c>
      <c r="Y999" s="270">
        <v>0.4063891843363811</v>
      </c>
      <c r="Z999" s="270">
        <v>42.973930564932814</v>
      </c>
      <c r="AA999" s="270">
        <v>14551.485294577018</v>
      </c>
      <c r="AB999" s="270">
        <v>123.93121746554614</v>
      </c>
      <c r="AC999" s="270">
        <v>1.7601003666373527</v>
      </c>
      <c r="AD999" s="270">
        <v>0.52841660150925462</v>
      </c>
      <c r="AE999" s="270">
        <v>8.1264851217592344</v>
      </c>
      <c r="AF999" s="270">
        <v>0.4025327780044794</v>
      </c>
      <c r="AG999" s="270">
        <v>10.187638421830236</v>
      </c>
      <c r="AH999" s="270">
        <v>24.739571565175165</v>
      </c>
      <c r="AI999" s="270">
        <v>3.319005403316285</v>
      </c>
      <c r="AJ999" s="270">
        <v>5.7540134768733155</v>
      </c>
      <c r="AK999" s="270">
        <v>93.799975160312641</v>
      </c>
      <c r="AL999" s="270">
        <v>15.892569825139331</v>
      </c>
      <c r="AM999" s="270">
        <v>3.3757821401325132</v>
      </c>
      <c r="AN999" s="270">
        <v>133.44289920080271</v>
      </c>
      <c r="AO999" s="270">
        <v>3.4884764380155189</v>
      </c>
      <c r="AP999" s="270">
        <v>4669.0435106401565</v>
      </c>
      <c r="AQ999" s="270">
        <v>0.87194917474086231</v>
      </c>
      <c r="AR999" s="270">
        <v>3.0261768607835324</v>
      </c>
      <c r="AS999" s="270">
        <v>0.41016617542912004</v>
      </c>
      <c r="AT999" s="270">
        <v>2.2019333380184531</v>
      </c>
      <c r="AU999" s="270">
        <v>10.084770728837215</v>
      </c>
      <c r="AV999" s="270">
        <v>0.39679512886226259</v>
      </c>
      <c r="AW999" s="270">
        <v>1.008205931994655</v>
      </c>
      <c r="AX999" s="270">
        <v>0.13800185952758687</v>
      </c>
      <c r="AY999" s="270">
        <v>0.87145942579327851</v>
      </c>
      <c r="AZ999" s="270">
        <v>0.1302694273625746</v>
      </c>
      <c r="BA999" s="270">
        <v>41.155885703544612</v>
      </c>
      <c r="BB999" s="270">
        <v>16.783505955791274</v>
      </c>
      <c r="BC999" s="270">
        <v>24.082869444981615</v>
      </c>
      <c r="BD999" s="270">
        <v>59.112680094713021</v>
      </c>
      <c r="BE999" s="270">
        <v>45.223385733414766</v>
      </c>
      <c r="BF999" s="270">
        <v>224.02767700176963</v>
      </c>
      <c r="BG999" s="26"/>
    </row>
    <row r="1000" spans="1:59" s="96" customFormat="1" ht="12.75" x14ac:dyDescent="0.2">
      <c r="A1000" s="13">
        <v>0.9</v>
      </c>
      <c r="B1000" s="279">
        <v>920</v>
      </c>
      <c r="C1000" s="408">
        <v>28.463319870081399</v>
      </c>
      <c r="D1000" s="408">
        <v>28.1045319604934</v>
      </c>
      <c r="E1000" s="408">
        <v>2.2996464597755399</v>
      </c>
      <c r="F1000" s="408">
        <v>12.813719161045601</v>
      </c>
      <c r="G1000" s="408">
        <v>7.94868195646412</v>
      </c>
      <c r="H1000" s="408"/>
      <c r="I1000" s="408">
        <v>18.677890438219698</v>
      </c>
      <c r="J1000" s="408"/>
      <c r="K1000" s="408"/>
      <c r="L1000" s="408">
        <v>1.6922101539201599</v>
      </c>
      <c r="M1000" s="408"/>
      <c r="N1000" s="408"/>
      <c r="O1000" s="411"/>
      <c r="P1000" s="417">
        <v>4.7731773894767402</v>
      </c>
      <c r="Q1000" s="237">
        <v>65.439467949506948</v>
      </c>
      <c r="R1000" s="237">
        <v>0</v>
      </c>
      <c r="S1000" s="237">
        <v>15.805727378300791</v>
      </c>
      <c r="T1000" s="237">
        <v>7.1098966514187651</v>
      </c>
      <c r="U1000" s="237">
        <v>1.5059723572748847</v>
      </c>
      <c r="V1000" s="237">
        <v>3.6003884156575348</v>
      </c>
      <c r="W1000" s="237">
        <v>4.3057570990290746</v>
      </c>
      <c r="X1000" s="412">
        <v>2.2327901488119983</v>
      </c>
      <c r="Y1000" s="270">
        <v>0.41127242647127887</v>
      </c>
      <c r="Z1000" s="270">
        <v>43.023081329680878</v>
      </c>
      <c r="AA1000" s="270">
        <v>15098.478156129635</v>
      </c>
      <c r="AB1000" s="270">
        <v>133.29431139356913</v>
      </c>
      <c r="AC1000" s="270">
        <v>1.7750946643422936</v>
      </c>
      <c r="AD1000" s="270">
        <v>0.52944428348100181</v>
      </c>
      <c r="AE1000" s="270">
        <v>8.201833150953032</v>
      </c>
      <c r="AF1000" s="270">
        <v>0.40674904691073033</v>
      </c>
      <c r="AG1000" s="270">
        <v>10.508571030327795</v>
      </c>
      <c r="AH1000" s="270">
        <v>25.474400450053626</v>
      </c>
      <c r="AI1000" s="270">
        <v>3.4110279039416342</v>
      </c>
      <c r="AJ1000" s="270">
        <v>6.0889209769707957</v>
      </c>
      <c r="AK1000" s="270">
        <v>111.73882298706341</v>
      </c>
      <c r="AL1000" s="270">
        <v>16.400116874020643</v>
      </c>
      <c r="AM1000" s="270">
        <v>3.1046013011963631</v>
      </c>
      <c r="AN1000" s="270">
        <v>123.30001007239372</v>
      </c>
      <c r="AO1000" s="270">
        <v>3.4024726925485891</v>
      </c>
      <c r="AP1000" s="270">
        <v>4304.0562021600781</v>
      </c>
      <c r="AQ1000" s="270">
        <v>0.88113698024718834</v>
      </c>
      <c r="AR1000" s="270">
        <v>2.3735091019280601</v>
      </c>
      <c r="AS1000" s="270">
        <v>0.30018414234700647</v>
      </c>
      <c r="AT1000" s="270">
        <v>1.5269747060213192</v>
      </c>
      <c r="AU1000" s="270">
        <v>6.8108150304925932</v>
      </c>
      <c r="AV1000" s="270">
        <v>0.26517873443702977</v>
      </c>
      <c r="AW1000" s="270">
        <v>0.6570193686479302</v>
      </c>
      <c r="AX1000" s="270">
        <v>8.8455268508275994E-2</v>
      </c>
      <c r="AY1000" s="270">
        <v>0.55289106314317049</v>
      </c>
      <c r="AZ1000" s="270">
        <v>8.2103300267798288E-2</v>
      </c>
      <c r="BA1000" s="270">
        <v>30.873118700124373</v>
      </c>
      <c r="BB1000" s="270">
        <v>22.645069917666667</v>
      </c>
      <c r="BC1000" s="270">
        <v>26.574064897716973</v>
      </c>
      <c r="BD1000" s="270">
        <v>54.881390735138567</v>
      </c>
      <c r="BE1000" s="270">
        <v>46.274173431305478</v>
      </c>
      <c r="BF1000" s="270">
        <v>200.15714386792706</v>
      </c>
      <c r="BG1000" s="26"/>
    </row>
    <row r="1001" spans="1:59" s="96" customFormat="1" ht="12.75" x14ac:dyDescent="0.2">
      <c r="A1001" s="13">
        <v>0.95</v>
      </c>
      <c r="B1001" s="279">
        <v>920</v>
      </c>
      <c r="C1001" s="408">
        <v>28.642272767991599</v>
      </c>
      <c r="D1001" s="408">
        <v>29.092020578209699</v>
      </c>
      <c r="E1001" s="408"/>
      <c r="F1001" s="408">
        <v>10.747237535346301</v>
      </c>
      <c r="G1001" s="408">
        <v>5.3962200881360802</v>
      </c>
      <c r="H1001" s="408"/>
      <c r="I1001" s="408">
        <v>24.316402070907099</v>
      </c>
      <c r="J1001" s="408"/>
      <c r="K1001" s="408"/>
      <c r="L1001" s="408">
        <v>1.80584695940913</v>
      </c>
      <c r="M1001" s="408"/>
      <c r="N1001" s="408"/>
      <c r="O1001" s="411"/>
      <c r="P1001" s="417">
        <v>4.89886970049435</v>
      </c>
      <c r="Q1001" s="237">
        <v>66.255515495616393</v>
      </c>
      <c r="R1001" s="237">
        <v>0</v>
      </c>
      <c r="S1001" s="237">
        <v>15.943526205031988</v>
      </c>
      <c r="T1001" s="237">
        <v>6.1925786682924242</v>
      </c>
      <c r="U1001" s="237">
        <v>1.3672334069022929</v>
      </c>
      <c r="V1001" s="237">
        <v>3.453372227201438</v>
      </c>
      <c r="W1001" s="237">
        <v>4.5382304936126339</v>
      </c>
      <c r="X1001" s="412">
        <v>2.249543503342831</v>
      </c>
      <c r="Y1001" s="270">
        <v>0.41835162090937467</v>
      </c>
      <c r="Z1001" s="270">
        <v>43.300187203906106</v>
      </c>
      <c r="AA1001" s="270">
        <v>15680.07749162622</v>
      </c>
      <c r="AB1001" s="270">
        <v>140.40706401139138</v>
      </c>
      <c r="AC1001" s="270">
        <v>1.7911510753157875</v>
      </c>
      <c r="AD1001" s="270">
        <v>0.53219887249097775</v>
      </c>
      <c r="AE1001" s="270">
        <v>8.2986985815404726</v>
      </c>
      <c r="AF1001" s="270">
        <v>0.4134794412330321</v>
      </c>
      <c r="AG1001" s="270">
        <v>10.858097066485657</v>
      </c>
      <c r="AH1001" s="270">
        <v>26.416433056518208</v>
      </c>
      <c r="AI1001" s="270">
        <v>3.5514108682416259</v>
      </c>
      <c r="AJ1001" s="270">
        <v>6.3622590207071692</v>
      </c>
      <c r="AK1001" s="270">
        <v>127.40395192624936</v>
      </c>
      <c r="AL1001" s="270">
        <v>17.235907520381961</v>
      </c>
      <c r="AM1001" s="270">
        <v>3.007394334872207</v>
      </c>
      <c r="AN1001" s="270">
        <v>117.91860823087057</v>
      </c>
      <c r="AO1001" s="270">
        <v>3.3783893996930021</v>
      </c>
      <c r="AP1001" s="270">
        <v>4153.545108412156</v>
      </c>
      <c r="AQ1001" s="270">
        <v>0.89258923459811113</v>
      </c>
      <c r="AR1001" s="270">
        <v>2.0877992757741493</v>
      </c>
      <c r="AS1001" s="270">
        <v>0.25481894056322674</v>
      </c>
      <c r="AT1001" s="270">
        <v>1.2636952528261618</v>
      </c>
      <c r="AU1001" s="270">
        <v>5.5703461434108981</v>
      </c>
      <c r="AV1001" s="270">
        <v>0.21589014276405083</v>
      </c>
      <c r="AW1001" s="270">
        <v>0.52919500061202129</v>
      </c>
      <c r="AX1001" s="270">
        <v>7.0757002121709586E-2</v>
      </c>
      <c r="AY1001" s="270">
        <v>0.44040085150612224</v>
      </c>
      <c r="AZ1001" s="270">
        <v>6.5218681659733643E-2</v>
      </c>
      <c r="BA1001" s="270">
        <v>26.111963671284773</v>
      </c>
      <c r="BB1001" s="270">
        <v>28.788024856817508</v>
      </c>
      <c r="BC1001" s="270">
        <v>28.599723796392535</v>
      </c>
      <c r="BD1001" s="270">
        <v>52.273328316168602</v>
      </c>
      <c r="BE1001" s="270">
        <v>45.99636677459803</v>
      </c>
      <c r="BF1001" s="270">
        <v>189.03720607805755</v>
      </c>
      <c r="BG1001" s="26"/>
    </row>
    <row r="1002" spans="1:59" s="96" customFormat="1" ht="12.75" x14ac:dyDescent="0.2">
      <c r="A1002" s="13">
        <v>0.999999999999996</v>
      </c>
      <c r="B1002" s="279">
        <v>920</v>
      </c>
      <c r="C1002" s="408">
        <v>28.3846724030155</v>
      </c>
      <c r="D1002" s="408">
        <v>29.249853242995101</v>
      </c>
      <c r="E1002" s="408"/>
      <c r="F1002" s="408">
        <v>9.9659755161813308</v>
      </c>
      <c r="G1002" s="408">
        <v>2.9347346102735199</v>
      </c>
      <c r="H1002" s="408"/>
      <c r="I1002" s="408">
        <v>27.542600204784101</v>
      </c>
      <c r="J1002" s="408"/>
      <c r="K1002" s="408"/>
      <c r="L1002" s="408">
        <v>1.9221640227505301</v>
      </c>
      <c r="M1002" s="408"/>
      <c r="N1002" s="408"/>
      <c r="O1002" s="411"/>
      <c r="P1002" s="417">
        <v>5.0949780975978198</v>
      </c>
      <c r="Q1002" s="237">
        <v>66.73690192537552</v>
      </c>
      <c r="R1002" s="237">
        <v>0</v>
      </c>
      <c r="S1002" s="237">
        <v>16.179493303764296</v>
      </c>
      <c r="T1002" s="237">
        <v>5.4371466770425965</v>
      </c>
      <c r="U1002" s="237">
        <v>1.2369224404886909</v>
      </c>
      <c r="V1002" s="237">
        <v>3.3738191875151804</v>
      </c>
      <c r="W1002" s="237">
        <v>4.7425433489245581</v>
      </c>
      <c r="X1002" s="412">
        <v>2.2931731168891529</v>
      </c>
      <c r="Y1002" s="270">
        <v>0.42858478074880785</v>
      </c>
      <c r="Z1002" s="270">
        <v>43.943263494580634</v>
      </c>
      <c r="AA1002" s="270">
        <v>16298.409034079015</v>
      </c>
      <c r="AB1002" s="270">
        <v>144.59858756532751</v>
      </c>
      <c r="AC1002" s="270">
        <v>1.8137958140055011</v>
      </c>
      <c r="AD1002" s="270">
        <v>0.53831789426261545</v>
      </c>
      <c r="AE1002" s="270">
        <v>8.4360664035587654</v>
      </c>
      <c r="AF1002" s="270">
        <v>0.42310205450638161</v>
      </c>
      <c r="AG1002" s="270">
        <v>11.243869547523113</v>
      </c>
      <c r="AH1002" s="270">
        <v>27.570475158876377</v>
      </c>
      <c r="AI1002" s="270">
        <v>3.739677307839675</v>
      </c>
      <c r="AJ1002" s="270">
        <v>6.5596301269260264</v>
      </c>
      <c r="AK1002" s="270">
        <v>135.71373187791735</v>
      </c>
      <c r="AL1002" s="270">
        <v>18.393183571446478</v>
      </c>
      <c r="AM1002" s="270">
        <v>3.0408136688848293</v>
      </c>
      <c r="AN1002" s="270">
        <v>116.42451734607991</v>
      </c>
      <c r="AO1002" s="270">
        <v>3.4116798248846596</v>
      </c>
      <c r="AP1002" s="270">
        <v>4159.7170479431543</v>
      </c>
      <c r="AQ1002" s="270">
        <v>0.90366167683406162</v>
      </c>
      <c r="AR1002" s="270">
        <v>1.9848000832844466</v>
      </c>
      <c r="AS1002" s="270">
        <v>0.23722261992159036</v>
      </c>
      <c r="AT1002" s="270">
        <v>1.1596113182262711</v>
      </c>
      <c r="AU1002" s="270">
        <v>5.0782247944746244</v>
      </c>
      <c r="AV1002" s="270">
        <v>0.19632139477276001</v>
      </c>
      <c r="AW1002" s="270">
        <v>0.47842263516196715</v>
      </c>
      <c r="AX1002" s="270">
        <v>6.3728802519045974E-2</v>
      </c>
      <c r="AY1002" s="270">
        <v>0.39573272337930993</v>
      </c>
      <c r="AZ1002" s="270">
        <v>5.8512439733079395E-2</v>
      </c>
      <c r="BA1002" s="270">
        <v>23.802166525940414</v>
      </c>
      <c r="BB1002" s="270">
        <v>31.225441413739809</v>
      </c>
      <c r="BC1002" s="270">
        <v>29.714402332636034</v>
      </c>
      <c r="BD1002" s="270">
        <v>51.096135547124931</v>
      </c>
      <c r="BE1002" s="270">
        <v>44.413637953682326</v>
      </c>
      <c r="BF1002" s="270">
        <v>186.55696635983676</v>
      </c>
      <c r="BG1002" s="26"/>
    </row>
    <row r="1003" spans="1:59" s="96" customFormat="1" ht="12.75" x14ac:dyDescent="0.2">
      <c r="A1003" s="13">
        <v>1.05000000000001</v>
      </c>
      <c r="B1003" s="279">
        <v>919.99999999999</v>
      </c>
      <c r="C1003" s="408">
        <v>28.104496452079399</v>
      </c>
      <c r="D1003" s="408">
        <v>29.347113619377499</v>
      </c>
      <c r="E1003" s="408"/>
      <c r="F1003" s="408">
        <v>7.6584094341541</v>
      </c>
      <c r="G1003" s="408">
        <v>0.99557818582152802</v>
      </c>
      <c r="H1003" s="408"/>
      <c r="I1003" s="408">
        <v>32.866084253315798</v>
      </c>
      <c r="J1003" s="408"/>
      <c r="K1003" s="408"/>
      <c r="L1003" s="408"/>
      <c r="M1003" s="408"/>
      <c r="N1003" s="408"/>
      <c r="O1003" s="411">
        <v>1.02831805525165</v>
      </c>
      <c r="P1003" s="417">
        <v>5.2665931482808297</v>
      </c>
      <c r="Q1003" s="237">
        <v>66.678434397790795</v>
      </c>
      <c r="R1003" s="237">
        <v>0</v>
      </c>
      <c r="S1003" s="237">
        <v>16.418470712029443</v>
      </c>
      <c r="T1003" s="237">
        <v>5.0969600187758966</v>
      </c>
      <c r="U1003" s="237">
        <v>1.1687371551885319</v>
      </c>
      <c r="V1003" s="237">
        <v>3.1817618385010094</v>
      </c>
      <c r="W1003" s="237">
        <v>5.1176883730392833</v>
      </c>
      <c r="X1003" s="412">
        <v>2.3379475046750495</v>
      </c>
      <c r="Y1003" s="270">
        <v>0.44098521651448674</v>
      </c>
      <c r="Z1003" s="270">
        <v>44.820912981570487</v>
      </c>
      <c r="AA1003" s="270">
        <v>17131.439000270213</v>
      </c>
      <c r="AB1003" s="270">
        <v>155.57141693965107</v>
      </c>
      <c r="AC1003" s="270">
        <v>1.8431010832526125</v>
      </c>
      <c r="AD1003" s="270">
        <v>0.54572478750415798</v>
      </c>
      <c r="AE1003" s="270">
        <v>1.6786647372879766</v>
      </c>
      <c r="AF1003" s="270">
        <v>7.7495308856743952E-2</v>
      </c>
      <c r="AG1003" s="270">
        <v>11.789146583358589</v>
      </c>
      <c r="AH1003" s="270">
        <v>28.911735703983549</v>
      </c>
      <c r="AI1003" s="270">
        <v>3.9235148423298529</v>
      </c>
      <c r="AJ1003" s="270">
        <v>6.9659449898708461</v>
      </c>
      <c r="AK1003" s="270">
        <v>162.92116304425917</v>
      </c>
      <c r="AL1003" s="270">
        <v>19.403680254919244</v>
      </c>
      <c r="AM1003" s="270">
        <v>2.9412510247382686</v>
      </c>
      <c r="AN1003" s="270">
        <v>111.5587953289356</v>
      </c>
      <c r="AO1003" s="270">
        <v>3.2291457979861291</v>
      </c>
      <c r="AP1003" s="270">
        <v>1399.2427374138422</v>
      </c>
      <c r="AQ1003" s="270">
        <v>0.90826906392186946</v>
      </c>
      <c r="AR1003" s="270">
        <v>1.7881621855451617</v>
      </c>
      <c r="AS1003" s="270">
        <v>0.20917599539246512</v>
      </c>
      <c r="AT1003" s="270">
        <v>1.0082258700704143</v>
      </c>
      <c r="AU1003" s="270">
        <v>4.3881832397573941</v>
      </c>
      <c r="AV1003" s="270">
        <v>0.16924427876082335</v>
      </c>
      <c r="AW1003" s="270">
        <v>0.41024855013841183</v>
      </c>
      <c r="AX1003" s="270">
        <v>5.4466718325214651E-2</v>
      </c>
      <c r="AY1003" s="270">
        <v>0.33754317820684143</v>
      </c>
      <c r="AZ1003" s="270">
        <v>4.9849423225079528E-2</v>
      </c>
      <c r="BA1003" s="270">
        <v>20.670062740543482</v>
      </c>
      <c r="BB1003" s="270">
        <v>33.168067869868246</v>
      </c>
      <c r="BC1003" s="270">
        <v>32.239017133826486</v>
      </c>
      <c r="BD1003" s="270">
        <v>51.167176440168589</v>
      </c>
      <c r="BE1003" s="270">
        <v>41.723272897162424</v>
      </c>
      <c r="BF1003" s="270">
        <v>191.10043184178087</v>
      </c>
      <c r="BG1003" s="26"/>
    </row>
    <row r="1004" spans="1:59" s="96" customFormat="1" ht="12.75" x14ac:dyDescent="0.2">
      <c r="A1004" s="13">
        <v>1.0999999999999901</v>
      </c>
      <c r="B1004" s="279">
        <v>920</v>
      </c>
      <c r="C1004" s="408">
        <v>27.790032759780999</v>
      </c>
      <c r="D1004" s="408">
        <v>29.059909447318901</v>
      </c>
      <c r="E1004" s="408"/>
      <c r="F1004" s="408">
        <v>6.8837409734318404</v>
      </c>
      <c r="G1004" s="408"/>
      <c r="H1004" s="408"/>
      <c r="I1004" s="408">
        <v>35.212306623024901</v>
      </c>
      <c r="J1004" s="408"/>
      <c r="K1004" s="408"/>
      <c r="L1004" s="408"/>
      <c r="M1004" s="408"/>
      <c r="N1004" s="408"/>
      <c r="O1004" s="411">
        <v>1.0540101964433299</v>
      </c>
      <c r="P1004" s="417">
        <v>5.38876102559865</v>
      </c>
      <c r="Q1004" s="237">
        <v>67.201479558037221</v>
      </c>
      <c r="R1004" s="237">
        <v>0</v>
      </c>
      <c r="S1004" s="237">
        <v>16.533858746766054</v>
      </c>
      <c r="T1004" s="237">
        <v>4.4934809990520037</v>
      </c>
      <c r="U1004" s="237">
        <v>1.0358919583607449</v>
      </c>
      <c r="V1004" s="237">
        <v>3.1202533754272057</v>
      </c>
      <c r="W1004" s="237">
        <v>5.2385550414362472</v>
      </c>
      <c r="X1004" s="412">
        <v>2.3764803209205256</v>
      </c>
      <c r="Y1004" s="270">
        <v>0.44946131728428351</v>
      </c>
      <c r="Z1004" s="270">
        <v>45.48414938160046</v>
      </c>
      <c r="AA1004" s="270">
        <v>17615.651268050042</v>
      </c>
      <c r="AB1004" s="270">
        <v>160.67752066984505</v>
      </c>
      <c r="AC1004" s="270">
        <v>1.8690644831999448</v>
      </c>
      <c r="AD1004" s="270">
        <v>0.55259035845287907</v>
      </c>
      <c r="AE1004" s="270">
        <v>1.6499581451649172</v>
      </c>
      <c r="AF1004" s="270">
        <v>7.6122231883129943E-2</v>
      </c>
      <c r="AG1004" s="270">
        <v>12.102292341669502</v>
      </c>
      <c r="AH1004" s="270">
        <v>29.715546171576609</v>
      </c>
      <c r="AI1004" s="270">
        <v>4.0387529037427861</v>
      </c>
      <c r="AJ1004" s="270">
        <v>7.168899319500758</v>
      </c>
      <c r="AK1004" s="270">
        <v>175.52303247510619</v>
      </c>
      <c r="AL1004" s="270">
        <v>20.050260732725796</v>
      </c>
      <c r="AM1004" s="270">
        <v>2.9175484683890676</v>
      </c>
      <c r="AN1004" s="270">
        <v>110.44111577662306</v>
      </c>
      <c r="AO1004" s="270">
        <v>3.2298013148739799</v>
      </c>
      <c r="AP1004" s="270">
        <v>1370.1169811367295</v>
      </c>
      <c r="AQ1004" s="270">
        <v>0.91049862199390352</v>
      </c>
      <c r="AR1004" s="270">
        <v>1.7184910584912001</v>
      </c>
      <c r="AS1004" s="270">
        <v>0.19923571768296908</v>
      </c>
      <c r="AT1004" s="270">
        <v>0.95483307585960153</v>
      </c>
      <c r="AU1004" s="270">
        <v>4.1454093520709359</v>
      </c>
      <c r="AV1004" s="270">
        <v>0.15973064804530765</v>
      </c>
      <c r="AW1004" s="270">
        <v>0.38635190957907706</v>
      </c>
      <c r="AX1004" s="270">
        <v>5.1224782967655799E-2</v>
      </c>
      <c r="AY1004" s="270">
        <v>0.31719242892384902</v>
      </c>
      <c r="AZ1004" s="270">
        <v>4.6819037993612846E-2</v>
      </c>
      <c r="BA1004" s="270">
        <v>19.502534068153274</v>
      </c>
      <c r="BB1004" s="270">
        <v>34.138274566314578</v>
      </c>
      <c r="BC1004" s="270">
        <v>33.078486211488105</v>
      </c>
      <c r="BD1004" s="270">
        <v>50.71576323018845</v>
      </c>
      <c r="BE1004" s="270">
        <v>40.81872223022016</v>
      </c>
      <c r="BF1004" s="270">
        <v>187.2370711020026</v>
      </c>
      <c r="BG1004" s="26"/>
    </row>
    <row r="1005" spans="1:59" s="96" customFormat="1" ht="12.75" x14ac:dyDescent="0.2">
      <c r="A1005" s="13">
        <v>1.1499999999999999</v>
      </c>
      <c r="B1005" s="279">
        <v>920</v>
      </c>
      <c r="C1005" s="408">
        <v>27.383875945263899</v>
      </c>
      <c r="D1005" s="408">
        <v>28.658403175129401</v>
      </c>
      <c r="E1005" s="408"/>
      <c r="F1005" s="408">
        <v>6.1805177373574303</v>
      </c>
      <c r="G1005" s="408"/>
      <c r="H1005" s="408"/>
      <c r="I1005" s="408">
        <v>36.723192914676901</v>
      </c>
      <c r="J1005" s="408"/>
      <c r="K1005" s="408"/>
      <c r="L1005" s="408"/>
      <c r="M1005" s="408"/>
      <c r="N1005" s="408"/>
      <c r="O1005" s="411">
        <v>1.0540102275723799</v>
      </c>
      <c r="P1005" s="417">
        <v>5.4686874245380999</v>
      </c>
      <c r="Q1005" s="237">
        <v>67.821902334969735</v>
      </c>
      <c r="R1005" s="237">
        <v>0</v>
      </c>
      <c r="S1005" s="237">
        <v>16.565845480776968</v>
      </c>
      <c r="T1005" s="237">
        <v>3.9345390339990924</v>
      </c>
      <c r="U1005" s="237">
        <v>0.90319176331825468</v>
      </c>
      <c r="V1005" s="237">
        <v>3.0909011534643493</v>
      </c>
      <c r="W1005" s="237">
        <v>5.2695314860089795</v>
      </c>
      <c r="X1005" s="412">
        <v>2.41408874746265</v>
      </c>
      <c r="Y1005" s="270">
        <v>0.4569746699292439</v>
      </c>
      <c r="Z1005" s="270">
        <v>46.223123025140431</v>
      </c>
      <c r="AA1005" s="270">
        <v>17968.477462970113</v>
      </c>
      <c r="AB1005" s="270">
        <v>166.00474535795132</v>
      </c>
      <c r="AC1005" s="270">
        <v>1.8989923698213425</v>
      </c>
      <c r="AD1005" s="270">
        <v>0.56083132707275474</v>
      </c>
      <c r="AE1005" s="270">
        <v>1.6542834569779474</v>
      </c>
      <c r="AF1005" s="270">
        <v>7.6241079605866194E-2</v>
      </c>
      <c r="AG1005" s="270">
        <v>12.343639081825268</v>
      </c>
      <c r="AH1005" s="270">
        <v>30.192330646604255</v>
      </c>
      <c r="AI1005" s="270">
        <v>4.0861798880606592</v>
      </c>
      <c r="AJ1005" s="270">
        <v>7.3605759547368619</v>
      </c>
      <c r="AK1005" s="270">
        <v>188.2028928020253</v>
      </c>
      <c r="AL1005" s="270">
        <v>20.208258958447594</v>
      </c>
      <c r="AM1005" s="270">
        <v>2.8688463515112224</v>
      </c>
      <c r="AN1005" s="270">
        <v>109.85377274905487</v>
      </c>
      <c r="AO1005" s="270">
        <v>3.2234076411752581</v>
      </c>
      <c r="AP1005" s="270">
        <v>1360.2766531105576</v>
      </c>
      <c r="AQ1005" s="270">
        <v>0.90830826874266768</v>
      </c>
      <c r="AR1005" s="270">
        <v>1.6665460427188885</v>
      </c>
      <c r="AS1005" s="270">
        <v>0.19254499396585489</v>
      </c>
      <c r="AT1005" s="270">
        <v>0.9208198007787135</v>
      </c>
      <c r="AU1005" s="270">
        <v>3.9941258875174999</v>
      </c>
      <c r="AV1005" s="270">
        <v>0.15385104595279472</v>
      </c>
      <c r="AW1005" s="270">
        <v>0.3718494948375296</v>
      </c>
      <c r="AX1005" s="270">
        <v>4.9279680652598558E-2</v>
      </c>
      <c r="AY1005" s="270">
        <v>0.30507007986666612</v>
      </c>
      <c r="AZ1005" s="270">
        <v>4.5023080459125335E-2</v>
      </c>
      <c r="BA1005" s="270">
        <v>18.759517779623263</v>
      </c>
      <c r="BB1005" s="270">
        <v>33.695369165161495</v>
      </c>
      <c r="BC1005" s="270">
        <v>33.366530388594207</v>
      </c>
      <c r="BD1005" s="270">
        <v>50.695836140049188</v>
      </c>
      <c r="BE1005" s="270">
        <v>40.251668388750417</v>
      </c>
      <c r="BF1005" s="270">
        <v>182.74552795997755</v>
      </c>
      <c r="BG1005" s="26"/>
    </row>
    <row r="1006" spans="1:59" s="96" customFormat="1" ht="12.75" x14ac:dyDescent="0.2">
      <c r="A1006" s="13">
        <v>1.2</v>
      </c>
      <c r="B1006" s="279">
        <v>920</v>
      </c>
      <c r="C1006" s="408">
        <v>27.118870660058199</v>
      </c>
      <c r="D1006" s="408">
        <v>28.2661892571641</v>
      </c>
      <c r="E1006" s="408"/>
      <c r="F1006" s="408">
        <v>5.5166046386479204</v>
      </c>
      <c r="G1006" s="408"/>
      <c r="H1006" s="408"/>
      <c r="I1006" s="408">
        <v>38.044325220249</v>
      </c>
      <c r="J1006" s="408"/>
      <c r="K1006" s="408"/>
      <c r="L1006" s="408"/>
      <c r="M1006" s="408"/>
      <c r="N1006" s="408"/>
      <c r="O1006" s="411">
        <v>1.05401022388078</v>
      </c>
      <c r="P1006" s="417">
        <v>5.5221273532032704</v>
      </c>
      <c r="Q1006" s="237">
        <v>68.342956248439307</v>
      </c>
      <c r="R1006" s="237">
        <v>0</v>
      </c>
      <c r="S1006" s="237">
        <v>16.559202690994795</v>
      </c>
      <c r="T1006" s="237">
        <v>3.5089731201967767</v>
      </c>
      <c r="U1006" s="237">
        <v>0.79889401611533717</v>
      </c>
      <c r="V1006" s="237">
        <v>3.0586228332033008</v>
      </c>
      <c r="W1006" s="237">
        <v>5.2928224612380639</v>
      </c>
      <c r="X1006" s="412">
        <v>2.4385286298124251</v>
      </c>
      <c r="Y1006" s="270">
        <v>0.46231664452049953</v>
      </c>
      <c r="Z1006" s="270">
        <v>46.743584502100759</v>
      </c>
      <c r="AA1006" s="270">
        <v>18239.266212248436</v>
      </c>
      <c r="AB1006" s="270">
        <v>170.75274085220391</v>
      </c>
      <c r="AC1006" s="270">
        <v>1.9209256727354946</v>
      </c>
      <c r="AD1006" s="270">
        <v>0.56662449023813743</v>
      </c>
      <c r="AE1006" s="270">
        <v>1.6574254952866647</v>
      </c>
      <c r="AF1006" s="270">
        <v>7.6314427495629208E-2</v>
      </c>
      <c r="AG1006" s="270">
        <v>12.533709628341622</v>
      </c>
      <c r="AH1006" s="270">
        <v>30.557358611876158</v>
      </c>
      <c r="AI1006" s="270">
        <v>4.1209511050018683</v>
      </c>
      <c r="AJ1006" s="270">
        <v>7.5250971260138968</v>
      </c>
      <c r="AK1006" s="270">
        <v>201.62030597703367</v>
      </c>
      <c r="AL1006" s="270">
        <v>20.312599149826134</v>
      </c>
      <c r="AM1006" s="270">
        <v>2.8254476152340544</v>
      </c>
      <c r="AN1006" s="270">
        <v>109.188968004682</v>
      </c>
      <c r="AO1006" s="270">
        <v>3.2134427809291819</v>
      </c>
      <c r="AP1006" s="270">
        <v>1351.5932026110886</v>
      </c>
      <c r="AQ1006" s="270">
        <v>0.90665697108143684</v>
      </c>
      <c r="AR1006" s="270">
        <v>1.623173225840703</v>
      </c>
      <c r="AS1006" s="270">
        <v>0.18701857648883929</v>
      </c>
      <c r="AT1006" s="270">
        <v>0.89289411975348698</v>
      </c>
      <c r="AU1006" s="270">
        <v>3.8702213492008992</v>
      </c>
      <c r="AV1006" s="270">
        <v>0.14903966958871762</v>
      </c>
      <c r="AW1006" s="270">
        <v>0.36000485463471993</v>
      </c>
      <c r="AX1006" s="270">
        <v>4.7692798071557976E-2</v>
      </c>
      <c r="AY1006" s="270">
        <v>0.29518606875295983</v>
      </c>
      <c r="AZ1006" s="270">
        <v>4.3559184832789581E-2</v>
      </c>
      <c r="BA1006" s="270">
        <v>18.153506172681539</v>
      </c>
      <c r="BB1006" s="270">
        <v>33.313054788535922</v>
      </c>
      <c r="BC1006" s="270">
        <v>33.654691116538821</v>
      </c>
      <c r="BD1006" s="270">
        <v>50.676989940398272</v>
      </c>
      <c r="BE1006" s="270">
        <v>39.777547753657871</v>
      </c>
      <c r="BF1006" s="270">
        <v>178.94748709780393</v>
      </c>
      <c r="BG1006" s="26"/>
    </row>
    <row r="1007" spans="1:59" s="96" customFormat="1" ht="12.75" x14ac:dyDescent="0.2">
      <c r="A1007" s="13">
        <v>1.25</v>
      </c>
      <c r="B1007" s="279">
        <v>920</v>
      </c>
      <c r="C1007" s="408">
        <v>26.810071865489199</v>
      </c>
      <c r="D1007" s="408">
        <v>27.840026289881301</v>
      </c>
      <c r="E1007" s="408"/>
      <c r="F1007" s="408">
        <v>4.8135028948498499</v>
      </c>
      <c r="G1007" s="408"/>
      <c r="H1007" s="408"/>
      <c r="I1007" s="408">
        <v>39.482388733384298</v>
      </c>
      <c r="J1007" s="408"/>
      <c r="K1007" s="408"/>
      <c r="L1007" s="408"/>
      <c r="M1007" s="408"/>
      <c r="N1007" s="408"/>
      <c r="O1007" s="411">
        <v>1.05401021639536</v>
      </c>
      <c r="P1007" s="417">
        <v>5.5857309213825799</v>
      </c>
      <c r="Q1007" s="237">
        <v>68.962979184157959</v>
      </c>
      <c r="R1007" s="237">
        <v>0</v>
      </c>
      <c r="S1007" s="237">
        <v>16.526089353393093</v>
      </c>
      <c r="T1007" s="237">
        <v>3.0351788733044693</v>
      </c>
      <c r="U1007" s="237">
        <v>0.67966947888205065</v>
      </c>
      <c r="V1007" s="237">
        <v>2.9942576664295442</v>
      </c>
      <c r="W1007" s="237">
        <v>5.3331478204011908</v>
      </c>
      <c r="X1007" s="412">
        <v>2.4686776234316974</v>
      </c>
      <c r="Y1007" s="270">
        <v>0.46859465743784634</v>
      </c>
      <c r="Z1007" s="270">
        <v>47.356352607318151</v>
      </c>
      <c r="AA1007" s="270">
        <v>18553.58666506294</v>
      </c>
      <c r="AB1007" s="270">
        <v>176.24208874121814</v>
      </c>
      <c r="AC1007" s="270">
        <v>1.946550568921549</v>
      </c>
      <c r="AD1007" s="270">
        <v>0.57343049054774653</v>
      </c>
      <c r="AE1007" s="270">
        <v>1.6609917052430394</v>
      </c>
      <c r="AF1007" s="270">
        <v>7.6401331620071289E-2</v>
      </c>
      <c r="AG1007" s="270">
        <v>12.752946568162852</v>
      </c>
      <c r="AH1007" s="270">
        <v>30.977580503820004</v>
      </c>
      <c r="AI1007" s="270">
        <v>4.1610392151637656</v>
      </c>
      <c r="AJ1007" s="270">
        <v>7.7139975856150462</v>
      </c>
      <c r="AK1007" s="270">
        <v>218.18594131461123</v>
      </c>
      <c r="AL1007" s="270">
        <v>20.434826013063923</v>
      </c>
      <c r="AM1007" s="270">
        <v>2.7801458283431453</v>
      </c>
      <c r="AN1007" s="270">
        <v>108.50994074072524</v>
      </c>
      <c r="AO1007" s="270">
        <v>3.203715690963679</v>
      </c>
      <c r="AP1007" s="270">
        <v>1342.319165854067</v>
      </c>
      <c r="AQ1007" s="270">
        <v>0.90467790375523138</v>
      </c>
      <c r="AR1007" s="270">
        <v>1.5785683191987361</v>
      </c>
      <c r="AS1007" s="270">
        <v>0.18136132385932696</v>
      </c>
      <c r="AT1007" s="270">
        <v>0.8643900482074397</v>
      </c>
      <c r="AU1007" s="270">
        <v>3.7439099714715769</v>
      </c>
      <c r="AV1007" s="270">
        <v>0.14413708884227852</v>
      </c>
      <c r="AW1007" s="270">
        <v>0.34794859859050919</v>
      </c>
      <c r="AX1007" s="270">
        <v>4.6078615814413665E-2</v>
      </c>
      <c r="AY1007" s="270">
        <v>0.28513579099005248</v>
      </c>
      <c r="AZ1007" s="270">
        <v>4.207099882690294E-2</v>
      </c>
      <c r="BA1007" s="270">
        <v>17.537176586198211</v>
      </c>
      <c r="BB1007" s="270">
        <v>32.910009061290168</v>
      </c>
      <c r="BC1007" s="270">
        <v>33.971594790262117</v>
      </c>
      <c r="BD1007" s="270">
        <v>50.657007709587155</v>
      </c>
      <c r="BE1007" s="270">
        <v>39.276289650512716</v>
      </c>
      <c r="BF1007" s="270">
        <v>175.00540143921384</v>
      </c>
      <c r="BG1007" s="26"/>
    </row>
    <row r="1008" spans="1:59" s="96" customFormat="1" ht="12.75" x14ac:dyDescent="0.2">
      <c r="A1008" s="13">
        <v>1.30000000000001</v>
      </c>
      <c r="B1008" s="279">
        <v>920.00000000001</v>
      </c>
      <c r="C1008" s="408">
        <v>26.618128613540598</v>
      </c>
      <c r="D1008" s="408">
        <v>27.564422312251601</v>
      </c>
      <c r="E1008" s="408"/>
      <c r="F1008" s="408">
        <v>4.2130241117719098</v>
      </c>
      <c r="G1008" s="408"/>
      <c r="H1008" s="408"/>
      <c r="I1008" s="408">
        <v>40.550414762011499</v>
      </c>
      <c r="J1008" s="408"/>
      <c r="K1008" s="408"/>
      <c r="L1008" s="408"/>
      <c r="M1008" s="408"/>
      <c r="N1008" s="408"/>
      <c r="O1008" s="411">
        <v>1.0540102004243801</v>
      </c>
      <c r="P1008" s="417">
        <v>5.6260100310509698</v>
      </c>
      <c r="Q1008" s="237">
        <v>69.433099338705645</v>
      </c>
      <c r="R1008" s="237">
        <v>0</v>
      </c>
      <c r="S1008" s="237">
        <v>16.474256800429558</v>
      </c>
      <c r="T1008" s="237">
        <v>2.7112495729145483</v>
      </c>
      <c r="U1008" s="237">
        <v>0.60813420369381799</v>
      </c>
      <c r="V1008" s="237">
        <v>2.9347502088436626</v>
      </c>
      <c r="W1008" s="237">
        <v>5.3483980857650906</v>
      </c>
      <c r="X1008" s="412">
        <v>2.4901117896476808</v>
      </c>
      <c r="Y1008" s="270">
        <v>0.47283202572639071</v>
      </c>
      <c r="Z1008" s="270">
        <v>47.764871770777859</v>
      </c>
      <c r="AA1008" s="270">
        <v>18782.097730832327</v>
      </c>
      <c r="AB1008" s="270">
        <v>180.79634000337876</v>
      </c>
      <c r="AC1008" s="270">
        <v>1.9638160494575378</v>
      </c>
      <c r="AD1008" s="270">
        <v>0.57796334512799619</v>
      </c>
      <c r="AE1008" s="270">
        <v>1.66348919318114</v>
      </c>
      <c r="AF1008" s="270">
        <v>7.6453667793787247E-2</v>
      </c>
      <c r="AG1008" s="270">
        <v>12.916277586065567</v>
      </c>
      <c r="AH1008" s="270">
        <v>31.284617196694228</v>
      </c>
      <c r="AI1008" s="270">
        <v>4.1893619858359257</v>
      </c>
      <c r="AJ1008" s="270">
        <v>7.8659838971803078</v>
      </c>
      <c r="AK1008" s="270">
        <v>234.35335094963227</v>
      </c>
      <c r="AL1008" s="270">
        <v>20.516569685833279</v>
      </c>
      <c r="AM1008" s="270">
        <v>2.7465589647508799</v>
      </c>
      <c r="AN1008" s="270">
        <v>107.94262554591053</v>
      </c>
      <c r="AO1008" s="270">
        <v>3.1942820516013395</v>
      </c>
      <c r="AP1008" s="270">
        <v>1335.3699491257196</v>
      </c>
      <c r="AQ1008" s="270">
        <v>0.90420880954165261</v>
      </c>
      <c r="AR1008" s="270">
        <v>1.5467352290686482</v>
      </c>
      <c r="AS1008" s="270">
        <v>0.17735425736767083</v>
      </c>
      <c r="AT1008" s="270">
        <v>0.8442897945201211</v>
      </c>
      <c r="AU1008" s="270">
        <v>3.6550054456182361</v>
      </c>
      <c r="AV1008" s="270">
        <v>0.14068870525904156</v>
      </c>
      <c r="AW1008" s="270">
        <v>0.33948160995109572</v>
      </c>
      <c r="AX1008" s="270">
        <v>4.4946038441892162E-2</v>
      </c>
      <c r="AY1008" s="270">
        <v>0.2780877610391147</v>
      </c>
      <c r="AZ1008" s="270">
        <v>4.1027675073426723E-2</v>
      </c>
      <c r="BA1008" s="270">
        <v>17.104950725076918</v>
      </c>
      <c r="BB1008" s="270">
        <v>32.59910331110342</v>
      </c>
      <c r="BC1008" s="270">
        <v>34.190649692776162</v>
      </c>
      <c r="BD1008" s="270">
        <v>50.640272357011582</v>
      </c>
      <c r="BE1008" s="270">
        <v>38.887207622777119</v>
      </c>
      <c r="BF1008" s="270">
        <v>172.12386738749228</v>
      </c>
      <c r="BG1008" s="26"/>
    </row>
    <row r="1009" spans="1:59" s="96" customFormat="1" ht="12.75" x14ac:dyDescent="0.2">
      <c r="A1009" s="13">
        <v>1.35</v>
      </c>
      <c r="B1009" s="279">
        <v>920</v>
      </c>
      <c r="C1009" s="408">
        <v>26.230881573602598</v>
      </c>
      <c r="D1009" s="408">
        <v>27.307732453644501</v>
      </c>
      <c r="E1009" s="408"/>
      <c r="F1009" s="408">
        <v>3.5622809922386001</v>
      </c>
      <c r="G1009" s="408"/>
      <c r="H1009" s="408"/>
      <c r="I1009" s="408">
        <v>41.615990723117697</v>
      </c>
      <c r="J1009" s="408">
        <v>0.22910404064020801</v>
      </c>
      <c r="K1009" s="408"/>
      <c r="L1009" s="408"/>
      <c r="M1009" s="408"/>
      <c r="N1009" s="408"/>
      <c r="O1009" s="411">
        <v>1.05401021675641</v>
      </c>
      <c r="P1009" s="417">
        <v>5.7090666833263901</v>
      </c>
      <c r="Q1009" s="237">
        <v>69.682944344470897</v>
      </c>
      <c r="R1009" s="237">
        <v>0</v>
      </c>
      <c r="S1009" s="237">
        <v>16.494594559225202</v>
      </c>
      <c r="T1009" s="237">
        <v>2.4579146516327017</v>
      </c>
      <c r="U1009" s="237">
        <v>0.54815079761513696</v>
      </c>
      <c r="V1009" s="237">
        <v>2.8566529938394556</v>
      </c>
      <c r="W1009" s="237">
        <v>5.4271120067610434</v>
      </c>
      <c r="X1009" s="412">
        <v>2.5326306464555595</v>
      </c>
      <c r="Y1009" s="270">
        <v>0.48072405770250609</v>
      </c>
      <c r="Z1009" s="270">
        <v>48.53764354407064</v>
      </c>
      <c r="AA1009" s="270">
        <v>19161.153630553468</v>
      </c>
      <c r="AB1009" s="270">
        <v>187.11388556546009</v>
      </c>
      <c r="AC1009" s="270">
        <v>1.9945059601535824</v>
      </c>
      <c r="AD1009" s="270">
        <v>0.58662326318556246</v>
      </c>
      <c r="AE1009" s="270">
        <v>1.6677608172284957</v>
      </c>
      <c r="AF1009" s="270">
        <v>7.6577108222298185E-2</v>
      </c>
      <c r="AG1009" s="270">
        <v>13.178430046910334</v>
      </c>
      <c r="AH1009" s="270">
        <v>31.804080570558369</v>
      </c>
      <c r="AI1009" s="270">
        <v>4.2420869601918012</v>
      </c>
      <c r="AJ1009" s="270">
        <v>8.0847144810253369</v>
      </c>
      <c r="AK1009" s="270">
        <v>255.70222845298389</v>
      </c>
      <c r="AL1009" s="270">
        <v>20.707138521868316</v>
      </c>
      <c r="AM1009" s="270">
        <v>2.7197312417288777</v>
      </c>
      <c r="AN1009" s="270">
        <v>107.75104697276556</v>
      </c>
      <c r="AO1009" s="270">
        <v>3.1957398368627628</v>
      </c>
      <c r="AP1009" s="270">
        <v>1329.0442135008545</v>
      </c>
      <c r="AQ1009" s="270">
        <v>0.90627982610271418</v>
      </c>
      <c r="AR1009" s="270">
        <v>1.5174806038856281</v>
      </c>
      <c r="AS1009" s="270">
        <v>0.17362186635029295</v>
      </c>
      <c r="AT1009" s="270">
        <v>0.82545194526645349</v>
      </c>
      <c r="AU1009" s="270">
        <v>3.571502577856664</v>
      </c>
      <c r="AV1009" s="270">
        <v>0.13744747350985789</v>
      </c>
      <c r="AW1009" s="270">
        <v>0.331511190648345</v>
      </c>
      <c r="AX1009" s="270">
        <v>4.387906207774564E-2</v>
      </c>
      <c r="AY1009" s="270">
        <v>0.27144558536896457</v>
      </c>
      <c r="AZ1009" s="270">
        <v>4.0044294963855177E-2</v>
      </c>
      <c r="BA1009" s="270">
        <v>16.697799018603256</v>
      </c>
      <c r="BB1009" s="270">
        <v>32.333182035134563</v>
      </c>
      <c r="BC1009" s="270">
        <v>34.436764803662719</v>
      </c>
      <c r="BD1009" s="270">
        <v>50.740230159799474</v>
      </c>
      <c r="BE1009" s="270">
        <v>38.525370442759623</v>
      </c>
      <c r="BF1009" s="270">
        <v>169.49539862589535</v>
      </c>
      <c r="BG1009" s="26"/>
    </row>
    <row r="1010" spans="1:59" s="96" customFormat="1" ht="12.75" x14ac:dyDescent="0.2">
      <c r="A1010" s="13">
        <v>1.4</v>
      </c>
      <c r="B1010" s="279">
        <v>920</v>
      </c>
      <c r="C1010" s="408">
        <v>25.691735277294001</v>
      </c>
      <c r="D1010" s="408">
        <v>27.030971456528398</v>
      </c>
      <c r="E1010" s="408"/>
      <c r="F1010" s="408">
        <v>2.91482648218481</v>
      </c>
      <c r="G1010" s="408"/>
      <c r="H1010" s="408"/>
      <c r="I1010" s="408">
        <v>42.699214337566197</v>
      </c>
      <c r="J1010" s="408">
        <v>0.60924223491389595</v>
      </c>
      <c r="K1010" s="408"/>
      <c r="L1010" s="408"/>
      <c r="M1010" s="408"/>
      <c r="N1010" s="408"/>
      <c r="O1010" s="411">
        <v>1.05401021151261</v>
      </c>
      <c r="P1010" s="417">
        <v>5.8288725537740502</v>
      </c>
      <c r="Q1010" s="237">
        <v>69.77629554826315</v>
      </c>
      <c r="R1010" s="237">
        <v>0</v>
      </c>
      <c r="S1010" s="237">
        <v>16.579921967559315</v>
      </c>
      <c r="T1010" s="237">
        <v>2.240151541165746</v>
      </c>
      <c r="U1010" s="237">
        <v>0.50055977748823832</v>
      </c>
      <c r="V1010" s="237">
        <v>2.7649066530203772</v>
      </c>
      <c r="W1010" s="237">
        <v>5.54647062976243</v>
      </c>
      <c r="X1010" s="412">
        <v>2.5916938827407567</v>
      </c>
      <c r="Y1010" s="270">
        <v>0.49173244609239386</v>
      </c>
      <c r="Z1010" s="270">
        <v>49.621818531669383</v>
      </c>
      <c r="AA1010" s="270">
        <v>19666.96108210455</v>
      </c>
      <c r="AB1010" s="270">
        <v>194.88853330891521</v>
      </c>
      <c r="AC1010" s="270">
        <v>2.0367841877078323</v>
      </c>
      <c r="AD1010" s="270">
        <v>0.59876912826213124</v>
      </c>
      <c r="AE1010" s="270">
        <v>1.6733465566240724</v>
      </c>
      <c r="AF1010" s="270">
        <v>7.675544216069817E-2</v>
      </c>
      <c r="AG1010" s="270">
        <v>13.522133818081681</v>
      </c>
      <c r="AH1010" s="270">
        <v>32.494699831082521</v>
      </c>
      <c r="AI1010" s="270">
        <v>4.3140412333577727</v>
      </c>
      <c r="AJ1010" s="270">
        <v>8.3574474506871947</v>
      </c>
      <c r="AK1010" s="270">
        <v>282.11426399766509</v>
      </c>
      <c r="AL1010" s="270">
        <v>20.98104916477638</v>
      </c>
      <c r="AM1010" s="270">
        <v>2.6971568839664064</v>
      </c>
      <c r="AN1010" s="270">
        <v>107.83078963202493</v>
      </c>
      <c r="AO1010" s="270">
        <v>3.2054557275280491</v>
      </c>
      <c r="AP1010" s="270">
        <v>1323.0971959058149</v>
      </c>
      <c r="AQ1010" s="270">
        <v>0.90941676226842416</v>
      </c>
      <c r="AR1010" s="270">
        <v>1.4897650979742663</v>
      </c>
      <c r="AS1010" s="270">
        <v>0.17005417133173367</v>
      </c>
      <c r="AT1010" s="270">
        <v>0.80737557584363506</v>
      </c>
      <c r="AU1010" s="270">
        <v>3.4912678610070391</v>
      </c>
      <c r="AV1010" s="270">
        <v>0.1343317283305607</v>
      </c>
      <c r="AW1010" s="270">
        <v>0.32384235687612739</v>
      </c>
      <c r="AX1010" s="270">
        <v>4.2851986911705685E-2</v>
      </c>
      <c r="AY1010" s="270">
        <v>0.26505045246443071</v>
      </c>
      <c r="AZ1010" s="270">
        <v>3.9097416766923264E-2</v>
      </c>
      <c r="BA1010" s="270">
        <v>16.305837172722793</v>
      </c>
      <c r="BB1010" s="270">
        <v>32.102350865793888</v>
      </c>
      <c r="BC1010" s="270">
        <v>34.721360562266952</v>
      </c>
      <c r="BD1010" s="270">
        <v>50.918952082110188</v>
      </c>
      <c r="BE1010" s="270">
        <v>38.191699219483056</v>
      </c>
      <c r="BF1010" s="270">
        <v>167.03675343166088</v>
      </c>
      <c r="BG1010" s="26"/>
    </row>
    <row r="1011" spans="1:59" s="96" customFormat="1" ht="12.75" x14ac:dyDescent="0.2">
      <c r="A1011" s="13">
        <v>1.45</v>
      </c>
      <c r="B1011" s="279">
        <v>920</v>
      </c>
      <c r="C1011" s="408">
        <v>25.156253106697701</v>
      </c>
      <c r="D1011" s="408">
        <v>26.9739875628755</v>
      </c>
      <c r="E1011" s="408"/>
      <c r="F1011" s="408">
        <v>2.3730359395596898</v>
      </c>
      <c r="G1011" s="408"/>
      <c r="H1011" s="408"/>
      <c r="I1011" s="408">
        <v>43.493667041129399</v>
      </c>
      <c r="J1011" s="408">
        <v>0.94904613948678596</v>
      </c>
      <c r="K1011" s="408"/>
      <c r="L1011" s="408"/>
      <c r="M1011" s="408"/>
      <c r="N1011" s="408"/>
      <c r="O1011" s="411">
        <v>1.05401021025082</v>
      </c>
      <c r="P1011" s="417">
        <v>5.9529472544821598</v>
      </c>
      <c r="Q1011" s="237">
        <v>69.865344169087848</v>
      </c>
      <c r="R1011" s="237">
        <v>0</v>
      </c>
      <c r="S1011" s="237">
        <v>16.666072060276559</v>
      </c>
      <c r="T1011" s="237">
        <v>2.0298344808138298</v>
      </c>
      <c r="U1011" s="237">
        <v>0.4561320970557961</v>
      </c>
      <c r="V1011" s="237">
        <v>2.687857111796994</v>
      </c>
      <c r="W1011" s="237">
        <v>5.6396537372692412</v>
      </c>
      <c r="X1011" s="412">
        <v>2.6551063436997255</v>
      </c>
      <c r="Y1011" s="270">
        <v>0.50299183730053465</v>
      </c>
      <c r="Z1011" s="270">
        <v>50.730092920718931</v>
      </c>
      <c r="AA1011" s="270">
        <v>20176.215482104693</v>
      </c>
      <c r="AB1011" s="270">
        <v>202.51499657346221</v>
      </c>
      <c r="AC1011" s="270">
        <v>2.0784020045522511</v>
      </c>
      <c r="AD1011" s="270">
        <v>0.61113094188028971</v>
      </c>
      <c r="AE1011" s="270">
        <v>1.6788063720806972</v>
      </c>
      <c r="AF1011" s="270">
        <v>7.693739860744668E-2</v>
      </c>
      <c r="AG1011" s="270">
        <v>13.864618778343235</v>
      </c>
      <c r="AH1011" s="270">
        <v>33.184569821401055</v>
      </c>
      <c r="AI1011" s="270">
        <v>4.3861055725460947</v>
      </c>
      <c r="AJ1011" s="270">
        <v>8.6251665302836731</v>
      </c>
      <c r="AK1011" s="270">
        <v>309.39119168733606</v>
      </c>
      <c r="AL1011" s="270">
        <v>21.264854235406467</v>
      </c>
      <c r="AM1011" s="270">
        <v>2.6841703528740739</v>
      </c>
      <c r="AN1011" s="270">
        <v>108.12837891233211</v>
      </c>
      <c r="AO1011" s="270">
        <v>3.2190441458049213</v>
      </c>
      <c r="AP1011" s="270">
        <v>1318.9799765315529</v>
      </c>
      <c r="AQ1011" s="270">
        <v>0.91374794092525002</v>
      </c>
      <c r="AR1011" s="270">
        <v>1.4706154484179277</v>
      </c>
      <c r="AS1011" s="270">
        <v>0.16756399148396389</v>
      </c>
      <c r="AT1011" s="270">
        <v>0.79471161352417308</v>
      </c>
      <c r="AU1011" s="270">
        <v>3.4349981377894201</v>
      </c>
      <c r="AV1011" s="270">
        <v>0.13214592915871254</v>
      </c>
      <c r="AW1011" s="270">
        <v>0.31845984463874644</v>
      </c>
      <c r="AX1011" s="270">
        <v>4.2131045207057155E-2</v>
      </c>
      <c r="AY1011" s="270">
        <v>0.26056174765620571</v>
      </c>
      <c r="AZ1011" s="270">
        <v>3.843290347508569E-2</v>
      </c>
      <c r="BA1011" s="270">
        <v>16.030911699038921</v>
      </c>
      <c r="BB1011" s="270">
        <v>31.922142953661783</v>
      </c>
      <c r="BC1011" s="270">
        <v>34.844504309599451</v>
      </c>
      <c r="BD1011" s="270">
        <v>51.081462688540142</v>
      </c>
      <c r="BE1011" s="270">
        <v>37.900383363013688</v>
      </c>
      <c r="BF1011" s="270">
        <v>165.27696808993386</v>
      </c>
      <c r="BG1011" s="26"/>
    </row>
    <row r="1012" spans="1:59" s="96" customFormat="1" ht="12.75" x14ac:dyDescent="0.2">
      <c r="A1012" s="13">
        <v>1.5</v>
      </c>
      <c r="B1012" s="279">
        <v>920</v>
      </c>
      <c r="C1012" s="408">
        <v>24.712586694400201</v>
      </c>
      <c r="D1012" s="408">
        <v>26.945404229067801</v>
      </c>
      <c r="E1012" s="408"/>
      <c r="F1012" s="408">
        <v>1.7844554289427299</v>
      </c>
      <c r="G1012" s="408"/>
      <c r="H1012" s="408"/>
      <c r="I1012" s="408">
        <v>44.2104795050302</v>
      </c>
      <c r="J1012" s="408">
        <v>1.2930639430198601</v>
      </c>
      <c r="K1012" s="408"/>
      <c r="L1012" s="408"/>
      <c r="M1012" s="408"/>
      <c r="N1012" s="408"/>
      <c r="O1012" s="411">
        <v>1.0540101995391</v>
      </c>
      <c r="P1012" s="417">
        <v>6.0598207043481001</v>
      </c>
      <c r="Q1012" s="237">
        <v>69.889187536849192</v>
      </c>
      <c r="R1012" s="237">
        <v>0</v>
      </c>
      <c r="S1012" s="237">
        <v>16.725453430990147</v>
      </c>
      <c r="T1012" s="237">
        <v>1.9060764932126322</v>
      </c>
      <c r="U1012" s="237">
        <v>0.42562989732447637</v>
      </c>
      <c r="V1012" s="237">
        <v>2.6151601169539398</v>
      </c>
      <c r="W1012" s="237">
        <v>5.7245066365690445</v>
      </c>
      <c r="X1012" s="412">
        <v>2.7139858881005861</v>
      </c>
      <c r="Y1012" s="270">
        <v>0.51296738430901923</v>
      </c>
      <c r="Z1012" s="270">
        <v>51.70560582100493</v>
      </c>
      <c r="AA1012" s="270">
        <v>20647.099501770241</v>
      </c>
      <c r="AB1012" s="270">
        <v>210.41216534741142</v>
      </c>
      <c r="AC1012" s="270">
        <v>2.1150103190717164</v>
      </c>
      <c r="AD1012" s="270">
        <v>0.62201307327991018</v>
      </c>
      <c r="AE1012" s="270">
        <v>1.6836258393967718</v>
      </c>
      <c r="AF1012" s="270">
        <v>7.7089611937815744E-2</v>
      </c>
      <c r="AG1012" s="270">
        <v>14.186578340125266</v>
      </c>
      <c r="AH1012" s="270">
        <v>33.824849599720437</v>
      </c>
      <c r="AI1012" s="270">
        <v>4.4518759443774858</v>
      </c>
      <c r="AJ1012" s="270">
        <v>8.8935108681605293</v>
      </c>
      <c r="AK1012" s="270">
        <v>344.47292927940941</v>
      </c>
      <c r="AL1012" s="270">
        <v>21.520097297259774</v>
      </c>
      <c r="AM1012" s="270">
        <v>2.6719504758610504</v>
      </c>
      <c r="AN1012" s="270">
        <v>108.33284305455352</v>
      </c>
      <c r="AO1012" s="270">
        <v>3.2292855605674822</v>
      </c>
      <c r="AP1012" s="270">
        <v>1315.1702288580996</v>
      </c>
      <c r="AQ1012" s="270">
        <v>0.91915788002242382</v>
      </c>
      <c r="AR1012" s="270">
        <v>1.4535809155573685</v>
      </c>
      <c r="AS1012" s="270">
        <v>0.16536428093716288</v>
      </c>
      <c r="AT1012" s="270">
        <v>0.78356785143933971</v>
      </c>
      <c r="AU1012" s="270">
        <v>3.3855606539911296</v>
      </c>
      <c r="AV1012" s="270">
        <v>0.13022658062122636</v>
      </c>
      <c r="AW1012" s="270">
        <v>0.3137393921496785</v>
      </c>
      <c r="AX1012" s="270">
        <v>4.1499234819695967E-2</v>
      </c>
      <c r="AY1012" s="270">
        <v>0.25662950286793967</v>
      </c>
      <c r="AZ1012" s="270">
        <v>3.7850882132663979E-2</v>
      </c>
      <c r="BA1012" s="270">
        <v>15.790101713991302</v>
      </c>
      <c r="BB1012" s="270">
        <v>31.750396622477989</v>
      </c>
      <c r="BC1012" s="270">
        <v>34.95592913871301</v>
      </c>
      <c r="BD1012" s="270">
        <v>51.246080382957835</v>
      </c>
      <c r="BE1012" s="270">
        <v>37.626501705828979</v>
      </c>
      <c r="BF1012" s="270">
        <v>163.67618221721187</v>
      </c>
      <c r="BG1012" s="26"/>
    </row>
    <row r="1013" spans="1:59" s="96" customFormat="1" ht="12.75" x14ac:dyDescent="0.2">
      <c r="A1013" s="13">
        <v>1.55</v>
      </c>
      <c r="B1013" s="279">
        <v>920</v>
      </c>
      <c r="C1013" s="408">
        <v>24.171924266611001</v>
      </c>
      <c r="D1013" s="408">
        <v>27.025095767891901</v>
      </c>
      <c r="E1013" s="408"/>
      <c r="F1013" s="408">
        <v>1.2552276000385301</v>
      </c>
      <c r="G1013" s="408"/>
      <c r="H1013" s="408"/>
      <c r="I1013" s="408">
        <v>44.8536677945797</v>
      </c>
      <c r="J1013" s="408">
        <v>1.6400743777145801</v>
      </c>
      <c r="K1013" s="408"/>
      <c r="L1013" s="408"/>
      <c r="M1013" s="408"/>
      <c r="N1013" s="408"/>
      <c r="O1013" s="411">
        <v>1.05401019316428</v>
      </c>
      <c r="P1013" s="417">
        <v>6.1953633522176803</v>
      </c>
      <c r="Q1013" s="237">
        <v>69.965522955490002</v>
      </c>
      <c r="R1013" s="237">
        <v>0</v>
      </c>
      <c r="S1013" s="237">
        <v>16.791338503519043</v>
      </c>
      <c r="T1013" s="237">
        <v>1.7342715076738389</v>
      </c>
      <c r="U1013" s="237">
        <v>0.39114760110628988</v>
      </c>
      <c r="V1013" s="237">
        <v>2.5159558990306126</v>
      </c>
      <c r="W1013" s="237">
        <v>5.8122192821930723</v>
      </c>
      <c r="X1013" s="412">
        <v>2.7895442509871331</v>
      </c>
      <c r="Y1013" s="270">
        <v>0.52531311996871599</v>
      </c>
      <c r="Z1013" s="270">
        <v>52.91664596228042</v>
      </c>
      <c r="AA1013" s="270">
        <v>21210.546608105822</v>
      </c>
      <c r="AB1013" s="270">
        <v>219.25837786293212</v>
      </c>
      <c r="AC1013" s="270">
        <v>2.1592112385277775</v>
      </c>
      <c r="AD1013" s="270">
        <v>0.63544313179438183</v>
      </c>
      <c r="AE1013" s="270">
        <v>1.6892167029860246</v>
      </c>
      <c r="AF1013" s="270">
        <v>7.7277843546913375E-2</v>
      </c>
      <c r="AG1013" s="270">
        <v>14.564614324112872</v>
      </c>
      <c r="AH1013" s="270">
        <v>34.578760044145163</v>
      </c>
      <c r="AI1013" s="270">
        <v>4.5297177699453171</v>
      </c>
      <c r="AJ1013" s="270">
        <v>9.1963999067448157</v>
      </c>
      <c r="AK1013" s="270">
        <v>385.12984574851305</v>
      </c>
      <c r="AL1013" s="270">
        <v>21.830038916645034</v>
      </c>
      <c r="AM1013" s="270">
        <v>2.6642925408575522</v>
      </c>
      <c r="AN1013" s="270">
        <v>108.76345855950964</v>
      </c>
      <c r="AO1013" s="270">
        <v>3.2454270563098331</v>
      </c>
      <c r="AP1013" s="270">
        <v>1312.0243274403056</v>
      </c>
      <c r="AQ1013" s="270">
        <v>0.9250248426901394</v>
      </c>
      <c r="AR1013" s="270">
        <v>1.4391877369134172</v>
      </c>
      <c r="AS1013" s="270">
        <v>0.16347696660362351</v>
      </c>
      <c r="AT1013" s="270">
        <v>0.77394655553048963</v>
      </c>
      <c r="AU1013" s="270">
        <v>3.342790053475273</v>
      </c>
      <c r="AV1013" s="270">
        <v>0.12856497381358611</v>
      </c>
      <c r="AW1013" s="270">
        <v>0.30964767428583251</v>
      </c>
      <c r="AX1013" s="270">
        <v>4.0951280069493903E-2</v>
      </c>
      <c r="AY1013" s="270">
        <v>0.25321854989587167</v>
      </c>
      <c r="AZ1013" s="270">
        <v>3.7346029546051387E-2</v>
      </c>
      <c r="BA1013" s="270">
        <v>15.581337173191089</v>
      </c>
      <c r="BB1013" s="270">
        <v>31.595168921656892</v>
      </c>
      <c r="BC1013" s="270">
        <v>34.986277399286244</v>
      </c>
      <c r="BD1013" s="270">
        <v>51.415352789523297</v>
      </c>
      <c r="BE1013" s="270">
        <v>37.35377532100911</v>
      </c>
      <c r="BF1013" s="270">
        <v>162.29503897889006</v>
      </c>
      <c r="BG1013" s="26"/>
    </row>
    <row r="1014" spans="1:59" s="96" customFormat="1" ht="12.75" x14ac:dyDescent="0.2">
      <c r="A1014" s="13">
        <v>1.6000000000000101</v>
      </c>
      <c r="B1014" s="279">
        <v>919.99999999999</v>
      </c>
      <c r="C1014" s="408">
        <v>23.707183679815302</v>
      </c>
      <c r="D1014" s="408">
        <v>27.112272163541402</v>
      </c>
      <c r="E1014" s="408"/>
      <c r="F1014" s="408">
        <v>0.78875008215878495</v>
      </c>
      <c r="G1014" s="408"/>
      <c r="H1014" s="408"/>
      <c r="I1014" s="408">
        <v>45.379308433750701</v>
      </c>
      <c r="J1014" s="408">
        <v>1.95847542472471</v>
      </c>
      <c r="K1014" s="408"/>
      <c r="L1014" s="408"/>
      <c r="M1014" s="408"/>
      <c r="N1014" s="408"/>
      <c r="O1014" s="411">
        <v>1.0540102160091001</v>
      </c>
      <c r="P1014" s="417">
        <v>6.3168132182547598</v>
      </c>
      <c r="Q1014" s="237">
        <v>70.000644043158616</v>
      </c>
      <c r="R1014" s="237">
        <v>0</v>
      </c>
      <c r="S1014" s="237">
        <v>16.829355719958663</v>
      </c>
      <c r="T1014" s="237">
        <v>1.6295145669325095</v>
      </c>
      <c r="U1014" s="237">
        <v>0.36394238530495721</v>
      </c>
      <c r="V1014" s="237">
        <v>2.4262228461727577</v>
      </c>
      <c r="W1014" s="237">
        <v>5.886462797338786</v>
      </c>
      <c r="X1014" s="412">
        <v>2.8638576411337242</v>
      </c>
      <c r="Y1014" s="270">
        <v>0.53643178843061878</v>
      </c>
      <c r="Z1014" s="270">
        <v>54.005286717453956</v>
      </c>
      <c r="AA1014" s="270">
        <v>21722.636311643859</v>
      </c>
      <c r="AB1014" s="270">
        <v>227.5864652324974</v>
      </c>
      <c r="AC1014" s="270">
        <v>2.1986570949393776</v>
      </c>
      <c r="AD1014" s="270">
        <v>0.6474872192706429</v>
      </c>
      <c r="AE1014" s="270">
        <v>1.6940849700929219</v>
      </c>
      <c r="AF1014" s="270">
        <v>7.7441211952171768E-2</v>
      </c>
      <c r="AG1014" s="270">
        <v>14.908553512443408</v>
      </c>
      <c r="AH1014" s="270">
        <v>35.260218996380431</v>
      </c>
      <c r="AI1014" s="270">
        <v>4.5995932026782027</v>
      </c>
      <c r="AJ1014" s="270">
        <v>9.4771060355429757</v>
      </c>
      <c r="AK1014" s="270">
        <v>429.68588219597723</v>
      </c>
      <c r="AL1014" s="270">
        <v>22.107991252635884</v>
      </c>
      <c r="AM1014" s="270">
        <v>2.6587658689875417</v>
      </c>
      <c r="AN1014" s="270">
        <v>109.16169468969412</v>
      </c>
      <c r="AO1014" s="270">
        <v>3.2599308803232647</v>
      </c>
      <c r="AP1014" s="270">
        <v>1309.5056625746333</v>
      </c>
      <c r="AQ1014" s="270">
        <v>0.93066781912533325</v>
      </c>
      <c r="AR1014" s="270">
        <v>1.4277475718473078</v>
      </c>
      <c r="AS1014" s="270">
        <v>0.16197354820489968</v>
      </c>
      <c r="AT1014" s="270">
        <v>0.76627838383787272</v>
      </c>
      <c r="AU1014" s="270">
        <v>3.3086998543850235</v>
      </c>
      <c r="AV1014" s="270">
        <v>0.12724058765596347</v>
      </c>
      <c r="AW1014" s="270">
        <v>0.30638653366638335</v>
      </c>
      <c r="AX1014" s="270">
        <v>4.0514585664277736E-2</v>
      </c>
      <c r="AY1014" s="270">
        <v>0.2505003481146813</v>
      </c>
      <c r="AZ1014" s="270">
        <v>3.6943731710987193E-2</v>
      </c>
      <c r="BA1014" s="270">
        <v>15.415006304715344</v>
      </c>
      <c r="BB1014" s="270">
        <v>31.468888215538598</v>
      </c>
      <c r="BC1014" s="270">
        <v>35.003893669722885</v>
      </c>
      <c r="BD1014" s="270">
        <v>51.572228370355162</v>
      </c>
      <c r="BE1014" s="270">
        <v>37.127030724163127</v>
      </c>
      <c r="BF1014" s="270">
        <v>161.18576422546496</v>
      </c>
      <c r="BG1014" s="26"/>
    </row>
    <row r="1015" spans="1:59" s="96" customFormat="1" ht="12.75" x14ac:dyDescent="0.2">
      <c r="A1015" s="13">
        <v>1.6500000000000099</v>
      </c>
      <c r="B1015" s="279">
        <v>920</v>
      </c>
      <c r="C1015" s="408">
        <v>23.228773492108001</v>
      </c>
      <c r="D1015" s="408">
        <v>27.341659687728299</v>
      </c>
      <c r="E1015" s="408"/>
      <c r="F1015" s="408">
        <v>0.27474434376330897</v>
      </c>
      <c r="G1015" s="408"/>
      <c r="H1015" s="408"/>
      <c r="I1015" s="408">
        <v>45.8216520993535</v>
      </c>
      <c r="J1015" s="408">
        <v>2.2791601702946802</v>
      </c>
      <c r="K1015" s="408"/>
      <c r="L1015" s="408"/>
      <c r="M1015" s="408"/>
      <c r="N1015" s="408"/>
      <c r="O1015" s="411">
        <v>1.05401020675209</v>
      </c>
      <c r="P1015" s="417">
        <v>6.4469119162480002</v>
      </c>
      <c r="Q1015" s="237">
        <v>70.036840300381797</v>
      </c>
      <c r="R1015" s="237">
        <v>0</v>
      </c>
      <c r="S1015" s="237">
        <v>16.877081049931892</v>
      </c>
      <c r="T1015" s="237">
        <v>1.5171722973409578</v>
      </c>
      <c r="U1015" s="237">
        <v>0.34117852505530349</v>
      </c>
      <c r="V1015" s="237">
        <v>2.3390031160853053</v>
      </c>
      <c r="W1015" s="237">
        <v>5.9392677479610558</v>
      </c>
      <c r="X1015" s="412">
        <v>2.9494569632436725</v>
      </c>
      <c r="Y1015" s="270">
        <v>0.54844089574084198</v>
      </c>
      <c r="Z1015" s="270">
        <v>55.176023883592521</v>
      </c>
      <c r="AA1015" s="270">
        <v>22283.966467378013</v>
      </c>
      <c r="AB1015" s="270">
        <v>237.18259547904725</v>
      </c>
      <c r="AC1015" s="270">
        <v>2.2399087682749177</v>
      </c>
      <c r="AD1015" s="270">
        <v>0.66039734617599921</v>
      </c>
      <c r="AE1015" s="270">
        <v>1.6992237612784247</v>
      </c>
      <c r="AF1015" s="270">
        <v>7.7612247548193944E-2</v>
      </c>
      <c r="AG1015" s="270">
        <v>15.28659656645485</v>
      </c>
      <c r="AH1015" s="270">
        <v>36.004351727198888</v>
      </c>
      <c r="AI1015" s="270">
        <v>4.6751144140959129</v>
      </c>
      <c r="AJ1015" s="270">
        <v>9.7945618951521833</v>
      </c>
      <c r="AK1015" s="270">
        <v>491.81588109534709</v>
      </c>
      <c r="AL1015" s="270">
        <v>22.41117177212206</v>
      </c>
      <c r="AM1015" s="270">
        <v>2.6562252960947945</v>
      </c>
      <c r="AN1015" s="270">
        <v>109.64875587035536</v>
      </c>
      <c r="AO1015" s="270">
        <v>3.2759215856243578</v>
      </c>
      <c r="AP1015" s="270">
        <v>1307.4560714787351</v>
      </c>
      <c r="AQ1015" s="270">
        <v>0.93815496490674322</v>
      </c>
      <c r="AR1015" s="270">
        <v>1.4185078532030935</v>
      </c>
      <c r="AS1015" s="270">
        <v>0.16074171232607132</v>
      </c>
      <c r="AT1015" s="270">
        <v>0.75996442802999009</v>
      </c>
      <c r="AU1015" s="270">
        <v>3.2805938221356747</v>
      </c>
      <c r="AV1015" s="270">
        <v>0.12614826594760811</v>
      </c>
      <c r="AW1015" s="270">
        <v>0.30369549788183914</v>
      </c>
      <c r="AX1015" s="270">
        <v>4.0154224751655566E-2</v>
      </c>
      <c r="AY1015" s="270">
        <v>0.24825762951472707</v>
      </c>
      <c r="AZ1015" s="270">
        <v>3.661188440760188E-2</v>
      </c>
      <c r="BA1015" s="270">
        <v>15.277975449920527</v>
      </c>
      <c r="BB1015" s="270">
        <v>31.339513716886017</v>
      </c>
      <c r="BC1015" s="270">
        <v>34.927073424146151</v>
      </c>
      <c r="BD1015" s="270">
        <v>51.730522807574729</v>
      </c>
      <c r="BE1015" s="270">
        <v>36.88009909858301</v>
      </c>
      <c r="BF1015" s="270">
        <v>160.21747888207244</v>
      </c>
      <c r="BG1015" s="26"/>
    </row>
    <row r="1016" spans="1:59" s="96" customFormat="1" ht="12.75" x14ac:dyDescent="0.2">
      <c r="A1016" s="13">
        <v>1.7000000000000199</v>
      </c>
      <c r="B1016" s="279">
        <v>920</v>
      </c>
      <c r="C1016" s="408">
        <v>22.608636610920499</v>
      </c>
      <c r="D1016" s="408">
        <v>27.6753578498747</v>
      </c>
      <c r="E1016" s="408"/>
      <c r="F1016" s="408">
        <v>1.7336554269171401E-3</v>
      </c>
      <c r="G1016" s="408"/>
      <c r="H1016" s="408"/>
      <c r="I1016" s="408">
        <v>46.100311558846599</v>
      </c>
      <c r="J1016" s="408">
        <v>2.5599501133481501</v>
      </c>
      <c r="K1016" s="408"/>
      <c r="L1016" s="408"/>
      <c r="M1016" s="408"/>
      <c r="N1016" s="408"/>
      <c r="O1016" s="411">
        <v>1.0540102115832</v>
      </c>
      <c r="P1016" s="417">
        <v>6.6237453481234096</v>
      </c>
      <c r="Q1016" s="237">
        <v>70.082100186414692</v>
      </c>
      <c r="R1016" s="237">
        <v>0</v>
      </c>
      <c r="S1016" s="237">
        <v>16.91413528625608</v>
      </c>
      <c r="T1016" s="237">
        <v>1.4088849384202093</v>
      </c>
      <c r="U1016" s="237">
        <v>0.31503842982757813</v>
      </c>
      <c r="V1016" s="237">
        <v>2.2978965441408148</v>
      </c>
      <c r="W1016" s="237">
        <v>5.9290214511730408</v>
      </c>
      <c r="X1016" s="412">
        <v>3.0529231637675758</v>
      </c>
      <c r="Y1016" s="270">
        <v>0.56397867739906793</v>
      </c>
      <c r="Z1016" s="270">
        <v>56.704701104637344</v>
      </c>
      <c r="AA1016" s="270">
        <v>22956.207891734139</v>
      </c>
      <c r="AB1016" s="270">
        <v>246.49747137038122</v>
      </c>
      <c r="AC1016" s="270">
        <v>2.2923104435329735</v>
      </c>
      <c r="AD1016" s="270">
        <v>0.67710222678957144</v>
      </c>
      <c r="AE1016" s="270">
        <v>1.7051956820833143</v>
      </c>
      <c r="AF1016" s="270">
        <v>7.7835716292007293E-2</v>
      </c>
      <c r="AG1016" s="270">
        <v>15.720605069141767</v>
      </c>
      <c r="AH1016" s="270">
        <v>36.868739494834983</v>
      </c>
      <c r="AI1016" s="270">
        <v>4.7644837838135361</v>
      </c>
      <c r="AJ1016" s="270">
        <v>10.117250382681474</v>
      </c>
      <c r="AK1016" s="270">
        <v>540.54879358416963</v>
      </c>
      <c r="AL1016" s="270">
        <v>22.783584686729821</v>
      </c>
      <c r="AM1016" s="270">
        <v>2.6617686428835539</v>
      </c>
      <c r="AN1016" s="270">
        <v>110.5285386911988</v>
      </c>
      <c r="AO1016" s="270">
        <v>3.3023476535728395</v>
      </c>
      <c r="AP1016" s="270">
        <v>1306.7792819464275</v>
      </c>
      <c r="AQ1016" s="270">
        <v>0.9442516407432664</v>
      </c>
      <c r="AR1016" s="270">
        <v>1.4140059962128642</v>
      </c>
      <c r="AS1016" s="270">
        <v>0.16006217051197533</v>
      </c>
      <c r="AT1016" s="270">
        <v>0.75631036335570467</v>
      </c>
      <c r="AU1016" s="270">
        <v>3.264067656420552</v>
      </c>
      <c r="AV1016" s="270">
        <v>0.12550264893765403</v>
      </c>
      <c r="AW1016" s="270">
        <v>0.30208822852700229</v>
      </c>
      <c r="AX1016" s="270">
        <v>3.9937901773737294E-2</v>
      </c>
      <c r="AY1016" s="270">
        <v>0.24690842703127722</v>
      </c>
      <c r="AZ1016" s="270">
        <v>3.6412131911281335E-2</v>
      </c>
      <c r="BA1016" s="270">
        <v>15.195795797998651</v>
      </c>
      <c r="BB1016" s="270">
        <v>31.264213752624315</v>
      </c>
      <c r="BC1016" s="270">
        <v>34.750079457658039</v>
      </c>
      <c r="BD1016" s="270">
        <v>51.875295167073567</v>
      </c>
      <c r="BE1016" s="270">
        <v>36.680991968199294</v>
      </c>
      <c r="BF1016" s="270">
        <v>159.70878763667201</v>
      </c>
      <c r="BG1016" s="26"/>
    </row>
    <row r="1017" spans="1:59" s="96" customFormat="1" ht="12.75" x14ac:dyDescent="0.2">
      <c r="A1017" s="13">
        <v>1.7500000000000098</v>
      </c>
      <c r="B1017" s="279">
        <v>920</v>
      </c>
      <c r="C1017" s="408">
        <v>21.861931553433799</v>
      </c>
      <c r="D1017" s="408">
        <v>27.950298383188201</v>
      </c>
      <c r="E1017" s="408"/>
      <c r="F1017" s="408"/>
      <c r="G1017" s="408"/>
      <c r="H1017" s="408"/>
      <c r="I1017" s="408">
        <v>46.3163513680989</v>
      </c>
      <c r="J1017" s="408">
        <v>2.81740848242478</v>
      </c>
      <c r="K1017" s="408"/>
      <c r="L1017" s="408"/>
      <c r="M1017" s="408"/>
      <c r="N1017" s="408"/>
      <c r="O1017" s="411">
        <v>1.0540102128543301</v>
      </c>
      <c r="P1017" s="417">
        <v>6.8499822758897402</v>
      </c>
      <c r="Q1017" s="237">
        <v>70.139851489928674</v>
      </c>
      <c r="R1017" s="237">
        <v>0</v>
      </c>
      <c r="S1017" s="237">
        <v>16.899421640822084</v>
      </c>
      <c r="T1017" s="237">
        <v>1.3549161420096498</v>
      </c>
      <c r="U1017" s="237">
        <v>0.29874858209167132</v>
      </c>
      <c r="V1017" s="237">
        <v>2.2472191753667579</v>
      </c>
      <c r="W1017" s="237">
        <v>5.8948458836217865</v>
      </c>
      <c r="X1017" s="412">
        <v>3.1649970861593735</v>
      </c>
      <c r="Y1017" s="270">
        <v>0.58314951038781615</v>
      </c>
      <c r="Z1017" s="270">
        <v>58.606429819373709</v>
      </c>
      <c r="AA1017" s="270">
        <v>23733.125554657046</v>
      </c>
      <c r="AB1017" s="270">
        <v>254.84416901710409</v>
      </c>
      <c r="AC1017" s="270">
        <v>2.3571740783256767</v>
      </c>
      <c r="AD1017" s="270">
        <v>0.69771105489346552</v>
      </c>
      <c r="AE1017" s="270">
        <v>1.7117906287183486</v>
      </c>
      <c r="AF1017" s="270">
        <v>7.810492914403086E-2</v>
      </c>
      <c r="AG1017" s="270">
        <v>16.202172644711187</v>
      </c>
      <c r="AH1017" s="270">
        <v>37.83543361750155</v>
      </c>
      <c r="AI1017" s="270">
        <v>4.8659807305059442</v>
      </c>
      <c r="AJ1017" s="270">
        <v>10.427444682508174</v>
      </c>
      <c r="AK1017" s="270">
        <v>557.56673478089078</v>
      </c>
      <c r="AL1017" s="270">
        <v>23.213672057889468</v>
      </c>
      <c r="AM1017" s="270">
        <v>2.672003860173128</v>
      </c>
      <c r="AN1017" s="270">
        <v>111.71644083919999</v>
      </c>
      <c r="AO1017" s="270">
        <v>3.3380856565449326</v>
      </c>
      <c r="AP1017" s="270">
        <v>1306.9111956435754</v>
      </c>
      <c r="AQ1017" s="270">
        <v>0.94723009017234716</v>
      </c>
      <c r="AR1017" s="270">
        <v>1.4117321971612675</v>
      </c>
      <c r="AS1017" s="270">
        <v>0.15962848498405682</v>
      </c>
      <c r="AT1017" s="270">
        <v>0.75379896858502238</v>
      </c>
      <c r="AU1017" s="270">
        <v>3.2524370184758862</v>
      </c>
      <c r="AV1017" s="270">
        <v>0.12504479646064492</v>
      </c>
      <c r="AW1017" s="270">
        <v>0.30093011992271629</v>
      </c>
      <c r="AX1017" s="270">
        <v>3.9780759818700509E-2</v>
      </c>
      <c r="AY1017" s="270">
        <v>0.24592451839595858</v>
      </c>
      <c r="AZ1017" s="270">
        <v>3.6266232312097371E-2</v>
      </c>
      <c r="BA1017" s="270">
        <v>15.135910038146804</v>
      </c>
      <c r="BB1017" s="270">
        <v>31.245774302405827</v>
      </c>
      <c r="BC1017" s="270">
        <v>34.586573230250799</v>
      </c>
      <c r="BD1017" s="270">
        <v>52.015507509028971</v>
      </c>
      <c r="BE1017" s="270">
        <v>36.551768488769952</v>
      </c>
      <c r="BF1017" s="270">
        <v>159.49455535544533</v>
      </c>
      <c r="BG1017" s="26"/>
    </row>
    <row r="1018" spans="1:59" s="96" customFormat="1" ht="12.75" x14ac:dyDescent="0.2">
      <c r="A1018" s="13">
        <v>1.8</v>
      </c>
      <c r="B1018" s="279">
        <v>920</v>
      </c>
      <c r="C1018" s="408">
        <v>21.152587718435299</v>
      </c>
      <c r="D1018" s="408">
        <v>28.2557687352042</v>
      </c>
      <c r="E1018" s="408"/>
      <c r="F1018" s="408"/>
      <c r="G1018" s="408"/>
      <c r="H1018" s="408"/>
      <c r="I1018" s="408">
        <v>46.483934031790902</v>
      </c>
      <c r="J1018" s="408">
        <v>3.0536992981384699</v>
      </c>
      <c r="K1018" s="408"/>
      <c r="L1018" s="408"/>
      <c r="M1018" s="408"/>
      <c r="N1018" s="408"/>
      <c r="O1018" s="411">
        <v>1.05401021643118</v>
      </c>
      <c r="P1018" s="417">
        <v>7.0796946360180701</v>
      </c>
      <c r="Q1018" s="237">
        <v>70.184002285188058</v>
      </c>
      <c r="R1018" s="237">
        <v>0</v>
      </c>
      <c r="S1018" s="237">
        <v>16.894238132435994</v>
      </c>
      <c r="T1018" s="237">
        <v>1.3038023569265782</v>
      </c>
      <c r="U1018" s="237">
        <v>0.28449543957375095</v>
      </c>
      <c r="V1018" s="237">
        <v>2.2157198017284605</v>
      </c>
      <c r="W1018" s="237">
        <v>5.8385211972874593</v>
      </c>
      <c r="X1018" s="412">
        <v>3.2792207868596637</v>
      </c>
      <c r="Y1018" s="270">
        <v>0.60260132031918789</v>
      </c>
      <c r="Z1018" s="270">
        <v>60.533548365176259</v>
      </c>
      <c r="AA1018" s="270">
        <v>24520.875001334422</v>
      </c>
      <c r="AB1018" s="270">
        <v>263.29045045203304</v>
      </c>
      <c r="AC1018" s="270">
        <v>2.4218458562149312</v>
      </c>
      <c r="AD1018" s="270">
        <v>0.71846488344644799</v>
      </c>
      <c r="AE1018" s="270">
        <v>1.7181102820696825</v>
      </c>
      <c r="AF1018" s="270">
        <v>7.8363036961212315E-2</v>
      </c>
      <c r="AG1018" s="270">
        <v>16.687233786858776</v>
      </c>
      <c r="AH1018" s="270">
        <v>38.801677819388225</v>
      </c>
      <c r="AI1018" s="270">
        <v>4.9664855709981826</v>
      </c>
      <c r="AJ1018" s="270">
        <v>10.73978551984375</v>
      </c>
      <c r="AK1018" s="270">
        <v>574.46474362381878</v>
      </c>
      <c r="AL1018" s="270">
        <v>23.639452093551817</v>
      </c>
      <c r="AM1018" s="270">
        <v>2.682984541868191</v>
      </c>
      <c r="AN1018" s="270">
        <v>112.89870948420715</v>
      </c>
      <c r="AO1018" s="270">
        <v>3.3731860773621358</v>
      </c>
      <c r="AP1018" s="270">
        <v>1307.2481350606674</v>
      </c>
      <c r="AQ1018" s="270">
        <v>0.95044171033779157</v>
      </c>
      <c r="AR1018" s="270">
        <v>1.4104703808708801</v>
      </c>
      <c r="AS1018" s="270">
        <v>0.15932715946154952</v>
      </c>
      <c r="AT1018" s="270">
        <v>0.75196405520221843</v>
      </c>
      <c r="AU1018" s="270">
        <v>3.243819656859352</v>
      </c>
      <c r="AV1018" s="270">
        <v>0.12470409873562299</v>
      </c>
      <c r="AW1018" s="270">
        <v>0.30006118452406333</v>
      </c>
      <c r="AX1018" s="270">
        <v>3.9662409199341671E-2</v>
      </c>
      <c r="AY1018" s="270">
        <v>0.24518235663428917</v>
      </c>
      <c r="AZ1018" s="270">
        <v>3.6156141589702581E-2</v>
      </c>
      <c r="BA1018" s="270">
        <v>15.09086596409462</v>
      </c>
      <c r="BB1018" s="270">
        <v>31.230161811221208</v>
      </c>
      <c r="BC1018" s="270">
        <v>34.401562974228092</v>
      </c>
      <c r="BD1018" s="270">
        <v>52.145107551239633</v>
      </c>
      <c r="BE1018" s="270">
        <v>36.427555695538445</v>
      </c>
      <c r="BF1018" s="270">
        <v>159.35719602044486</v>
      </c>
      <c r="BG1018" s="26"/>
    </row>
    <row r="1019" spans="1:59" s="96" customFormat="1" ht="12.75" x14ac:dyDescent="0.2">
      <c r="A1019" s="13">
        <v>1.85</v>
      </c>
      <c r="B1019" s="279">
        <v>920</v>
      </c>
      <c r="C1019" s="408">
        <v>20.4032349958681</v>
      </c>
      <c r="D1019" s="408">
        <v>28.643606171442801</v>
      </c>
      <c r="E1019" s="408"/>
      <c r="F1019" s="408"/>
      <c r="G1019" s="408"/>
      <c r="H1019" s="408"/>
      <c r="I1019" s="408">
        <v>46.612714316620597</v>
      </c>
      <c r="J1019" s="408">
        <v>3.2864343022896798</v>
      </c>
      <c r="K1019" s="408"/>
      <c r="L1019" s="408"/>
      <c r="M1019" s="408"/>
      <c r="N1019" s="408"/>
      <c r="O1019" s="411">
        <v>1.0540102137788701</v>
      </c>
      <c r="P1019" s="417">
        <v>7.33971171393791</v>
      </c>
      <c r="Q1019" s="237">
        <v>70.236774209395875</v>
      </c>
      <c r="R1019" s="237">
        <v>0</v>
      </c>
      <c r="S1019" s="237">
        <v>16.873649991271009</v>
      </c>
      <c r="T1019" s="237">
        <v>1.2630000068705769</v>
      </c>
      <c r="U1019" s="237">
        <v>0.27320387679527219</v>
      </c>
      <c r="V1019" s="237">
        <v>2.2045923340079385</v>
      </c>
      <c r="W1019" s="237">
        <v>5.7395823666885999</v>
      </c>
      <c r="X1019" s="412">
        <v>3.4091972149707543</v>
      </c>
      <c r="Y1019" s="270">
        <v>0.62460627402222169</v>
      </c>
      <c r="Z1019" s="270">
        <v>62.710107697702057</v>
      </c>
      <c r="AA1019" s="270">
        <v>25411.684857361517</v>
      </c>
      <c r="AB1019" s="270">
        <v>272.83839462567602</v>
      </c>
      <c r="AC1019" s="270">
        <v>2.4934669247574379</v>
      </c>
      <c r="AD1019" s="270">
        <v>0.74174354728373004</v>
      </c>
      <c r="AE1019" s="270">
        <v>1.7248507265204476</v>
      </c>
      <c r="AF1019" s="270">
        <v>7.8638335215412497E-2</v>
      </c>
      <c r="AG1019" s="270">
        <v>17.231869141193307</v>
      </c>
      <c r="AH1019" s="270">
        <v>39.877539604143692</v>
      </c>
      <c r="AI1019" s="270">
        <v>5.0772168634389372</v>
      </c>
      <c r="AJ1019" s="270">
        <v>11.090786408494294</v>
      </c>
      <c r="AK1019" s="270">
        <v>593.43402121091674</v>
      </c>
      <c r="AL1019" s="270">
        <v>24.108828484440476</v>
      </c>
      <c r="AM1019" s="270">
        <v>2.6961683724402783</v>
      </c>
      <c r="AN1019" s="270">
        <v>114.21252474357233</v>
      </c>
      <c r="AO1019" s="270">
        <v>3.4115355253674795</v>
      </c>
      <c r="AP1019" s="270">
        <v>1307.8654228344049</v>
      </c>
      <c r="AQ1019" s="270">
        <v>0.95434564678908784</v>
      </c>
      <c r="AR1019" s="270">
        <v>1.4102648480975999</v>
      </c>
      <c r="AS1019" s="270">
        <v>0.15914725328080398</v>
      </c>
      <c r="AT1019" s="270">
        <v>0.7507133544449659</v>
      </c>
      <c r="AU1019" s="270">
        <v>3.2377499718563367</v>
      </c>
      <c r="AV1019" s="270">
        <v>0.12446175811137832</v>
      </c>
      <c r="AW1019" s="270">
        <v>0.29943161616672082</v>
      </c>
      <c r="AX1019" s="270">
        <v>3.9575955361077851E-2</v>
      </c>
      <c r="AY1019" s="270">
        <v>0.2446384498088392</v>
      </c>
      <c r="AZ1019" s="270">
        <v>3.6075404418823946E-2</v>
      </c>
      <c r="BA1019" s="270">
        <v>15.058064904055119</v>
      </c>
      <c r="BB1019" s="270">
        <v>31.213706702607031</v>
      </c>
      <c r="BC1019" s="270">
        <v>34.162518513679025</v>
      </c>
      <c r="BD1019" s="270">
        <v>52.273723522453594</v>
      </c>
      <c r="BE1019" s="270">
        <v>36.290683033460198</v>
      </c>
      <c r="BF1019" s="270">
        <v>159.29019439166589</v>
      </c>
      <c r="BG1019" s="26"/>
    </row>
    <row r="1020" spans="1:59" s="96" customFormat="1" ht="12.75" x14ac:dyDescent="0.2">
      <c r="A1020" s="13">
        <v>1.9</v>
      </c>
      <c r="B1020" s="279">
        <v>920</v>
      </c>
      <c r="C1020" s="408">
        <v>19.7021107793482</v>
      </c>
      <c r="D1020" s="408">
        <v>28.9752784774753</v>
      </c>
      <c r="E1020" s="408"/>
      <c r="F1020" s="408"/>
      <c r="G1020" s="408"/>
      <c r="H1020" s="408"/>
      <c r="I1020" s="408">
        <v>46.753603987360798</v>
      </c>
      <c r="J1020" s="408">
        <v>3.5149965327677601</v>
      </c>
      <c r="K1020" s="408"/>
      <c r="L1020" s="408"/>
      <c r="M1020" s="408"/>
      <c r="N1020" s="408"/>
      <c r="O1020" s="411">
        <v>1.0540102230480399</v>
      </c>
      <c r="P1020" s="417">
        <v>7.6009043465891297</v>
      </c>
      <c r="Q1020" s="237">
        <v>70.282799848625245</v>
      </c>
      <c r="R1020" s="237">
        <v>0</v>
      </c>
      <c r="S1020" s="237">
        <v>16.857315686210512</v>
      </c>
      <c r="T1020" s="237">
        <v>1.2232889584307141</v>
      </c>
      <c r="U1020" s="237">
        <v>0.26034046214720596</v>
      </c>
      <c r="V1020" s="237">
        <v>2.1782991571675185</v>
      </c>
      <c r="W1020" s="237">
        <v>5.6574582614657949</v>
      </c>
      <c r="X1020" s="412">
        <v>3.5404976259530145</v>
      </c>
      <c r="Y1020" s="270">
        <v>0.64670432011498791</v>
      </c>
      <c r="Z1020" s="270">
        <v>64.894217349016401</v>
      </c>
      <c r="AA1020" s="270">
        <v>26305.959591657389</v>
      </c>
      <c r="AB1020" s="270">
        <v>282.42346885050955</v>
      </c>
      <c r="AC1020" s="270">
        <v>2.5647641818847635</v>
      </c>
      <c r="AD1020" s="270">
        <v>0.76495040131425729</v>
      </c>
      <c r="AE1020" s="270">
        <v>1.7311999125315656</v>
      </c>
      <c r="AF1020" s="270">
        <v>7.8897382273869526E-2</v>
      </c>
      <c r="AG1020" s="270">
        <v>17.774905005665111</v>
      </c>
      <c r="AH1020" s="270">
        <v>40.939963118356715</v>
      </c>
      <c r="AI1020" s="270">
        <v>5.1854844539150218</v>
      </c>
      <c r="AJ1020" s="270">
        <v>11.440645432903622</v>
      </c>
      <c r="AK1020" s="270">
        <v>612.37036757990893</v>
      </c>
      <c r="AL1020" s="270">
        <v>24.564503095538498</v>
      </c>
      <c r="AM1020" s="270">
        <v>2.7080149991593272</v>
      </c>
      <c r="AN1020" s="270">
        <v>115.4546107189603</v>
      </c>
      <c r="AO1020" s="270">
        <v>3.4480661991691179</v>
      </c>
      <c r="AP1020" s="270">
        <v>1308.3377196462759</v>
      </c>
      <c r="AQ1020" s="270">
        <v>0.95783157926414275</v>
      </c>
      <c r="AR1020" s="270">
        <v>1.4096054085124927</v>
      </c>
      <c r="AS1020" s="270">
        <v>0.15892213246855041</v>
      </c>
      <c r="AT1020" s="270">
        <v>0.74926377182595072</v>
      </c>
      <c r="AU1020" s="270">
        <v>3.2308439870608057</v>
      </c>
      <c r="AV1020" s="270">
        <v>0.12418754019983481</v>
      </c>
      <c r="AW1020" s="270">
        <v>0.29872651918088322</v>
      </c>
      <c r="AX1020" s="270">
        <v>3.9479569370602138E-2</v>
      </c>
      <c r="AY1020" s="270">
        <v>0.24403314346100285</v>
      </c>
      <c r="AZ1020" s="270">
        <v>3.5985585508654674E-2</v>
      </c>
      <c r="BA1020" s="270">
        <v>15.021428858179629</v>
      </c>
      <c r="BB1020" s="270">
        <v>31.199402892739851</v>
      </c>
      <c r="BC1020" s="270">
        <v>33.963906348040062</v>
      </c>
      <c r="BD1020" s="270">
        <v>52.400462952842588</v>
      </c>
      <c r="BE1020" s="270">
        <v>36.167901101925004</v>
      </c>
      <c r="BF1020" s="270">
        <v>159.19741652056879</v>
      </c>
      <c r="BG1020" s="26"/>
    </row>
    <row r="1021" spans="1:59" s="96" customFormat="1" ht="12.75" x14ac:dyDescent="0.2">
      <c r="A1021" s="13">
        <v>1.95</v>
      </c>
      <c r="B1021" s="279">
        <v>920</v>
      </c>
      <c r="C1021" s="408">
        <v>19.051227854461601</v>
      </c>
      <c r="D1021" s="408">
        <v>29.3196897319194</v>
      </c>
      <c r="E1021" s="408"/>
      <c r="F1021" s="408"/>
      <c r="G1021" s="408"/>
      <c r="H1021" s="408"/>
      <c r="I1021" s="408">
        <v>46.858575251557198</v>
      </c>
      <c r="J1021" s="408">
        <v>3.7164969509470298</v>
      </c>
      <c r="K1021" s="408"/>
      <c r="L1021" s="408"/>
      <c r="M1021" s="408"/>
      <c r="N1021" s="408"/>
      <c r="O1021" s="411">
        <v>1.05401021111477</v>
      </c>
      <c r="P1021" s="417">
        <v>7.8605881363319101</v>
      </c>
      <c r="Q1021" s="237">
        <v>70.326805479246204</v>
      </c>
      <c r="R1021" s="237">
        <v>0</v>
      </c>
      <c r="S1021" s="237">
        <v>16.827532658860779</v>
      </c>
      <c r="T1021" s="237">
        <v>1.2010934439669019</v>
      </c>
      <c r="U1021" s="237">
        <v>0.25350372668190169</v>
      </c>
      <c r="V1021" s="237">
        <v>2.1716797828501244</v>
      </c>
      <c r="W1021" s="237">
        <v>5.5476070227003795</v>
      </c>
      <c r="X1021" s="412">
        <v>3.6717778856936847</v>
      </c>
      <c r="Y1021" s="270">
        <v>0.66866272913393798</v>
      </c>
      <c r="Z1021" s="270">
        <v>67.061344233191363</v>
      </c>
      <c r="AA1021" s="270">
        <v>27194.238934023972</v>
      </c>
      <c r="AB1021" s="270">
        <v>291.94165703260927</v>
      </c>
      <c r="AC1021" s="270">
        <v>2.6342825597500665</v>
      </c>
      <c r="AD1021" s="270">
        <v>0.7878126961235179</v>
      </c>
      <c r="AE1021" s="270">
        <v>1.7371433351136767</v>
      </c>
      <c r="AF1021" s="270">
        <v>7.9139801162345563E-2</v>
      </c>
      <c r="AG1021" s="270">
        <v>18.310327566539641</v>
      </c>
      <c r="AH1021" s="270">
        <v>41.978060607761826</v>
      </c>
      <c r="AI1021" s="270">
        <v>5.2901454134949981</v>
      </c>
      <c r="AJ1021" s="270">
        <v>11.78579986076482</v>
      </c>
      <c r="AK1021" s="270">
        <v>631.04406284870856</v>
      </c>
      <c r="AL1021" s="270">
        <v>25.004386607553464</v>
      </c>
      <c r="AM1021" s="270">
        <v>2.7199030212007704</v>
      </c>
      <c r="AN1021" s="270">
        <v>116.65253500971491</v>
      </c>
      <c r="AO1021" s="270">
        <v>3.4829195707013674</v>
      </c>
      <c r="AP1021" s="270">
        <v>1308.9143594181858</v>
      </c>
      <c r="AQ1021" s="270">
        <v>0.96134999616199901</v>
      </c>
      <c r="AR1021" s="270">
        <v>1.4095916550742706</v>
      </c>
      <c r="AS1021" s="270">
        <v>0.15878649109208104</v>
      </c>
      <c r="AT1021" s="270">
        <v>0.74828248342609771</v>
      </c>
      <c r="AU1021" s="270">
        <v>3.2260407193810239</v>
      </c>
      <c r="AV1021" s="270">
        <v>0.12399528990409894</v>
      </c>
      <c r="AW1021" s="270">
        <v>0.29822483205445766</v>
      </c>
      <c r="AX1021" s="270">
        <v>3.9410542798797188E-2</v>
      </c>
      <c r="AY1021" s="270">
        <v>0.2435985464335326</v>
      </c>
      <c r="AZ1021" s="270">
        <v>3.5921063734375966E-2</v>
      </c>
      <c r="BA1021" s="270">
        <v>14.995258553424723</v>
      </c>
      <c r="BB1021" s="270">
        <v>31.185659733399653</v>
      </c>
      <c r="BC1021" s="270">
        <v>33.756372005756447</v>
      </c>
      <c r="BD1021" s="270">
        <v>52.512908409380294</v>
      </c>
      <c r="BE1021" s="270">
        <v>36.050477871329797</v>
      </c>
      <c r="BF1021" s="270">
        <v>159.15174495587675</v>
      </c>
      <c r="BG1021" s="26"/>
    </row>
    <row r="1022" spans="1:59" s="96" customFormat="1" ht="12.75" x14ac:dyDescent="0.2">
      <c r="A1022" s="13">
        <v>2</v>
      </c>
      <c r="B1022" s="279">
        <v>920</v>
      </c>
      <c r="C1022" s="408">
        <v>18.400346700505601</v>
      </c>
      <c r="D1022" s="408">
        <v>29.6641008484163</v>
      </c>
      <c r="E1022" s="408"/>
      <c r="F1022" s="408"/>
      <c r="G1022" s="408"/>
      <c r="H1022" s="408"/>
      <c r="I1022" s="408">
        <v>46.963544786120799</v>
      </c>
      <c r="J1022" s="408">
        <v>3.9179974443199099</v>
      </c>
      <c r="K1022" s="408"/>
      <c r="L1022" s="408"/>
      <c r="M1022" s="408"/>
      <c r="N1022" s="408"/>
      <c r="O1022" s="411">
        <v>1.05401022063738</v>
      </c>
      <c r="P1022" s="417">
        <v>8.1386429447183399</v>
      </c>
      <c r="Q1022" s="237">
        <v>70.374205100447426</v>
      </c>
      <c r="R1022" s="237">
        <v>0</v>
      </c>
      <c r="S1022" s="237">
        <v>16.795453137616185</v>
      </c>
      <c r="T1022" s="237">
        <v>1.1771884795110434</v>
      </c>
      <c r="U1022" s="237">
        <v>0.24614045256782421</v>
      </c>
      <c r="V1022" s="237">
        <v>2.1645502662643579</v>
      </c>
      <c r="W1022" s="237">
        <v>5.4292945243622084</v>
      </c>
      <c r="X1022" s="412">
        <v>3.8131680392309573</v>
      </c>
      <c r="Y1022" s="270">
        <v>0.69216464893503327</v>
      </c>
      <c r="Z1022" s="270">
        <v>69.378206535629332</v>
      </c>
      <c r="AA1022" s="270">
        <v>28144.601530715143</v>
      </c>
      <c r="AB1022" s="270">
        <v>302.12375310550811</v>
      </c>
      <c r="AC1022" s="270">
        <v>2.7076743332126285</v>
      </c>
      <c r="AD1022" s="270">
        <v>0.8120836089438862</v>
      </c>
      <c r="AE1022" s="270">
        <v>1.7431276598356134</v>
      </c>
      <c r="AF1022" s="270">
        <v>7.9383712282576513E-2</v>
      </c>
      <c r="AG1022" s="270">
        <v>18.879006776538954</v>
      </c>
      <c r="AH1022" s="270">
        <v>43.070170008996662</v>
      </c>
      <c r="AI1022" s="270">
        <v>5.3991179601561594</v>
      </c>
      <c r="AJ1022" s="270">
        <v>12.152427149192322</v>
      </c>
      <c r="AK1022" s="270">
        <v>650.89239960198051</v>
      </c>
      <c r="AL1022" s="270">
        <v>25.460310533693345</v>
      </c>
      <c r="AM1022" s="270">
        <v>2.7318959004042518</v>
      </c>
      <c r="AN1022" s="270">
        <v>117.87557648719573</v>
      </c>
      <c r="AO1022" s="270">
        <v>3.5184846620270802</v>
      </c>
      <c r="AP1022" s="270">
        <v>1309.4914974539554</v>
      </c>
      <c r="AQ1022" s="270">
        <v>0.96489436585713506</v>
      </c>
      <c r="AR1022" s="270">
        <v>1.4095779382500244</v>
      </c>
      <c r="AS1022" s="270">
        <v>0.15865108574065506</v>
      </c>
      <c r="AT1022" s="270">
        <v>0.74730378562759259</v>
      </c>
      <c r="AU1022" s="270">
        <v>3.2212518171387017</v>
      </c>
      <c r="AV1022" s="270">
        <v>0.12380363798165538</v>
      </c>
      <c r="AW1022" s="270">
        <v>0.29772483716402759</v>
      </c>
      <c r="AX1022" s="270">
        <v>3.9341758513365473E-2</v>
      </c>
      <c r="AY1022" s="270">
        <v>0.24316550289247005</v>
      </c>
      <c r="AZ1022" s="270">
        <v>3.5856774147053974E-2</v>
      </c>
      <c r="BA1022" s="270">
        <v>14.969179787020636</v>
      </c>
      <c r="BB1022" s="270">
        <v>31.17192905389674</v>
      </c>
      <c r="BC1022" s="270">
        <v>33.551358661717188</v>
      </c>
      <c r="BD1022" s="270">
        <v>52.62583754725383</v>
      </c>
      <c r="BE1022" s="270">
        <v>35.933815247101023</v>
      </c>
      <c r="BF1022" s="270">
        <v>159.10610289970367</v>
      </c>
      <c r="BG1022" s="26"/>
    </row>
    <row r="1023" spans="1:59" s="96" customFormat="1" ht="12.75" x14ac:dyDescent="0.2">
      <c r="A1023" s="13">
        <v>2.0499999999999998</v>
      </c>
      <c r="B1023" s="279">
        <v>920</v>
      </c>
      <c r="C1023" s="408">
        <v>17.7494643696098</v>
      </c>
      <c r="D1023" s="408">
        <v>30.0085113286001</v>
      </c>
      <c r="E1023" s="408"/>
      <c r="F1023" s="408"/>
      <c r="G1023" s="408"/>
      <c r="H1023" s="408"/>
      <c r="I1023" s="408">
        <v>47.068516163223698</v>
      </c>
      <c r="J1023" s="408">
        <v>4.1194979151148603</v>
      </c>
      <c r="K1023" s="408"/>
      <c r="L1023" s="408"/>
      <c r="M1023" s="408"/>
      <c r="N1023" s="408"/>
      <c r="O1023" s="411">
        <v>1.05401022345164</v>
      </c>
      <c r="P1023" s="417">
        <v>8.4370912019778608</v>
      </c>
      <c r="Q1023" s="237">
        <v>70.425396953380186</v>
      </c>
      <c r="R1023" s="237">
        <v>0</v>
      </c>
      <c r="S1023" s="237">
        <v>16.760807402101989</v>
      </c>
      <c r="T1023" s="237">
        <v>1.1513687727712203</v>
      </c>
      <c r="U1023" s="237">
        <v>0.23818741474486105</v>
      </c>
      <c r="V1023" s="237">
        <v>2.156850057677163</v>
      </c>
      <c r="W1023" s="237">
        <v>5.3015058185678487</v>
      </c>
      <c r="X1023" s="412">
        <v>3.965883580756739</v>
      </c>
      <c r="Y1023" s="270">
        <v>0.71737887212056295</v>
      </c>
      <c r="Z1023" s="270">
        <v>71.860890009928951</v>
      </c>
      <c r="AA1023" s="270">
        <v>29163.796503522146</v>
      </c>
      <c r="AB1023" s="270">
        <v>313.04178146675486</v>
      </c>
      <c r="AC1023" s="270">
        <v>2.785272890661826</v>
      </c>
      <c r="AD1023" s="270">
        <v>0.83789758237971546</v>
      </c>
      <c r="AE1023" s="270">
        <v>1.7491533785032665</v>
      </c>
      <c r="AF1023" s="270">
        <v>7.9629132391826146E-2</v>
      </c>
      <c r="AG1023" s="270">
        <v>19.484143249113423</v>
      </c>
      <c r="AH1023" s="270">
        <v>44.220624358818377</v>
      </c>
      <c r="AI1023" s="270">
        <v>5.5126746069742376</v>
      </c>
      <c r="AJ1023" s="270">
        <v>12.542597235518519</v>
      </c>
      <c r="AK1023" s="270">
        <v>672.02990972535667</v>
      </c>
      <c r="AL1023" s="270">
        <v>25.9331703540498</v>
      </c>
      <c r="AM1023" s="270">
        <v>2.7439949703404278</v>
      </c>
      <c r="AN1023" s="270">
        <v>119.12453630002764</v>
      </c>
      <c r="AO1023" s="270">
        <v>3.5547836159997939</v>
      </c>
      <c r="AP1023" s="270">
        <v>1310.0691411175344</v>
      </c>
      <c r="AQ1023" s="270">
        <v>0.96846495359074802</v>
      </c>
      <c r="AR1023" s="270">
        <v>1.409564180905351</v>
      </c>
      <c r="AS1023" s="270">
        <v>0.15851590602369947</v>
      </c>
      <c r="AT1023" s="270">
        <v>0.7463276191596051</v>
      </c>
      <c r="AU1023" s="270">
        <v>3.2164769993305984</v>
      </c>
      <c r="AV1023" s="270">
        <v>0.12361257324355066</v>
      </c>
      <c r="AW1023" s="270">
        <v>0.29722650536278139</v>
      </c>
      <c r="AX1023" s="270">
        <v>3.9273212488123099E-2</v>
      </c>
      <c r="AY1023" s="270">
        <v>0.24273398740447236</v>
      </c>
      <c r="AZ1023" s="270">
        <v>3.5792712962969438E-2</v>
      </c>
      <c r="BA1023" s="270">
        <v>14.943191027950462</v>
      </c>
      <c r="BB1023" s="270">
        <v>31.158210147725555</v>
      </c>
      <c r="BC1023" s="270">
        <v>33.348820872941296</v>
      </c>
      <c r="BD1023" s="270">
        <v>52.739253421863289</v>
      </c>
      <c r="BE1023" s="270">
        <v>35.817904844342578</v>
      </c>
      <c r="BF1023" s="270">
        <v>159.06048354487928</v>
      </c>
      <c r="BG1023" s="26"/>
    </row>
    <row r="1024" spans="1:59" s="96" customFormat="1" ht="12.75" x14ac:dyDescent="0.2">
      <c r="A1024" s="13">
        <v>2.1</v>
      </c>
      <c r="B1024" s="279">
        <v>920</v>
      </c>
      <c r="C1024" s="408">
        <v>16.9994214397048</v>
      </c>
      <c r="D1024" s="408">
        <v>30.3776658270605</v>
      </c>
      <c r="E1024" s="408"/>
      <c r="F1024" s="408"/>
      <c r="G1024" s="408"/>
      <c r="H1024" s="408"/>
      <c r="I1024" s="408">
        <v>47.219369635282</v>
      </c>
      <c r="J1024" s="408">
        <v>4.3495328796533697</v>
      </c>
      <c r="K1024" s="408"/>
      <c r="L1024" s="408"/>
      <c r="M1024" s="408"/>
      <c r="N1024" s="408"/>
      <c r="O1024" s="411">
        <v>1.05401021829944</v>
      </c>
      <c r="P1024" s="417">
        <v>8.8093499102614103</v>
      </c>
      <c r="Q1024" s="237">
        <v>70.541239007042265</v>
      </c>
      <c r="R1024" s="237">
        <v>0</v>
      </c>
      <c r="S1024" s="237">
        <v>16.747898796256166</v>
      </c>
      <c r="T1024" s="237">
        <v>1.0408515897047412</v>
      </c>
      <c r="U1024" s="237">
        <v>0.21305169541608421</v>
      </c>
      <c r="V1024" s="237">
        <v>2.117781409743809</v>
      </c>
      <c r="W1024" s="237">
        <v>5.1814086328700233</v>
      </c>
      <c r="X1024" s="412">
        <v>4.1577688689669143</v>
      </c>
      <c r="Y1024" s="270">
        <v>0.74881540576490901</v>
      </c>
      <c r="Z1024" s="270">
        <v>74.952741715266527</v>
      </c>
      <c r="AA1024" s="270">
        <v>30433.91375629096</v>
      </c>
      <c r="AB1024" s="270">
        <v>326.64719031959817</v>
      </c>
      <c r="AC1024" s="270">
        <v>2.8807672161194597</v>
      </c>
      <c r="AD1024" s="270">
        <v>0.86976448614899293</v>
      </c>
      <c r="AE1024" s="270">
        <v>1.7561395113514555</v>
      </c>
      <c r="AF1024" s="270">
        <v>7.9913198217620746E-2</v>
      </c>
      <c r="AG1024" s="270">
        <v>20.231360951929574</v>
      </c>
      <c r="AH1024" s="270">
        <v>45.623460254331825</v>
      </c>
      <c r="AI1024" s="270">
        <v>5.6493430199837196</v>
      </c>
      <c r="AJ1024" s="270">
        <v>13.024237493488078</v>
      </c>
      <c r="AK1024" s="270">
        <v>698.16818672239754</v>
      </c>
      <c r="AL1024" s="270">
        <v>26.497379543265588</v>
      </c>
      <c r="AM1024" s="270">
        <v>2.7570104600725509</v>
      </c>
      <c r="AN1024" s="270">
        <v>120.56748645314005</v>
      </c>
      <c r="AO1024" s="270">
        <v>3.5970522067224469</v>
      </c>
      <c r="AP1024" s="270">
        <v>1310.5566480024997</v>
      </c>
      <c r="AQ1024" s="270">
        <v>0.97225695545254598</v>
      </c>
      <c r="AR1024" s="270">
        <v>1.4088229271820398</v>
      </c>
      <c r="AS1024" s="270">
        <v>0.15827375069897173</v>
      </c>
      <c r="AT1024" s="270">
        <v>0.74478262242186932</v>
      </c>
      <c r="AU1024" s="270">
        <v>3.2091386999948042</v>
      </c>
      <c r="AV1024" s="270">
        <v>0.12332148223107782</v>
      </c>
      <c r="AW1024" s="270">
        <v>0.29647963897257312</v>
      </c>
      <c r="AX1024" s="270">
        <v>3.9171237206454913E-2</v>
      </c>
      <c r="AY1024" s="270">
        <v>0.24209397605346286</v>
      </c>
      <c r="AZ1024" s="270">
        <v>3.5697774568695703E-2</v>
      </c>
      <c r="BA1024" s="270">
        <v>14.904443584339809</v>
      </c>
      <c r="BB1024" s="270">
        <v>31.138683575241501</v>
      </c>
      <c r="BC1024" s="270">
        <v>33.135260725688596</v>
      </c>
      <c r="BD1024" s="270">
        <v>52.869234974061499</v>
      </c>
      <c r="BE1024" s="270">
        <v>35.683844936873385</v>
      </c>
      <c r="BF1024" s="270">
        <v>158.9504522403688</v>
      </c>
      <c r="BG1024" s="26"/>
    </row>
    <row r="1025" spans="1:59" s="96" customFormat="1" ht="12.75" x14ac:dyDescent="0.2">
      <c r="A1025" s="13">
        <v>2.15</v>
      </c>
      <c r="B1025" s="279">
        <v>920</v>
      </c>
      <c r="C1025" s="408">
        <v>16.4096879179579</v>
      </c>
      <c r="D1025" s="408">
        <v>30.708314371113499</v>
      </c>
      <c r="E1025" s="408"/>
      <c r="F1025" s="408"/>
      <c r="G1025" s="408"/>
      <c r="H1025" s="408"/>
      <c r="I1025" s="408">
        <v>47.303777191401998</v>
      </c>
      <c r="J1025" s="408">
        <v>4.5242102993636104</v>
      </c>
      <c r="K1025" s="408"/>
      <c r="L1025" s="408"/>
      <c r="M1025" s="408"/>
      <c r="N1025" s="408"/>
      <c r="O1025" s="411">
        <v>1.0540102201629999</v>
      </c>
      <c r="P1025" s="417">
        <v>9.1259423933659605</v>
      </c>
      <c r="Q1025" s="237">
        <v>70.599879729079348</v>
      </c>
      <c r="R1025" s="237">
        <v>0</v>
      </c>
      <c r="S1025" s="237">
        <v>16.688614279697987</v>
      </c>
      <c r="T1025" s="237">
        <v>1.0343928671756475</v>
      </c>
      <c r="U1025" s="237">
        <v>0.20993705861382683</v>
      </c>
      <c r="V1025" s="237">
        <v>2.1250337345620682</v>
      </c>
      <c r="W1025" s="237">
        <v>5.0199456097282447</v>
      </c>
      <c r="X1025" s="412">
        <v>4.3221967211428831</v>
      </c>
      <c r="Y1025" s="270">
        <v>0.77553196574197381</v>
      </c>
      <c r="Z1025" s="270">
        <v>77.575379446517417</v>
      </c>
      <c r="AA1025" s="270">
        <v>31512.793119933332</v>
      </c>
      <c r="AB1025" s="270">
        <v>338.19989015986988</v>
      </c>
      <c r="AC1025" s="270">
        <v>2.9599979355802009</v>
      </c>
      <c r="AD1025" s="270">
        <v>0.89655243531461692</v>
      </c>
      <c r="AE1025" s="270">
        <v>1.7616821086253716</v>
      </c>
      <c r="AF1025" s="270">
        <v>8.0138608924298499E-2</v>
      </c>
      <c r="AG1025" s="270">
        <v>20.860176540984082</v>
      </c>
      <c r="AH1025" s="270">
        <v>46.79131571735401</v>
      </c>
      <c r="AI1025" s="270">
        <v>5.7617487552806814</v>
      </c>
      <c r="AJ1025" s="270">
        <v>13.429868328747151</v>
      </c>
      <c r="AK1025" s="270">
        <v>720.16746725589633</v>
      </c>
      <c r="AL1025" s="270">
        <v>26.961148090557781</v>
      </c>
      <c r="AM1025" s="270">
        <v>2.7684863005018032</v>
      </c>
      <c r="AN1025" s="270">
        <v>121.75865052595381</v>
      </c>
      <c r="AO1025" s="270">
        <v>3.6314534347955161</v>
      </c>
      <c r="AP1025" s="270">
        <v>1311.133712435575</v>
      </c>
      <c r="AQ1025" s="270">
        <v>0.97563978880048485</v>
      </c>
      <c r="AR1025" s="270">
        <v>1.4090501628342786</v>
      </c>
      <c r="AS1025" s="270">
        <v>0.1581810976777539</v>
      </c>
      <c r="AT1025" s="270">
        <v>0.74404878892481841</v>
      </c>
      <c r="AU1025" s="270">
        <v>3.2054820994702342</v>
      </c>
      <c r="AV1025" s="270">
        <v>0.12317439356237513</v>
      </c>
      <c r="AW1025" s="270">
        <v>0.29609237622373702</v>
      </c>
      <c r="AX1025" s="270">
        <v>3.9117757031976806E-2</v>
      </c>
      <c r="AY1025" s="270">
        <v>0.24175680351096709</v>
      </c>
      <c r="AZ1025" s="270">
        <v>3.5647708055158961E-2</v>
      </c>
      <c r="BA1025" s="270">
        <v>14.884205184832776</v>
      </c>
      <c r="BB1025" s="270">
        <v>31.125062837369608</v>
      </c>
      <c r="BC1025" s="270">
        <v>32.943556646756107</v>
      </c>
      <c r="BD1025" s="270">
        <v>52.968563552053119</v>
      </c>
      <c r="BE1025" s="270">
        <v>35.57709981329446</v>
      </c>
      <c r="BF1025" s="270">
        <v>158.92329190706664</v>
      </c>
      <c r="BG1025" s="26"/>
    </row>
    <row r="1026" spans="1:59" s="96" customFormat="1" ht="12.75" x14ac:dyDescent="0.2">
      <c r="A1026" s="13">
        <v>2.2000000000000002</v>
      </c>
      <c r="B1026" s="279">
        <v>920</v>
      </c>
      <c r="C1026" s="408">
        <v>15.819954300072</v>
      </c>
      <c r="D1026" s="408">
        <v>31.038962134883501</v>
      </c>
      <c r="E1026" s="408"/>
      <c r="F1026" s="408"/>
      <c r="G1026" s="408"/>
      <c r="H1026" s="408"/>
      <c r="I1026" s="408">
        <v>47.388185593403797</v>
      </c>
      <c r="J1026" s="408">
        <v>4.6988877441319703</v>
      </c>
      <c r="K1026" s="408"/>
      <c r="L1026" s="408"/>
      <c r="M1026" s="408"/>
      <c r="N1026" s="408"/>
      <c r="O1026" s="411">
        <v>1.0540102275087899</v>
      </c>
      <c r="P1026" s="417">
        <v>9.4661369176112409</v>
      </c>
      <c r="Q1026" s="237">
        <v>70.663350669982592</v>
      </c>
      <c r="R1026" s="237">
        <v>0</v>
      </c>
      <c r="S1026" s="237">
        <v>16.62444638595419</v>
      </c>
      <c r="T1026" s="237">
        <v>1.027402215550127</v>
      </c>
      <c r="U1026" s="237">
        <v>0.2065659289339038</v>
      </c>
      <c r="V1026" s="237">
        <v>2.1328833833031546</v>
      </c>
      <c r="W1026" s="237">
        <v>4.8451856597917509</v>
      </c>
      <c r="X1026" s="412">
        <v>4.5001657564842761</v>
      </c>
      <c r="Y1026" s="270">
        <v>0.8042254749125417</v>
      </c>
      <c r="Z1026" s="270">
        <v>80.388207620274855</v>
      </c>
      <c r="AA1026" s="270">
        <v>32670.976333337279</v>
      </c>
      <c r="AB1026" s="270">
        <v>350.5997341032533</v>
      </c>
      <c r="AC1026" s="270">
        <v>3.0437101556985233</v>
      </c>
      <c r="AD1026" s="270">
        <v>0.92504291433639374</v>
      </c>
      <c r="AE1026" s="270">
        <v>1.7672597952895714</v>
      </c>
      <c r="AF1026" s="270">
        <v>8.0365294501554052E-2</v>
      </c>
      <c r="AG1026" s="270">
        <v>21.529334865282131</v>
      </c>
      <c r="AH1026" s="270">
        <v>48.020530826467912</v>
      </c>
      <c r="AI1026" s="270">
        <v>5.8787184165572057</v>
      </c>
      <c r="AJ1026" s="270">
        <v>13.861577604635565</v>
      </c>
      <c r="AK1026" s="270">
        <v>743.59825351023642</v>
      </c>
      <c r="AL1026" s="270">
        <v>27.441439988536889</v>
      </c>
      <c r="AM1026" s="270">
        <v>2.780058047186464</v>
      </c>
      <c r="AN1026" s="270">
        <v>122.97358530798097</v>
      </c>
      <c r="AO1026" s="270">
        <v>3.6665190140053121</v>
      </c>
      <c r="AP1026" s="270">
        <v>1311.7112758516698</v>
      </c>
      <c r="AQ1026" s="270">
        <v>0.9790462352743865</v>
      </c>
      <c r="AR1026" s="270">
        <v>1.4092774517848849</v>
      </c>
      <c r="AS1026" s="270">
        <v>0.15808855066214902</v>
      </c>
      <c r="AT1026" s="270">
        <v>0.74331638829062363</v>
      </c>
      <c r="AU1026" s="270">
        <v>3.2018337706073359</v>
      </c>
      <c r="AV1026" s="270">
        <v>0.12302765334677716</v>
      </c>
      <c r="AW1026" s="270">
        <v>0.2957061189580979</v>
      </c>
      <c r="AX1026" s="270">
        <v>3.9064422039049314E-2</v>
      </c>
      <c r="AY1026" s="270">
        <v>0.24142056479708765</v>
      </c>
      <c r="AZ1026" s="270">
        <v>3.5597781183511895E-2</v>
      </c>
      <c r="BA1026" s="270">
        <v>14.864021423931488</v>
      </c>
      <c r="BB1026" s="270">
        <v>31.111453922690956</v>
      </c>
      <c r="BC1026" s="270">
        <v>32.754058490748626</v>
      </c>
      <c r="BD1026" s="270">
        <v>53.068266075746756</v>
      </c>
      <c r="BE1026" s="270">
        <v>35.47099139244002</v>
      </c>
      <c r="BF1026" s="270">
        <v>158.89613929727878</v>
      </c>
      <c r="BG1026" s="26"/>
    </row>
    <row r="1027" spans="1:59" s="96" customFormat="1" ht="12.75" x14ac:dyDescent="0.2">
      <c r="A1027" s="13">
        <v>2.25</v>
      </c>
      <c r="B1027" s="279">
        <v>920</v>
      </c>
      <c r="C1027" s="408">
        <v>15.2302211278272</v>
      </c>
      <c r="D1027" s="408">
        <v>31.369609605195102</v>
      </c>
      <c r="E1027" s="408"/>
      <c r="F1027" s="408"/>
      <c r="G1027" s="408"/>
      <c r="H1027" s="408"/>
      <c r="I1027" s="408">
        <v>47.472593899471299</v>
      </c>
      <c r="J1027" s="408">
        <v>4.8735651430865197</v>
      </c>
      <c r="K1027" s="408"/>
      <c r="L1027" s="408"/>
      <c r="M1027" s="408"/>
      <c r="N1027" s="408"/>
      <c r="O1027" s="411">
        <v>1.0540102244198299</v>
      </c>
      <c r="P1027" s="417">
        <v>9.8326774130918597</v>
      </c>
      <c r="Q1027" s="237">
        <v>70.732273184592316</v>
      </c>
      <c r="R1027" s="237">
        <v>0</v>
      </c>
      <c r="S1027" s="237">
        <v>16.554767487848554</v>
      </c>
      <c r="T1027" s="237">
        <v>1.0198111724983592</v>
      </c>
      <c r="U1027" s="237">
        <v>0.20290526216439417</v>
      </c>
      <c r="V1027" s="237">
        <v>2.1414069415543668</v>
      </c>
      <c r="W1027" s="237">
        <v>4.6554160821329509</v>
      </c>
      <c r="X1027" s="412">
        <v>4.6934198692090527</v>
      </c>
      <c r="Y1027" s="270">
        <v>0.83512376722439086</v>
      </c>
      <c r="Z1027" s="270">
        <v>83.412690256294894</v>
      </c>
      <c r="AA1027" s="270">
        <v>33917.539764867113</v>
      </c>
      <c r="AB1027" s="270">
        <v>363.94343565337022</v>
      </c>
      <c r="AC1027" s="270">
        <v>3.1322950755694472</v>
      </c>
      <c r="AD1027" s="270">
        <v>0.95540352994174715</v>
      </c>
      <c r="AE1027" s="270">
        <v>1.7728729249747561</v>
      </c>
      <c r="AF1027" s="270">
        <v>8.0593266701595848E-2</v>
      </c>
      <c r="AG1027" s="270">
        <v>22.242846303681382</v>
      </c>
      <c r="AH1027" s="270">
        <v>49.316070672169602</v>
      </c>
      <c r="AI1027" s="270">
        <v>6.0005356166740613</v>
      </c>
      <c r="AJ1027" s="270">
        <v>14.321963337471093</v>
      </c>
      <c r="AK1027" s="270">
        <v>768.60494352335922</v>
      </c>
      <c r="AL1027" s="270">
        <v>27.939153935827214</v>
      </c>
      <c r="AM1027" s="270">
        <v>2.7917269282344854</v>
      </c>
      <c r="AN1027" s="270">
        <v>124.21300947510511</v>
      </c>
      <c r="AO1027" s="270">
        <v>3.7022683675124028</v>
      </c>
      <c r="AP1027" s="270">
        <v>1312.2893569788484</v>
      </c>
      <c r="AQ1027" s="270">
        <v>0.98247655034658443</v>
      </c>
      <c r="AR1027" s="270">
        <v>1.4095048148521681</v>
      </c>
      <c r="AS1027" s="270">
        <v>0.15799611205339939</v>
      </c>
      <c r="AT1027" s="270">
        <v>0.74258542916616899</v>
      </c>
      <c r="AU1027" s="270">
        <v>3.1981937419439062</v>
      </c>
      <c r="AV1027" s="270">
        <v>0.12288126253877928</v>
      </c>
      <c r="AW1027" s="270">
        <v>0.29532086862921247</v>
      </c>
      <c r="AX1027" s="270">
        <v>3.9011232353691645E-2</v>
      </c>
      <c r="AY1027" s="270">
        <v>0.241085260492274</v>
      </c>
      <c r="AZ1027" s="270">
        <v>3.5547994029508791E-2</v>
      </c>
      <c r="BA1027" s="270">
        <v>14.843892354651278</v>
      </c>
      <c r="BB1027" s="270">
        <v>31.097856939205787</v>
      </c>
      <c r="BC1027" s="270">
        <v>32.566728109753093</v>
      </c>
      <c r="BD1027" s="270">
        <v>53.168344613598386</v>
      </c>
      <c r="BE1027" s="270">
        <v>35.365514136055239</v>
      </c>
      <c r="BF1027" s="270">
        <v>158.8689961012355</v>
      </c>
      <c r="BG1027" s="26"/>
    </row>
    <row r="1028" spans="1:59" s="96" customFormat="1" ht="12.75" x14ac:dyDescent="0.2">
      <c r="A1028" s="13">
        <v>2.2999999999999998</v>
      </c>
      <c r="B1028" s="279">
        <v>920</v>
      </c>
      <c r="C1028" s="408">
        <v>14.5659923824385</v>
      </c>
      <c r="D1028" s="408">
        <v>31.7301399767783</v>
      </c>
      <c r="E1028" s="408"/>
      <c r="F1028" s="408"/>
      <c r="G1028" s="408"/>
      <c r="H1028" s="408"/>
      <c r="I1028" s="408">
        <v>47.578492651825002</v>
      </c>
      <c r="J1028" s="408">
        <v>5.0713647636642101</v>
      </c>
      <c r="K1028" s="408"/>
      <c r="L1028" s="408"/>
      <c r="M1028" s="408"/>
      <c r="N1028" s="408"/>
      <c r="O1028" s="411">
        <v>1.0540102252938801</v>
      </c>
      <c r="P1028" s="417">
        <v>10.2810607044263</v>
      </c>
      <c r="Q1028" s="237">
        <v>70.846024634269639</v>
      </c>
      <c r="R1028" s="237">
        <v>0</v>
      </c>
      <c r="S1028" s="237">
        <v>16.507885276413319</v>
      </c>
      <c r="T1028" s="237">
        <v>0.94459041640980057</v>
      </c>
      <c r="U1028" s="237">
        <v>0.18531107481632098</v>
      </c>
      <c r="V1028" s="237">
        <v>2.1276301412563816</v>
      </c>
      <c r="W1028" s="237">
        <v>4.4565867709752069</v>
      </c>
      <c r="X1028" s="412">
        <v>4.9319716858593408</v>
      </c>
      <c r="Y1028" s="270">
        <v>0.8728985573718997</v>
      </c>
      <c r="Z1028" s="270">
        <v>87.104458291885734</v>
      </c>
      <c r="AA1028" s="270">
        <v>35440.671518689385</v>
      </c>
      <c r="AB1028" s="270">
        <v>380.24519671285606</v>
      </c>
      <c r="AC1028" s="270">
        <v>3.2386568371605762</v>
      </c>
      <c r="AD1028" s="270">
        <v>0.99208442233599869</v>
      </c>
      <c r="AE1028" s="270">
        <v>1.7792345557020262</v>
      </c>
      <c r="AF1028" s="270">
        <v>8.0851376025102173E-2</v>
      </c>
      <c r="AG1028" s="270">
        <v>23.105357754626716</v>
      </c>
      <c r="AH1028" s="270">
        <v>50.861180722713357</v>
      </c>
      <c r="AI1028" s="270">
        <v>6.1438713201183663</v>
      </c>
      <c r="AJ1028" s="270">
        <v>14.878473534930306</v>
      </c>
      <c r="AK1028" s="270">
        <v>798.87225430096237</v>
      </c>
      <c r="AL1028" s="270">
        <v>28.520782240440017</v>
      </c>
      <c r="AM1028" s="270">
        <v>2.8046049636941985</v>
      </c>
      <c r="AN1028" s="270">
        <v>125.62823855456853</v>
      </c>
      <c r="AO1028" s="270">
        <v>3.7432105156778519</v>
      </c>
      <c r="AP1028" s="270">
        <v>1312.8784648790634</v>
      </c>
      <c r="AQ1028" s="270">
        <v>0.98624288700080853</v>
      </c>
      <c r="AR1028" s="270">
        <v>1.4095022767180501</v>
      </c>
      <c r="AS1028" s="270">
        <v>0.15786126771813966</v>
      </c>
      <c r="AT1028" s="270">
        <v>0.74161322003398167</v>
      </c>
      <c r="AU1028" s="270">
        <v>3.1934441549346002</v>
      </c>
      <c r="AV1028" s="270">
        <v>0.12269129769210788</v>
      </c>
      <c r="AW1028" s="270">
        <v>0.29482597540615568</v>
      </c>
      <c r="AX1028" s="270">
        <v>3.8943207469740455E-2</v>
      </c>
      <c r="AY1028" s="270">
        <v>0.240657199753402</v>
      </c>
      <c r="AZ1028" s="270">
        <v>3.548446099093331E-2</v>
      </c>
      <c r="BA1028" s="270">
        <v>14.818110854011596</v>
      </c>
      <c r="BB1028" s="270">
        <v>31.08174991406273</v>
      </c>
      <c r="BC1028" s="270">
        <v>32.365460617466866</v>
      </c>
      <c r="BD1028" s="270">
        <v>53.282072047071452</v>
      </c>
      <c r="BE1028" s="270">
        <v>35.247722399960303</v>
      </c>
      <c r="BF1028" s="270">
        <v>158.81902052992328</v>
      </c>
      <c r="BG1028" s="26"/>
    </row>
    <row r="1029" spans="1:59" s="96" customFormat="1" ht="12.75" x14ac:dyDescent="0.2">
      <c r="A1029" s="13">
        <v>2.35</v>
      </c>
      <c r="B1029" s="279">
        <v>920</v>
      </c>
      <c r="C1029" s="408">
        <v>14.119405664380499</v>
      </c>
      <c r="D1029" s="408">
        <v>31.968372399427398</v>
      </c>
      <c r="E1029" s="408"/>
      <c r="F1029" s="408"/>
      <c r="G1029" s="408"/>
      <c r="H1029" s="408"/>
      <c r="I1029" s="408">
        <v>47.649642362160797</v>
      </c>
      <c r="J1029" s="408">
        <v>5.20856936536621</v>
      </c>
      <c r="K1029" s="408"/>
      <c r="L1029" s="408"/>
      <c r="M1029" s="408"/>
      <c r="N1029" s="408"/>
      <c r="O1029" s="411">
        <v>1.05401020866509</v>
      </c>
      <c r="P1029" s="417">
        <v>10.6062437243791</v>
      </c>
      <c r="Q1029" s="237">
        <v>70.900201143618318</v>
      </c>
      <c r="R1029" s="237">
        <v>0</v>
      </c>
      <c r="S1029" s="237">
        <v>16.439664580104854</v>
      </c>
      <c r="T1029" s="237">
        <v>0.94590753264853278</v>
      </c>
      <c r="U1029" s="237">
        <v>0.18388013399907038</v>
      </c>
      <c r="V1029" s="237">
        <v>2.1321979353870959</v>
      </c>
      <c r="W1029" s="237">
        <v>4.2916741708054325</v>
      </c>
      <c r="X1029" s="412">
        <v>5.1064745034367069</v>
      </c>
      <c r="Y1029" s="270">
        <v>0.90027812622388881</v>
      </c>
      <c r="Z1029" s="270">
        <v>89.776186902186197</v>
      </c>
      <c r="AA1029" s="270">
        <v>36544.074450054381</v>
      </c>
      <c r="AB1029" s="270">
        <v>392.05268742694699</v>
      </c>
      <c r="AC1029" s="270">
        <v>3.3144035268712218</v>
      </c>
      <c r="AD1029" s="270">
        <v>1.0183801221222857</v>
      </c>
      <c r="AE1029" s="270">
        <v>1.7835377860308699</v>
      </c>
      <c r="AF1029" s="270">
        <v>8.1025894166042473E-2</v>
      </c>
      <c r="AG1029" s="270">
        <v>23.724041070035252</v>
      </c>
      <c r="AH1029" s="270">
        <v>51.956274570533175</v>
      </c>
      <c r="AI1029" s="270">
        <v>6.2442767072244827</v>
      </c>
      <c r="AJ1029" s="270">
        <v>15.277690196748754</v>
      </c>
      <c r="AK1029" s="270">
        <v>820.60559786009458</v>
      </c>
      <c r="AL1029" s="270">
        <v>28.92614048704398</v>
      </c>
      <c r="AM1029" s="270">
        <v>2.8133660843759629</v>
      </c>
      <c r="AN1029" s="270">
        <v>126.5994378843223</v>
      </c>
      <c r="AO1029" s="270">
        <v>3.7713190619703978</v>
      </c>
      <c r="AP1029" s="270">
        <v>1313.2806187247324</v>
      </c>
      <c r="AQ1029" s="270">
        <v>0.98880646816114859</v>
      </c>
      <c r="AR1029" s="270">
        <v>1.4095114900177634</v>
      </c>
      <c r="AS1029" s="270">
        <v>0.15777171057987296</v>
      </c>
      <c r="AT1029" s="270">
        <v>0.74096476404623557</v>
      </c>
      <c r="AU1029" s="270">
        <v>3.1902733071331117</v>
      </c>
      <c r="AV1029" s="270">
        <v>0.12256444234435303</v>
      </c>
      <c r="AW1029" s="270">
        <v>0.29449531316768568</v>
      </c>
      <c r="AX1029" s="270">
        <v>3.8897743024263041E-2</v>
      </c>
      <c r="AY1029" s="270">
        <v>0.2403710545573558</v>
      </c>
      <c r="AZ1029" s="270">
        <v>3.5441986062413895E-2</v>
      </c>
      <c r="BA1029" s="270">
        <v>14.800875537048688</v>
      </c>
      <c r="BB1029" s="270">
        <v>31.072172120651981</v>
      </c>
      <c r="BC1029" s="270">
        <v>32.234597472962463</v>
      </c>
      <c r="BD1029" s="270">
        <v>53.361198461815455</v>
      </c>
      <c r="BE1029" s="270">
        <v>35.170702532788972</v>
      </c>
      <c r="BF1029" s="270">
        <v>158.78867629362992</v>
      </c>
      <c r="BG1029" s="26"/>
    </row>
    <row r="1030" spans="1:59" s="96" customFormat="1" ht="12.75" x14ac:dyDescent="0.2">
      <c r="A1030" s="13">
        <v>2.3999999999999901</v>
      </c>
      <c r="B1030" s="279">
        <v>920</v>
      </c>
      <c r="C1030" s="408">
        <v>13.6728182271256</v>
      </c>
      <c r="D1030" s="408">
        <v>32.206604054038301</v>
      </c>
      <c r="E1030" s="408"/>
      <c r="F1030" s="408"/>
      <c r="G1030" s="408"/>
      <c r="H1030" s="408"/>
      <c r="I1030" s="408">
        <v>47.720793442945499</v>
      </c>
      <c r="J1030" s="408">
        <v>5.3457740639072302</v>
      </c>
      <c r="K1030" s="408"/>
      <c r="L1030" s="408"/>
      <c r="M1030" s="408"/>
      <c r="N1030" s="408"/>
      <c r="O1030" s="411">
        <v>1.0540102119833701</v>
      </c>
      <c r="P1030" s="417">
        <v>10.952669126362601</v>
      </c>
      <c r="Q1030" s="237">
        <v>70.958349041426487</v>
      </c>
      <c r="R1030" s="237">
        <v>0</v>
      </c>
      <c r="S1030" s="237">
        <v>16.36644128208545</v>
      </c>
      <c r="T1030" s="237">
        <v>0.9473214178082292</v>
      </c>
      <c r="U1030" s="237">
        <v>0.18234423073852613</v>
      </c>
      <c r="V1030" s="237">
        <v>2.1371008067706128</v>
      </c>
      <c r="W1030" s="237">
        <v>4.1146638783516831</v>
      </c>
      <c r="X1030" s="412">
        <v>5.2937793428189917</v>
      </c>
      <c r="Y1030" s="270">
        <v>0.92943095237112316</v>
      </c>
      <c r="Z1030" s="270">
        <v>92.617004820947429</v>
      </c>
      <c r="AA1030" s="270">
        <v>37718.393428025433</v>
      </c>
      <c r="AB1030" s="270">
        <v>404.61699925649629</v>
      </c>
      <c r="AC1030" s="270">
        <v>3.393778394546255</v>
      </c>
      <c r="AD1030" s="270">
        <v>1.0461077832615304</v>
      </c>
      <c r="AE1030" s="270">
        <v>1.787861857948926</v>
      </c>
      <c r="AF1030" s="270">
        <v>8.1201166192802265E-2</v>
      </c>
      <c r="AG1030" s="270">
        <v>24.376769538493949</v>
      </c>
      <c r="AH1030" s="270">
        <v>53.099564899506916</v>
      </c>
      <c r="AI1030" s="270">
        <v>6.3480184950716243</v>
      </c>
      <c r="AJ1030" s="270">
        <v>15.698921646037645</v>
      </c>
      <c r="AK1030" s="270">
        <v>843.55456255225533</v>
      </c>
      <c r="AL1030" s="270">
        <v>29.343187885168387</v>
      </c>
      <c r="AM1030" s="270">
        <v>2.8221820805633056</v>
      </c>
      <c r="AN1030" s="270">
        <v>127.58577033122774</v>
      </c>
      <c r="AO1030" s="270">
        <v>3.7998529595773447</v>
      </c>
      <c r="AP1030" s="270">
        <v>1313.6829952538399</v>
      </c>
      <c r="AQ1030" s="270">
        <v>0.99138339988666468</v>
      </c>
      <c r="AR1030" s="270">
        <v>1.4095206729278236</v>
      </c>
      <c r="AS1030" s="270">
        <v>0.15768225123933505</v>
      </c>
      <c r="AT1030" s="270">
        <v>0.7403174224558372</v>
      </c>
      <c r="AU1030" s="270">
        <v>3.1871086680093001</v>
      </c>
      <c r="AV1030" s="270">
        <v>0.12243784587640912</v>
      </c>
      <c r="AW1030" s="270">
        <v>0.29416538405262271</v>
      </c>
      <c r="AX1030" s="270">
        <v>3.8852383575315876E-2</v>
      </c>
      <c r="AY1030" s="270">
        <v>0.24008558258075285</v>
      </c>
      <c r="AZ1030" s="270">
        <v>3.5399611745259109E-2</v>
      </c>
      <c r="BA1030" s="270">
        <v>14.783679871254231</v>
      </c>
      <c r="BB1030" s="270">
        <v>31.062600052842999</v>
      </c>
      <c r="BC1030" s="270">
        <v>32.104788749851018</v>
      </c>
      <c r="BD1030" s="270">
        <v>53.440560302835664</v>
      </c>
      <c r="BE1030" s="270">
        <v>35.094018338108825</v>
      </c>
      <c r="BF1030" s="270">
        <v>158.75834118263791</v>
      </c>
      <c r="BG1030" s="26"/>
    </row>
    <row r="1031" spans="1:59" s="96" customFormat="1" ht="12.75" x14ac:dyDescent="0.2">
      <c r="A1031" s="13">
        <v>2.4500000000000002</v>
      </c>
      <c r="B1031" s="279">
        <v>920</v>
      </c>
      <c r="C1031" s="408">
        <v>13.2262313242835</v>
      </c>
      <c r="D1031" s="408">
        <v>32.444835192271697</v>
      </c>
      <c r="E1031" s="408"/>
      <c r="F1031" s="408"/>
      <c r="G1031" s="408"/>
      <c r="H1031" s="408"/>
      <c r="I1031" s="408">
        <v>47.791944470025797</v>
      </c>
      <c r="J1031" s="408">
        <v>5.4829787925054498</v>
      </c>
      <c r="K1031" s="408"/>
      <c r="L1031" s="408"/>
      <c r="M1031" s="408"/>
      <c r="N1031" s="408"/>
      <c r="O1031" s="411">
        <v>1.05401022091354</v>
      </c>
      <c r="P1031" s="417">
        <v>11.3224884344393</v>
      </c>
      <c r="Q1031" s="237">
        <v>71.020927376625878</v>
      </c>
      <c r="R1031" s="237">
        <v>0</v>
      </c>
      <c r="S1031" s="237">
        <v>16.287640526434402</v>
      </c>
      <c r="T1031" s="237">
        <v>0.94884284953257059</v>
      </c>
      <c r="U1031" s="237">
        <v>0.18069136072882996</v>
      </c>
      <c r="V1031" s="237">
        <v>2.1423771101186064</v>
      </c>
      <c r="W1031" s="237">
        <v>3.9241731234538975</v>
      </c>
      <c r="X1031" s="412">
        <v>5.4953476531058127</v>
      </c>
      <c r="Y1031" s="270">
        <v>0.96053498010717675</v>
      </c>
      <c r="Z1031" s="270">
        <v>95.643479847053712</v>
      </c>
      <c r="AA1031" s="270">
        <v>38970.68850192611</v>
      </c>
      <c r="AB1031" s="270">
        <v>418.01326698992159</v>
      </c>
      <c r="AC1031" s="270">
        <v>3.4770482582683848</v>
      </c>
      <c r="AD1031" s="270">
        <v>1.0753875639783768</v>
      </c>
      <c r="AE1031" s="270">
        <v>1.7922069337433679</v>
      </c>
      <c r="AF1031" s="270">
        <v>8.1377197542581881E-2</v>
      </c>
      <c r="AG1031" s="270">
        <v>25.066430865973132</v>
      </c>
      <c r="AH1031" s="270">
        <v>54.294301781435173</v>
      </c>
      <c r="AI1031" s="270">
        <v>6.4552655071704876</v>
      </c>
      <c r="AJ1031" s="270">
        <v>16.144039258101401</v>
      </c>
      <c r="AK1031" s="270">
        <v>867.82400323031425</v>
      </c>
      <c r="AL1031" s="270">
        <v>29.772436401287575</v>
      </c>
      <c r="AM1031" s="270">
        <v>2.8310534920494339</v>
      </c>
      <c r="AN1031" s="270">
        <v>128.58759117993935</v>
      </c>
      <c r="AO1031" s="270">
        <v>3.8288218899850781</v>
      </c>
      <c r="AP1031" s="270">
        <v>1314.085613275623</v>
      </c>
      <c r="AQ1031" s="270">
        <v>0.99397379540898034</v>
      </c>
      <c r="AR1031" s="270">
        <v>1.4095298556484317</v>
      </c>
      <c r="AS1031" s="270">
        <v>0.15759289334761931</v>
      </c>
      <c r="AT1031" s="270">
        <v>0.73967121145436843</v>
      </c>
      <c r="AU1031" s="270">
        <v>3.1839503034920709</v>
      </c>
      <c r="AV1031" s="270">
        <v>0.1223115107577365</v>
      </c>
      <c r="AW1031" s="270">
        <v>0.2938361936168058</v>
      </c>
      <c r="AX1031" s="270">
        <v>3.8807129827125336E-2</v>
      </c>
      <c r="AY1031" s="270">
        <v>0.23980078808834562</v>
      </c>
      <c r="AZ1031" s="270">
        <v>3.5357338664457276E-2</v>
      </c>
      <c r="BA1031" s="270">
        <v>14.766524127876142</v>
      </c>
      <c r="BB1031" s="270">
        <v>31.05303394751909</v>
      </c>
      <c r="BC1031" s="270">
        <v>31.976021628832225</v>
      </c>
      <c r="BD1031" s="270">
        <v>53.520158576847237</v>
      </c>
      <c r="BE1031" s="270">
        <v>35.017667983810114</v>
      </c>
      <c r="BF1031" s="270">
        <v>158.72801778658425</v>
      </c>
      <c r="BG1031" s="26"/>
    </row>
    <row r="1032" spans="1:59" s="96" customFormat="1" ht="12.75" x14ac:dyDescent="0.2">
      <c r="A1032" s="13">
        <v>2.5</v>
      </c>
      <c r="B1032" s="279">
        <v>920</v>
      </c>
      <c r="C1032" s="408">
        <v>12.6789963785723</v>
      </c>
      <c r="D1032" s="408">
        <v>32.731449469893199</v>
      </c>
      <c r="E1032" s="408"/>
      <c r="F1032" s="408"/>
      <c r="G1032" s="408"/>
      <c r="H1032" s="408"/>
      <c r="I1032" s="408">
        <v>47.886226580372103</v>
      </c>
      <c r="J1032" s="408">
        <v>5.64931736076832</v>
      </c>
      <c r="K1032" s="408"/>
      <c r="L1032" s="408"/>
      <c r="M1032" s="408"/>
      <c r="N1032" s="408"/>
      <c r="O1032" s="411">
        <v>1.05401021039408</v>
      </c>
      <c r="P1032" s="417">
        <v>11.811175113309099</v>
      </c>
      <c r="Q1032" s="237">
        <v>71.12938717626443</v>
      </c>
      <c r="R1032" s="237">
        <v>0</v>
      </c>
      <c r="S1032" s="237">
        <v>16.195915663672864</v>
      </c>
      <c r="T1032" s="237">
        <v>0.92068342140113479</v>
      </c>
      <c r="U1032" s="237">
        <v>0.17217782970493617</v>
      </c>
      <c r="V1032" s="237">
        <v>2.1312723129304829</v>
      </c>
      <c r="W1032" s="237">
        <v>3.686266470600732</v>
      </c>
      <c r="X1032" s="412">
        <v>5.7642971254254194</v>
      </c>
      <c r="Y1032" s="270">
        <v>1.001609863122199</v>
      </c>
      <c r="Z1032" s="270">
        <v>99.633336221102823</v>
      </c>
      <c r="AA1032" s="270">
        <v>40623.438379045867</v>
      </c>
      <c r="AB1032" s="270">
        <v>435.69026382768476</v>
      </c>
      <c r="AC1032" s="270">
        <v>3.584936235239454</v>
      </c>
      <c r="AD1032" s="270">
        <v>1.1135802660675047</v>
      </c>
      <c r="AE1032" s="270">
        <v>1.7975577371821143</v>
      </c>
      <c r="AF1032" s="270">
        <v>8.1593775118549414E-2</v>
      </c>
      <c r="AG1032" s="270">
        <v>25.966552783136308</v>
      </c>
      <c r="AH1032" s="270">
        <v>55.832909932128729</v>
      </c>
      <c r="AI1032" s="270">
        <v>6.5916032971583478</v>
      </c>
      <c r="AJ1032" s="270">
        <v>16.725004290316551</v>
      </c>
      <c r="AK1032" s="270">
        <v>899.53885748415382</v>
      </c>
      <c r="AL1032" s="270">
        <v>30.314780872698066</v>
      </c>
      <c r="AM1032" s="270">
        <v>2.8417227817791924</v>
      </c>
      <c r="AN1032" s="270">
        <v>129.82829794173458</v>
      </c>
      <c r="AO1032" s="270">
        <v>3.8647688788283223</v>
      </c>
      <c r="AP1032" s="270">
        <v>1314.5349747374637</v>
      </c>
      <c r="AQ1032" s="270">
        <v>0.99707334313024842</v>
      </c>
      <c r="AR1032" s="270">
        <v>1.4093659020076168</v>
      </c>
      <c r="AS1032" s="270">
        <v>0.15746292913021209</v>
      </c>
      <c r="AT1032" s="270">
        <v>0.73878115107543041</v>
      </c>
      <c r="AU1032" s="270">
        <v>3.1796534175086797</v>
      </c>
      <c r="AV1032" s="270">
        <v>0.12214025594757813</v>
      </c>
      <c r="AW1032" s="270">
        <v>0.29339296936130727</v>
      </c>
      <c r="AX1032" s="270">
        <v>3.8746385486185454E-2</v>
      </c>
      <c r="AY1032" s="270">
        <v>0.23941899043989331</v>
      </c>
      <c r="AZ1032" s="270">
        <v>3.5300686740065167E-2</v>
      </c>
      <c r="BA1032" s="270">
        <v>14.743477071185712</v>
      </c>
      <c r="BB1032" s="270">
        <v>31.040066304719403</v>
      </c>
      <c r="BC1032" s="270">
        <v>31.822408984948201</v>
      </c>
      <c r="BD1032" s="270">
        <v>53.616968294713651</v>
      </c>
      <c r="BE1032" s="270">
        <v>34.923723261318898</v>
      </c>
      <c r="BF1032" s="270">
        <v>158.67632854222049</v>
      </c>
      <c r="BG1032" s="26"/>
    </row>
    <row r="1033" spans="1:59" s="96" customFormat="1" ht="12.75" x14ac:dyDescent="0.2">
      <c r="A1033" s="13">
        <v>0.5</v>
      </c>
      <c r="B1033" s="279">
        <v>930</v>
      </c>
      <c r="C1033" s="408">
        <v>33.846417383147802</v>
      </c>
      <c r="D1033" s="408">
        <v>25.068993622476</v>
      </c>
      <c r="E1033" s="408">
        <v>13.8145368822863</v>
      </c>
      <c r="F1033" s="408">
        <v>22.209322013068199</v>
      </c>
      <c r="G1033" s="408">
        <v>2.99357893057498</v>
      </c>
      <c r="H1033" s="408"/>
      <c r="I1033" s="408"/>
      <c r="J1033" s="408"/>
      <c r="K1033" s="408"/>
      <c r="L1033" s="408">
        <v>2.0671511684467201</v>
      </c>
      <c r="M1033" s="408"/>
      <c r="N1033" s="408"/>
      <c r="O1033" s="411"/>
      <c r="P1033" s="417">
        <v>4.2684504516768502</v>
      </c>
      <c r="Q1033" s="237">
        <v>59.157629488403515</v>
      </c>
      <c r="R1033" s="237">
        <v>0</v>
      </c>
      <c r="S1033" s="237">
        <v>15.269672995927245</v>
      </c>
      <c r="T1033" s="237">
        <v>12.619918798243274</v>
      </c>
      <c r="U1033" s="237">
        <v>2.975168246198153</v>
      </c>
      <c r="V1033" s="237">
        <v>3.8522507083845574</v>
      </c>
      <c r="W1033" s="237">
        <v>4.2082909550960572</v>
      </c>
      <c r="X1033" s="412">
        <v>1.9170688077472027</v>
      </c>
      <c r="Y1033" s="270">
        <v>0.34555645808415419</v>
      </c>
      <c r="Z1033" s="270">
        <v>35.642853059614637</v>
      </c>
      <c r="AA1033" s="270">
        <v>12676.357668014629</v>
      </c>
      <c r="AB1033" s="270">
        <v>97.933807352432211</v>
      </c>
      <c r="AC1033" s="270">
        <v>1.4664680455691428</v>
      </c>
      <c r="AD1033" s="270">
        <v>0.43938926150020818</v>
      </c>
      <c r="AE1033" s="270">
        <v>7.0122957248800786</v>
      </c>
      <c r="AF1033" s="270">
        <v>0.3664953938099722</v>
      </c>
      <c r="AG1033" s="270">
        <v>8.9217163508034645</v>
      </c>
      <c r="AH1033" s="270">
        <v>23.112137571914804</v>
      </c>
      <c r="AI1033" s="270">
        <v>3.3546309899432893</v>
      </c>
      <c r="AJ1033" s="270">
        <v>4.7448777438689813</v>
      </c>
      <c r="AK1033" s="270">
        <v>71.677211555140929</v>
      </c>
      <c r="AL1033" s="270">
        <v>17.40929277093241</v>
      </c>
      <c r="AM1033" s="270">
        <v>4.9042701904974058</v>
      </c>
      <c r="AN1033" s="270">
        <v>137.34015269652068</v>
      </c>
      <c r="AO1033" s="270">
        <v>3.5873925170369838</v>
      </c>
      <c r="AP1033" s="270">
        <v>6822.0679283896025</v>
      </c>
      <c r="AQ1033" s="270">
        <v>0.92348078238108311</v>
      </c>
      <c r="AR1033" s="270">
        <v>6.4353583636105114</v>
      </c>
      <c r="AS1033" s="270">
        <v>1.0848439148585314</v>
      </c>
      <c r="AT1033" s="270">
        <v>7.1983229194626288</v>
      </c>
      <c r="AU1033" s="270">
        <v>37.347797443134588</v>
      </c>
      <c r="AV1033" s="270">
        <v>1.5496476695436032</v>
      </c>
      <c r="AW1033" s="270">
        <v>4.5390798983220995</v>
      </c>
      <c r="AX1033" s="270">
        <v>0.68788313903425313</v>
      </c>
      <c r="AY1033" s="270">
        <v>4.6278344787979702</v>
      </c>
      <c r="AZ1033" s="270">
        <v>0.71730983634970813</v>
      </c>
      <c r="BA1033" s="270">
        <v>87.943791993431077</v>
      </c>
      <c r="BB1033" s="270">
        <v>14.634926301586393</v>
      </c>
      <c r="BC1033" s="270">
        <v>23.734938763724742</v>
      </c>
      <c r="BD1033" s="270">
        <v>59.504136789440281</v>
      </c>
      <c r="BE1033" s="270">
        <v>43.734126340365918</v>
      </c>
      <c r="BF1033" s="270">
        <v>343.62777430720701</v>
      </c>
      <c r="BG1033" s="26"/>
    </row>
    <row r="1034" spans="1:59" s="96" customFormat="1" ht="12.75" x14ac:dyDescent="0.2">
      <c r="A1034" s="13">
        <v>0.55000000000000004</v>
      </c>
      <c r="B1034" s="279">
        <v>930</v>
      </c>
      <c r="C1034" s="408">
        <v>33.062534078930497</v>
      </c>
      <c r="D1034" s="408">
        <v>25.0465292624522</v>
      </c>
      <c r="E1034" s="408">
        <v>13.6641094288414</v>
      </c>
      <c r="F1034" s="408">
        <v>21.9488374213675</v>
      </c>
      <c r="G1034" s="408">
        <v>4.2872917413535001</v>
      </c>
      <c r="H1034" s="408"/>
      <c r="I1034" s="408"/>
      <c r="J1034" s="408"/>
      <c r="K1034" s="408"/>
      <c r="L1034" s="408">
        <v>1.9906980670549199</v>
      </c>
      <c r="M1034" s="408"/>
      <c r="N1034" s="408"/>
      <c r="O1034" s="411"/>
      <c r="P1034" s="417">
        <v>4.3012111856375697</v>
      </c>
      <c r="Q1034" s="237">
        <v>59.485706968691318</v>
      </c>
      <c r="R1034" s="237">
        <v>0</v>
      </c>
      <c r="S1034" s="237">
        <v>15.344803456712933</v>
      </c>
      <c r="T1034" s="237">
        <v>12.368577335992018</v>
      </c>
      <c r="U1034" s="237">
        <v>2.8116648850207664</v>
      </c>
      <c r="V1034" s="237">
        <v>3.8832978303312684</v>
      </c>
      <c r="W1034" s="237">
        <v>4.1560669219552304</v>
      </c>
      <c r="X1034" s="412">
        <v>1.9498826012964636</v>
      </c>
      <c r="Y1034" s="270">
        <v>0.35125391536243544</v>
      </c>
      <c r="Z1034" s="270">
        <v>36.380628959817948</v>
      </c>
      <c r="AA1034" s="270">
        <v>12809.388896691182</v>
      </c>
      <c r="AB1034" s="270">
        <v>99.666430992085566</v>
      </c>
      <c r="AC1034" s="270">
        <v>1.4945995097103424</v>
      </c>
      <c r="AD1034" s="270">
        <v>0.44834671700227569</v>
      </c>
      <c r="AE1034" s="270">
        <v>7.123022994798542</v>
      </c>
      <c r="AF1034" s="270">
        <v>0.3698768145875867</v>
      </c>
      <c r="AG1034" s="270">
        <v>9.0184054922312438</v>
      </c>
      <c r="AH1034" s="270">
        <v>23.190221691727519</v>
      </c>
      <c r="AI1034" s="270">
        <v>3.3337052042880062</v>
      </c>
      <c r="AJ1034" s="270">
        <v>4.8148980637628673</v>
      </c>
      <c r="AK1034" s="270">
        <v>72.472464718725647</v>
      </c>
      <c r="AL1034" s="270">
        <v>17.102922947616477</v>
      </c>
      <c r="AM1034" s="270">
        <v>4.73573128342891</v>
      </c>
      <c r="AN1034" s="270">
        <v>138.71688132870298</v>
      </c>
      <c r="AO1034" s="270">
        <v>3.5885561902472523</v>
      </c>
      <c r="AP1034" s="270">
        <v>6581.7665891684128</v>
      </c>
      <c r="AQ1034" s="270">
        <v>0.9160394627924503</v>
      </c>
      <c r="AR1034" s="270">
        <v>6.1707074491520855</v>
      </c>
      <c r="AS1034" s="270">
        <v>1.0400278076837715</v>
      </c>
      <c r="AT1034" s="270">
        <v>6.9141452597831154</v>
      </c>
      <c r="AU1034" s="270">
        <v>35.944984546463381</v>
      </c>
      <c r="AV1034" s="270">
        <v>1.4933636340246228</v>
      </c>
      <c r="AW1034" s="270">
        <v>4.3916621599263888</v>
      </c>
      <c r="AX1034" s="270">
        <v>0.66847427569337647</v>
      </c>
      <c r="AY1034" s="270">
        <v>4.5161365539298703</v>
      </c>
      <c r="AZ1034" s="270">
        <v>0.70286832621434259</v>
      </c>
      <c r="BA1034" s="270">
        <v>86.133484718372159</v>
      </c>
      <c r="BB1034" s="270">
        <v>14.340331541779843</v>
      </c>
      <c r="BC1034" s="270">
        <v>23.410790533223274</v>
      </c>
      <c r="BD1034" s="270">
        <v>60.211502681672911</v>
      </c>
      <c r="BE1034" s="270">
        <v>43.750767261488029</v>
      </c>
      <c r="BF1034" s="270">
        <v>331.64293107292957</v>
      </c>
      <c r="BG1034" s="26"/>
    </row>
    <row r="1035" spans="1:59" s="96" customFormat="1" ht="12.75" x14ac:dyDescent="0.2">
      <c r="A1035" s="13">
        <v>0.6</v>
      </c>
      <c r="B1035" s="279">
        <v>930</v>
      </c>
      <c r="C1035" s="408">
        <v>32.179529657530097</v>
      </c>
      <c r="D1035" s="408">
        <v>25.010870780437099</v>
      </c>
      <c r="E1035" s="408">
        <v>13.357677446452699</v>
      </c>
      <c r="F1035" s="408">
        <v>21.590759513567502</v>
      </c>
      <c r="G1035" s="408">
        <v>5.9586405040469499</v>
      </c>
      <c r="H1035" s="408"/>
      <c r="I1035" s="408"/>
      <c r="J1035" s="408"/>
      <c r="K1035" s="408"/>
      <c r="L1035" s="408">
        <v>1.9025220979657</v>
      </c>
      <c r="M1035" s="408"/>
      <c r="N1035" s="408"/>
      <c r="O1035" s="411"/>
      <c r="P1035" s="417">
        <v>4.3285486529973101</v>
      </c>
      <c r="Q1035" s="237">
        <v>59.896144331588317</v>
      </c>
      <c r="R1035" s="237">
        <v>0</v>
      </c>
      <c r="S1035" s="237">
        <v>15.415908645793916</v>
      </c>
      <c r="T1035" s="237">
        <v>12.058392446141493</v>
      </c>
      <c r="U1035" s="237">
        <v>2.6392680242882802</v>
      </c>
      <c r="V1035" s="237">
        <v>3.9294552103697331</v>
      </c>
      <c r="W1035" s="237">
        <v>4.0739920232145117</v>
      </c>
      <c r="X1035" s="412">
        <v>1.9868393186037545</v>
      </c>
      <c r="Y1035" s="270">
        <v>0.35766716072177979</v>
      </c>
      <c r="Z1035" s="270">
        <v>37.248313362493626</v>
      </c>
      <c r="AA1035" s="270">
        <v>12947.082723076597</v>
      </c>
      <c r="AB1035" s="270">
        <v>101.80797882279772</v>
      </c>
      <c r="AC1035" s="270">
        <v>1.5281348572614362</v>
      </c>
      <c r="AD1035" s="270">
        <v>0.45898342507713408</v>
      </c>
      <c r="AE1035" s="270">
        <v>7.2462789054547088</v>
      </c>
      <c r="AF1035" s="270">
        <v>0.37311474473000539</v>
      </c>
      <c r="AG1035" s="270">
        <v>9.1202534420954589</v>
      </c>
      <c r="AH1035" s="270">
        <v>23.227778130002061</v>
      </c>
      <c r="AI1035" s="270">
        <v>3.2985185736305067</v>
      </c>
      <c r="AJ1035" s="270">
        <v>4.8981127653912688</v>
      </c>
      <c r="AK1035" s="270">
        <v>73.534189589525539</v>
      </c>
      <c r="AL1035" s="270">
        <v>16.681112293229809</v>
      </c>
      <c r="AM1035" s="270">
        <v>4.5245997052451479</v>
      </c>
      <c r="AN1035" s="270">
        <v>140.06674964793817</v>
      </c>
      <c r="AO1035" s="270">
        <v>3.5813486634483347</v>
      </c>
      <c r="AP1035" s="270">
        <v>6282.6444226301237</v>
      </c>
      <c r="AQ1035" s="270">
        <v>0.90656343154700436</v>
      </c>
      <c r="AR1035" s="270">
        <v>5.8480486055290237</v>
      </c>
      <c r="AS1035" s="270">
        <v>0.98549952570597366</v>
      </c>
      <c r="AT1035" s="270">
        <v>6.5667599014130262</v>
      </c>
      <c r="AU1035" s="270">
        <v>34.220449307745724</v>
      </c>
      <c r="AV1035" s="270">
        <v>1.4239031398488571</v>
      </c>
      <c r="AW1035" s="270">
        <v>4.2073897180423785</v>
      </c>
      <c r="AX1035" s="270">
        <v>0.6438261212350469</v>
      </c>
      <c r="AY1035" s="270">
        <v>4.3718310569956795</v>
      </c>
      <c r="AZ1035" s="270">
        <v>0.6838308422715651</v>
      </c>
      <c r="BA1035" s="270">
        <v>84.22910810813832</v>
      </c>
      <c r="BB1035" s="270">
        <v>14.046407911829574</v>
      </c>
      <c r="BC1035" s="270">
        <v>23.048818337913666</v>
      </c>
      <c r="BD1035" s="270">
        <v>61.06585363012514</v>
      </c>
      <c r="BE1035" s="270">
        <v>43.918604386310825</v>
      </c>
      <c r="BF1035" s="270">
        <v>316.98168805951212</v>
      </c>
      <c r="BG1035" s="26"/>
    </row>
    <row r="1036" spans="1:59" s="96" customFormat="1" ht="12.75" x14ac:dyDescent="0.2">
      <c r="A1036" s="13">
        <v>0.64999999999999902</v>
      </c>
      <c r="B1036" s="279">
        <v>930</v>
      </c>
      <c r="C1036" s="408">
        <v>31.451863812102498</v>
      </c>
      <c r="D1036" s="408">
        <v>25.041138775587299</v>
      </c>
      <c r="E1036" s="408">
        <v>13.1434255183192</v>
      </c>
      <c r="F1036" s="408">
        <v>21.222441554067402</v>
      </c>
      <c r="G1036" s="408">
        <v>7.3202216490682801</v>
      </c>
      <c r="H1036" s="408"/>
      <c r="I1036" s="408"/>
      <c r="J1036" s="408"/>
      <c r="K1036" s="408"/>
      <c r="L1036" s="408">
        <v>1.8209086908554</v>
      </c>
      <c r="M1036" s="408"/>
      <c r="N1036" s="408"/>
      <c r="O1036" s="411"/>
      <c r="P1036" s="417">
        <v>4.3538936358834404</v>
      </c>
      <c r="Q1036" s="237">
        <v>60.295851024301726</v>
      </c>
      <c r="R1036" s="237">
        <v>0</v>
      </c>
      <c r="S1036" s="237">
        <v>15.483280673790745</v>
      </c>
      <c r="T1036" s="237">
        <v>11.730705256789188</v>
      </c>
      <c r="U1036" s="237">
        <v>2.4955398086836031</v>
      </c>
      <c r="V1036" s="237">
        <v>3.9632364430933755</v>
      </c>
      <c r="W1036" s="237">
        <v>4.0138101407841553</v>
      </c>
      <c r="X1036" s="412">
        <v>2.0175766525572083</v>
      </c>
      <c r="Y1036" s="270">
        <v>0.36320563787950672</v>
      </c>
      <c r="Z1036" s="270">
        <v>37.999166033796371</v>
      </c>
      <c r="AA1036" s="270">
        <v>13069.970284853001</v>
      </c>
      <c r="AB1036" s="270">
        <v>103.78317595250729</v>
      </c>
      <c r="AC1036" s="270">
        <v>1.5568194717226387</v>
      </c>
      <c r="AD1036" s="270">
        <v>0.46817418533128136</v>
      </c>
      <c r="AE1036" s="270">
        <v>7.3590466531887406</v>
      </c>
      <c r="AF1036" s="270">
        <v>0.37607797178016705</v>
      </c>
      <c r="AG1036" s="270">
        <v>9.2124195364936856</v>
      </c>
      <c r="AH1036" s="270">
        <v>23.274693249388346</v>
      </c>
      <c r="AI1036" s="270">
        <v>3.2721608955412234</v>
      </c>
      <c r="AJ1036" s="270">
        <v>4.9744282811133491</v>
      </c>
      <c r="AK1036" s="270">
        <v>74.638794963287026</v>
      </c>
      <c r="AL1036" s="270">
        <v>16.360257693435795</v>
      </c>
      <c r="AM1036" s="270">
        <v>4.3668415453753635</v>
      </c>
      <c r="AN1036" s="270">
        <v>141.27697226628979</v>
      </c>
      <c r="AO1036" s="270">
        <v>3.576612591739655</v>
      </c>
      <c r="AP1036" s="270">
        <v>6063.6406880266404</v>
      </c>
      <c r="AQ1036" s="270">
        <v>0.90007147891941208</v>
      </c>
      <c r="AR1036" s="270">
        <v>5.6088885841978335</v>
      </c>
      <c r="AS1036" s="270">
        <v>0.94499945261748552</v>
      </c>
      <c r="AT1036" s="270">
        <v>6.3071281124839942</v>
      </c>
      <c r="AU1036" s="270">
        <v>32.924371905120175</v>
      </c>
      <c r="AV1036" s="270">
        <v>1.3715179761940395</v>
      </c>
      <c r="AW1036" s="270">
        <v>4.0669447696759411</v>
      </c>
      <c r="AX1036" s="270">
        <v>0.62481845889101084</v>
      </c>
      <c r="AY1036" s="270">
        <v>4.2592390834928091</v>
      </c>
      <c r="AZ1036" s="270">
        <v>0.66879863449655907</v>
      </c>
      <c r="BA1036" s="270">
        <v>82.62416361841899</v>
      </c>
      <c r="BB1036" s="270">
        <v>13.790979371749939</v>
      </c>
      <c r="BC1036" s="270">
        <v>22.737192209864347</v>
      </c>
      <c r="BD1036" s="270">
        <v>61.806674069634745</v>
      </c>
      <c r="BE1036" s="270">
        <v>43.968848560595724</v>
      </c>
      <c r="BF1036" s="270">
        <v>305.97357061121136</v>
      </c>
      <c r="BG1036" s="26"/>
    </row>
    <row r="1037" spans="1:59" s="96" customFormat="1" ht="12.75" x14ac:dyDescent="0.2">
      <c r="A1037" s="13">
        <v>0.7</v>
      </c>
      <c r="B1037" s="279">
        <v>930</v>
      </c>
      <c r="C1037" s="408">
        <v>30.680128450341801</v>
      </c>
      <c r="D1037" s="408">
        <v>25.072726422803701</v>
      </c>
      <c r="E1037" s="408">
        <v>12.9605629413772</v>
      </c>
      <c r="F1037" s="408">
        <v>20.8500199634572</v>
      </c>
      <c r="G1037" s="408">
        <v>8.6996970745774398</v>
      </c>
      <c r="H1037" s="408"/>
      <c r="I1037" s="408"/>
      <c r="J1037" s="408"/>
      <c r="K1037" s="408"/>
      <c r="L1037" s="408">
        <v>1.73686514744263</v>
      </c>
      <c r="M1037" s="408"/>
      <c r="N1037" s="408"/>
      <c r="O1037" s="411"/>
      <c r="P1037" s="417">
        <v>4.3856846195403802</v>
      </c>
      <c r="Q1037" s="237">
        <v>60.743129241206283</v>
      </c>
      <c r="R1037" s="237">
        <v>0</v>
      </c>
      <c r="S1037" s="237">
        <v>15.564350467618837</v>
      </c>
      <c r="T1037" s="237">
        <v>11.354751213952605</v>
      </c>
      <c r="U1037" s="237">
        <v>2.3313395641412762</v>
      </c>
      <c r="V1037" s="237">
        <v>3.9967117617624517</v>
      </c>
      <c r="W1037" s="237">
        <v>3.9562851922606432</v>
      </c>
      <c r="X1037" s="412">
        <v>2.0534325590579194</v>
      </c>
      <c r="Y1037" s="270">
        <v>0.36934455139011774</v>
      </c>
      <c r="Z1037" s="270">
        <v>38.829489810913294</v>
      </c>
      <c r="AA1037" s="270">
        <v>13207.791608869933</v>
      </c>
      <c r="AB1037" s="270">
        <v>105.92824763666394</v>
      </c>
      <c r="AC1037" s="270">
        <v>1.588267855175199</v>
      </c>
      <c r="AD1037" s="270">
        <v>0.47829725723643862</v>
      </c>
      <c r="AE1037" s="270">
        <v>7.4834645774023869</v>
      </c>
      <c r="AF1037" s="270">
        <v>0.37942679763279397</v>
      </c>
      <c r="AG1037" s="270">
        <v>9.3153647581945265</v>
      </c>
      <c r="AH1037" s="270">
        <v>23.340490441574623</v>
      </c>
      <c r="AI1037" s="270">
        <v>3.248189858124872</v>
      </c>
      <c r="AJ1037" s="270">
        <v>5.0575156051537729</v>
      </c>
      <c r="AK1037" s="270">
        <v>75.804458371602266</v>
      </c>
      <c r="AL1037" s="270">
        <v>16.058238046301405</v>
      </c>
      <c r="AM1037" s="270">
        <v>4.2202065527691275</v>
      </c>
      <c r="AN1037" s="270">
        <v>142.64395987903762</v>
      </c>
      <c r="AO1037" s="270">
        <v>3.5738463855816325</v>
      </c>
      <c r="AP1037" s="270">
        <v>5858.645462095732</v>
      </c>
      <c r="AQ1037" s="270">
        <v>0.89366505706890997</v>
      </c>
      <c r="AR1037" s="270">
        <v>5.3883957740568258</v>
      </c>
      <c r="AS1037" s="270">
        <v>0.90765363860184167</v>
      </c>
      <c r="AT1037" s="270">
        <v>6.0669890499599637</v>
      </c>
      <c r="AU1037" s="270">
        <v>31.722009659836761</v>
      </c>
      <c r="AV1037" s="270">
        <v>1.3228294624680756</v>
      </c>
      <c r="AW1037" s="270">
        <v>3.9356672024382227</v>
      </c>
      <c r="AX1037" s="270">
        <v>0.60694506381686952</v>
      </c>
      <c r="AY1037" s="270">
        <v>4.1528030108743961</v>
      </c>
      <c r="AZ1037" s="270">
        <v>0.6545249021571633</v>
      </c>
      <c r="BA1037" s="270">
        <v>80.963002268296592</v>
      </c>
      <c r="BB1037" s="270">
        <v>13.521485294979019</v>
      </c>
      <c r="BC1037" s="270">
        <v>22.417172580106019</v>
      </c>
      <c r="BD1037" s="270">
        <v>62.602011770624358</v>
      </c>
      <c r="BE1037" s="270">
        <v>43.974635422186154</v>
      </c>
      <c r="BF1037" s="270">
        <v>295.62290411500834</v>
      </c>
      <c r="BG1037" s="26"/>
    </row>
    <row r="1038" spans="1:59" s="96" customFormat="1" ht="12.75" x14ac:dyDescent="0.2">
      <c r="A1038" s="13">
        <v>0.749999999999999</v>
      </c>
      <c r="B1038" s="279">
        <v>930</v>
      </c>
      <c r="C1038" s="408">
        <v>30.031911541392599</v>
      </c>
      <c r="D1038" s="408">
        <v>25.129799315817699</v>
      </c>
      <c r="E1038" s="408">
        <v>12.7512171030529</v>
      </c>
      <c r="F1038" s="408">
        <v>20.535765037707701</v>
      </c>
      <c r="G1038" s="408">
        <v>9.8852232021010096</v>
      </c>
      <c r="H1038" s="408"/>
      <c r="I1038" s="408"/>
      <c r="J1038" s="408"/>
      <c r="K1038" s="408"/>
      <c r="L1038" s="408">
        <v>1.66608379992807</v>
      </c>
      <c r="M1038" s="408"/>
      <c r="N1038" s="408"/>
      <c r="O1038" s="411"/>
      <c r="P1038" s="417">
        <v>4.4126597830140302</v>
      </c>
      <c r="Q1038" s="237">
        <v>61.108195802612855</v>
      </c>
      <c r="R1038" s="237">
        <v>0</v>
      </c>
      <c r="S1038" s="237">
        <v>15.625706606234365</v>
      </c>
      <c r="T1038" s="237">
        <v>11.06908244627818</v>
      </c>
      <c r="U1038" s="237">
        <v>2.1932513852914535</v>
      </c>
      <c r="V1038" s="237">
        <v>4.0358675379778042</v>
      </c>
      <c r="W1038" s="237">
        <v>3.8862334828833793</v>
      </c>
      <c r="X1038" s="412">
        <v>2.0816627387219722</v>
      </c>
      <c r="Y1038" s="270">
        <v>0.3746440121443107</v>
      </c>
      <c r="Z1038" s="270">
        <v>39.556615216361088</v>
      </c>
      <c r="AA1038" s="270">
        <v>13323.760661435532</v>
      </c>
      <c r="AB1038" s="270">
        <v>107.80524433466307</v>
      </c>
      <c r="AC1038" s="270">
        <v>1.6158017774769959</v>
      </c>
      <c r="AD1038" s="270">
        <v>0.48718406123567659</v>
      </c>
      <c r="AE1038" s="270">
        <v>7.5901888988509869</v>
      </c>
      <c r="AF1038" s="270">
        <v>0.38223186901225953</v>
      </c>
      <c r="AG1038" s="270">
        <v>9.4016042161844222</v>
      </c>
      <c r="AH1038" s="270">
        <v>23.387384280678504</v>
      </c>
      <c r="AI1038" s="270">
        <v>3.2265150656320181</v>
      </c>
      <c r="AJ1038" s="270">
        <v>5.1293074902230131</v>
      </c>
      <c r="AK1038" s="270">
        <v>76.812411976729592</v>
      </c>
      <c r="AL1038" s="270">
        <v>15.801365957566537</v>
      </c>
      <c r="AM1038" s="270">
        <v>4.1002715806459102</v>
      </c>
      <c r="AN1038" s="270">
        <v>143.77030067012944</v>
      </c>
      <c r="AO1038" s="270">
        <v>3.5706220325940183</v>
      </c>
      <c r="AP1038" s="270">
        <v>5692.1213126159182</v>
      </c>
      <c r="AQ1038" s="270">
        <v>0.88821279441643486</v>
      </c>
      <c r="AR1038" s="270">
        <v>5.2102329194049162</v>
      </c>
      <c r="AS1038" s="270">
        <v>0.87748123665349675</v>
      </c>
      <c r="AT1038" s="270">
        <v>5.8722949223234666</v>
      </c>
      <c r="AU1038" s="270">
        <v>30.743656991923157</v>
      </c>
      <c r="AV1038" s="270">
        <v>1.2831181230553694</v>
      </c>
      <c r="AW1038" s="270">
        <v>3.8277866553115021</v>
      </c>
      <c r="AX1038" s="270">
        <v>0.59212858399322177</v>
      </c>
      <c r="AY1038" s="270">
        <v>4.0637903201979295</v>
      </c>
      <c r="AZ1038" s="270">
        <v>0.64247515251694431</v>
      </c>
      <c r="BA1038" s="270">
        <v>79.737976273588046</v>
      </c>
      <c r="BB1038" s="270">
        <v>13.327385637514329</v>
      </c>
      <c r="BC1038" s="270">
        <v>22.15916542181224</v>
      </c>
      <c r="BD1038" s="270">
        <v>63.261852002985712</v>
      </c>
      <c r="BE1038" s="270">
        <v>44.035232173428561</v>
      </c>
      <c r="BF1038" s="270">
        <v>287.22700786083789</v>
      </c>
      <c r="BG1038" s="26"/>
    </row>
    <row r="1039" spans="1:59" s="96" customFormat="1" ht="12.75" x14ac:dyDescent="0.2">
      <c r="A1039" s="13">
        <v>0.8</v>
      </c>
      <c r="B1039" s="279">
        <v>930</v>
      </c>
      <c r="C1039" s="408">
        <v>29.413844998921501</v>
      </c>
      <c r="D1039" s="408">
        <v>25.3475764506709</v>
      </c>
      <c r="E1039" s="408">
        <v>11.9243135251763</v>
      </c>
      <c r="F1039" s="408">
        <v>19.7719439443933</v>
      </c>
      <c r="G1039" s="408">
        <v>10.870412111785599</v>
      </c>
      <c r="H1039" s="408"/>
      <c r="I1039" s="408">
        <v>1.0699332520618201</v>
      </c>
      <c r="J1039" s="408"/>
      <c r="K1039" s="408"/>
      <c r="L1039" s="408">
        <v>1.60197571699051</v>
      </c>
      <c r="M1039" s="408"/>
      <c r="N1039" s="408"/>
      <c r="O1039" s="411"/>
      <c r="P1039" s="417">
        <v>4.4482878783518904</v>
      </c>
      <c r="Q1039" s="237">
        <v>61.667936055426843</v>
      </c>
      <c r="R1039" s="237">
        <v>0</v>
      </c>
      <c r="S1039" s="237">
        <v>15.703641072552124</v>
      </c>
      <c r="T1039" s="237">
        <v>10.567759943912066</v>
      </c>
      <c r="U1039" s="237">
        <v>2.0456268892629819</v>
      </c>
      <c r="V1039" s="237">
        <v>4.0643649946978302</v>
      </c>
      <c r="W1039" s="237">
        <v>3.8323402574837067</v>
      </c>
      <c r="X1039" s="412">
        <v>2.1183307866644507</v>
      </c>
      <c r="Y1039" s="270">
        <v>0.38089575271212933</v>
      </c>
      <c r="Z1039" s="270">
        <v>40.358975453287066</v>
      </c>
      <c r="AA1039" s="270">
        <v>13503.085096685028</v>
      </c>
      <c r="AB1039" s="270">
        <v>110.75207396445579</v>
      </c>
      <c r="AC1039" s="270">
        <v>1.6478710293331542</v>
      </c>
      <c r="AD1039" s="270">
        <v>0.49705825736105674</v>
      </c>
      <c r="AE1039" s="270">
        <v>7.7135603581348837</v>
      </c>
      <c r="AF1039" s="270">
        <v>0.38561564369644741</v>
      </c>
      <c r="AG1039" s="270">
        <v>9.5268121776053345</v>
      </c>
      <c r="AH1039" s="270">
        <v>23.50919886030125</v>
      </c>
      <c r="AI1039" s="270">
        <v>3.2126175809441593</v>
      </c>
      <c r="AJ1039" s="270">
        <v>5.24049834969491</v>
      </c>
      <c r="AK1039" s="270">
        <v>79.269147681894196</v>
      </c>
      <c r="AL1039" s="270">
        <v>15.585021532212352</v>
      </c>
      <c r="AM1039" s="270">
        <v>3.9212816803920107</v>
      </c>
      <c r="AN1039" s="270">
        <v>143.23265810085891</v>
      </c>
      <c r="AO1039" s="270">
        <v>3.5535325502988533</v>
      </c>
      <c r="AP1039" s="270">
        <v>5446.0805839484783</v>
      </c>
      <c r="AQ1039" s="270">
        <v>0.88299800238856407</v>
      </c>
      <c r="AR1039" s="270">
        <v>4.7369025989782036</v>
      </c>
      <c r="AS1039" s="270">
        <v>0.76853445693604838</v>
      </c>
      <c r="AT1039" s="270">
        <v>4.9201154355197847</v>
      </c>
      <c r="AU1039" s="270">
        <v>24.981645522853768</v>
      </c>
      <c r="AV1039" s="270">
        <v>1.0277317349601309</v>
      </c>
      <c r="AW1039" s="270">
        <v>2.93846307507083</v>
      </c>
      <c r="AX1039" s="270">
        <v>0.43873608224066418</v>
      </c>
      <c r="AY1039" s="270">
        <v>2.9352717744887094</v>
      </c>
      <c r="AZ1039" s="270">
        <v>0.45600796658972853</v>
      </c>
      <c r="BA1039" s="270">
        <v>72.253061783407546</v>
      </c>
      <c r="BB1039" s="270">
        <v>13.485398255618707</v>
      </c>
      <c r="BC1039" s="270">
        <v>22.14997266334613</v>
      </c>
      <c r="BD1039" s="270">
        <v>63.297187932843613</v>
      </c>
      <c r="BE1039" s="270">
        <v>44.257331536427714</v>
      </c>
      <c r="BF1039" s="270">
        <v>273.16133854828297</v>
      </c>
      <c r="BG1039" s="26"/>
    </row>
    <row r="1040" spans="1:59" s="96" customFormat="1" ht="12.75" x14ac:dyDescent="0.2">
      <c r="A1040" s="13">
        <v>0.85000000000000486</v>
      </c>
      <c r="B1040" s="279">
        <v>930</v>
      </c>
      <c r="C1040" s="408">
        <v>29.771912447878801</v>
      </c>
      <c r="D1040" s="408">
        <v>26.837947755914399</v>
      </c>
      <c r="E1040" s="408">
        <v>7.0680687594808802</v>
      </c>
      <c r="F1040" s="408">
        <v>16.191414144783799</v>
      </c>
      <c r="G1040" s="408">
        <v>8.3622442567199897</v>
      </c>
      <c r="H1040" s="408"/>
      <c r="I1040" s="408">
        <v>10.0752880238137</v>
      </c>
      <c r="J1040" s="408"/>
      <c r="K1040" s="408"/>
      <c r="L1040" s="408">
        <v>1.69312461140837</v>
      </c>
      <c r="M1040" s="408"/>
      <c r="N1040" s="408"/>
      <c r="O1040" s="411"/>
      <c r="P1040" s="417">
        <v>4.5410004687847296</v>
      </c>
      <c r="Q1040" s="237">
        <v>63.004689918633815</v>
      </c>
      <c r="R1040" s="237">
        <v>0</v>
      </c>
      <c r="S1040" s="237">
        <v>15.821064522815902</v>
      </c>
      <c r="T1040" s="237">
        <v>9.1899985300458518</v>
      </c>
      <c r="U1040" s="237">
        <v>1.8836072802481829</v>
      </c>
      <c r="V1040" s="237">
        <v>3.8987519216703328</v>
      </c>
      <c r="W1040" s="237">
        <v>4.0753276668248288</v>
      </c>
      <c r="X1040" s="412">
        <v>2.1265601597611004</v>
      </c>
      <c r="Y1040" s="270">
        <v>0.38771416720392876</v>
      </c>
      <c r="Z1040" s="270">
        <v>40.646832976353828</v>
      </c>
      <c r="AA1040" s="270">
        <v>14080.033653860577</v>
      </c>
      <c r="AB1040" s="270">
        <v>119.23253522452876</v>
      </c>
      <c r="AC1040" s="270">
        <v>1.6718960510324206</v>
      </c>
      <c r="AD1040" s="270">
        <v>0.50081227095072389</v>
      </c>
      <c r="AE1040" s="270">
        <v>7.8226519320512198</v>
      </c>
      <c r="AF1040" s="270">
        <v>0.39146607227154356</v>
      </c>
      <c r="AG1040" s="270">
        <v>9.873506507520549</v>
      </c>
      <c r="AH1040" s="270">
        <v>24.316318534251785</v>
      </c>
      <c r="AI1040" s="270">
        <v>3.3155716833154534</v>
      </c>
      <c r="AJ1040" s="270">
        <v>5.5603815026742947</v>
      </c>
      <c r="AK1040" s="270">
        <v>92.902856309372723</v>
      </c>
      <c r="AL1040" s="270">
        <v>16.14578219027436</v>
      </c>
      <c r="AM1040" s="270">
        <v>3.5162531838573097</v>
      </c>
      <c r="AN1040" s="270">
        <v>130.80067093396516</v>
      </c>
      <c r="AO1040" s="270">
        <v>3.4620944564047447</v>
      </c>
      <c r="AP1040" s="270">
        <v>4892.6392546422094</v>
      </c>
      <c r="AQ1040" s="270">
        <v>0.88966832566853538</v>
      </c>
      <c r="AR1040" s="270">
        <v>3.1849603883632445</v>
      </c>
      <c r="AS1040" s="270">
        <v>0.43256165117000595</v>
      </c>
      <c r="AT1040" s="270">
        <v>2.3240029917437663</v>
      </c>
      <c r="AU1040" s="270">
        <v>10.645836238299884</v>
      </c>
      <c r="AV1040" s="270">
        <v>0.41885123747921599</v>
      </c>
      <c r="AW1040" s="270">
        <v>1.0641024300367019</v>
      </c>
      <c r="AX1040" s="270">
        <v>0.14559887850732567</v>
      </c>
      <c r="AY1040" s="270">
        <v>0.91898596586669001</v>
      </c>
      <c r="AZ1040" s="270">
        <v>0.13729042473847602</v>
      </c>
      <c r="BA1040" s="270">
        <v>43.240699745794849</v>
      </c>
      <c r="BB1040" s="270">
        <v>17.364621181097245</v>
      </c>
      <c r="BC1040" s="270">
        <v>24.501545894570416</v>
      </c>
      <c r="BD1040" s="270">
        <v>58.129384741233579</v>
      </c>
      <c r="BE1040" s="270">
        <v>45.252391105960697</v>
      </c>
      <c r="BF1040" s="270">
        <v>234.46757327958039</v>
      </c>
      <c r="BG1040" s="26"/>
    </row>
    <row r="1041" spans="1:59" s="96" customFormat="1" ht="12.75" x14ac:dyDescent="0.2">
      <c r="A1041" s="13">
        <v>0.9</v>
      </c>
      <c r="B1041" s="279">
        <v>930</v>
      </c>
      <c r="C1041" s="408">
        <v>30.1985737348169</v>
      </c>
      <c r="D1041" s="408">
        <v>28.4320035194818</v>
      </c>
      <c r="E1041" s="408">
        <v>2.5326327797980599</v>
      </c>
      <c r="F1041" s="408">
        <v>12.769795307020299</v>
      </c>
      <c r="G1041" s="408">
        <v>6.0702185999528</v>
      </c>
      <c r="H1041" s="408"/>
      <c r="I1041" s="408">
        <v>18.211865968652798</v>
      </c>
      <c r="J1041" s="408"/>
      <c r="K1041" s="408"/>
      <c r="L1041" s="408">
        <v>1.7849100902773201</v>
      </c>
      <c r="M1041" s="408"/>
      <c r="N1041" s="408"/>
      <c r="O1041" s="411"/>
      <c r="P1041" s="417">
        <v>4.6089269089855396</v>
      </c>
      <c r="Q1041" s="237">
        <v>64.272262019235043</v>
      </c>
      <c r="R1041" s="237">
        <v>0</v>
      </c>
      <c r="S1041" s="237">
        <v>15.895821326790932</v>
      </c>
      <c r="T1041" s="237">
        <v>7.9518852222481842</v>
      </c>
      <c r="U1041" s="237">
        <v>1.7245417564471552</v>
      </c>
      <c r="V1041" s="237">
        <v>3.7043619076328729</v>
      </c>
      <c r="W1041" s="237">
        <v>4.3295072965141754</v>
      </c>
      <c r="X1041" s="412">
        <v>2.1216204711316426</v>
      </c>
      <c r="Y1041" s="270">
        <v>0.39316141059289622</v>
      </c>
      <c r="Z1041" s="270">
        <v>40.801585855410451</v>
      </c>
      <c r="AA1041" s="270">
        <v>14628.266821998915</v>
      </c>
      <c r="AB1041" s="270">
        <v>128.36631902965962</v>
      </c>
      <c r="AC1041" s="270">
        <v>1.6898314229426545</v>
      </c>
      <c r="AD1041" s="270">
        <v>0.50303782206482583</v>
      </c>
      <c r="AE1041" s="270">
        <v>7.9085231372734652</v>
      </c>
      <c r="AF1041" s="270">
        <v>0.39599359906010762</v>
      </c>
      <c r="AG1041" s="270">
        <v>10.199756989614542</v>
      </c>
      <c r="AH1041" s="270">
        <v>25.070290517285159</v>
      </c>
      <c r="AI1041" s="270">
        <v>3.4107338635406994</v>
      </c>
      <c r="AJ1041" s="270">
        <v>5.8913848911095386</v>
      </c>
      <c r="AK1041" s="270">
        <v>111.05704309180155</v>
      </c>
      <c r="AL1041" s="270">
        <v>16.673643380425144</v>
      </c>
      <c r="AM1041" s="270">
        <v>3.2133586638495819</v>
      </c>
      <c r="AN1041" s="270">
        <v>120.99101111183568</v>
      </c>
      <c r="AO1041" s="270">
        <v>3.3767345773272841</v>
      </c>
      <c r="AP1041" s="270">
        <v>4476.5446359234866</v>
      </c>
      <c r="AQ1041" s="270">
        <v>0.89879256663660867</v>
      </c>
      <c r="AR1041" s="270">
        <v>2.4557749519175309</v>
      </c>
      <c r="AS1041" s="270">
        <v>0.30989483203151719</v>
      </c>
      <c r="AT1041" s="270">
        <v>1.572899871533997</v>
      </c>
      <c r="AU1041" s="270">
        <v>7.0074060406478482</v>
      </c>
      <c r="AV1041" s="270">
        <v>0.27268736504442442</v>
      </c>
      <c r="AW1041" s="270">
        <v>0.67476424059587137</v>
      </c>
      <c r="AX1041" s="270">
        <v>9.075484472410536E-2</v>
      </c>
      <c r="AY1041" s="270">
        <v>0.56683847317534775</v>
      </c>
      <c r="AZ1041" s="270">
        <v>8.4119542360573105E-2</v>
      </c>
      <c r="BA1041" s="270">
        <v>31.795625962436372</v>
      </c>
      <c r="BB1041" s="270">
        <v>23.715310648535027</v>
      </c>
      <c r="BC1041" s="270">
        <v>27.094591963535287</v>
      </c>
      <c r="BD1041" s="270">
        <v>54.03301892082569</v>
      </c>
      <c r="BE1041" s="270">
        <v>46.247840708696849</v>
      </c>
      <c r="BF1041" s="270">
        <v>207.60568511381959</v>
      </c>
      <c r="BG1041" s="26"/>
    </row>
    <row r="1042" spans="1:59" s="96" customFormat="1" ht="12.75" x14ac:dyDescent="0.2">
      <c r="A1042" s="13">
        <v>0.94999999999999107</v>
      </c>
      <c r="B1042" s="279">
        <v>930</v>
      </c>
      <c r="C1042" s="408">
        <v>30.210925013562399</v>
      </c>
      <c r="D1042" s="408">
        <v>29.498573815914501</v>
      </c>
      <c r="E1042" s="408"/>
      <c r="F1042" s="408">
        <v>10.5284137824193</v>
      </c>
      <c r="G1042" s="408">
        <v>3.7860869400795898</v>
      </c>
      <c r="H1042" s="408"/>
      <c r="I1042" s="408">
        <v>24.094278314515002</v>
      </c>
      <c r="J1042" s="408"/>
      <c r="K1042" s="408"/>
      <c r="L1042" s="408">
        <v>1.88172213350922</v>
      </c>
      <c r="M1042" s="408"/>
      <c r="N1042" s="408"/>
      <c r="O1042" s="411"/>
      <c r="P1042" s="417">
        <v>4.7387653913372496</v>
      </c>
      <c r="Q1042" s="237">
        <v>65.222797410515312</v>
      </c>
      <c r="R1042" s="237">
        <v>0</v>
      </c>
      <c r="S1042" s="237">
        <v>16.049939964997296</v>
      </c>
      <c r="T1042" s="237">
        <v>6.8990609433827998</v>
      </c>
      <c r="U1042" s="237">
        <v>1.5609197833831365</v>
      </c>
      <c r="V1042" s="237">
        <v>3.5653669418563689</v>
      </c>
      <c r="W1042" s="237">
        <v>4.5547233968170886</v>
      </c>
      <c r="X1042" s="412">
        <v>2.1471915590480122</v>
      </c>
      <c r="Y1042" s="270">
        <v>0.40148629954860576</v>
      </c>
      <c r="Z1042" s="270">
        <v>41.277721096658134</v>
      </c>
      <c r="AA1042" s="270">
        <v>15231.981557038132</v>
      </c>
      <c r="AB1042" s="270">
        <v>136.06939817018704</v>
      </c>
      <c r="AC1042" s="270">
        <v>1.713681786702973</v>
      </c>
      <c r="AD1042" s="270">
        <v>0.50832246341347143</v>
      </c>
      <c r="AE1042" s="270">
        <v>8.0335078541205629</v>
      </c>
      <c r="AF1042" s="270">
        <v>0.40337502141270504</v>
      </c>
      <c r="AG1042" s="270">
        <v>10.56740292621943</v>
      </c>
      <c r="AH1042" s="270">
        <v>26.016142038334916</v>
      </c>
      <c r="AI1042" s="270">
        <v>3.5458989840580273</v>
      </c>
      <c r="AJ1042" s="270">
        <v>6.1858172280402686</v>
      </c>
      <c r="AK1042" s="270">
        <v>128.02662963192415</v>
      </c>
      <c r="AL1042" s="270">
        <v>17.463866150828736</v>
      </c>
      <c r="AM1042" s="270">
        <v>3.082280018524584</v>
      </c>
      <c r="AN1042" s="270">
        <v>115.74754792827946</v>
      </c>
      <c r="AO1042" s="270">
        <v>3.3496696544923372</v>
      </c>
      <c r="AP1042" s="270">
        <v>4277.2121778346573</v>
      </c>
      <c r="AQ1042" s="270">
        <v>0.90919541142306715</v>
      </c>
      <c r="AR1042" s="270">
        <v>2.1299430936520736</v>
      </c>
      <c r="AS1042" s="270">
        <v>0.25917526709953753</v>
      </c>
      <c r="AT1042" s="270">
        <v>1.2821249414946596</v>
      </c>
      <c r="AU1042" s="270">
        <v>5.6447273508859386</v>
      </c>
      <c r="AV1042" s="270">
        <v>0.21865995654532455</v>
      </c>
      <c r="AW1042" s="270">
        <v>0.53533874889177047</v>
      </c>
      <c r="AX1042" s="270">
        <v>7.1516099933159757E-2</v>
      </c>
      <c r="AY1042" s="270">
        <v>0.44484768160133137</v>
      </c>
      <c r="AZ1042" s="270">
        <v>6.5843650055199279E-2</v>
      </c>
      <c r="BA1042" s="270">
        <v>26.565536858457172</v>
      </c>
      <c r="BB1042" s="270">
        <v>30.801097614754536</v>
      </c>
      <c r="BC1042" s="270">
        <v>29.192406865188694</v>
      </c>
      <c r="BD1042" s="270">
        <v>51.506347708184549</v>
      </c>
      <c r="BE1042" s="270">
        <v>46.068635333371112</v>
      </c>
      <c r="BF1042" s="270">
        <v>193.97530059280155</v>
      </c>
      <c r="BG1042" s="26"/>
    </row>
    <row r="1043" spans="1:59" s="96" customFormat="1" ht="12.75" x14ac:dyDescent="0.2">
      <c r="A1043" s="13">
        <v>0.99999999999999112</v>
      </c>
      <c r="B1043" s="279">
        <v>930</v>
      </c>
      <c r="C1043" s="408">
        <v>29.894938056356199</v>
      </c>
      <c r="D1043" s="408">
        <v>29.654316418804299</v>
      </c>
      <c r="E1043" s="408"/>
      <c r="F1043" s="408">
        <v>9.7240421127777292</v>
      </c>
      <c r="G1043" s="408">
        <v>1.17480298039884</v>
      </c>
      <c r="H1043" s="408"/>
      <c r="I1043" s="408">
        <v>27.543206431942199</v>
      </c>
      <c r="J1043" s="408"/>
      <c r="K1043" s="408"/>
      <c r="L1043" s="408">
        <v>2.0086939997207902</v>
      </c>
      <c r="M1043" s="408"/>
      <c r="N1043" s="408"/>
      <c r="O1043" s="411"/>
      <c r="P1043" s="417">
        <v>4.9408961862903604</v>
      </c>
      <c r="Q1043" s="237">
        <v>65.725765583473475</v>
      </c>
      <c r="R1043" s="237">
        <v>0</v>
      </c>
      <c r="S1043" s="237">
        <v>16.306260117985424</v>
      </c>
      <c r="T1043" s="237">
        <v>6.0977059832930971</v>
      </c>
      <c r="U1043" s="237">
        <v>1.4119981014528982</v>
      </c>
      <c r="V1043" s="237">
        <v>3.4761827003835557</v>
      </c>
      <c r="W1043" s="237">
        <v>4.7903622702259137</v>
      </c>
      <c r="X1043" s="412">
        <v>2.1917252431856209</v>
      </c>
      <c r="Y1043" s="270">
        <v>0.41202574510052531</v>
      </c>
      <c r="Z1043" s="270">
        <v>41.95331018077016</v>
      </c>
      <c r="AA1043" s="270">
        <v>15869.261802457009</v>
      </c>
      <c r="AB1043" s="270">
        <v>140.31161253178405</v>
      </c>
      <c r="AC1043" s="270">
        <v>1.7377513890576488</v>
      </c>
      <c r="AD1043" s="270">
        <v>0.51487429582038147</v>
      </c>
      <c r="AE1043" s="270">
        <v>8.1752880853376357</v>
      </c>
      <c r="AF1043" s="270">
        <v>0.4134123706808116</v>
      </c>
      <c r="AG1043" s="270">
        <v>10.965851781734472</v>
      </c>
      <c r="AH1043" s="270">
        <v>27.229628385483338</v>
      </c>
      <c r="AI1043" s="270">
        <v>3.7485415160466649</v>
      </c>
      <c r="AJ1043" s="270">
        <v>6.3877377698897266</v>
      </c>
      <c r="AK1043" s="270">
        <v>136.79678665625721</v>
      </c>
      <c r="AL1043" s="270">
        <v>18.743927921761326</v>
      </c>
      <c r="AM1043" s="270">
        <v>3.1196398141401431</v>
      </c>
      <c r="AN1043" s="270">
        <v>114.26298008164611</v>
      </c>
      <c r="AO1043" s="270">
        <v>3.3858692986141219</v>
      </c>
      <c r="AP1043" s="270">
        <v>4282.1804740716761</v>
      </c>
      <c r="AQ1043" s="270">
        <v>0.92098503525284992</v>
      </c>
      <c r="AR1043" s="270">
        <v>2.0157322142775129</v>
      </c>
      <c r="AS1043" s="270">
        <v>0.23982253453100363</v>
      </c>
      <c r="AT1043" s="270">
        <v>1.1683534877673927</v>
      </c>
      <c r="AU1043" s="270">
        <v>5.1083688876521105</v>
      </c>
      <c r="AV1043" s="270">
        <v>0.19735805805594897</v>
      </c>
      <c r="AW1043" s="270">
        <v>0.48022461371863379</v>
      </c>
      <c r="AX1043" s="270">
        <v>6.390202028598399E-2</v>
      </c>
      <c r="AY1043" s="270">
        <v>0.39652338385698499</v>
      </c>
      <c r="AZ1043" s="270">
        <v>5.8596558568691781E-2</v>
      </c>
      <c r="BA1043" s="270">
        <v>24.027282331354606</v>
      </c>
      <c r="BB1043" s="270">
        <v>33.794267146974811</v>
      </c>
      <c r="BC1043" s="270">
        <v>30.429983828022699</v>
      </c>
      <c r="BD1043" s="270">
        <v>50.294884488590419</v>
      </c>
      <c r="BE1043" s="270">
        <v>44.384759267735951</v>
      </c>
      <c r="BF1043" s="270">
        <v>191.13522029013842</v>
      </c>
      <c r="BG1043" s="26"/>
    </row>
    <row r="1044" spans="1:59" s="96" customFormat="1" ht="12.75" x14ac:dyDescent="0.2">
      <c r="A1044" s="13">
        <v>1.0499999999999801</v>
      </c>
      <c r="B1044" s="279">
        <v>930</v>
      </c>
      <c r="C1044" s="408">
        <v>29.477866056879801</v>
      </c>
      <c r="D1044" s="408">
        <v>29.554679955464302</v>
      </c>
      <c r="E1044" s="408"/>
      <c r="F1044" s="408">
        <v>8.0426167565500197</v>
      </c>
      <c r="G1044" s="408"/>
      <c r="H1044" s="408"/>
      <c r="I1044" s="408">
        <v>31.3924024805345</v>
      </c>
      <c r="J1044" s="408"/>
      <c r="K1044" s="408"/>
      <c r="L1044" s="408">
        <v>0.97634299687513104</v>
      </c>
      <c r="M1044" s="408"/>
      <c r="N1044" s="408"/>
      <c r="O1044" s="411">
        <v>0.55609175369619401</v>
      </c>
      <c r="P1044" s="417">
        <v>5.08021357631565</v>
      </c>
      <c r="Q1044" s="237">
        <v>66.0613862403913</v>
      </c>
      <c r="R1044" s="237">
        <v>0</v>
      </c>
      <c r="S1044" s="237">
        <v>16.481003280088068</v>
      </c>
      <c r="T1044" s="237">
        <v>5.5415550478167539</v>
      </c>
      <c r="U1044" s="237">
        <v>1.2918999511165274</v>
      </c>
      <c r="V1044" s="237">
        <v>3.3491610549534534</v>
      </c>
      <c r="W1044" s="237">
        <v>5.0350003652708857</v>
      </c>
      <c r="X1044" s="412">
        <v>2.2399940603630064</v>
      </c>
      <c r="Y1044" s="270">
        <v>0.42261624753374127</v>
      </c>
      <c r="Z1044" s="270">
        <v>42.804102905815547</v>
      </c>
      <c r="AA1044" s="270">
        <v>16499.946126906743</v>
      </c>
      <c r="AB1044" s="270">
        <v>148.4454887833036</v>
      </c>
      <c r="AC1044" s="270">
        <v>1.7688818865703924</v>
      </c>
      <c r="AD1044" s="270">
        <v>0.52323407159572433</v>
      </c>
      <c r="AE1044" s="270">
        <v>2.6363852983479523</v>
      </c>
      <c r="AF1044" s="270">
        <v>0.12340720715536342</v>
      </c>
      <c r="AG1044" s="270">
        <v>11.384490135545885</v>
      </c>
      <c r="AH1044" s="270">
        <v>28.238703663802763</v>
      </c>
      <c r="AI1044" s="270">
        <v>3.8833660440954776</v>
      </c>
      <c r="AJ1044" s="270">
        <v>6.6949425178359858</v>
      </c>
      <c r="AK1044" s="270">
        <v>156.16563182912807</v>
      </c>
      <c r="AL1044" s="270">
        <v>19.462167515445724</v>
      </c>
      <c r="AM1044" s="270">
        <v>3.0360178107243625</v>
      </c>
      <c r="AN1044" s="270">
        <v>111.3439897561709</v>
      </c>
      <c r="AO1044" s="270">
        <v>3.2856098410664267</v>
      </c>
      <c r="AP1044" s="270">
        <v>2029.2207573561805</v>
      </c>
      <c r="AQ1044" s="270">
        <v>0.92347619460725683</v>
      </c>
      <c r="AR1044" s="270">
        <v>1.8623690279236877</v>
      </c>
      <c r="AS1044" s="270">
        <v>0.21819479870086173</v>
      </c>
      <c r="AT1044" s="270">
        <v>1.0524537253580841</v>
      </c>
      <c r="AU1044" s="270">
        <v>4.5816936062410525</v>
      </c>
      <c r="AV1044" s="270">
        <v>0.17671860962856029</v>
      </c>
      <c r="AW1044" s="270">
        <v>0.42840398917970174</v>
      </c>
      <c r="AX1044" s="270">
        <v>5.6875389152018299E-2</v>
      </c>
      <c r="AY1044" s="270">
        <v>0.35243933432028401</v>
      </c>
      <c r="AZ1044" s="270">
        <v>5.2040238589148767E-2</v>
      </c>
      <c r="BA1044" s="270">
        <v>21.582268060021821</v>
      </c>
      <c r="BB1044" s="270">
        <v>34.902509717866927</v>
      </c>
      <c r="BC1044" s="270">
        <v>31.988174874007136</v>
      </c>
      <c r="BD1044" s="270">
        <v>50.263925998610624</v>
      </c>
      <c r="BE1044" s="270">
        <v>42.456811270804003</v>
      </c>
      <c r="BF1044" s="270">
        <v>190.93879896878713</v>
      </c>
      <c r="BG1044" s="26"/>
    </row>
    <row r="1045" spans="1:59" s="96" customFormat="1" ht="12.75" x14ac:dyDescent="0.2">
      <c r="A1045" s="13">
        <v>1.1000000000000001</v>
      </c>
      <c r="B1045" s="279">
        <v>930.00000000001</v>
      </c>
      <c r="C1045" s="408">
        <v>29.0288796725449</v>
      </c>
      <c r="D1045" s="408">
        <v>29.046875865594298</v>
      </c>
      <c r="E1045" s="408"/>
      <c r="F1045" s="408">
        <v>6.4804204321776302</v>
      </c>
      <c r="G1045" s="408"/>
      <c r="H1045" s="408"/>
      <c r="I1045" s="408">
        <v>34.389813795955298</v>
      </c>
      <c r="J1045" s="408"/>
      <c r="K1045" s="408"/>
      <c r="L1045" s="408"/>
      <c r="M1045" s="408"/>
      <c r="N1045" s="408"/>
      <c r="O1045" s="411">
        <v>1.0540102337278201</v>
      </c>
      <c r="P1045" s="417">
        <v>5.1587886205525404</v>
      </c>
      <c r="Q1045" s="237">
        <v>66.487123401584753</v>
      </c>
      <c r="R1045" s="237">
        <v>0</v>
      </c>
      <c r="S1045" s="237">
        <v>16.542005064223797</v>
      </c>
      <c r="T1045" s="237">
        <v>5.0845113841980982</v>
      </c>
      <c r="U1045" s="237">
        <v>1.1630440299607401</v>
      </c>
      <c r="V1045" s="237">
        <v>3.2500641602019749</v>
      </c>
      <c r="W1045" s="237">
        <v>5.1949281326096788</v>
      </c>
      <c r="X1045" s="412">
        <v>2.2783238272209401</v>
      </c>
      <c r="Y1045" s="270">
        <v>0.4312352125978216</v>
      </c>
      <c r="Z1045" s="270">
        <v>43.635728395818809</v>
      </c>
      <c r="AA1045" s="270">
        <v>16966.410939151567</v>
      </c>
      <c r="AB1045" s="270">
        <v>156.95887978287246</v>
      </c>
      <c r="AC1045" s="270">
        <v>1.8017680675528589</v>
      </c>
      <c r="AD1045" s="270">
        <v>0.53191059007534947</v>
      </c>
      <c r="AE1045" s="270">
        <v>1.6407449287020262</v>
      </c>
      <c r="AF1045" s="270">
        <v>7.5715132907771918E-2</v>
      </c>
      <c r="AG1045" s="270">
        <v>11.711049052829953</v>
      </c>
      <c r="AH1045" s="270">
        <v>28.853525572862711</v>
      </c>
      <c r="AI1045" s="270">
        <v>3.9381710702857919</v>
      </c>
      <c r="AJ1045" s="270">
        <v>6.9882099585777695</v>
      </c>
      <c r="AK1045" s="270">
        <v>178.99633564054633</v>
      </c>
      <c r="AL1045" s="270">
        <v>19.601151917614647</v>
      </c>
      <c r="AM1045" s="270">
        <v>2.9187600410445671</v>
      </c>
      <c r="AN1045" s="270">
        <v>108.95812755342263</v>
      </c>
      <c r="AO1045" s="270">
        <v>3.1821103819690757</v>
      </c>
      <c r="AP1045" s="270">
        <v>1372.9923688895067</v>
      </c>
      <c r="AQ1045" s="270">
        <v>0.91829635247176344</v>
      </c>
      <c r="AR1045" s="270">
        <v>1.7417203530446661</v>
      </c>
      <c r="AS1045" s="270">
        <v>0.20257899681284589</v>
      </c>
      <c r="AT1045" s="270">
        <v>0.97273459506680315</v>
      </c>
      <c r="AU1045" s="270">
        <v>4.2265644764408918</v>
      </c>
      <c r="AV1045" s="270">
        <v>0.16290507962867951</v>
      </c>
      <c r="AW1045" s="270">
        <v>0.3942908709713237</v>
      </c>
      <c r="AX1045" s="270">
        <v>5.229733180197229E-2</v>
      </c>
      <c r="AY1045" s="270">
        <v>0.32390012980192145</v>
      </c>
      <c r="AZ1045" s="270">
        <v>4.7814155007623302E-2</v>
      </c>
      <c r="BA1045" s="270">
        <v>19.913324070796147</v>
      </c>
      <c r="BB1045" s="270">
        <v>34.260594567620707</v>
      </c>
      <c r="BC1045" s="270">
        <v>33.146502816985411</v>
      </c>
      <c r="BD1045" s="270">
        <v>50.70511601620364</v>
      </c>
      <c r="BE1045" s="270">
        <v>41.114574493169087</v>
      </c>
      <c r="BF1045" s="270">
        <v>188.99375320089896</v>
      </c>
      <c r="BG1045" s="26"/>
    </row>
    <row r="1046" spans="1:59" s="96" customFormat="1" ht="12.75" x14ac:dyDescent="0.2">
      <c r="A1046" s="13">
        <v>1.1500000000000099</v>
      </c>
      <c r="B1046" s="279">
        <v>930</v>
      </c>
      <c r="C1046" s="408">
        <v>28.560524919921999</v>
      </c>
      <c r="D1046" s="408">
        <v>28.587454993650098</v>
      </c>
      <c r="E1046" s="408"/>
      <c r="F1046" s="408">
        <v>5.7766678284834203</v>
      </c>
      <c r="G1046" s="408"/>
      <c r="H1046" s="408"/>
      <c r="I1046" s="408">
        <v>36.021342054282997</v>
      </c>
      <c r="J1046" s="408"/>
      <c r="K1046" s="408"/>
      <c r="L1046" s="408"/>
      <c r="M1046" s="408"/>
      <c r="N1046" s="408"/>
      <c r="O1046" s="411">
        <v>1.0540102036613901</v>
      </c>
      <c r="P1046" s="417">
        <v>5.2433861010057399</v>
      </c>
      <c r="Q1046" s="237">
        <v>67.131728943568518</v>
      </c>
      <c r="R1046" s="237">
        <v>0</v>
      </c>
      <c r="S1046" s="237">
        <v>16.587199010022164</v>
      </c>
      <c r="T1046" s="237">
        <v>4.486480354881035</v>
      </c>
      <c r="U1046" s="237">
        <v>1.016122021708022</v>
      </c>
      <c r="V1046" s="237">
        <v>3.2168699360545463</v>
      </c>
      <c r="W1046" s="237">
        <v>5.2448041618109773</v>
      </c>
      <c r="X1046" s="412">
        <v>2.3167955719547417</v>
      </c>
      <c r="Y1046" s="270">
        <v>0.43908449367885966</v>
      </c>
      <c r="Z1046" s="270">
        <v>44.410376297090473</v>
      </c>
      <c r="AA1046" s="270">
        <v>17329.223814110548</v>
      </c>
      <c r="AB1046" s="270">
        <v>162.33351272934908</v>
      </c>
      <c r="AC1046" s="270">
        <v>1.8333485668109524</v>
      </c>
      <c r="AD1046" s="270">
        <v>0.54060464598657398</v>
      </c>
      <c r="AE1046" s="270">
        <v>1.645502886788883</v>
      </c>
      <c r="AF1046" s="270">
        <v>7.5851840723442351E-2</v>
      </c>
      <c r="AG1046" s="270">
        <v>11.959205727220429</v>
      </c>
      <c r="AH1046" s="270">
        <v>29.349718304276145</v>
      </c>
      <c r="AI1046" s="270">
        <v>3.9884445235277757</v>
      </c>
      <c r="AJ1046" s="270">
        <v>7.1825875519017819</v>
      </c>
      <c r="AK1046" s="270">
        <v>192.38472914705648</v>
      </c>
      <c r="AL1046" s="270">
        <v>19.7722125199342</v>
      </c>
      <c r="AM1046" s="270">
        <v>2.8669461184084768</v>
      </c>
      <c r="AN1046" s="270">
        <v>108.39530636531381</v>
      </c>
      <c r="AO1046" s="270">
        <v>3.1771259907826472</v>
      </c>
      <c r="AP1046" s="270">
        <v>1362.4390724180769</v>
      </c>
      <c r="AQ1046" s="270">
        <v>0.91518352766657951</v>
      </c>
      <c r="AR1046" s="270">
        <v>1.6844987581707593</v>
      </c>
      <c r="AS1046" s="270">
        <v>0.19515400687148221</v>
      </c>
      <c r="AT1046" s="270">
        <v>0.93482419905842595</v>
      </c>
      <c r="AU1046" s="270">
        <v>4.0576415887870834</v>
      </c>
      <c r="AV1046" s="270">
        <v>0.15633569372245326</v>
      </c>
      <c r="AW1046" s="270">
        <v>0.37806324930386981</v>
      </c>
      <c r="AX1046" s="270">
        <v>5.0118999579303325E-2</v>
      </c>
      <c r="AY1046" s="270">
        <v>0.31031808242266795</v>
      </c>
      <c r="AZ1046" s="270">
        <v>4.5801473437637602E-2</v>
      </c>
      <c r="BA1046" s="270">
        <v>19.080909576551651</v>
      </c>
      <c r="BB1046" s="270">
        <v>33.79264750215394</v>
      </c>
      <c r="BC1046" s="270">
        <v>33.470679116284941</v>
      </c>
      <c r="BD1046" s="270">
        <v>50.684974648577032</v>
      </c>
      <c r="BE1046" s="270">
        <v>40.512014760983675</v>
      </c>
      <c r="BF1046" s="270">
        <v>184.11508383690483</v>
      </c>
      <c r="BG1046" s="26"/>
    </row>
    <row r="1047" spans="1:59" s="96" customFormat="1" ht="12.75" x14ac:dyDescent="0.2">
      <c r="A1047" s="13">
        <v>1.2</v>
      </c>
      <c r="B1047" s="279">
        <v>930</v>
      </c>
      <c r="C1047" s="408">
        <v>28.196508535340101</v>
      </c>
      <c r="D1047" s="408">
        <v>28.245373534406301</v>
      </c>
      <c r="E1047" s="408"/>
      <c r="F1047" s="408">
        <v>5.0513076761336002</v>
      </c>
      <c r="G1047" s="408"/>
      <c r="H1047" s="408"/>
      <c r="I1047" s="408">
        <v>37.452800028613503</v>
      </c>
      <c r="J1047" s="408"/>
      <c r="K1047" s="408"/>
      <c r="L1047" s="408"/>
      <c r="M1047" s="408"/>
      <c r="N1047" s="408"/>
      <c r="O1047" s="411">
        <v>1.05401022550654</v>
      </c>
      <c r="P1047" s="417">
        <v>5.3110778637171299</v>
      </c>
      <c r="Q1047" s="237">
        <v>67.745285521228482</v>
      </c>
      <c r="R1047" s="237">
        <v>0</v>
      </c>
      <c r="S1047" s="237">
        <v>16.609920477411219</v>
      </c>
      <c r="T1047" s="237">
        <v>3.9406030979699462</v>
      </c>
      <c r="U1047" s="237">
        <v>0.89585015302626037</v>
      </c>
      <c r="V1047" s="237">
        <v>3.1664923155563391</v>
      </c>
      <c r="W1047" s="237">
        <v>5.2915943706746251</v>
      </c>
      <c r="X1047" s="412">
        <v>2.3502540641331597</v>
      </c>
      <c r="Y1047" s="270">
        <v>0.44562510872635303</v>
      </c>
      <c r="Z1047" s="270">
        <v>45.050229676491327</v>
      </c>
      <c r="AA1047" s="270">
        <v>17648.679752598688</v>
      </c>
      <c r="AB1047" s="270">
        <v>167.67298933108316</v>
      </c>
      <c r="AC1047" s="270">
        <v>1.859488707170597</v>
      </c>
      <c r="AD1047" s="270">
        <v>0.54777192780366224</v>
      </c>
      <c r="AE1047" s="270">
        <v>1.6495202885277702</v>
      </c>
      <c r="AF1047" s="270">
        <v>7.595700302386274E-2</v>
      </c>
      <c r="AG1047" s="270">
        <v>12.181937843972522</v>
      </c>
      <c r="AH1047" s="270">
        <v>29.78733524764413</v>
      </c>
      <c r="AI1047" s="270">
        <v>4.0315495244882467</v>
      </c>
      <c r="AJ1047" s="270">
        <v>7.3698191413089269</v>
      </c>
      <c r="AK1047" s="270">
        <v>208.06699672955961</v>
      </c>
      <c r="AL1047" s="270">
        <v>19.913786692477398</v>
      </c>
      <c r="AM1047" s="270">
        <v>2.8218179078032133</v>
      </c>
      <c r="AN1047" s="270">
        <v>107.8197359638382</v>
      </c>
      <c r="AO1047" s="270">
        <v>3.1699152509505586</v>
      </c>
      <c r="AP1047" s="270">
        <v>1353.1166204705705</v>
      </c>
      <c r="AQ1047" s="270">
        <v>0.91389630964023694</v>
      </c>
      <c r="AR1047" s="270">
        <v>1.6369215249031188</v>
      </c>
      <c r="AS1047" s="270">
        <v>0.18904045528584171</v>
      </c>
      <c r="AT1047" s="270">
        <v>0.90379141548847797</v>
      </c>
      <c r="AU1047" s="270">
        <v>3.9197072057403788</v>
      </c>
      <c r="AV1047" s="270">
        <v>0.15097622330328417</v>
      </c>
      <c r="AW1047" s="270">
        <v>0.36485170473135148</v>
      </c>
      <c r="AX1047" s="270">
        <v>4.8347720442382981E-2</v>
      </c>
      <c r="AY1047" s="270">
        <v>0.29928170702411727</v>
      </c>
      <c r="AZ1047" s="270">
        <v>4.416667195100215E-2</v>
      </c>
      <c r="BA1047" s="270">
        <v>18.404457474566705</v>
      </c>
      <c r="BB1047" s="270">
        <v>33.36623517717527</v>
      </c>
      <c r="BC1047" s="270">
        <v>33.730174819538135</v>
      </c>
      <c r="BD1047" s="270">
        <v>50.664704953736432</v>
      </c>
      <c r="BE1047" s="270">
        <v>39.959679786923168</v>
      </c>
      <c r="BF1047" s="270">
        <v>179.94050579012674</v>
      </c>
      <c r="BG1047" s="26"/>
    </row>
    <row r="1048" spans="1:59" s="96" customFormat="1" ht="12.75" x14ac:dyDescent="0.2">
      <c r="A1048" s="13">
        <v>1.25</v>
      </c>
      <c r="B1048" s="279">
        <v>930</v>
      </c>
      <c r="C1048" s="408">
        <v>27.875244673895001</v>
      </c>
      <c r="D1048" s="408">
        <v>27.764805933113401</v>
      </c>
      <c r="E1048" s="408"/>
      <c r="F1048" s="408">
        <v>4.3637463733779001</v>
      </c>
      <c r="G1048" s="408"/>
      <c r="H1048" s="408"/>
      <c r="I1048" s="408">
        <v>38.9421927971473</v>
      </c>
      <c r="J1048" s="408"/>
      <c r="K1048" s="408"/>
      <c r="L1048" s="408"/>
      <c r="M1048" s="408"/>
      <c r="N1048" s="408"/>
      <c r="O1048" s="411">
        <v>1.0540102224664301</v>
      </c>
      <c r="P1048" s="417">
        <v>5.3722884839504301</v>
      </c>
      <c r="Q1048" s="237">
        <v>68.325507556512306</v>
      </c>
      <c r="R1048" s="237">
        <v>0</v>
      </c>
      <c r="S1048" s="237">
        <v>16.594783055146181</v>
      </c>
      <c r="T1048" s="237">
        <v>3.4754121269643008</v>
      </c>
      <c r="U1048" s="237">
        <v>0.77836592973615537</v>
      </c>
      <c r="V1048" s="237">
        <v>3.1174875200622254</v>
      </c>
      <c r="W1048" s="237">
        <v>5.3273056696197942</v>
      </c>
      <c r="X1048" s="412">
        <v>2.3811381419590476</v>
      </c>
      <c r="Y1048" s="270">
        <v>0.45163431493285849</v>
      </c>
      <c r="Z1048" s="270">
        <v>45.638219341795541</v>
      </c>
      <c r="AA1048" s="270">
        <v>17948.163927582558</v>
      </c>
      <c r="AB1048" s="270">
        <v>172.94697582219081</v>
      </c>
      <c r="AC1048" s="270">
        <v>1.8844572715150592</v>
      </c>
      <c r="AD1048" s="270">
        <v>0.55434139290660178</v>
      </c>
      <c r="AE1048" s="270">
        <v>1.6531118546489671</v>
      </c>
      <c r="AF1048" s="270">
        <v>7.6046307956813747E-2</v>
      </c>
      <c r="AG1048" s="270">
        <v>12.391704448233158</v>
      </c>
      <c r="AH1048" s="270">
        <v>30.192081965601343</v>
      </c>
      <c r="AI1048" s="270">
        <v>4.0705638282515437</v>
      </c>
      <c r="AJ1048" s="270">
        <v>7.5509225824921646</v>
      </c>
      <c r="AK1048" s="270">
        <v>225.40799662749626</v>
      </c>
      <c r="AL1048" s="270">
        <v>20.03263306512671</v>
      </c>
      <c r="AM1048" s="270">
        <v>2.7751046815849589</v>
      </c>
      <c r="AN1048" s="270">
        <v>107.13996952863261</v>
      </c>
      <c r="AO1048" s="270">
        <v>3.1604813150974431</v>
      </c>
      <c r="AP1048" s="270">
        <v>1343.5405488251456</v>
      </c>
      <c r="AQ1048" s="270">
        <v>0.91118741470335685</v>
      </c>
      <c r="AR1048" s="270">
        <v>1.5900666771423679</v>
      </c>
      <c r="AS1048" s="270">
        <v>0.18306989401672186</v>
      </c>
      <c r="AT1048" s="270">
        <v>0.87362294475219981</v>
      </c>
      <c r="AU1048" s="270">
        <v>3.785858545336275</v>
      </c>
      <c r="AV1048" s="270">
        <v>0.14577885124293216</v>
      </c>
      <c r="AW1048" s="270">
        <v>0.35205776891213397</v>
      </c>
      <c r="AX1048" s="270">
        <v>4.6633775749317423E-2</v>
      </c>
      <c r="AY1048" s="270">
        <v>0.2886069027104316</v>
      </c>
      <c r="AZ1048" s="270">
        <v>4.2585746318403624E-2</v>
      </c>
      <c r="BA1048" s="270">
        <v>17.749828400584356</v>
      </c>
      <c r="BB1048" s="270">
        <v>32.959030127150385</v>
      </c>
      <c r="BC1048" s="270">
        <v>34.0826398173458</v>
      </c>
      <c r="BD1048" s="270">
        <v>50.644944042728689</v>
      </c>
      <c r="BE1048" s="270">
        <v>39.456011950194075</v>
      </c>
      <c r="BF1048" s="270">
        <v>175.8509071999938</v>
      </c>
      <c r="BG1048" s="26"/>
    </row>
    <row r="1049" spans="1:59" s="96" customFormat="1" ht="12.75" x14ac:dyDescent="0.2">
      <c r="A1049" s="13">
        <v>1.30000000000002</v>
      </c>
      <c r="B1049" s="279">
        <v>930</v>
      </c>
      <c r="C1049" s="408">
        <v>27.644823812945699</v>
      </c>
      <c r="D1049" s="408">
        <v>27.425985075608899</v>
      </c>
      <c r="E1049" s="408"/>
      <c r="F1049" s="408">
        <v>3.7026499954769498</v>
      </c>
      <c r="G1049" s="408"/>
      <c r="H1049" s="408"/>
      <c r="I1049" s="408">
        <v>40.172530906481001</v>
      </c>
      <c r="J1049" s="408"/>
      <c r="K1049" s="408"/>
      <c r="L1049" s="408"/>
      <c r="M1049" s="408"/>
      <c r="N1049" s="408"/>
      <c r="O1049" s="411">
        <v>1.05401020948734</v>
      </c>
      <c r="P1049" s="417">
        <v>5.4170664889956797</v>
      </c>
      <c r="Q1049" s="237">
        <v>68.860088631195822</v>
      </c>
      <c r="R1049" s="237">
        <v>0</v>
      </c>
      <c r="S1049" s="237">
        <v>16.550235182658888</v>
      </c>
      <c r="T1049" s="237">
        <v>3.0865509744520621</v>
      </c>
      <c r="U1049" s="237">
        <v>0.68810551870669634</v>
      </c>
      <c r="V1049" s="237">
        <v>3.0444000191604799</v>
      </c>
      <c r="W1049" s="237">
        <v>5.3679971170018295</v>
      </c>
      <c r="X1049" s="412">
        <v>2.4026225568242152</v>
      </c>
      <c r="Y1049" s="270">
        <v>0.45628212525547845</v>
      </c>
      <c r="Z1049" s="270">
        <v>46.087858519120722</v>
      </c>
      <c r="AA1049" s="270">
        <v>18195.907736067365</v>
      </c>
      <c r="AB1049" s="270">
        <v>177.89385052534965</v>
      </c>
      <c r="AC1049" s="270">
        <v>1.9036398529947662</v>
      </c>
      <c r="AD1049" s="270">
        <v>0.55935973319580246</v>
      </c>
      <c r="AE1049" s="270">
        <v>1.6559802317703562</v>
      </c>
      <c r="AF1049" s="270">
        <v>7.6108987124234598E-2</v>
      </c>
      <c r="AG1049" s="270">
        <v>12.569187702317256</v>
      </c>
      <c r="AH1049" s="270">
        <v>30.528641526815068</v>
      </c>
      <c r="AI1049" s="270">
        <v>4.1020409625336596</v>
      </c>
      <c r="AJ1049" s="270">
        <v>7.7158139248046007</v>
      </c>
      <c r="AK1049" s="270">
        <v>244.68777166123641</v>
      </c>
      <c r="AL1049" s="270">
        <v>20.124609478592699</v>
      </c>
      <c r="AM1049" s="270">
        <v>2.7368457228315473</v>
      </c>
      <c r="AN1049" s="270">
        <v>106.52082926731674</v>
      </c>
      <c r="AO1049" s="270">
        <v>3.1505368526919177</v>
      </c>
      <c r="AP1049" s="270">
        <v>1335.5752064497744</v>
      </c>
      <c r="AQ1049" s="270">
        <v>0.91021413192287226</v>
      </c>
      <c r="AR1049" s="270">
        <v>1.5530618929465392</v>
      </c>
      <c r="AS1049" s="270">
        <v>0.17839076701816736</v>
      </c>
      <c r="AT1049" s="270">
        <v>0.85008904181342948</v>
      </c>
      <c r="AU1049" s="270">
        <v>3.6816514802987754</v>
      </c>
      <c r="AV1049" s="270">
        <v>0.14173533399792415</v>
      </c>
      <c r="AW1049" s="270">
        <v>0.34212062915819225</v>
      </c>
      <c r="AX1049" s="270">
        <v>4.5303863225166101E-2</v>
      </c>
      <c r="AY1049" s="270">
        <v>0.28032859434557023</v>
      </c>
      <c r="AZ1049" s="270">
        <v>4.1360135962928687E-2</v>
      </c>
      <c r="BA1049" s="270">
        <v>17.242162926352709</v>
      </c>
      <c r="BB1049" s="270">
        <v>32.607859843920629</v>
      </c>
      <c r="BC1049" s="270">
        <v>34.348553332394452</v>
      </c>
      <c r="BD1049" s="270">
        <v>50.62640140548325</v>
      </c>
      <c r="BE1049" s="270">
        <v>39.016132984323775</v>
      </c>
      <c r="BF1049" s="270">
        <v>172.53328202861934</v>
      </c>
      <c r="BG1049" s="26"/>
    </row>
    <row r="1050" spans="1:59" s="96" customFormat="1" ht="12.75" x14ac:dyDescent="0.2">
      <c r="A1050" s="13">
        <v>1.3500000000000101</v>
      </c>
      <c r="B1050" s="279">
        <v>930.00000000001</v>
      </c>
      <c r="C1050" s="408">
        <v>27.421969601355499</v>
      </c>
      <c r="D1050" s="408">
        <v>27.204153549052201</v>
      </c>
      <c r="E1050" s="408"/>
      <c r="F1050" s="408">
        <v>3.0970288615319501</v>
      </c>
      <c r="G1050" s="408"/>
      <c r="H1050" s="408"/>
      <c r="I1050" s="408">
        <v>41.209897075325301</v>
      </c>
      <c r="J1050" s="408">
        <v>1.2940703445265701E-2</v>
      </c>
      <c r="K1050" s="408"/>
      <c r="L1050" s="408"/>
      <c r="M1050" s="408"/>
      <c r="N1050" s="408"/>
      <c r="O1050" s="411">
        <v>1.0540102092897901</v>
      </c>
      <c r="P1050" s="417">
        <v>5.4610904076071796</v>
      </c>
      <c r="Q1050" s="237">
        <v>69.335752121209765</v>
      </c>
      <c r="R1050" s="237">
        <v>0</v>
      </c>
      <c r="S1050" s="237">
        <v>16.496031169789674</v>
      </c>
      <c r="T1050" s="237">
        <v>2.7576728933020198</v>
      </c>
      <c r="U1050" s="237">
        <v>0.60898180270738944</v>
      </c>
      <c r="V1050" s="237">
        <v>2.9773247023339162</v>
      </c>
      <c r="W1050" s="237">
        <v>5.3939359731803238</v>
      </c>
      <c r="X1050" s="412">
        <v>2.4303013374769105</v>
      </c>
      <c r="Y1050" s="270">
        <v>0.46081617090571486</v>
      </c>
      <c r="Z1050" s="270">
        <v>46.525832843047176</v>
      </c>
      <c r="AA1050" s="270">
        <v>18436.43890968163</v>
      </c>
      <c r="AB1050" s="270">
        <v>182.7476344619655</v>
      </c>
      <c r="AC1050" s="270">
        <v>1.9217586339065309</v>
      </c>
      <c r="AD1050" s="270">
        <v>0.56424743438522695</v>
      </c>
      <c r="AE1050" s="270">
        <v>1.6587410262902405</v>
      </c>
      <c r="AF1050" s="270">
        <v>7.617235810760617E-2</v>
      </c>
      <c r="AG1050" s="270">
        <v>12.741234919614721</v>
      </c>
      <c r="AH1050" s="270">
        <v>30.856291806060128</v>
      </c>
      <c r="AI1050" s="270">
        <v>4.132943944866506</v>
      </c>
      <c r="AJ1050" s="270">
        <v>7.8764663421020646</v>
      </c>
      <c r="AK1050" s="270">
        <v>265.54720090856608</v>
      </c>
      <c r="AL1050" s="270">
        <v>20.220315914777082</v>
      </c>
      <c r="AM1050" s="270">
        <v>2.7060714073224363</v>
      </c>
      <c r="AN1050" s="270">
        <v>106.04848777794774</v>
      </c>
      <c r="AO1050" s="270">
        <v>3.1432000971235055</v>
      </c>
      <c r="AP1050" s="270">
        <v>1328.938190030038</v>
      </c>
      <c r="AQ1050" s="270">
        <v>0.91034317257562003</v>
      </c>
      <c r="AR1050" s="270">
        <v>1.5232431018797374</v>
      </c>
      <c r="AS1050" s="270">
        <v>0.17462974335026016</v>
      </c>
      <c r="AT1050" s="270">
        <v>0.83120870213281972</v>
      </c>
      <c r="AU1050" s="270">
        <v>3.5981263821514178</v>
      </c>
      <c r="AV1050" s="270">
        <v>0.13849543513117948</v>
      </c>
      <c r="AW1050" s="270">
        <v>0.3341651263562202</v>
      </c>
      <c r="AX1050" s="270">
        <v>4.4239739375444204E-2</v>
      </c>
      <c r="AY1050" s="270">
        <v>0.273706963715249</v>
      </c>
      <c r="AZ1050" s="270">
        <v>4.0380012141021722E-2</v>
      </c>
      <c r="BA1050" s="270">
        <v>16.836131503250201</v>
      </c>
      <c r="BB1050" s="270">
        <v>32.305549628066949</v>
      </c>
      <c r="BC1050" s="270">
        <v>34.538008544283805</v>
      </c>
      <c r="BD1050" s="270">
        <v>50.616388146618455</v>
      </c>
      <c r="BE1050" s="270">
        <v>38.625660872449849</v>
      </c>
      <c r="BF1050" s="270">
        <v>169.8042108236707</v>
      </c>
      <c r="BG1050" s="26"/>
    </row>
    <row r="1051" spans="1:59" s="96" customFormat="1" ht="12.75" x14ac:dyDescent="0.2">
      <c r="A1051" s="13">
        <v>1.4</v>
      </c>
      <c r="B1051" s="279">
        <v>930</v>
      </c>
      <c r="C1051" s="408">
        <v>26.909621220718901</v>
      </c>
      <c r="D1051" s="408">
        <v>26.9910261827476</v>
      </c>
      <c r="E1051" s="408"/>
      <c r="F1051" s="408">
        <v>2.4449378576608298</v>
      </c>
      <c r="G1051" s="408"/>
      <c r="H1051" s="408"/>
      <c r="I1051" s="408">
        <v>42.278616596482401</v>
      </c>
      <c r="J1051" s="408">
        <v>0.32178793250589099</v>
      </c>
      <c r="K1051" s="408"/>
      <c r="L1051" s="408"/>
      <c r="M1051" s="408"/>
      <c r="N1051" s="408"/>
      <c r="O1051" s="411">
        <v>1.05401020988435</v>
      </c>
      <c r="P1051" s="417">
        <v>5.5650671222587</v>
      </c>
      <c r="Q1051" s="237">
        <v>69.520423691987588</v>
      </c>
      <c r="R1051" s="237">
        <v>0</v>
      </c>
      <c r="S1051" s="237">
        <v>16.559085230611359</v>
      </c>
      <c r="T1051" s="237">
        <v>2.4978980238174247</v>
      </c>
      <c r="U1051" s="237">
        <v>0.55076255274859409</v>
      </c>
      <c r="V1051" s="237">
        <v>2.9025651528153995</v>
      </c>
      <c r="W1051" s="237">
        <v>5.4854207651162588</v>
      </c>
      <c r="X1051" s="412">
        <v>2.4838445829033811</v>
      </c>
      <c r="Y1051" s="270">
        <v>0.47046239618242736</v>
      </c>
      <c r="Z1051" s="270">
        <v>47.474029646549873</v>
      </c>
      <c r="AA1051" s="270">
        <v>18886.588188822123</v>
      </c>
      <c r="AB1051" s="270">
        <v>190.01207330524605</v>
      </c>
      <c r="AC1051" s="270">
        <v>1.9588639420901757</v>
      </c>
      <c r="AD1051" s="270">
        <v>0.57492284603006993</v>
      </c>
      <c r="AE1051" s="270">
        <v>1.6640493078622314</v>
      </c>
      <c r="AF1051" s="270">
        <v>7.6339092842751158E-2</v>
      </c>
      <c r="AG1051" s="270">
        <v>13.050585522976126</v>
      </c>
      <c r="AH1051" s="270">
        <v>31.479154017049456</v>
      </c>
      <c r="AI1051" s="270">
        <v>4.1977611128959449</v>
      </c>
      <c r="AJ1051" s="270">
        <v>8.1287137113580172</v>
      </c>
      <c r="AK1051" s="270">
        <v>294.16084770640452</v>
      </c>
      <c r="AL1051" s="270">
        <v>20.466327112589191</v>
      </c>
      <c r="AM1051" s="270">
        <v>2.6831168996927066</v>
      </c>
      <c r="AN1051" s="270">
        <v>106.07742766527066</v>
      </c>
      <c r="AO1051" s="270">
        <v>3.1507922083111009</v>
      </c>
      <c r="AP1051" s="270">
        <v>1322.9409704535835</v>
      </c>
      <c r="AQ1051" s="270">
        <v>0.91337029304370787</v>
      </c>
      <c r="AR1051" s="270">
        <v>1.4954257688138204</v>
      </c>
      <c r="AS1051" s="270">
        <v>0.17104639653736992</v>
      </c>
      <c r="AT1051" s="270">
        <v>0.8130426191347353</v>
      </c>
      <c r="AU1051" s="270">
        <v>3.5174741869407922</v>
      </c>
      <c r="AV1051" s="270">
        <v>0.13536321172041849</v>
      </c>
      <c r="AW1051" s="270">
        <v>0.32645444311597077</v>
      </c>
      <c r="AX1051" s="270">
        <v>4.3206988728571649E-2</v>
      </c>
      <c r="AY1051" s="270">
        <v>0.26727641258676893</v>
      </c>
      <c r="AZ1051" s="270">
        <v>3.9427911357274165E-2</v>
      </c>
      <c r="BA1051" s="270">
        <v>16.442049359598904</v>
      </c>
      <c r="BB1051" s="270">
        <v>32.055898063779466</v>
      </c>
      <c r="BC1051" s="270">
        <v>34.769680983012343</v>
      </c>
      <c r="BD1051" s="270">
        <v>50.757511177754935</v>
      </c>
      <c r="BE1051" s="270">
        <v>38.262973931549922</v>
      </c>
      <c r="BF1051" s="270">
        <v>167.30404588160437</v>
      </c>
      <c r="BG1051" s="26"/>
    </row>
    <row r="1052" spans="1:59" s="96" customFormat="1" ht="12.75" x14ac:dyDescent="0.2">
      <c r="A1052" s="13">
        <v>1.4500000000000099</v>
      </c>
      <c r="B1052" s="279">
        <v>930</v>
      </c>
      <c r="C1052" s="408">
        <v>26.366178462740699</v>
      </c>
      <c r="D1052" s="408">
        <v>26.836434178695502</v>
      </c>
      <c r="E1052" s="408"/>
      <c r="F1052" s="408">
        <v>1.8038644536211199</v>
      </c>
      <c r="G1052" s="408"/>
      <c r="H1052" s="408"/>
      <c r="I1052" s="408">
        <v>43.237274961197002</v>
      </c>
      <c r="J1052" s="408">
        <v>0.70223773232219899</v>
      </c>
      <c r="K1052" s="408"/>
      <c r="L1052" s="408"/>
      <c r="M1052" s="408"/>
      <c r="N1052" s="408"/>
      <c r="O1052" s="411">
        <v>1.0540102114235399</v>
      </c>
      <c r="P1052" s="417">
        <v>5.67977074435177</v>
      </c>
      <c r="Q1052" s="237">
        <v>69.61744207580324</v>
      </c>
      <c r="R1052" s="237">
        <v>0</v>
      </c>
      <c r="S1052" s="237">
        <v>16.6356780888527</v>
      </c>
      <c r="T1052" s="237">
        <v>2.2892852197011986</v>
      </c>
      <c r="U1052" s="237">
        <v>0.50830446707347998</v>
      </c>
      <c r="V1052" s="237">
        <v>2.800413874925614</v>
      </c>
      <c r="W1052" s="237">
        <v>5.6037562271279668</v>
      </c>
      <c r="X1052" s="412">
        <v>2.5451200465157977</v>
      </c>
      <c r="Y1052" s="270">
        <v>0.4810627898564086</v>
      </c>
      <c r="Z1052" s="270">
        <v>48.515641269712575</v>
      </c>
      <c r="AA1052" s="270">
        <v>19379.522544508603</v>
      </c>
      <c r="AB1052" s="270">
        <v>198.01456568705899</v>
      </c>
      <c r="AC1052" s="270">
        <v>1.9990880980551413</v>
      </c>
      <c r="AD1052" s="270">
        <v>0.58664148895629131</v>
      </c>
      <c r="AE1052" s="270">
        <v>1.6696691559718717</v>
      </c>
      <c r="AF1052" s="270">
        <v>7.6520090848946468E-2</v>
      </c>
      <c r="AG1052" s="270">
        <v>13.388528276713773</v>
      </c>
      <c r="AH1052" s="270">
        <v>32.160494036852064</v>
      </c>
      <c r="AI1052" s="270">
        <v>4.2690005021196287</v>
      </c>
      <c r="AJ1052" s="270">
        <v>8.4046664833087075</v>
      </c>
      <c r="AK1052" s="270">
        <v>329.34053210081271</v>
      </c>
      <c r="AL1052" s="270">
        <v>20.742273685734105</v>
      </c>
      <c r="AM1052" s="270">
        <v>2.6652957205147598</v>
      </c>
      <c r="AN1052" s="270">
        <v>106.25553430091044</v>
      </c>
      <c r="AO1052" s="270">
        <v>3.1619813574183162</v>
      </c>
      <c r="AP1052" s="270">
        <v>1317.8029434492305</v>
      </c>
      <c r="AQ1052" s="270">
        <v>0.91777230099434881</v>
      </c>
      <c r="AR1052" s="270">
        <v>1.4717948372136616</v>
      </c>
      <c r="AS1052" s="270">
        <v>0.16798832960478749</v>
      </c>
      <c r="AT1052" s="270">
        <v>0.79751558806826572</v>
      </c>
      <c r="AU1052" s="270">
        <v>3.4485110698648378</v>
      </c>
      <c r="AV1052" s="270">
        <v>0.13268464371041905</v>
      </c>
      <c r="AW1052" s="270">
        <v>0.31985947600164227</v>
      </c>
      <c r="AX1052" s="270">
        <v>4.2323653844560848E-2</v>
      </c>
      <c r="AY1052" s="270">
        <v>0.26177636893074102</v>
      </c>
      <c r="AZ1052" s="270">
        <v>3.8613621711747807E-2</v>
      </c>
      <c r="BA1052" s="270">
        <v>16.105075763548129</v>
      </c>
      <c r="BB1052" s="270">
        <v>31.843832139942986</v>
      </c>
      <c r="BC1052" s="270">
        <v>34.974780212645697</v>
      </c>
      <c r="BD1052" s="270">
        <v>50.937130959182753</v>
      </c>
      <c r="BE1052" s="270">
        <v>37.937808304232391</v>
      </c>
      <c r="BF1052" s="270">
        <v>165.1641335225778</v>
      </c>
      <c r="BG1052" s="26"/>
    </row>
    <row r="1053" spans="1:59" s="96" customFormat="1" ht="12.75" x14ac:dyDescent="0.2">
      <c r="A1053" s="13">
        <v>1.5</v>
      </c>
      <c r="B1053" s="279">
        <v>930</v>
      </c>
      <c r="C1053" s="408">
        <v>25.843092195322999</v>
      </c>
      <c r="D1053" s="408">
        <v>26.829381601442702</v>
      </c>
      <c r="E1053" s="408"/>
      <c r="F1053" s="408">
        <v>1.3180556393335701</v>
      </c>
      <c r="G1053" s="408"/>
      <c r="H1053" s="408"/>
      <c r="I1053" s="408">
        <v>43.927744928511999</v>
      </c>
      <c r="J1053" s="408">
        <v>1.0277154273001099</v>
      </c>
      <c r="K1053" s="408"/>
      <c r="L1053" s="408"/>
      <c r="M1053" s="408"/>
      <c r="N1053" s="408"/>
      <c r="O1053" s="411">
        <v>1.0540102080885201</v>
      </c>
      <c r="P1053" s="417">
        <v>5.7947340438505002</v>
      </c>
      <c r="Q1053" s="237">
        <v>69.692579151603837</v>
      </c>
      <c r="R1053" s="237">
        <v>0</v>
      </c>
      <c r="S1053" s="237">
        <v>16.701618072291563</v>
      </c>
      <c r="T1053" s="237">
        <v>2.1135374439600714</v>
      </c>
      <c r="U1053" s="237">
        <v>0.46424894441281911</v>
      </c>
      <c r="V1053" s="237">
        <v>2.7334730544923262</v>
      </c>
      <c r="W1053" s="237">
        <v>5.6879473513853807</v>
      </c>
      <c r="X1053" s="412">
        <v>2.6065959818540025</v>
      </c>
      <c r="Y1053" s="270">
        <v>0.491505172026312</v>
      </c>
      <c r="Z1053" s="270">
        <v>49.543110210017183</v>
      </c>
      <c r="AA1053" s="270">
        <v>19853.772606352708</v>
      </c>
      <c r="AB1053" s="270">
        <v>205.36945112617698</v>
      </c>
      <c r="AC1053" s="270">
        <v>2.0376244942151227</v>
      </c>
      <c r="AD1053" s="270">
        <v>0.59814908342484729</v>
      </c>
      <c r="AE1053" s="270">
        <v>1.6749159200886015</v>
      </c>
      <c r="AF1053" s="270">
        <v>7.6697885047271444E-2</v>
      </c>
      <c r="AG1053" s="270">
        <v>13.709199291114942</v>
      </c>
      <c r="AH1053" s="270">
        <v>32.808903469502354</v>
      </c>
      <c r="AI1053" s="270">
        <v>4.3371087796691148</v>
      </c>
      <c r="AJ1053" s="270">
        <v>8.6594598402006167</v>
      </c>
      <c r="AK1053" s="270">
        <v>363.24336104491482</v>
      </c>
      <c r="AL1053" s="270">
        <v>21.01357001171057</v>
      </c>
      <c r="AM1053" s="270">
        <v>2.6556549939080947</v>
      </c>
      <c r="AN1053" s="270">
        <v>106.60463276156921</v>
      </c>
      <c r="AO1053" s="270">
        <v>3.1761989488420719</v>
      </c>
      <c r="AP1053" s="270">
        <v>1314.358115357235</v>
      </c>
      <c r="AQ1053" s="270">
        <v>0.92226431059776481</v>
      </c>
      <c r="AR1053" s="270">
        <v>1.4557693136930259</v>
      </c>
      <c r="AS1053" s="270">
        <v>0.16588884632289227</v>
      </c>
      <c r="AT1053" s="270">
        <v>0.78680388444021387</v>
      </c>
      <c r="AU1053" s="270">
        <v>3.4008631812585541</v>
      </c>
      <c r="AV1053" s="270">
        <v>0.13083308925939596</v>
      </c>
      <c r="AW1053" s="270">
        <v>0.31529675829755716</v>
      </c>
      <c r="AX1053" s="270">
        <v>4.1712315775334408E-2</v>
      </c>
      <c r="AY1053" s="270">
        <v>0.25796961110448413</v>
      </c>
      <c r="AZ1053" s="270">
        <v>3.8050060825858781E-2</v>
      </c>
      <c r="BA1053" s="270">
        <v>15.871978383190109</v>
      </c>
      <c r="BB1053" s="270">
        <v>31.689178503842122</v>
      </c>
      <c r="BC1053" s="270">
        <v>35.058607753486839</v>
      </c>
      <c r="BD1053" s="270">
        <v>51.09393870832551</v>
      </c>
      <c r="BE1053" s="270">
        <v>37.675481146429007</v>
      </c>
      <c r="BF1053" s="270">
        <v>163.67935658895556</v>
      </c>
      <c r="BG1053" s="26"/>
    </row>
    <row r="1054" spans="1:59" s="96" customFormat="1" ht="12.75" x14ac:dyDescent="0.2">
      <c r="A1054" s="13">
        <v>1.55000000000001</v>
      </c>
      <c r="B1054" s="279">
        <v>930</v>
      </c>
      <c r="C1054" s="408">
        <v>25.334732554801199</v>
      </c>
      <c r="D1054" s="408">
        <v>26.799873186444501</v>
      </c>
      <c r="E1054" s="408"/>
      <c r="F1054" s="408">
        <v>0.746320100397736</v>
      </c>
      <c r="G1054" s="408"/>
      <c r="H1054" s="408"/>
      <c r="I1054" s="408">
        <v>44.675550942666199</v>
      </c>
      <c r="J1054" s="408">
        <v>1.3895129997151801</v>
      </c>
      <c r="K1054" s="408"/>
      <c r="L1054" s="408"/>
      <c r="M1054" s="408"/>
      <c r="N1054" s="408"/>
      <c r="O1054" s="411">
        <v>1.0540102159751501</v>
      </c>
      <c r="P1054" s="417">
        <v>5.9110100751511601</v>
      </c>
      <c r="Q1054" s="237">
        <v>69.767531721457019</v>
      </c>
      <c r="R1054" s="237">
        <v>0</v>
      </c>
      <c r="S1054" s="237">
        <v>16.752194627763114</v>
      </c>
      <c r="T1054" s="237">
        <v>1.9614321396035277</v>
      </c>
      <c r="U1054" s="237">
        <v>0.43487163999878853</v>
      </c>
      <c r="V1054" s="237">
        <v>2.6116263954696697</v>
      </c>
      <c r="W1054" s="237">
        <v>5.7967014796410181</v>
      </c>
      <c r="X1054" s="412">
        <v>2.6756419960668585</v>
      </c>
      <c r="Y1054" s="270">
        <v>0.50226904492651048</v>
      </c>
      <c r="Z1054" s="270">
        <v>50.597902931389527</v>
      </c>
      <c r="AA1054" s="270">
        <v>20357.314097631981</v>
      </c>
      <c r="AB1054" s="270">
        <v>213.88180051516599</v>
      </c>
      <c r="AC1054" s="270">
        <v>2.0773390581759354</v>
      </c>
      <c r="AD1054" s="270">
        <v>0.60994960930526554</v>
      </c>
      <c r="AE1054" s="270">
        <v>1.6802275605412167</v>
      </c>
      <c r="AF1054" s="270">
        <v>7.6871383580924879E-2</v>
      </c>
      <c r="AG1054" s="270">
        <v>14.053268829139645</v>
      </c>
      <c r="AH1054" s="270">
        <v>33.496128061909843</v>
      </c>
      <c r="AI1054" s="270">
        <v>4.4082264170016723</v>
      </c>
      <c r="AJ1054" s="270">
        <v>8.9461936312968184</v>
      </c>
      <c r="AK1054" s="270">
        <v>411.95754203159339</v>
      </c>
      <c r="AL1054" s="270">
        <v>21.29203509207715</v>
      </c>
      <c r="AM1054" s="270">
        <v>2.6441483939344264</v>
      </c>
      <c r="AN1054" s="270">
        <v>106.88963779455034</v>
      </c>
      <c r="AO1054" s="270">
        <v>3.1889503008384557</v>
      </c>
      <c r="AP1054" s="270">
        <v>1310.5266698772789</v>
      </c>
      <c r="AQ1054" s="270">
        <v>0.92760538242287705</v>
      </c>
      <c r="AR1054" s="270">
        <v>1.4385736279261507</v>
      </c>
      <c r="AS1054" s="270">
        <v>0.16365676738783491</v>
      </c>
      <c r="AT1054" s="270">
        <v>0.77546826606141261</v>
      </c>
      <c r="AU1054" s="270">
        <v>3.3505289733659023</v>
      </c>
      <c r="AV1054" s="270">
        <v>0.12887833489901293</v>
      </c>
      <c r="AW1054" s="270">
        <v>0.31048609417039019</v>
      </c>
      <c r="AX1054" s="270">
        <v>4.1068216889945976E-2</v>
      </c>
      <c r="AY1054" s="270">
        <v>0.2539602815359413</v>
      </c>
      <c r="AZ1054" s="270">
        <v>3.7456603468658395E-2</v>
      </c>
      <c r="BA1054" s="270">
        <v>15.626429459635006</v>
      </c>
      <c r="BB1054" s="270">
        <v>31.52003974152241</v>
      </c>
      <c r="BC1054" s="270">
        <v>35.171975927593813</v>
      </c>
      <c r="BD1054" s="270">
        <v>51.26844958830133</v>
      </c>
      <c r="BE1054" s="270">
        <v>37.398530827565359</v>
      </c>
      <c r="BF1054" s="270">
        <v>162.07509373692912</v>
      </c>
      <c r="BG1054" s="26"/>
    </row>
    <row r="1055" spans="1:59" s="96" customFormat="1" ht="12.75" x14ac:dyDescent="0.2">
      <c r="A1055" s="13">
        <v>1.6000000000000101</v>
      </c>
      <c r="B1055" s="279">
        <v>930</v>
      </c>
      <c r="C1055" s="408">
        <v>24.814960216488501</v>
      </c>
      <c r="D1055" s="408">
        <v>26.960505703548101</v>
      </c>
      <c r="E1055" s="408"/>
      <c r="F1055" s="408">
        <v>0.30579489243226499</v>
      </c>
      <c r="G1055" s="408"/>
      <c r="H1055" s="408"/>
      <c r="I1055" s="408">
        <v>45.160452728243897</v>
      </c>
      <c r="J1055" s="408">
        <v>1.7042762533107401</v>
      </c>
      <c r="K1055" s="408"/>
      <c r="L1055" s="408"/>
      <c r="M1055" s="408"/>
      <c r="N1055" s="408"/>
      <c r="O1055" s="411">
        <v>1.0540102059765899</v>
      </c>
      <c r="P1055" s="417">
        <v>6.0348214043684898</v>
      </c>
      <c r="Q1055" s="237">
        <v>69.822389145695055</v>
      </c>
      <c r="R1055" s="237">
        <v>0</v>
      </c>
      <c r="S1055" s="237">
        <v>16.810666632611998</v>
      </c>
      <c r="T1055" s="237">
        <v>1.8160872274430342</v>
      </c>
      <c r="U1055" s="237">
        <v>0.40210504086284243</v>
      </c>
      <c r="V1055" s="237">
        <v>2.5365618518716877</v>
      </c>
      <c r="W1055" s="237">
        <v>5.8617832004936457</v>
      </c>
      <c r="X1055" s="412">
        <v>2.7504069010217376</v>
      </c>
      <c r="Y1055" s="270">
        <v>0.51350523101725476</v>
      </c>
      <c r="Z1055" s="270">
        <v>51.700175954016842</v>
      </c>
      <c r="AA1055" s="270">
        <v>20868.683236459216</v>
      </c>
      <c r="AB1055" s="270">
        <v>222.04655796445721</v>
      </c>
      <c r="AC1055" s="270">
        <v>2.1172158231209091</v>
      </c>
      <c r="AD1055" s="270">
        <v>0.62221815151237381</v>
      </c>
      <c r="AE1055" s="270">
        <v>1.6854792398054317</v>
      </c>
      <c r="AF1055" s="270">
        <v>7.7053014939300543E-2</v>
      </c>
      <c r="AG1055" s="270">
        <v>14.397122633211561</v>
      </c>
      <c r="AH1055" s="270">
        <v>34.186352749245991</v>
      </c>
      <c r="AI1055" s="270">
        <v>4.4800844418273105</v>
      </c>
      <c r="AJ1055" s="270">
        <v>9.2234178590031366</v>
      </c>
      <c r="AK1055" s="270">
        <v>461.42188954293954</v>
      </c>
      <c r="AL1055" s="270">
        <v>21.583647427131922</v>
      </c>
      <c r="AM1055" s="270">
        <v>2.6411129957383737</v>
      </c>
      <c r="AN1055" s="270">
        <v>107.39633431260789</v>
      </c>
      <c r="AO1055" s="270">
        <v>3.2060511936520606</v>
      </c>
      <c r="AP1055" s="270">
        <v>1308.3547992348035</v>
      </c>
      <c r="AQ1055" s="270">
        <v>0.93360598422275798</v>
      </c>
      <c r="AR1055" s="270">
        <v>1.4283540925244429</v>
      </c>
      <c r="AS1055" s="270">
        <v>0.16228765178904378</v>
      </c>
      <c r="AT1055" s="270">
        <v>0.76842557113564336</v>
      </c>
      <c r="AU1055" s="270">
        <v>3.3191266567555218</v>
      </c>
      <c r="AV1055" s="270">
        <v>0.12765716928107121</v>
      </c>
      <c r="AW1055" s="270">
        <v>0.30747311196333715</v>
      </c>
      <c r="AX1055" s="270">
        <v>4.0664363636830694E-2</v>
      </c>
      <c r="AY1055" s="270">
        <v>0.25144548809994738</v>
      </c>
      <c r="AZ1055" s="270">
        <v>3.7084375703785359E-2</v>
      </c>
      <c r="BA1055" s="270">
        <v>15.472663711265671</v>
      </c>
      <c r="BB1055" s="270">
        <v>31.398890975773053</v>
      </c>
      <c r="BC1055" s="270">
        <v>35.134292955999712</v>
      </c>
      <c r="BD1055" s="270">
        <v>51.423474709962782</v>
      </c>
      <c r="BE1055" s="270">
        <v>37.163753270812364</v>
      </c>
      <c r="BF1055" s="270">
        <v>161.06281654696463</v>
      </c>
      <c r="BG1055" s="26"/>
    </row>
    <row r="1056" spans="1:59" s="96" customFormat="1" ht="12.75" x14ac:dyDescent="0.2">
      <c r="A1056" s="13">
        <v>1.6500000000000201</v>
      </c>
      <c r="B1056" s="279">
        <v>930</v>
      </c>
      <c r="C1056" s="408">
        <v>24.156062187779</v>
      </c>
      <c r="D1056" s="408">
        <v>27.194503069357001</v>
      </c>
      <c r="E1056" s="408"/>
      <c r="F1056" s="408">
        <v>3.8229149036406902E-2</v>
      </c>
      <c r="G1056" s="408"/>
      <c r="H1056" s="408"/>
      <c r="I1056" s="408">
        <v>45.546347438752001</v>
      </c>
      <c r="J1056" s="408">
        <v>2.010847940309</v>
      </c>
      <c r="K1056" s="408"/>
      <c r="L1056" s="408"/>
      <c r="M1056" s="408"/>
      <c r="N1056" s="408"/>
      <c r="O1056" s="411">
        <v>1.05401021476655</v>
      </c>
      <c r="P1056" s="417">
        <v>6.1994315407048202</v>
      </c>
      <c r="Q1056" s="237">
        <v>69.888408134131524</v>
      </c>
      <c r="R1056" s="237">
        <v>0</v>
      </c>
      <c r="S1056" s="237">
        <v>16.839550907634852</v>
      </c>
      <c r="T1056" s="237">
        <v>1.7010505982537183</v>
      </c>
      <c r="U1056" s="237">
        <v>0.37536714166723661</v>
      </c>
      <c r="V1056" s="237">
        <v>2.4633574334058688</v>
      </c>
      <c r="W1056" s="237">
        <v>5.889800309343145</v>
      </c>
      <c r="X1056" s="412">
        <v>2.8424654755636469</v>
      </c>
      <c r="Y1056" s="270">
        <v>0.52793979984005224</v>
      </c>
      <c r="Z1056" s="270">
        <v>53.125192161917965</v>
      </c>
      <c r="AA1056" s="270">
        <v>21490.304635643883</v>
      </c>
      <c r="AB1056" s="270">
        <v>230.50905648587607</v>
      </c>
      <c r="AC1056" s="270">
        <v>2.167730651907716</v>
      </c>
      <c r="AD1056" s="270">
        <v>0.63796629662833648</v>
      </c>
      <c r="AE1056" s="270">
        <v>1.6916520183859194</v>
      </c>
      <c r="AF1056" s="270">
        <v>7.7285245515635162E-2</v>
      </c>
      <c r="AG1056" s="270">
        <v>14.802098294537236</v>
      </c>
      <c r="AH1056" s="270">
        <v>35.005370625369217</v>
      </c>
      <c r="AI1056" s="270">
        <v>4.5664304082353482</v>
      </c>
      <c r="AJ1056" s="270">
        <v>9.5210919047967373</v>
      </c>
      <c r="AK1056" s="270">
        <v>504.1278312181492</v>
      </c>
      <c r="AL1056" s="270">
        <v>21.943416824053873</v>
      </c>
      <c r="AM1056" s="270">
        <v>2.6441220675164785</v>
      </c>
      <c r="AN1056" s="270">
        <v>108.22738167736441</v>
      </c>
      <c r="AO1056" s="270">
        <v>3.2320901636509407</v>
      </c>
      <c r="AP1056" s="270">
        <v>1307.1432595069168</v>
      </c>
      <c r="AQ1056" s="270">
        <v>0.93869890903869624</v>
      </c>
      <c r="AR1056" s="270">
        <v>1.4213476767278499</v>
      </c>
      <c r="AS1056" s="270">
        <v>0.16128728163361158</v>
      </c>
      <c r="AT1056" s="270">
        <v>0.76314487943447784</v>
      </c>
      <c r="AU1056" s="270">
        <v>3.2953727899726335</v>
      </c>
      <c r="AV1056" s="270">
        <v>0.12673075912067833</v>
      </c>
      <c r="AW1056" s="270">
        <v>0.30517373924178848</v>
      </c>
      <c r="AX1056" s="270">
        <v>4.0355250101075948E-2</v>
      </c>
      <c r="AY1056" s="270">
        <v>0.24951810534516311</v>
      </c>
      <c r="AZ1056" s="270">
        <v>3.6798974725344269E-2</v>
      </c>
      <c r="BA1056" s="270">
        <v>15.354959038208854</v>
      </c>
      <c r="BB1056" s="270">
        <v>31.317406926130374</v>
      </c>
      <c r="BC1056" s="270">
        <v>35.026988692194784</v>
      </c>
      <c r="BD1056" s="270">
        <v>51.580049572168413</v>
      </c>
      <c r="BE1056" s="270">
        <v>36.961126278038144</v>
      </c>
      <c r="BF1056" s="270">
        <v>160.36806729882323</v>
      </c>
      <c r="BG1056" s="26"/>
    </row>
    <row r="1057" spans="1:59" s="96" customFormat="1" ht="12.75" x14ac:dyDescent="0.2">
      <c r="A1057" s="13">
        <v>1.7000000000000199</v>
      </c>
      <c r="B1057" s="279">
        <v>930</v>
      </c>
      <c r="C1057" s="408">
        <v>23.405996459894599</v>
      </c>
      <c r="D1057" s="408">
        <v>27.466490003454702</v>
      </c>
      <c r="E1057" s="408"/>
      <c r="F1057" s="408"/>
      <c r="G1057" s="408"/>
      <c r="H1057" s="408"/>
      <c r="I1057" s="408">
        <v>45.798076418406602</v>
      </c>
      <c r="J1057" s="408">
        <v>2.2754269045907698</v>
      </c>
      <c r="K1057" s="408"/>
      <c r="L1057" s="408"/>
      <c r="M1057" s="408"/>
      <c r="N1057" s="408"/>
      <c r="O1057" s="411">
        <v>1.0540102136533001</v>
      </c>
      <c r="P1057" s="417">
        <v>6.3980977315113803</v>
      </c>
      <c r="Q1057" s="237">
        <v>69.963803111276775</v>
      </c>
      <c r="R1057" s="237">
        <v>0</v>
      </c>
      <c r="S1057" s="237">
        <v>16.866012136845438</v>
      </c>
      <c r="T1057" s="237">
        <v>1.5868461577048385</v>
      </c>
      <c r="U1057" s="237">
        <v>0.35121464573044314</v>
      </c>
      <c r="V1057" s="237">
        <v>2.4058260993638463</v>
      </c>
      <c r="W1057" s="237">
        <v>5.8843633869233578</v>
      </c>
      <c r="X1057" s="412">
        <v>2.9419344621552881</v>
      </c>
      <c r="Y1057" s="270">
        <v>0.54485406263535519</v>
      </c>
      <c r="Z1057" s="270">
        <v>54.804383047593319</v>
      </c>
      <c r="AA1057" s="270">
        <v>22181.474270117582</v>
      </c>
      <c r="AB1057" s="270">
        <v>238.19971664056649</v>
      </c>
      <c r="AC1057" s="270">
        <v>2.2262164816756571</v>
      </c>
      <c r="AD1057" s="270">
        <v>0.65638127582499006</v>
      </c>
      <c r="AE1057" s="270">
        <v>1.6982368665400702</v>
      </c>
      <c r="AF1057" s="270">
        <v>7.7551588352337344E-2</v>
      </c>
      <c r="AG1057" s="270">
        <v>15.237549362546781</v>
      </c>
      <c r="AH1057" s="270">
        <v>35.891982701766466</v>
      </c>
      <c r="AI1057" s="270">
        <v>4.6609578843515775</v>
      </c>
      <c r="AJ1057" s="270">
        <v>9.806986947133101</v>
      </c>
      <c r="AK1057" s="270">
        <v>523.95440219912587</v>
      </c>
      <c r="AL1057" s="270">
        <v>22.345937692872223</v>
      </c>
      <c r="AM1057" s="270">
        <v>2.6531651642142799</v>
      </c>
      <c r="AN1057" s="270">
        <v>109.34180046013701</v>
      </c>
      <c r="AO1057" s="270">
        <v>3.2658004937126943</v>
      </c>
      <c r="AP1057" s="270">
        <v>1307.0410484501567</v>
      </c>
      <c r="AQ1057" s="270">
        <v>0.94190309549470375</v>
      </c>
      <c r="AR1057" s="270">
        <v>1.4181594354927918</v>
      </c>
      <c r="AS1057" s="270">
        <v>0.16073792600719813</v>
      </c>
      <c r="AT1057" s="270">
        <v>0.76005033861128435</v>
      </c>
      <c r="AU1057" s="270">
        <v>3.2811575579902086</v>
      </c>
      <c r="AV1057" s="270">
        <v>0.1261725841985451</v>
      </c>
      <c r="AW1057" s="270">
        <v>0.30376898182852613</v>
      </c>
      <c r="AX1057" s="270">
        <v>4.0165100840702204E-2</v>
      </c>
      <c r="AY1057" s="270">
        <v>0.24832879455647122</v>
      </c>
      <c r="AZ1057" s="270">
        <v>3.6622677695832898E-2</v>
      </c>
      <c r="BA1057" s="270">
        <v>15.282499269690438</v>
      </c>
      <c r="BB1057" s="270">
        <v>31.287632995082213</v>
      </c>
      <c r="BC1057" s="270">
        <v>34.866816608110597</v>
      </c>
      <c r="BD1057" s="270">
        <v>51.721476557943063</v>
      </c>
      <c r="BE1057" s="270">
        <v>36.815356899144447</v>
      </c>
      <c r="BF1057" s="270">
        <v>160.0638331325307</v>
      </c>
      <c r="BG1057" s="26"/>
    </row>
    <row r="1058" spans="1:59" s="96" customFormat="1" ht="12.75" x14ac:dyDescent="0.2">
      <c r="A1058" s="13">
        <v>1.7500000000000098</v>
      </c>
      <c r="B1058" s="279">
        <v>930</v>
      </c>
      <c r="C1058" s="408">
        <v>22.6581067448681</v>
      </c>
      <c r="D1058" s="408">
        <v>27.708798395320098</v>
      </c>
      <c r="E1058" s="408"/>
      <c r="F1058" s="408"/>
      <c r="G1058" s="408"/>
      <c r="H1058" s="408"/>
      <c r="I1058" s="408">
        <v>46.040396562781801</v>
      </c>
      <c r="J1058" s="408">
        <v>2.5386880780891001</v>
      </c>
      <c r="K1058" s="408"/>
      <c r="L1058" s="408"/>
      <c r="M1058" s="408"/>
      <c r="N1058" s="408"/>
      <c r="O1058" s="411">
        <v>1.05401021894086</v>
      </c>
      <c r="P1058" s="417">
        <v>6.6092835687149698</v>
      </c>
      <c r="Q1058" s="237">
        <v>70.024449752745994</v>
      </c>
      <c r="R1058" s="237">
        <v>0</v>
      </c>
      <c r="S1058" s="237">
        <v>16.851629922700813</v>
      </c>
      <c r="T1058" s="237">
        <v>1.5299053397995861</v>
      </c>
      <c r="U1058" s="237">
        <v>0.33326834805117606</v>
      </c>
      <c r="V1058" s="237">
        <v>2.3482602109093631</v>
      </c>
      <c r="W1058" s="237">
        <v>5.866573839399071</v>
      </c>
      <c r="X1058" s="412">
        <v>3.0459125863939986</v>
      </c>
      <c r="Y1058" s="270">
        <v>0.56275377814991534</v>
      </c>
      <c r="Z1058" s="270">
        <v>56.582175082826339</v>
      </c>
      <c r="AA1058" s="270">
        <v>22906.853552817942</v>
      </c>
      <c r="AB1058" s="270">
        <v>245.98084007526796</v>
      </c>
      <c r="AC1058" s="270">
        <v>2.2877133457154222</v>
      </c>
      <c r="AD1058" s="270">
        <v>0.67576917406980019</v>
      </c>
      <c r="AE1058" s="270">
        <v>1.7047775190300876</v>
      </c>
      <c r="AF1058" s="270">
        <v>7.7818800066335708E-2</v>
      </c>
      <c r="AG1058" s="270">
        <v>15.690022060984457</v>
      </c>
      <c r="AH1058" s="270">
        <v>36.808050670698769</v>
      </c>
      <c r="AI1058" s="270">
        <v>4.7581166971366802</v>
      </c>
      <c r="AJ1058" s="270">
        <v>10.098062381966313</v>
      </c>
      <c r="AK1058" s="270">
        <v>539.71174053628818</v>
      </c>
      <c r="AL1058" s="270">
        <v>22.758628855288098</v>
      </c>
      <c r="AM1058" s="270">
        <v>2.6625456671949403</v>
      </c>
      <c r="AN1058" s="270">
        <v>110.48650477647899</v>
      </c>
      <c r="AO1058" s="270">
        <v>3.3005419536949145</v>
      </c>
      <c r="AP1058" s="270">
        <v>1307.0301201166083</v>
      </c>
      <c r="AQ1058" s="270">
        <v>0.94457391983630679</v>
      </c>
      <c r="AR1058" s="270">
        <v>1.4152525493721313</v>
      </c>
      <c r="AS1058" s="270">
        <v>0.16022453016823715</v>
      </c>
      <c r="AT1058" s="270">
        <v>0.75713701718912008</v>
      </c>
      <c r="AU1058" s="270">
        <v>3.2677434718316998</v>
      </c>
      <c r="AV1058" s="270">
        <v>0.12564547225465575</v>
      </c>
      <c r="AW1058" s="270">
        <v>0.30244025619803699</v>
      </c>
      <c r="AX1058" s="270">
        <v>3.998508638817895E-2</v>
      </c>
      <c r="AY1058" s="270">
        <v>0.24720235623617393</v>
      </c>
      <c r="AZ1058" s="270">
        <v>3.6455661290637313E-2</v>
      </c>
      <c r="BA1058" s="270">
        <v>15.213849407455834</v>
      </c>
      <c r="BB1058" s="270">
        <v>31.268475066876178</v>
      </c>
      <c r="BC1058" s="270">
        <v>34.725219270090967</v>
      </c>
      <c r="BD1058" s="270">
        <v>51.863909870263299</v>
      </c>
      <c r="BE1058" s="270">
        <v>36.68769798143088</v>
      </c>
      <c r="BF1058" s="270">
        <v>159.80460861850727</v>
      </c>
      <c r="BG1058" s="26"/>
    </row>
    <row r="1059" spans="1:59" s="96" customFormat="1" ht="12.75" x14ac:dyDescent="0.2">
      <c r="A1059" s="13">
        <v>1.8</v>
      </c>
      <c r="B1059" s="279">
        <v>930</v>
      </c>
      <c r="C1059" s="408">
        <v>21.880639211956499</v>
      </c>
      <c r="D1059" s="408">
        <v>28.019022109006599</v>
      </c>
      <c r="E1059" s="408"/>
      <c r="F1059" s="408"/>
      <c r="G1059" s="408"/>
      <c r="H1059" s="408"/>
      <c r="I1059" s="408">
        <v>46.249263437038103</v>
      </c>
      <c r="J1059" s="408">
        <v>2.7970650302455802</v>
      </c>
      <c r="K1059" s="408"/>
      <c r="L1059" s="408"/>
      <c r="M1059" s="408"/>
      <c r="N1059" s="408"/>
      <c r="O1059" s="411">
        <v>1.0540102117532799</v>
      </c>
      <c r="P1059" s="417">
        <v>6.8441257728498996</v>
      </c>
      <c r="Q1059" s="237">
        <v>70.085681131127245</v>
      </c>
      <c r="R1059" s="237">
        <v>0</v>
      </c>
      <c r="S1059" s="237">
        <v>16.835848062602199</v>
      </c>
      <c r="T1059" s="237">
        <v>1.4742338169275677</v>
      </c>
      <c r="U1059" s="237">
        <v>0.31668401392901402</v>
      </c>
      <c r="V1059" s="237">
        <v>2.3100661905262903</v>
      </c>
      <c r="W1059" s="237">
        <v>5.8153946828526486</v>
      </c>
      <c r="X1059" s="412">
        <v>3.1620921020350288</v>
      </c>
      <c r="Y1059" s="270">
        <v>0.58264835779276225</v>
      </c>
      <c r="Z1059" s="270">
        <v>58.555355435383618</v>
      </c>
      <c r="AA1059" s="270">
        <v>23712.800181601844</v>
      </c>
      <c r="AB1059" s="270">
        <v>254.62371644011282</v>
      </c>
      <c r="AC1059" s="270">
        <v>2.3548169528486147</v>
      </c>
      <c r="AD1059" s="270">
        <v>0.69715235674890574</v>
      </c>
      <c r="AE1059" s="270">
        <v>1.711642287289024</v>
      </c>
      <c r="AF1059" s="270">
        <v>7.8099216650394349E-2</v>
      </c>
      <c r="AG1059" s="270">
        <v>16.189494484299846</v>
      </c>
      <c r="AH1059" s="270">
        <v>37.811272595328468</v>
      </c>
      <c r="AI1059" s="270">
        <v>4.8634599872029813</v>
      </c>
      <c r="AJ1059" s="270">
        <v>10.419590279705652</v>
      </c>
      <c r="AK1059" s="270">
        <v>557.10475009118034</v>
      </c>
      <c r="AL1059" s="270">
        <v>23.205983751578536</v>
      </c>
      <c r="AM1059" s="270">
        <v>2.6736688066900034</v>
      </c>
      <c r="AN1059" s="270">
        <v>111.73401321670525</v>
      </c>
      <c r="AO1059" s="270">
        <v>3.3378381537523372</v>
      </c>
      <c r="AP1059" s="270">
        <v>1307.2511621944072</v>
      </c>
      <c r="AQ1059" s="270">
        <v>0.94779452833829458</v>
      </c>
      <c r="AR1059" s="270">
        <v>1.4132504509539108</v>
      </c>
      <c r="AS1059" s="270">
        <v>0.15981763944911428</v>
      </c>
      <c r="AT1059" s="270">
        <v>0.75474315987912799</v>
      </c>
      <c r="AU1059" s="270">
        <v>3.2566068965155122</v>
      </c>
      <c r="AV1059" s="270">
        <v>0.1252064516896769</v>
      </c>
      <c r="AW1059" s="270">
        <v>0.30132677536591268</v>
      </c>
      <c r="AX1059" s="270">
        <v>3.9833814752947047E-2</v>
      </c>
      <c r="AY1059" s="270">
        <v>0.2462547460521409</v>
      </c>
      <c r="AZ1059" s="270">
        <v>3.6315131808758748E-2</v>
      </c>
      <c r="BA1059" s="270">
        <v>15.156229862885226</v>
      </c>
      <c r="BB1059" s="270">
        <v>31.248532456433466</v>
      </c>
      <c r="BC1059" s="270">
        <v>34.537349093774232</v>
      </c>
      <c r="BD1059" s="270">
        <v>52.00474021259847</v>
      </c>
      <c r="BE1059" s="270">
        <v>36.549878316626483</v>
      </c>
      <c r="BF1059" s="270">
        <v>159.60555076583375</v>
      </c>
      <c r="BG1059" s="26"/>
    </row>
    <row r="1060" spans="1:59" s="96" customFormat="1" ht="12.75" x14ac:dyDescent="0.2">
      <c r="A1060" s="13">
        <v>1.85</v>
      </c>
      <c r="B1060" s="279">
        <v>930</v>
      </c>
      <c r="C1060" s="408">
        <v>21.173487248056301</v>
      </c>
      <c r="D1060" s="408">
        <v>28.357714278298399</v>
      </c>
      <c r="E1060" s="408"/>
      <c r="F1060" s="408"/>
      <c r="G1060" s="408"/>
      <c r="H1060" s="408"/>
      <c r="I1060" s="408">
        <v>46.3886394066297</v>
      </c>
      <c r="J1060" s="408">
        <v>3.0261488489703199</v>
      </c>
      <c r="K1060" s="408"/>
      <c r="L1060" s="408"/>
      <c r="M1060" s="408"/>
      <c r="N1060" s="408"/>
      <c r="O1060" s="411">
        <v>1.0540102180452899</v>
      </c>
      <c r="P1060" s="417">
        <v>7.0727061765302599</v>
      </c>
      <c r="Q1060" s="237">
        <v>70.124101056942877</v>
      </c>
      <c r="R1060" s="237">
        <v>0</v>
      </c>
      <c r="S1060" s="237">
        <v>16.818695501888691</v>
      </c>
      <c r="T1060" s="237">
        <v>1.444581923576429</v>
      </c>
      <c r="U1060" s="237">
        <v>0.3064228989714044</v>
      </c>
      <c r="V1060" s="237">
        <v>2.2911811228746384</v>
      </c>
      <c r="W1060" s="237">
        <v>5.7392800878945671</v>
      </c>
      <c r="X1060" s="412">
        <v>3.2757374078513855</v>
      </c>
      <c r="Y1060" s="270">
        <v>0.60200176107510772</v>
      </c>
      <c r="Z1060" s="270">
        <v>60.472015950226641</v>
      </c>
      <c r="AA1060" s="270">
        <v>24496.556755141763</v>
      </c>
      <c r="AB1060" s="270">
        <v>263.02584933845674</v>
      </c>
      <c r="AC1060" s="270">
        <v>2.4188248878453154</v>
      </c>
      <c r="AD1060" s="270">
        <v>0.71779339560731703</v>
      </c>
      <c r="AE1060" s="270">
        <v>1.7179491050137716</v>
      </c>
      <c r="AF1060" s="270">
        <v>7.8356960442664658E-2</v>
      </c>
      <c r="AG1060" s="270">
        <v>16.672114459479779</v>
      </c>
      <c r="AH1060" s="270">
        <v>38.773500652054153</v>
      </c>
      <c r="AI1060" s="270">
        <v>4.9635730548531969</v>
      </c>
      <c r="AJ1060" s="270">
        <v>10.73052321227296</v>
      </c>
      <c r="AK1060" s="270">
        <v>573.90649042587552</v>
      </c>
      <c r="AL1060" s="270">
        <v>23.631648930723408</v>
      </c>
      <c r="AM1060" s="270">
        <v>2.6854983733880813</v>
      </c>
      <c r="AN1060" s="270">
        <v>112.93476060815098</v>
      </c>
      <c r="AO1060" s="270">
        <v>3.3731222464153108</v>
      </c>
      <c r="AP1060" s="270">
        <v>1307.7411935245855</v>
      </c>
      <c r="AQ1060" s="270">
        <v>0.95128815598503258</v>
      </c>
      <c r="AR1060" s="270">
        <v>1.4126451851998534</v>
      </c>
      <c r="AS1060" s="270">
        <v>0.15959636851940348</v>
      </c>
      <c r="AT1060" s="270">
        <v>0.75330363400231726</v>
      </c>
      <c r="AU1060" s="270">
        <v>3.2497289203036646</v>
      </c>
      <c r="AV1060" s="270">
        <v>0.12493309650852248</v>
      </c>
      <c r="AW1060" s="270">
        <v>0.30062262759183939</v>
      </c>
      <c r="AX1060" s="270">
        <v>3.9737475248910609E-2</v>
      </c>
      <c r="AY1060" s="270">
        <v>0.24564950455962573</v>
      </c>
      <c r="AZ1060" s="270">
        <v>3.6225312336134033E-2</v>
      </c>
      <c r="BA1060" s="270">
        <v>15.119618713619088</v>
      </c>
      <c r="BB1060" s="270">
        <v>31.233929439177793</v>
      </c>
      <c r="BC1060" s="270">
        <v>34.329620177658981</v>
      </c>
      <c r="BD1060" s="270">
        <v>52.130487933853765</v>
      </c>
      <c r="BE1060" s="270">
        <v>36.423682412264668</v>
      </c>
      <c r="BF1060" s="270">
        <v>159.51564672836244</v>
      </c>
      <c r="BG1060" s="26"/>
    </row>
    <row r="1061" spans="1:59" s="96" customFormat="1" ht="12.75" x14ac:dyDescent="0.2">
      <c r="A1061" s="13">
        <v>1.9</v>
      </c>
      <c r="B1061" s="279">
        <v>930</v>
      </c>
      <c r="C1061" s="408">
        <v>20.478391021768701</v>
      </c>
      <c r="D1061" s="408">
        <v>28.682365449759001</v>
      </c>
      <c r="E1061" s="408"/>
      <c r="F1061" s="408"/>
      <c r="G1061" s="408"/>
      <c r="H1061" s="408"/>
      <c r="I1061" s="408">
        <v>46.531043909511901</v>
      </c>
      <c r="J1061" s="408">
        <v>3.2541894124165101</v>
      </c>
      <c r="K1061" s="408"/>
      <c r="L1061" s="408"/>
      <c r="M1061" s="408"/>
      <c r="N1061" s="408"/>
      <c r="O1061" s="411">
        <v>1.0540102065439001</v>
      </c>
      <c r="P1061" s="417">
        <v>7.31277469644108</v>
      </c>
      <c r="Q1061" s="237">
        <v>70.162803822802758</v>
      </c>
      <c r="R1061" s="237">
        <v>0</v>
      </c>
      <c r="S1061" s="237">
        <v>16.801724423826236</v>
      </c>
      <c r="T1061" s="237">
        <v>1.4136652223389079</v>
      </c>
      <c r="U1061" s="237">
        <v>0.29522149500060879</v>
      </c>
      <c r="V1061" s="237">
        <v>2.2674223337571693</v>
      </c>
      <c r="W1061" s="237">
        <v>5.6634646353023532</v>
      </c>
      <c r="X1061" s="412">
        <v>3.3956980669719665</v>
      </c>
      <c r="Y1061" s="270">
        <v>0.62232115119482845</v>
      </c>
      <c r="Z1061" s="270">
        <v>62.48258632977133</v>
      </c>
      <c r="AA1061" s="270">
        <v>25319.170172205755</v>
      </c>
      <c r="AB1061" s="270">
        <v>271.84389164992348</v>
      </c>
      <c r="AC1061" s="270">
        <v>2.4853106588597882</v>
      </c>
      <c r="AD1061" s="270">
        <v>0.73931381906500016</v>
      </c>
      <c r="AE1061" s="270">
        <v>1.7241924438002529</v>
      </c>
      <c r="AF1061" s="270">
        <v>7.8611898490353271E-2</v>
      </c>
      <c r="AG1061" s="270">
        <v>17.17545686166585</v>
      </c>
      <c r="AH1061" s="270">
        <v>39.768362550839356</v>
      </c>
      <c r="AI1061" s="270">
        <v>5.0661035132081524</v>
      </c>
      <c r="AJ1061" s="270">
        <v>11.054791505935688</v>
      </c>
      <c r="AK1061" s="270">
        <v>591.44393232837331</v>
      </c>
      <c r="AL1061" s="270">
        <v>24.065379735526001</v>
      </c>
      <c r="AM1061" s="270">
        <v>2.6970693284917275</v>
      </c>
      <c r="AN1061" s="270">
        <v>114.13653033991547</v>
      </c>
      <c r="AO1061" s="270">
        <v>3.4085009411875262</v>
      </c>
      <c r="AP1061" s="270">
        <v>1308.1952221094004</v>
      </c>
      <c r="AQ1061" s="270">
        <v>0.95469585275428892</v>
      </c>
      <c r="AR1061" s="270">
        <v>1.4119265748850012</v>
      </c>
      <c r="AS1061" s="270">
        <v>0.15936424004875405</v>
      </c>
      <c r="AT1061" s="270">
        <v>0.75181847736948371</v>
      </c>
      <c r="AU1061" s="270">
        <v>3.2426635889884388</v>
      </c>
      <c r="AV1061" s="270">
        <v>0.12465266523457835</v>
      </c>
      <c r="AW1061" s="270">
        <v>0.29990206468238173</v>
      </c>
      <c r="AX1061" s="270">
        <v>3.9639002289425455E-2</v>
      </c>
      <c r="AY1061" s="270">
        <v>0.24503114567967765</v>
      </c>
      <c r="AZ1061" s="270">
        <v>3.6133555859580752E-2</v>
      </c>
      <c r="BA1061" s="270">
        <v>15.082181481696141</v>
      </c>
      <c r="BB1061" s="270">
        <v>31.219874002262429</v>
      </c>
      <c r="BC1061" s="270">
        <v>34.133758954238218</v>
      </c>
      <c r="BD1061" s="270">
        <v>52.256220534979619</v>
      </c>
      <c r="BE1061" s="270">
        <v>36.301646045830964</v>
      </c>
      <c r="BF1061" s="270">
        <v>159.41936625198039</v>
      </c>
      <c r="BG1061" s="26"/>
    </row>
    <row r="1062" spans="1:59" s="96" customFormat="1" ht="12.75" x14ac:dyDescent="0.2">
      <c r="A1062" s="13">
        <v>1.95</v>
      </c>
      <c r="B1062" s="279">
        <v>930</v>
      </c>
      <c r="C1062" s="408">
        <v>19.827508687051399</v>
      </c>
      <c r="D1062" s="408">
        <v>29.026776591982799</v>
      </c>
      <c r="E1062" s="408"/>
      <c r="F1062" s="408"/>
      <c r="G1062" s="408"/>
      <c r="H1062" s="408"/>
      <c r="I1062" s="408">
        <v>46.636014618021399</v>
      </c>
      <c r="J1062" s="408">
        <v>3.45568989011747</v>
      </c>
      <c r="K1062" s="408"/>
      <c r="L1062" s="408"/>
      <c r="M1062" s="408"/>
      <c r="N1062" s="408"/>
      <c r="O1062" s="411">
        <v>1.05401021282692</v>
      </c>
      <c r="P1062" s="417">
        <v>7.5528325791577302</v>
      </c>
      <c r="Q1062" s="237">
        <v>70.200686187659514</v>
      </c>
      <c r="R1062" s="237">
        <v>0</v>
      </c>
      <c r="S1062" s="237">
        <v>16.771228112421959</v>
      </c>
      <c r="T1062" s="237">
        <v>1.3991697190406513</v>
      </c>
      <c r="U1062" s="237">
        <v>0.28991290681854187</v>
      </c>
      <c r="V1062" s="237">
        <v>2.2642478738644711</v>
      </c>
      <c r="W1062" s="237">
        <v>5.5584785478702017</v>
      </c>
      <c r="X1062" s="412">
        <v>3.516276652324652</v>
      </c>
      <c r="Y1062" s="270">
        <v>0.64262893037701374</v>
      </c>
      <c r="Z1062" s="270">
        <v>64.489142355841636</v>
      </c>
      <c r="AA1062" s="270">
        <v>26141.015387671836</v>
      </c>
      <c r="AB1062" s="270">
        <v>280.65120673127348</v>
      </c>
      <c r="AC1062" s="270">
        <v>2.5505337198036089</v>
      </c>
      <c r="AD1062" s="270">
        <v>0.7606479875149581</v>
      </c>
      <c r="AE1062" s="270">
        <v>1.7300877351966204</v>
      </c>
      <c r="AF1062" s="270">
        <v>7.8852562121823996E-2</v>
      </c>
      <c r="AG1062" s="270">
        <v>17.674866968957542</v>
      </c>
      <c r="AH1062" s="270">
        <v>40.747183490253434</v>
      </c>
      <c r="AI1062" s="270">
        <v>5.1659544250042417</v>
      </c>
      <c r="AJ1062" s="270">
        <v>11.376728911601992</v>
      </c>
      <c r="AK1062" s="270">
        <v>608.84501860706121</v>
      </c>
      <c r="AL1062" s="270">
        <v>24.487415078083103</v>
      </c>
      <c r="AM1062" s="270">
        <v>2.7088612405234018</v>
      </c>
      <c r="AN1062" s="270">
        <v>115.30711925431818</v>
      </c>
      <c r="AO1062" s="270">
        <v>3.4425550639587263</v>
      </c>
      <c r="AP1062" s="270">
        <v>1308.7717234959825</v>
      </c>
      <c r="AQ1062" s="270">
        <v>0.95819123117321181</v>
      </c>
      <c r="AR1062" s="270">
        <v>1.4119127878704534</v>
      </c>
      <c r="AS1062" s="270">
        <v>0.15922784478107332</v>
      </c>
      <c r="AT1062" s="270">
        <v>0.7508304980181818</v>
      </c>
      <c r="AU1062" s="270">
        <v>3.2378251732114913</v>
      </c>
      <c r="AV1062" s="270">
        <v>0.1244589746003168</v>
      </c>
      <c r="AW1062" s="270">
        <v>0.29939642790872961</v>
      </c>
      <c r="AX1062" s="270">
        <v>3.9569418008562632E-2</v>
      </c>
      <c r="AY1062" s="270">
        <v>0.24459299260501691</v>
      </c>
      <c r="AZ1062" s="270">
        <v>3.6068503255055603E-2</v>
      </c>
      <c r="BA1062" s="270">
        <v>15.05579941431383</v>
      </c>
      <c r="BB1062" s="270">
        <v>31.206112943601429</v>
      </c>
      <c r="BC1062" s="270">
        <v>33.924150180862597</v>
      </c>
      <c r="BD1062" s="270">
        <v>52.368047169515989</v>
      </c>
      <c r="BE1062" s="270">
        <v>36.183354421419388</v>
      </c>
      <c r="BF1062" s="270">
        <v>159.373568370523</v>
      </c>
      <c r="BG1062" s="26"/>
    </row>
    <row r="1063" spans="1:59" s="96" customFormat="1" ht="12.75" x14ac:dyDescent="0.2">
      <c r="A1063" s="13">
        <v>2</v>
      </c>
      <c r="B1063" s="279">
        <v>930</v>
      </c>
      <c r="C1063" s="408">
        <v>19.176627398232601</v>
      </c>
      <c r="D1063" s="408">
        <v>29.371187375463499</v>
      </c>
      <c r="E1063" s="408"/>
      <c r="F1063" s="408"/>
      <c r="G1063" s="408"/>
      <c r="H1063" s="408"/>
      <c r="I1063" s="408">
        <v>46.740984675080199</v>
      </c>
      <c r="J1063" s="408">
        <v>3.6571903406392599</v>
      </c>
      <c r="K1063" s="408"/>
      <c r="L1063" s="408"/>
      <c r="M1063" s="408"/>
      <c r="N1063" s="408"/>
      <c r="O1063" s="411">
        <v>1.0540102105845</v>
      </c>
      <c r="P1063" s="417">
        <v>7.8091863181301102</v>
      </c>
      <c r="Q1063" s="237">
        <v>70.241358377823886</v>
      </c>
      <c r="R1063" s="237">
        <v>0</v>
      </c>
      <c r="S1063" s="237">
        <v>16.738486290643419</v>
      </c>
      <c r="T1063" s="237">
        <v>1.3836069476519439</v>
      </c>
      <c r="U1063" s="237">
        <v>0.28421342285635598</v>
      </c>
      <c r="V1063" s="237">
        <v>2.2608396288894927</v>
      </c>
      <c r="W1063" s="237">
        <v>5.4457617707040757</v>
      </c>
      <c r="X1063" s="412">
        <v>3.6457335614308146</v>
      </c>
      <c r="Y1063" s="270">
        <v>0.66430676235750297</v>
      </c>
      <c r="Z1063" s="270">
        <v>66.628847316776728</v>
      </c>
      <c r="AA1063" s="270">
        <v>27018.002274126873</v>
      </c>
      <c r="AB1063" s="270">
        <v>290.04830096550421</v>
      </c>
      <c r="AC1063" s="270">
        <v>2.6192722802270416</v>
      </c>
      <c r="AD1063" s="270">
        <v>0.78324997298465848</v>
      </c>
      <c r="AE1063" s="270">
        <v>1.7360234818532345</v>
      </c>
      <c r="AF1063" s="270">
        <v>7.9094704009200142E-2</v>
      </c>
      <c r="AG1063" s="270">
        <v>18.204188626907509</v>
      </c>
      <c r="AH1063" s="270">
        <v>41.775402201938931</v>
      </c>
      <c r="AI1063" s="270">
        <v>5.2698203576506577</v>
      </c>
      <c r="AJ1063" s="270">
        <v>11.717979110404061</v>
      </c>
      <c r="AK1063" s="270">
        <v>627.30104029124402</v>
      </c>
      <c r="AL1063" s="270">
        <v>24.924516490396389</v>
      </c>
      <c r="AM1063" s="270">
        <v>2.7207567160720143</v>
      </c>
      <c r="AN1063" s="270">
        <v>116.50196686361994</v>
      </c>
      <c r="AO1063" s="270">
        <v>3.4772964777088653</v>
      </c>
      <c r="AP1063" s="270">
        <v>1309.3487426508489</v>
      </c>
      <c r="AQ1063" s="270">
        <v>0.9617122992985585</v>
      </c>
      <c r="AR1063" s="270">
        <v>1.4118990134944727</v>
      </c>
      <c r="AS1063" s="270">
        <v>0.15909168447023694</v>
      </c>
      <c r="AT1063" s="270">
        <v>0.74984512060101061</v>
      </c>
      <c r="AU1063" s="270">
        <v>3.2330012136516637</v>
      </c>
      <c r="AV1063" s="270">
        <v>0.124265886471672</v>
      </c>
      <c r="AW1063" s="270">
        <v>0.29889249700589604</v>
      </c>
      <c r="AX1063" s="270">
        <v>3.9500078102583817E-2</v>
      </c>
      <c r="AY1063" s="270">
        <v>0.24415640681268994</v>
      </c>
      <c r="AZ1063" s="270">
        <v>3.6003684923113677E-2</v>
      </c>
      <c r="BA1063" s="270">
        <v>15.029509672413624</v>
      </c>
      <c r="BB1063" s="270">
        <v>31.192364168182372</v>
      </c>
      <c r="BC1063" s="270">
        <v>33.717100281306578</v>
      </c>
      <c r="BD1063" s="270">
        <v>52.480353420184301</v>
      </c>
      <c r="BE1063" s="270">
        <v>36.065831538361017</v>
      </c>
      <c r="BF1063" s="270">
        <v>159.32779799143105</v>
      </c>
      <c r="BG1063" s="26"/>
    </row>
    <row r="1064" spans="1:59" s="96" customFormat="1" ht="12.75" x14ac:dyDescent="0.2">
      <c r="A1064" s="13">
        <v>2.0499999999999998</v>
      </c>
      <c r="B1064" s="279">
        <v>930</v>
      </c>
      <c r="C1064" s="408">
        <v>18.438979121932402</v>
      </c>
      <c r="D1064" s="408">
        <v>29.7372493541315</v>
      </c>
      <c r="E1064" s="408"/>
      <c r="F1064" s="408"/>
      <c r="G1064" s="408"/>
      <c r="H1064" s="408"/>
      <c r="I1064" s="408">
        <v>46.886102748284003</v>
      </c>
      <c r="J1064" s="408">
        <v>3.8836585528838601</v>
      </c>
      <c r="K1064" s="408"/>
      <c r="L1064" s="408"/>
      <c r="M1064" s="408"/>
      <c r="N1064" s="408"/>
      <c r="O1064" s="411">
        <v>1.0540102227682</v>
      </c>
      <c r="P1064" s="417">
        <v>8.1215920505259298</v>
      </c>
      <c r="Q1064" s="237">
        <v>70.332477522057786</v>
      </c>
      <c r="R1064" s="237">
        <v>0</v>
      </c>
      <c r="S1064" s="237">
        <v>16.722859228525905</v>
      </c>
      <c r="T1064" s="237">
        <v>1.3020132946898737</v>
      </c>
      <c r="U1064" s="237">
        <v>0.26510069603711967</v>
      </c>
      <c r="V1064" s="237">
        <v>2.2331269734008869</v>
      </c>
      <c r="W1064" s="237">
        <v>5.3399498802098968</v>
      </c>
      <c r="X1064" s="412">
        <v>3.8044724050785419</v>
      </c>
      <c r="Y1064" s="270">
        <v>0.69071488823102223</v>
      </c>
      <c r="Z1064" s="270">
        <v>69.2329644950823</v>
      </c>
      <c r="AA1064" s="270">
        <v>28085.932319596264</v>
      </c>
      <c r="AB1064" s="270">
        <v>301.49099685176526</v>
      </c>
      <c r="AC1064" s="270">
        <v>2.70207872913522</v>
      </c>
      <c r="AD1064" s="270">
        <v>0.81055107410919069</v>
      </c>
      <c r="AE1064" s="270">
        <v>1.7427917462147424</v>
      </c>
      <c r="AF1064" s="270">
        <v>7.9370381984204652E-2</v>
      </c>
      <c r="AG1064" s="270">
        <v>18.843695627136857</v>
      </c>
      <c r="AH1064" s="270">
        <v>43.004079410148712</v>
      </c>
      <c r="AI1064" s="270">
        <v>5.3924922486397797</v>
      </c>
      <c r="AJ1064" s="270">
        <v>12.130160119467737</v>
      </c>
      <c r="AK1064" s="270">
        <v>649.62703415975852</v>
      </c>
      <c r="AL1064" s="270">
        <v>25.436762147841954</v>
      </c>
      <c r="AM1064" s="270">
        <v>2.7334527801402642</v>
      </c>
      <c r="AN1064" s="270">
        <v>117.86170672797904</v>
      </c>
      <c r="AO1064" s="270">
        <v>3.5171079684162678</v>
      </c>
      <c r="AP1064" s="270">
        <v>1309.8470188980186</v>
      </c>
      <c r="AQ1064" s="270">
        <v>0.96542748255819122</v>
      </c>
      <c r="AR1064" s="270">
        <v>1.4112465047805216</v>
      </c>
      <c r="AS1064" s="270">
        <v>0.15886125874418805</v>
      </c>
      <c r="AT1064" s="270">
        <v>0.7483575908499146</v>
      </c>
      <c r="AU1064" s="270">
        <v>3.2259127029843491</v>
      </c>
      <c r="AV1064" s="270">
        <v>0.12398441522886833</v>
      </c>
      <c r="AW1064" s="270">
        <v>0.29816884847920994</v>
      </c>
      <c r="AX1064" s="270">
        <v>3.9401176839588721E-2</v>
      </c>
      <c r="AY1064" s="270">
        <v>0.24353542399721173</v>
      </c>
      <c r="AZ1064" s="270">
        <v>3.591155671905339E-2</v>
      </c>
      <c r="BA1064" s="270">
        <v>14.991937354245865</v>
      </c>
      <c r="BB1064" s="270">
        <v>31.173523716448596</v>
      </c>
      <c r="BC1064" s="270">
        <v>33.500530542378392</v>
      </c>
      <c r="BD1064" s="270">
        <v>52.607070145762769</v>
      </c>
      <c r="BE1064" s="270">
        <v>35.932306182434765</v>
      </c>
      <c r="BF1064" s="270">
        <v>159.22547595963994</v>
      </c>
      <c r="BG1064" s="26"/>
    </row>
    <row r="1065" spans="1:59" s="96" customFormat="1" ht="12.75" x14ac:dyDescent="0.2">
      <c r="A1065" s="13">
        <v>2.1</v>
      </c>
      <c r="B1065" s="279">
        <v>930</v>
      </c>
      <c r="C1065" s="408">
        <v>17.676539919580801</v>
      </c>
      <c r="D1065" s="408">
        <v>30.1094983645376</v>
      </c>
      <c r="E1065" s="408"/>
      <c r="F1065" s="408"/>
      <c r="G1065" s="408"/>
      <c r="H1065" s="408"/>
      <c r="I1065" s="408">
        <v>47.042691126319198</v>
      </c>
      <c r="J1065" s="408">
        <v>4.11726036423042</v>
      </c>
      <c r="K1065" s="408"/>
      <c r="L1065" s="408"/>
      <c r="M1065" s="408"/>
      <c r="N1065" s="408"/>
      <c r="O1065" s="411">
        <v>1.05401022533202</v>
      </c>
      <c r="P1065" s="417">
        <v>8.4718988952212193</v>
      </c>
      <c r="Q1065" s="237">
        <v>70.446277662129646</v>
      </c>
      <c r="R1065" s="237">
        <v>0</v>
      </c>
      <c r="S1065" s="237">
        <v>16.711683813298066</v>
      </c>
      <c r="T1065" s="237">
        <v>1.193356038659205</v>
      </c>
      <c r="U1065" s="237">
        <v>0.24031340649991154</v>
      </c>
      <c r="V1065" s="237">
        <v>2.1956147640505423</v>
      </c>
      <c r="W1065" s="237">
        <v>5.2289953432657512</v>
      </c>
      <c r="X1065" s="412">
        <v>3.9837589720968833</v>
      </c>
      <c r="Y1065" s="270">
        <v>0.72031234147622492</v>
      </c>
      <c r="Z1065" s="270">
        <v>72.147768672080275</v>
      </c>
      <c r="AA1065" s="270">
        <v>29282.284760542167</v>
      </c>
      <c r="AB1065" s="270">
        <v>314.30807133351618</v>
      </c>
      <c r="AC1065" s="270">
        <v>2.7934333289554267</v>
      </c>
      <c r="AD1065" s="270">
        <v>0.84084629079810791</v>
      </c>
      <c r="AE1065" s="270">
        <v>1.7498411085370471</v>
      </c>
      <c r="AF1065" s="270">
        <v>7.9657213937351673E-2</v>
      </c>
      <c r="AG1065" s="270">
        <v>19.553683068013832</v>
      </c>
      <c r="AH1065" s="270">
        <v>44.352072178638778</v>
      </c>
      <c r="AI1065" s="270">
        <v>5.5253824664123545</v>
      </c>
      <c r="AJ1065" s="270">
        <v>12.587770269238121</v>
      </c>
      <c r="AK1065" s="270">
        <v>674.43977697930598</v>
      </c>
      <c r="AL1065" s="270">
        <v>25.988206666396401</v>
      </c>
      <c r="AM1065" s="270">
        <v>2.7464686076185956</v>
      </c>
      <c r="AN1065" s="270">
        <v>119.29453795020522</v>
      </c>
      <c r="AO1065" s="270">
        <v>3.5591189347931591</v>
      </c>
      <c r="AP1065" s="270">
        <v>1310.3230309014416</v>
      </c>
      <c r="AQ1065" s="270">
        <v>0.96921991458795409</v>
      </c>
      <c r="AR1065" s="270">
        <v>1.4104123923285961</v>
      </c>
      <c r="AS1065" s="270">
        <v>0.15860460036940499</v>
      </c>
      <c r="AT1065" s="270">
        <v>0.74673244410056394</v>
      </c>
      <c r="AU1065" s="270">
        <v>3.2182075616208325</v>
      </c>
      <c r="AV1065" s="270">
        <v>0.12367893243397303</v>
      </c>
      <c r="AW1065" s="270">
        <v>0.29738580372731399</v>
      </c>
      <c r="AX1065" s="270">
        <v>3.929430533737354E-2</v>
      </c>
      <c r="AY1065" s="270">
        <v>0.24286478635279796</v>
      </c>
      <c r="AZ1065" s="270">
        <v>3.5812077763439275E-2</v>
      </c>
      <c r="BA1065" s="270">
        <v>14.951322147693743</v>
      </c>
      <c r="BB1065" s="270">
        <v>31.153249857982548</v>
      </c>
      <c r="BC1065" s="270">
        <v>33.283332156254595</v>
      </c>
      <c r="BD1065" s="270">
        <v>52.738400256192534</v>
      </c>
      <c r="BE1065" s="270">
        <v>35.795014312250089</v>
      </c>
      <c r="BF1065" s="270">
        <v>159.10714925524084</v>
      </c>
      <c r="BG1065" s="26"/>
    </row>
    <row r="1066" spans="1:59" s="96" customFormat="1" ht="12.75" x14ac:dyDescent="0.2">
      <c r="A1066" s="13">
        <v>2.15</v>
      </c>
      <c r="B1066" s="279">
        <v>930</v>
      </c>
      <c r="C1066" s="408">
        <v>17.086806969605998</v>
      </c>
      <c r="D1066" s="408">
        <v>30.4401446499947</v>
      </c>
      <c r="E1066" s="408"/>
      <c r="F1066" s="408"/>
      <c r="G1066" s="408"/>
      <c r="H1066" s="408"/>
      <c r="I1066" s="408">
        <v>47.127100439406803</v>
      </c>
      <c r="J1066" s="408">
        <v>4.2919377277752702</v>
      </c>
      <c r="K1066" s="408"/>
      <c r="L1066" s="408"/>
      <c r="M1066" s="408"/>
      <c r="N1066" s="408"/>
      <c r="O1066" s="411">
        <v>1.05401021321715</v>
      </c>
      <c r="P1066" s="417">
        <v>8.7642969540013702</v>
      </c>
      <c r="Q1066" s="237">
        <v>70.498782486296122</v>
      </c>
      <c r="R1066" s="237">
        <v>0</v>
      </c>
      <c r="S1066" s="237">
        <v>16.653602045129716</v>
      </c>
      <c r="T1066" s="237">
        <v>1.1929469638158441</v>
      </c>
      <c r="U1066" s="237">
        <v>0.23836533999500314</v>
      </c>
      <c r="V1066" s="237">
        <v>2.2054961699727818</v>
      </c>
      <c r="W1066" s="237">
        <v>5.076344850471818</v>
      </c>
      <c r="X1066" s="412">
        <v>4.1344621443187268</v>
      </c>
      <c r="Y1066" s="270">
        <v>0.74500016892793208</v>
      </c>
      <c r="Z1066" s="270">
        <v>74.57460409717531</v>
      </c>
      <c r="AA1066" s="270">
        <v>30279.719695547843</v>
      </c>
      <c r="AB1066" s="270">
        <v>324.99016647301397</v>
      </c>
      <c r="AC1066" s="270">
        <v>2.8678708063772476</v>
      </c>
      <c r="AD1066" s="270">
        <v>0.86585690948280791</v>
      </c>
      <c r="AE1066" s="270">
        <v>1.7553439726683771</v>
      </c>
      <c r="AF1066" s="270">
        <v>7.9881181519081051E-2</v>
      </c>
      <c r="AG1066" s="270">
        <v>20.140466579699691</v>
      </c>
      <c r="AH1066" s="270">
        <v>45.454957466837065</v>
      </c>
      <c r="AI1066" s="270">
        <v>5.6328623608998587</v>
      </c>
      <c r="AJ1066" s="270">
        <v>12.966274274455312</v>
      </c>
      <c r="AK1066" s="270">
        <v>694.94712306709278</v>
      </c>
      <c r="AL1066" s="270">
        <v>26.434172348359048</v>
      </c>
      <c r="AM1066" s="270">
        <v>2.757856600802397</v>
      </c>
      <c r="AN1066" s="270">
        <v>120.46055789339918</v>
      </c>
      <c r="AO1066" s="270">
        <v>3.5927949719396852</v>
      </c>
      <c r="AP1066" s="270">
        <v>1310.8998900694232</v>
      </c>
      <c r="AQ1066" s="270">
        <v>0.97258158610650458</v>
      </c>
      <c r="AR1066" s="270">
        <v>1.4106400966537542</v>
      </c>
      <c r="AS1066" s="270">
        <v>0.15851155449185969</v>
      </c>
      <c r="AT1066" s="270">
        <v>0.74599473993930465</v>
      </c>
      <c r="AU1066" s="270">
        <v>3.2145301668614361</v>
      </c>
      <c r="AV1066" s="270">
        <v>0.12353098610757135</v>
      </c>
      <c r="AW1066" s="270">
        <v>0.29699616129304879</v>
      </c>
      <c r="AX1066" s="270">
        <v>3.9240487439184922E-2</v>
      </c>
      <c r="AY1066" s="270">
        <v>0.24252545626431965</v>
      </c>
      <c r="AZ1066" s="270">
        <v>3.5761689072615753E-2</v>
      </c>
      <c r="BA1066" s="270">
        <v>14.930955796097217</v>
      </c>
      <c r="BB1066" s="270">
        <v>31.139616228764275</v>
      </c>
      <c r="BC1066" s="270">
        <v>33.089917313536752</v>
      </c>
      <c r="BD1066" s="270">
        <v>52.837237320922</v>
      </c>
      <c r="BE1066" s="270">
        <v>35.687604161797367</v>
      </c>
      <c r="BF1066" s="270">
        <v>159.07993200839462</v>
      </c>
      <c r="BG1066" s="26"/>
    </row>
    <row r="1067" spans="1:59" s="96" customFormat="1" ht="12.75" x14ac:dyDescent="0.2">
      <c r="A1067" s="13">
        <v>2.2000000000000002</v>
      </c>
      <c r="B1067" s="279">
        <v>930</v>
      </c>
      <c r="C1067" s="408">
        <v>16.497073229865101</v>
      </c>
      <c r="D1067" s="408">
        <v>30.7707932816419</v>
      </c>
      <c r="E1067" s="408"/>
      <c r="F1067" s="408"/>
      <c r="G1067" s="408"/>
      <c r="H1067" s="408"/>
      <c r="I1067" s="408">
        <v>47.211508050666403</v>
      </c>
      <c r="J1067" s="408">
        <v>4.4666152081968296</v>
      </c>
      <c r="K1067" s="408"/>
      <c r="L1067" s="408"/>
      <c r="M1067" s="408"/>
      <c r="N1067" s="408"/>
      <c r="O1067" s="411">
        <v>1.0540102296298499</v>
      </c>
      <c r="P1067" s="417">
        <v>9.0776018326585302</v>
      </c>
      <c r="Q1067" s="237">
        <v>70.555411567185658</v>
      </c>
      <c r="R1067" s="237">
        <v>0</v>
      </c>
      <c r="S1067" s="237">
        <v>16.590954906001777</v>
      </c>
      <c r="T1067" s="237">
        <v>1.1925058239397115</v>
      </c>
      <c r="U1067" s="237">
        <v>0.23626412187184756</v>
      </c>
      <c r="V1067" s="237">
        <v>2.2161549579254665</v>
      </c>
      <c r="W1067" s="237">
        <v>4.9116923026787687</v>
      </c>
      <c r="X1067" s="412">
        <v>4.2970163203967768</v>
      </c>
      <c r="Y1067" s="270">
        <v>0.77144038285504124</v>
      </c>
      <c r="Z1067" s="270">
        <v>77.170388858911181</v>
      </c>
      <c r="AA1067" s="270">
        <v>31347.503050551408</v>
      </c>
      <c r="AB1067" s="270">
        <v>336.42390698399589</v>
      </c>
      <c r="AC1067" s="270">
        <v>2.946384087981293</v>
      </c>
      <c r="AD1067" s="270">
        <v>0.89240103685701544</v>
      </c>
      <c r="AE1067" s="270">
        <v>1.7608815217042904</v>
      </c>
      <c r="AF1067" s="270">
        <v>8.0106410480985921E-2</v>
      </c>
      <c r="AG1067" s="270">
        <v>20.763557872623288</v>
      </c>
      <c r="AH1067" s="270">
        <v>46.614093147805697</v>
      </c>
      <c r="AI1067" s="270">
        <v>5.7446067730125092</v>
      </c>
      <c r="AJ1067" s="270">
        <v>13.368247132880176</v>
      </c>
      <c r="AK1067" s="270">
        <v>716.74072050560119</v>
      </c>
      <c r="AL1067" s="270">
        <v>26.895711878292964</v>
      </c>
      <c r="AM1067" s="270">
        <v>2.7693395044316116</v>
      </c>
      <c r="AN1067" s="270">
        <v>121.64959990196797</v>
      </c>
      <c r="AO1067" s="270">
        <v>3.6271144348682061</v>
      </c>
      <c r="AP1067" s="270">
        <v>1311.4772447203368</v>
      </c>
      <c r="AQ1067" s="270">
        <v>0.97596668378923135</v>
      </c>
      <c r="AR1067" s="270">
        <v>1.4108679184607074</v>
      </c>
      <c r="AS1067" s="270">
        <v>0.15841862282241187</v>
      </c>
      <c r="AT1067" s="270">
        <v>0.74525851648084385</v>
      </c>
      <c r="AU1067" s="270">
        <v>3.2108612737957927</v>
      </c>
      <c r="AV1067" s="270">
        <v>0.12338339744152835</v>
      </c>
      <c r="AW1067" s="270">
        <v>0.29660754860568256</v>
      </c>
      <c r="AX1067" s="270">
        <v>3.9186818095359927E-2</v>
      </c>
      <c r="AY1067" s="270">
        <v>0.24218708137715836</v>
      </c>
      <c r="AZ1067" s="270">
        <v>3.5711443207732403E-2</v>
      </c>
      <c r="BA1067" s="270">
        <v>14.910645366435556</v>
      </c>
      <c r="BB1067" s="270">
        <v>31.125994670771089</v>
      </c>
      <c r="BC1067" s="270">
        <v>32.898735983241032</v>
      </c>
      <c r="BD1067" s="270">
        <v>52.936445633309027</v>
      </c>
      <c r="BE1067" s="270">
        <v>35.580836544648832</v>
      </c>
      <c r="BF1067" s="270">
        <v>159.05272736483084</v>
      </c>
      <c r="BG1067" s="26"/>
    </row>
    <row r="1068" spans="1:59" s="96" customFormat="1" ht="12.75" x14ac:dyDescent="0.2">
      <c r="A1068" s="13">
        <v>2.25</v>
      </c>
      <c r="B1068" s="279">
        <v>930</v>
      </c>
      <c r="C1068" s="408">
        <v>15.842155814152999</v>
      </c>
      <c r="D1068" s="408">
        <v>31.1275884711504</v>
      </c>
      <c r="E1068" s="408"/>
      <c r="F1068" s="408"/>
      <c r="G1068" s="408"/>
      <c r="H1068" s="408"/>
      <c r="I1068" s="408">
        <v>47.314720918700303</v>
      </c>
      <c r="J1068" s="408">
        <v>4.6615245633624598</v>
      </c>
      <c r="K1068" s="408"/>
      <c r="L1068" s="408"/>
      <c r="M1068" s="408"/>
      <c r="N1068" s="408"/>
      <c r="O1068" s="411">
        <v>1.05401023263389</v>
      </c>
      <c r="P1068" s="417">
        <v>9.4528711430777808</v>
      </c>
      <c r="Q1068" s="237">
        <v>70.646614189790967</v>
      </c>
      <c r="R1068" s="237">
        <v>0</v>
      </c>
      <c r="S1068" s="237">
        <v>16.546540230565043</v>
      </c>
      <c r="T1068" s="237">
        <v>1.1394802795766541</v>
      </c>
      <c r="U1068" s="237">
        <v>0.2233049539310317</v>
      </c>
      <c r="V1068" s="237">
        <v>2.2096493961456338</v>
      </c>
      <c r="W1068" s="237">
        <v>4.741210361122361</v>
      </c>
      <c r="X1068" s="412">
        <v>4.4932005888683149</v>
      </c>
      <c r="Y1068" s="270">
        <v>0.80309396373592223</v>
      </c>
      <c r="Z1068" s="270">
        <v>80.273857444625548</v>
      </c>
      <c r="AA1068" s="270">
        <v>32625.218242487925</v>
      </c>
      <c r="AB1068" s="270">
        <v>350.10385892824519</v>
      </c>
      <c r="AC1068" s="270">
        <v>3.038927675711014</v>
      </c>
      <c r="AD1068" s="270">
        <v>0.92385895476813717</v>
      </c>
      <c r="AE1068" s="270">
        <v>1.7670693181828956</v>
      </c>
      <c r="AF1068" s="270">
        <v>8.0357843351880939E-2</v>
      </c>
      <c r="AG1068" s="270">
        <v>21.50233925439565</v>
      </c>
      <c r="AH1068" s="270">
        <v>47.972325596726776</v>
      </c>
      <c r="AI1068" s="270">
        <v>5.8739675890205678</v>
      </c>
      <c r="AJ1068" s="270">
        <v>13.844842608565857</v>
      </c>
      <c r="AK1068" s="270">
        <v>742.60923596422481</v>
      </c>
      <c r="AL1068" s="270">
        <v>27.426695093723776</v>
      </c>
      <c r="AM1068" s="270">
        <v>2.7818746877186604</v>
      </c>
      <c r="AN1068" s="270">
        <v>122.98863818352793</v>
      </c>
      <c r="AO1068" s="270">
        <v>3.6658635807391255</v>
      </c>
      <c r="AP1068" s="270">
        <v>1312.0643067427275</v>
      </c>
      <c r="AQ1068" s="270">
        <v>0.97964469799290799</v>
      </c>
      <c r="AR1068" s="270">
        <v>1.4108941655553715</v>
      </c>
      <c r="AS1068" s="270">
        <v>0.15828839694235178</v>
      </c>
      <c r="AT1068" s="270">
        <v>0.74430983999351885</v>
      </c>
      <c r="AU1068" s="270">
        <v>3.2062147833864483</v>
      </c>
      <c r="AV1068" s="270">
        <v>0.12319741055550069</v>
      </c>
      <c r="AW1068" s="270">
        <v>0.29612228154430625</v>
      </c>
      <c r="AX1068" s="270">
        <v>3.9120068416874675E-2</v>
      </c>
      <c r="AY1068" s="270">
        <v>0.24176691442252354</v>
      </c>
      <c r="AZ1068" s="270">
        <v>3.5649075800957046E-2</v>
      </c>
      <c r="BA1068" s="270">
        <v>14.885351083660439</v>
      </c>
      <c r="BB1068" s="270">
        <v>31.11017418248391</v>
      </c>
      <c r="BC1068" s="270">
        <v>32.695405147781891</v>
      </c>
      <c r="BD1068" s="270">
        <v>53.047537391992698</v>
      </c>
      <c r="BE1068" s="270">
        <v>35.463244981271622</v>
      </c>
      <c r="BF1068" s="270">
        <v>159.00549682651743</v>
      </c>
      <c r="BG1068" s="26"/>
    </row>
    <row r="1069" spans="1:59" s="96" customFormat="1" ht="12.75" x14ac:dyDescent="0.2">
      <c r="A1069" s="13">
        <v>2.2999999999999998</v>
      </c>
      <c r="B1069" s="279">
        <v>930</v>
      </c>
      <c r="C1069" s="408">
        <v>15.168615562094899</v>
      </c>
      <c r="D1069" s="408">
        <v>31.491855034489799</v>
      </c>
      <c r="E1069" s="408"/>
      <c r="F1069" s="408"/>
      <c r="G1069" s="408"/>
      <c r="H1069" s="408"/>
      <c r="I1069" s="408">
        <v>47.4233047537614</v>
      </c>
      <c r="J1069" s="408">
        <v>4.8622144240989398</v>
      </c>
      <c r="K1069" s="408"/>
      <c r="L1069" s="408"/>
      <c r="M1069" s="408"/>
      <c r="N1069" s="408"/>
      <c r="O1069" s="411">
        <v>1.0540102255549499</v>
      </c>
      <c r="P1069" s="417">
        <v>9.8726122404966308</v>
      </c>
      <c r="Q1069" s="237">
        <v>70.75569741237841</v>
      </c>
      <c r="R1069" s="237">
        <v>0</v>
      </c>
      <c r="S1069" s="237">
        <v>16.504841904283836</v>
      </c>
      <c r="T1069" s="237">
        <v>1.0654769244805673</v>
      </c>
      <c r="U1069" s="237">
        <v>0.2058684342636298</v>
      </c>
      <c r="V1069" s="237">
        <v>2.197079517506678</v>
      </c>
      <c r="W1069" s="237">
        <v>4.5564662356436934</v>
      </c>
      <c r="X1069" s="412">
        <v>4.7145695714431985</v>
      </c>
      <c r="Y1069" s="270">
        <v>0.83847681992692757</v>
      </c>
      <c r="Z1069" s="270">
        <v>83.737307313673497</v>
      </c>
      <c r="AA1069" s="270">
        <v>34052.678730404477</v>
      </c>
      <c r="AB1069" s="270">
        <v>365.38424416741213</v>
      </c>
      <c r="AC1069" s="270">
        <v>3.1404118677181225</v>
      </c>
      <c r="AD1069" s="270">
        <v>0.95861322724724507</v>
      </c>
      <c r="AE1069" s="270">
        <v>1.7734778483566453</v>
      </c>
      <c r="AF1069" s="270">
        <v>8.0618030321933237E-2</v>
      </c>
      <c r="AG1069" s="270">
        <v>22.319055869183451</v>
      </c>
      <c r="AH1069" s="270">
        <v>49.454202164653047</v>
      </c>
      <c r="AI1069" s="270">
        <v>6.0132150266957405</v>
      </c>
      <c r="AJ1069" s="270">
        <v>14.371769251555984</v>
      </c>
      <c r="AK1069" s="270">
        <v>771.23787167303612</v>
      </c>
      <c r="AL1069" s="270">
        <v>27.994875947246268</v>
      </c>
      <c r="AM1069" s="270">
        <v>2.7947997403404869</v>
      </c>
      <c r="AN1069" s="270">
        <v>124.39442181684284</v>
      </c>
      <c r="AO1069" s="270">
        <v>3.7065508869191772</v>
      </c>
      <c r="AP1069" s="270">
        <v>1312.6545403991083</v>
      </c>
      <c r="AQ1069" s="270">
        <v>0.98342810012849413</v>
      </c>
      <c r="AR1069" s="270">
        <v>1.4108628522334696</v>
      </c>
      <c r="AS1069" s="270">
        <v>0.15814772460620133</v>
      </c>
      <c r="AT1069" s="270">
        <v>0.74330266478953444</v>
      </c>
      <c r="AU1069" s="270">
        <v>3.201301061125827</v>
      </c>
      <c r="AV1069" s="270">
        <v>0.12300095433314584</v>
      </c>
      <c r="AW1069" s="270">
        <v>0.29561080813192581</v>
      </c>
      <c r="AX1069" s="270">
        <v>3.9049782602705412E-2</v>
      </c>
      <c r="AY1069" s="270">
        <v>0.24132466575828729</v>
      </c>
      <c r="AZ1069" s="270">
        <v>3.5583437401290531E-2</v>
      </c>
      <c r="BA1069" s="270">
        <v>14.858708819570882</v>
      </c>
      <c r="BB1069" s="270">
        <v>31.093739092438579</v>
      </c>
      <c r="BC1069" s="270">
        <v>32.490525349572266</v>
      </c>
      <c r="BD1069" s="270">
        <v>53.162399781313532</v>
      </c>
      <c r="BE1069" s="270">
        <v>35.343176804641104</v>
      </c>
      <c r="BF1069" s="270">
        <v>158.95257795468706</v>
      </c>
      <c r="BG1069" s="26"/>
    </row>
    <row r="1070" spans="1:59" s="96" customFormat="1" ht="12.75" x14ac:dyDescent="0.2">
      <c r="A1070" s="13">
        <v>2.35</v>
      </c>
      <c r="B1070" s="279">
        <v>930</v>
      </c>
      <c r="C1070" s="408">
        <v>14.7220290284087</v>
      </c>
      <c r="D1070" s="408">
        <v>31.730086300621199</v>
      </c>
      <c r="E1070" s="408"/>
      <c r="F1070" s="408"/>
      <c r="G1070" s="408"/>
      <c r="H1070" s="408"/>
      <c r="I1070" s="408">
        <v>47.494455422522996</v>
      </c>
      <c r="J1070" s="408">
        <v>4.9994190377125403</v>
      </c>
      <c r="K1070" s="408"/>
      <c r="L1070" s="408"/>
      <c r="M1070" s="408"/>
      <c r="N1070" s="408"/>
      <c r="O1070" s="411">
        <v>1.0540102107346301</v>
      </c>
      <c r="P1070" s="417">
        <v>10.1720928714349</v>
      </c>
      <c r="Q1070" s="237">
        <v>70.804356614854157</v>
      </c>
      <c r="R1070" s="237">
        <v>0</v>
      </c>
      <c r="S1070" s="237">
        <v>16.439625929702657</v>
      </c>
      <c r="T1070" s="237">
        <v>1.0708163036155653</v>
      </c>
      <c r="U1070" s="237">
        <v>0.20519690961504033</v>
      </c>
      <c r="V1070" s="237">
        <v>2.2037842837214985</v>
      </c>
      <c r="W1070" s="237">
        <v>4.4024410156976597</v>
      </c>
      <c r="X1070" s="412">
        <v>4.8737789427934173</v>
      </c>
      <c r="Y1070" s="270">
        <v>0.86370838265828243</v>
      </c>
      <c r="Z1070" s="270">
        <v>86.203543943773425</v>
      </c>
      <c r="AA1070" s="270">
        <v>35070.106081239406</v>
      </c>
      <c r="AB1070" s="270">
        <v>376.27361658770008</v>
      </c>
      <c r="AC1070" s="270">
        <v>3.2115821877733963</v>
      </c>
      <c r="AD1070" s="270">
        <v>0.98314257151102191</v>
      </c>
      <c r="AE1070" s="270">
        <v>1.7777532392524282</v>
      </c>
      <c r="AF1070" s="270">
        <v>8.0791541262796529E-2</v>
      </c>
      <c r="AG1070" s="270">
        <v>22.895820872065396</v>
      </c>
      <c r="AH1070" s="270">
        <v>50.488929844985762</v>
      </c>
      <c r="AI1070" s="270">
        <v>6.1093618950795809</v>
      </c>
      <c r="AJ1070" s="270">
        <v>14.743917099033357</v>
      </c>
      <c r="AK1070" s="270">
        <v>791.47458067714854</v>
      </c>
      <c r="AL1070" s="270">
        <v>28.385320304783377</v>
      </c>
      <c r="AM1070" s="270">
        <v>2.8034995746128235</v>
      </c>
      <c r="AN1070" s="270">
        <v>125.34656447011859</v>
      </c>
      <c r="AO1070" s="270">
        <v>3.7341095049472437</v>
      </c>
      <c r="AP1070" s="270">
        <v>1313.0565496145791</v>
      </c>
      <c r="AQ1070" s="270">
        <v>0.98597703743278187</v>
      </c>
      <c r="AR1070" s="270">
        <v>1.4108720596218784</v>
      </c>
      <c r="AS1070" s="270">
        <v>0.15805783945308646</v>
      </c>
      <c r="AT1070" s="270">
        <v>0.74265123875348915</v>
      </c>
      <c r="AU1070" s="270">
        <v>3.1981145401926852</v>
      </c>
      <c r="AV1070" s="270">
        <v>0.12287345589514145</v>
      </c>
      <c r="AW1070" s="270">
        <v>0.29527837852681027</v>
      </c>
      <c r="AX1070" s="270">
        <v>3.9004068379223732E-2</v>
      </c>
      <c r="AY1070" s="270">
        <v>0.24103692745664265</v>
      </c>
      <c r="AZ1070" s="270">
        <v>3.5540724654854743E-2</v>
      </c>
      <c r="BA1070" s="270">
        <v>14.841378703885885</v>
      </c>
      <c r="BB1070" s="270">
        <v>31.0841538325549</v>
      </c>
      <c r="BC1070" s="270">
        <v>32.358651653525342</v>
      </c>
      <c r="BD1070" s="270">
        <v>53.241170897646853</v>
      </c>
      <c r="BE1070" s="270">
        <v>35.265739720581536</v>
      </c>
      <c r="BF1070" s="270">
        <v>158.92218088624287</v>
      </c>
      <c r="BG1070" s="26"/>
    </row>
    <row r="1071" spans="1:59" s="96" customFormat="1" ht="12.75" x14ac:dyDescent="0.2">
      <c r="A1071" s="13">
        <v>2.4</v>
      </c>
      <c r="B1071" s="279">
        <v>930</v>
      </c>
      <c r="C1071" s="408">
        <v>14.2754426417179</v>
      </c>
      <c r="D1071" s="408">
        <v>31.9683174529608</v>
      </c>
      <c r="E1071" s="408"/>
      <c r="F1071" s="408"/>
      <c r="G1071" s="408"/>
      <c r="H1071" s="408"/>
      <c r="I1071" s="408">
        <v>47.565605940267801</v>
      </c>
      <c r="J1071" s="408">
        <v>5.13662374842355</v>
      </c>
      <c r="K1071" s="408"/>
      <c r="L1071" s="408"/>
      <c r="M1071" s="408"/>
      <c r="N1071" s="408"/>
      <c r="O1071" s="411">
        <v>1.0540102166299501</v>
      </c>
      <c r="P1071" s="417">
        <v>10.490312688420101</v>
      </c>
      <c r="Q1071" s="237">
        <v>70.856413376668812</v>
      </c>
      <c r="R1071" s="237">
        <v>0</v>
      </c>
      <c r="S1071" s="237">
        <v>16.369854734126964</v>
      </c>
      <c r="T1071" s="237">
        <v>1.076529001474595</v>
      </c>
      <c r="U1071" s="237">
        <v>0.20447844583079405</v>
      </c>
      <c r="V1071" s="237">
        <v>2.2109577574997563</v>
      </c>
      <c r="W1071" s="237">
        <v>4.2376494791223518</v>
      </c>
      <c r="X1071" s="412">
        <v>5.0441172052767387</v>
      </c>
      <c r="Y1071" s="270">
        <v>0.89050559376399052</v>
      </c>
      <c r="Z1071" s="270">
        <v>88.819459594574127</v>
      </c>
      <c r="AA1071" s="270">
        <v>36150.202994199812</v>
      </c>
      <c r="AB1071" s="270">
        <v>387.83198451081233</v>
      </c>
      <c r="AC1071" s="270">
        <v>3.2860531122454515</v>
      </c>
      <c r="AD1071" s="270">
        <v>1.008960204052318</v>
      </c>
      <c r="AE1071" s="270">
        <v>1.7820492604096492</v>
      </c>
      <c r="AF1071" s="270">
        <v>8.0965799201537222E-2</v>
      </c>
      <c r="AG1071" s="270">
        <v>23.503185751328807</v>
      </c>
      <c r="AH1071" s="270">
        <v>51.567881605085226</v>
      </c>
      <c r="AI1071" s="270">
        <v>6.2086333307969719</v>
      </c>
      <c r="AJ1071" s="270">
        <v>15.135850213340275</v>
      </c>
      <c r="AK1071" s="270">
        <v>812.80189182002687</v>
      </c>
      <c r="AL1071" s="270">
        <v>28.786809656671704</v>
      </c>
      <c r="AM1071" s="270">
        <v>2.8122537438237805</v>
      </c>
      <c r="AN1071" s="270">
        <v>126.31339497554545</v>
      </c>
      <c r="AO1071" s="270">
        <v>3.762080979714697</v>
      </c>
      <c r="AP1071" s="270">
        <v>1313.4587884839405</v>
      </c>
      <c r="AQ1071" s="270">
        <v>0.9885392234514998</v>
      </c>
      <c r="AR1071" s="270">
        <v>1.4108812705851501</v>
      </c>
      <c r="AS1071" s="270">
        <v>0.15796805684470258</v>
      </c>
      <c r="AT1071" s="270">
        <v>0.74200095564761737</v>
      </c>
      <c r="AU1071" s="270">
        <v>3.1949343658730793</v>
      </c>
      <c r="AV1071" s="270">
        <v>0.1227462218640691</v>
      </c>
      <c r="AW1071" s="270">
        <v>0.29494669662810713</v>
      </c>
      <c r="AX1071" s="270">
        <v>3.895846117958119E-2</v>
      </c>
      <c r="AY1071" s="270">
        <v>0.24074987522032798</v>
      </c>
      <c r="AZ1071" s="270">
        <v>3.5498114433511842E-2</v>
      </c>
      <c r="BA1071" s="270">
        <v>14.824089010798215</v>
      </c>
      <c r="BB1071" s="270">
        <v>31.074574544675826</v>
      </c>
      <c r="BC1071" s="270">
        <v>32.227844224966127</v>
      </c>
      <c r="BD1071" s="270">
        <v>53.320175858518176</v>
      </c>
      <c r="BE1071" s="270">
        <v>35.188641319311039</v>
      </c>
      <c r="BF1071" s="270">
        <v>158.89179581145655</v>
      </c>
      <c r="BG1071" s="26"/>
    </row>
    <row r="1072" spans="1:59" s="96" customFormat="1" ht="12.75" x14ac:dyDescent="0.2">
      <c r="A1072" s="13">
        <v>2.44999999999999</v>
      </c>
      <c r="B1072" s="279">
        <v>930</v>
      </c>
      <c r="C1072" s="408">
        <v>13.740788526434599</v>
      </c>
      <c r="D1072" s="408">
        <v>32.248882844474203</v>
      </c>
      <c r="E1072" s="408"/>
      <c r="F1072" s="408"/>
      <c r="G1072" s="408"/>
      <c r="H1072" s="408"/>
      <c r="I1072" s="408">
        <v>47.656997795069998</v>
      </c>
      <c r="J1072" s="408">
        <v>5.29932061943998</v>
      </c>
      <c r="K1072" s="408"/>
      <c r="L1072" s="408"/>
      <c r="M1072" s="408"/>
      <c r="N1072" s="408"/>
      <c r="O1072" s="411">
        <v>1.05401021458126</v>
      </c>
      <c r="P1072" s="417">
        <v>10.8984904879783</v>
      </c>
      <c r="Q1072" s="237">
        <v>70.943679650133788</v>
      </c>
      <c r="R1072" s="237">
        <v>0</v>
      </c>
      <c r="S1072" s="237">
        <v>16.29035111413619</v>
      </c>
      <c r="T1072" s="237">
        <v>1.0597914577397731</v>
      </c>
      <c r="U1072" s="237">
        <v>0.19850844651244409</v>
      </c>
      <c r="V1072" s="237">
        <v>2.2057344826636207</v>
      </c>
      <c r="W1072" s="237">
        <v>4.0375446288090728</v>
      </c>
      <c r="X1072" s="412">
        <v>5.2643902200051249</v>
      </c>
      <c r="Y1072" s="270">
        <v>0.92485940569296443</v>
      </c>
      <c r="Z1072" s="270">
        <v>92.168200496482754</v>
      </c>
      <c r="AA1072" s="270">
        <v>37534.177729677998</v>
      </c>
      <c r="AB1072" s="270">
        <v>402.64003284564433</v>
      </c>
      <c r="AC1072" s="270">
        <v>3.3799655596795475</v>
      </c>
      <c r="AD1072" s="270">
        <v>1.0417104092380249</v>
      </c>
      <c r="AE1072" s="270">
        <v>1.7872177520847297</v>
      </c>
      <c r="AF1072" s="270">
        <v>8.1175264769284605E-2</v>
      </c>
      <c r="AG1072" s="270">
        <v>24.274029707707342</v>
      </c>
      <c r="AH1072" s="270">
        <v>52.921243646893892</v>
      </c>
      <c r="AI1072" s="270">
        <v>6.3317077252235494</v>
      </c>
      <c r="AJ1072" s="270">
        <v>15.633285997470587</v>
      </c>
      <c r="AK1072" s="270">
        <v>839.89874850298702</v>
      </c>
      <c r="AL1072" s="270">
        <v>29.281786838403654</v>
      </c>
      <c r="AM1072" s="270">
        <v>2.8225665402195377</v>
      </c>
      <c r="AN1072" s="270">
        <v>127.48346589240509</v>
      </c>
      <c r="AO1072" s="270">
        <v>3.7959906915713377</v>
      </c>
      <c r="AP1072" s="270">
        <v>1313.9019030884087</v>
      </c>
      <c r="AQ1072" s="270">
        <v>0.9915436089725822</v>
      </c>
      <c r="AR1072" s="270">
        <v>1.4107386570181215</v>
      </c>
      <c r="AS1072" s="270">
        <v>0.15784258168964069</v>
      </c>
      <c r="AT1072" s="270">
        <v>0.7411360734345307</v>
      </c>
      <c r="AU1072" s="270">
        <v>3.1907517725296062</v>
      </c>
      <c r="AV1072" s="270">
        <v>0.1225794316096898</v>
      </c>
      <c r="AW1072" s="270">
        <v>0.29451456169739781</v>
      </c>
      <c r="AX1072" s="270">
        <v>3.8899205676880481E-2</v>
      </c>
      <c r="AY1072" s="270">
        <v>0.24037734853615594</v>
      </c>
      <c r="AZ1072" s="270">
        <v>3.5442833786327517E-2</v>
      </c>
      <c r="BA1072" s="270">
        <v>14.8016086300049</v>
      </c>
      <c r="BB1072" s="270">
        <v>31.062015265524195</v>
      </c>
      <c r="BC1072" s="270">
        <v>32.075091878237117</v>
      </c>
      <c r="BD1072" s="270">
        <v>53.414156345763871</v>
      </c>
      <c r="BE1072" s="270">
        <v>35.096039770620592</v>
      </c>
      <c r="BF1072" s="270">
        <v>158.84267516091447</v>
      </c>
      <c r="BG1072" s="26"/>
    </row>
    <row r="1073" spans="1:59" s="96" customFormat="1" ht="12.75" x14ac:dyDescent="0.2">
      <c r="A1073" s="13">
        <v>2.4999999999999902</v>
      </c>
      <c r="B1073" s="279">
        <v>930</v>
      </c>
      <c r="C1073" s="408">
        <v>13.180972436708601</v>
      </c>
      <c r="D1073" s="408">
        <v>32.541545481380197</v>
      </c>
      <c r="E1073" s="408"/>
      <c r="F1073" s="408"/>
      <c r="G1073" s="408"/>
      <c r="H1073" s="408"/>
      <c r="I1073" s="408">
        <v>47.754170945634399</v>
      </c>
      <c r="J1073" s="408">
        <v>5.4693009320423398</v>
      </c>
      <c r="K1073" s="408"/>
      <c r="L1073" s="408"/>
      <c r="M1073" s="408"/>
      <c r="N1073" s="408"/>
      <c r="O1073" s="411">
        <v>1.05401020423458</v>
      </c>
      <c r="P1073" s="417">
        <v>11.361366474908699</v>
      </c>
      <c r="Q1073" s="237">
        <v>71.048599356457018</v>
      </c>
      <c r="R1073" s="237">
        <v>0</v>
      </c>
      <c r="S1073" s="237">
        <v>16.201990832535696</v>
      </c>
      <c r="T1073" s="237">
        <v>1.0345911649038813</v>
      </c>
      <c r="U1073" s="237">
        <v>0.19041124253609162</v>
      </c>
      <c r="V1073" s="237">
        <v>2.1961269459761628</v>
      </c>
      <c r="W1073" s="237">
        <v>3.811645148703076</v>
      </c>
      <c r="X1073" s="412">
        <v>5.5166353088880653</v>
      </c>
      <c r="Y1073" s="270">
        <v>0.96379039674469014</v>
      </c>
      <c r="Z1073" s="270">
        <v>95.956352871220489</v>
      </c>
      <c r="AA1073" s="270">
        <v>39101.600977097944</v>
      </c>
      <c r="AB1073" s="270">
        <v>419.4075039759789</v>
      </c>
      <c r="AC1073" s="270">
        <v>3.4842490806119155</v>
      </c>
      <c r="AD1073" s="270">
        <v>1.0783606121051597</v>
      </c>
      <c r="AE1073" s="270">
        <v>1.7926612175215855</v>
      </c>
      <c r="AF1073" s="270">
        <v>8.1395717955645069E-2</v>
      </c>
      <c r="AG1073" s="270">
        <v>25.137250106611159</v>
      </c>
      <c r="AH1073" s="270">
        <v>54.416425577054433</v>
      </c>
      <c r="AI1073" s="270">
        <v>6.4658893009756175</v>
      </c>
      <c r="AJ1073" s="270">
        <v>16.190397347868405</v>
      </c>
      <c r="AK1073" s="270">
        <v>870.27752019641287</v>
      </c>
      <c r="AL1073" s="270">
        <v>29.81841745922225</v>
      </c>
      <c r="AM1073" s="270">
        <v>2.8333884351157237</v>
      </c>
      <c r="AN1073" s="270">
        <v>128.7303072889633</v>
      </c>
      <c r="AO1073" s="270">
        <v>3.8321250942719294</v>
      </c>
      <c r="AP1073" s="270">
        <v>1314.3569496379607</v>
      </c>
      <c r="AQ1073" s="270">
        <v>0.99468967908070693</v>
      </c>
      <c r="AR1073" s="270">
        <v>1.4105527546798171</v>
      </c>
      <c r="AS1073" s="270">
        <v>0.15770710342506974</v>
      </c>
      <c r="AT1073" s="270">
        <v>0.74021175933572125</v>
      </c>
      <c r="AU1073" s="270">
        <v>3.1862928930458425</v>
      </c>
      <c r="AV1073" s="270">
        <v>0.12240175717673239</v>
      </c>
      <c r="AW1073" s="270">
        <v>0.29405488602200447</v>
      </c>
      <c r="AX1073" s="270">
        <v>3.8836215389181097E-2</v>
      </c>
      <c r="AY1073" s="270">
        <v>0.23998145305238711</v>
      </c>
      <c r="AZ1073" s="270">
        <v>3.5384090152046521E-2</v>
      </c>
      <c r="BA1073" s="270">
        <v>14.77770754358855</v>
      </c>
      <c r="BB1073" s="270">
        <v>31.04861402726177</v>
      </c>
      <c r="BC1073" s="270">
        <v>31.917276634151019</v>
      </c>
      <c r="BD1073" s="270">
        <v>53.512696713831509</v>
      </c>
      <c r="BE1073" s="270">
        <v>34.999425159875443</v>
      </c>
      <c r="BF1073" s="270">
        <v>158.78823624879584</v>
      </c>
      <c r="BG1073" s="26"/>
    </row>
    <row r="1074" spans="1:59" s="96" customFormat="1" ht="12.75" x14ac:dyDescent="0.2">
      <c r="A1074" s="13">
        <v>0.5</v>
      </c>
      <c r="B1074" s="279">
        <v>940</v>
      </c>
      <c r="C1074" s="408">
        <v>36.594497902741601</v>
      </c>
      <c r="D1074" s="408">
        <v>25.568874524410798</v>
      </c>
      <c r="E1074" s="408">
        <v>13.3508632002293</v>
      </c>
      <c r="F1074" s="408">
        <v>21.8729581180168</v>
      </c>
      <c r="G1074" s="408">
        <v>0.40197653663331401</v>
      </c>
      <c r="H1074" s="408"/>
      <c r="I1074" s="408"/>
      <c r="J1074" s="408"/>
      <c r="K1074" s="408"/>
      <c r="L1074" s="408">
        <v>2.2108297179682901</v>
      </c>
      <c r="M1074" s="408"/>
      <c r="N1074" s="408"/>
      <c r="O1074" s="411"/>
      <c r="P1074" s="417">
        <v>4.0728980269693302</v>
      </c>
      <c r="Q1074" s="237">
        <v>58.194755185800759</v>
      </c>
      <c r="R1074" s="237">
        <v>0</v>
      </c>
      <c r="S1074" s="237">
        <v>15.233796118059907</v>
      </c>
      <c r="T1074" s="237">
        <v>13.391672205790972</v>
      </c>
      <c r="U1074" s="237">
        <v>3.2790624087967588</v>
      </c>
      <c r="V1074" s="237">
        <v>3.9458937279679458</v>
      </c>
      <c r="W1074" s="237">
        <v>4.1642446396390067</v>
      </c>
      <c r="X1074" s="412">
        <v>1.7905757139446552</v>
      </c>
      <c r="Y1074" s="270">
        <v>0.32558861667424777</v>
      </c>
      <c r="Z1074" s="270">
        <v>33.297118172788295</v>
      </c>
      <c r="AA1074" s="270">
        <v>12150.559084939385</v>
      </c>
      <c r="AB1074" s="270">
        <v>94.205817513587746</v>
      </c>
      <c r="AC1074" s="270">
        <v>1.3791259364315516</v>
      </c>
      <c r="AD1074" s="270">
        <v>0.41165935536678333</v>
      </c>
      <c r="AE1074" s="270">
        <v>6.6697688086614244</v>
      </c>
      <c r="AF1074" s="270">
        <v>0.35195388944677447</v>
      </c>
      <c r="AG1074" s="270">
        <v>8.5639221582754725</v>
      </c>
      <c r="AH1074" s="270">
        <v>22.499410728007039</v>
      </c>
      <c r="AI1074" s="270">
        <v>3.3279057623602113</v>
      </c>
      <c r="AJ1074" s="270">
        <v>4.5691917600600238</v>
      </c>
      <c r="AK1074" s="270">
        <v>71.873269141600602</v>
      </c>
      <c r="AL1074" s="270">
        <v>17.67632610127017</v>
      </c>
      <c r="AM1074" s="270">
        <v>5.1646366418028968</v>
      </c>
      <c r="AN1074" s="270">
        <v>131.45868365881105</v>
      </c>
      <c r="AO1074" s="270">
        <v>3.5163957991618195</v>
      </c>
      <c r="AP1074" s="270">
        <v>7290.0459819979251</v>
      </c>
      <c r="AQ1074" s="270">
        <v>0.94836122906422604</v>
      </c>
      <c r="AR1074" s="270">
        <v>6.8818820317202913</v>
      </c>
      <c r="AS1074" s="270">
        <v>1.1604509043737565</v>
      </c>
      <c r="AT1074" s="270">
        <v>7.6658346470783618</v>
      </c>
      <c r="AU1074" s="270">
        <v>39.594115046846156</v>
      </c>
      <c r="AV1074" s="270">
        <v>1.638070528785796</v>
      </c>
      <c r="AW1074" s="270">
        <v>4.7558755784648987</v>
      </c>
      <c r="AX1074" s="270">
        <v>0.71387066398483379</v>
      </c>
      <c r="AY1074" s="270">
        <v>4.7600355708215183</v>
      </c>
      <c r="AZ1074" s="270">
        <v>0.73151773461170855</v>
      </c>
      <c r="BA1074" s="270">
        <v>94.415554679178669</v>
      </c>
      <c r="BB1074" s="270">
        <v>15.810316439831674</v>
      </c>
      <c r="BC1074" s="270">
        <v>24.646092721778032</v>
      </c>
      <c r="BD1074" s="270">
        <v>57.620175426739642</v>
      </c>
      <c r="BE1074" s="270">
        <v>44.350495998078912</v>
      </c>
      <c r="BF1074" s="270">
        <v>366.66068670576789</v>
      </c>
      <c r="BG1074" s="26"/>
    </row>
    <row r="1075" spans="1:59" s="96" customFormat="1" ht="12.75" x14ac:dyDescent="0.2">
      <c r="A1075" s="13">
        <v>0.55000000000000004</v>
      </c>
      <c r="B1075" s="279">
        <v>940</v>
      </c>
      <c r="C1075" s="408">
        <v>35.656891109399702</v>
      </c>
      <c r="D1075" s="408">
        <v>25.567793521287399</v>
      </c>
      <c r="E1075" s="408">
        <v>13.3216983551263</v>
      </c>
      <c r="F1075" s="408">
        <v>21.67241437837</v>
      </c>
      <c r="G1075" s="408">
        <v>1.6486000627194199</v>
      </c>
      <c r="H1075" s="408"/>
      <c r="I1075" s="408"/>
      <c r="J1075" s="408"/>
      <c r="K1075" s="408"/>
      <c r="L1075" s="408">
        <v>2.13260257309719</v>
      </c>
      <c r="M1075" s="408"/>
      <c r="N1075" s="408"/>
      <c r="O1075" s="411"/>
      <c r="P1075" s="417">
        <v>4.1185598757041397</v>
      </c>
      <c r="Q1075" s="237">
        <v>58.496017275538378</v>
      </c>
      <c r="R1075" s="237">
        <v>0</v>
      </c>
      <c r="S1075" s="237">
        <v>15.336789856646815</v>
      </c>
      <c r="T1075" s="237">
        <v>13.117455841965498</v>
      </c>
      <c r="U1075" s="237">
        <v>3.118729528306873</v>
      </c>
      <c r="V1075" s="237">
        <v>3.9816540665319464</v>
      </c>
      <c r="W1075" s="237">
        <v>4.1228142738531792</v>
      </c>
      <c r="X1075" s="412">
        <v>1.8265391571572946</v>
      </c>
      <c r="Y1075" s="270">
        <v>0.33193324994171497</v>
      </c>
      <c r="Z1075" s="270">
        <v>34.070299139495383</v>
      </c>
      <c r="AA1075" s="270">
        <v>12315.669293251283</v>
      </c>
      <c r="AB1075" s="270">
        <v>95.95386595354195</v>
      </c>
      <c r="AC1075" s="270">
        <v>1.4083759768415467</v>
      </c>
      <c r="AD1075" s="270">
        <v>0.4209761848482737</v>
      </c>
      <c r="AE1075" s="270">
        <v>6.7919052577367358</v>
      </c>
      <c r="AF1075" s="270">
        <v>0.35632799918465263</v>
      </c>
      <c r="AG1075" s="270">
        <v>8.6813707851774975</v>
      </c>
      <c r="AH1075" s="270">
        <v>22.652063151131181</v>
      </c>
      <c r="AI1075" s="270">
        <v>3.3195875480634993</v>
      </c>
      <c r="AJ1075" s="270">
        <v>4.6435257439937052</v>
      </c>
      <c r="AK1075" s="270">
        <v>72.579820487317562</v>
      </c>
      <c r="AL1075" s="270">
        <v>17.432739676403635</v>
      </c>
      <c r="AM1075" s="270">
        <v>5.000655592875912</v>
      </c>
      <c r="AN1075" s="270">
        <v>133.19372793328694</v>
      </c>
      <c r="AO1075" s="270">
        <v>3.5280585575183121</v>
      </c>
      <c r="AP1075" s="270">
        <v>7039.0855555989374</v>
      </c>
      <c r="AQ1075" s="270">
        <v>0.94068081367391931</v>
      </c>
      <c r="AR1075" s="270">
        <v>6.6099549132492692</v>
      </c>
      <c r="AS1075" s="270">
        <v>1.11422312768647</v>
      </c>
      <c r="AT1075" s="270">
        <v>7.3755406485198929</v>
      </c>
      <c r="AU1075" s="270">
        <v>38.1774046297162</v>
      </c>
      <c r="AV1075" s="270">
        <v>1.5816767800582854</v>
      </c>
      <c r="AW1075" s="270">
        <v>4.6119295167624541</v>
      </c>
      <c r="AX1075" s="270">
        <v>0.69551479310398945</v>
      </c>
      <c r="AY1075" s="270">
        <v>4.6580346618404667</v>
      </c>
      <c r="AZ1075" s="270">
        <v>0.7188717807358731</v>
      </c>
      <c r="BA1075" s="270">
        <v>92.00948633718842</v>
      </c>
      <c r="BB1075" s="270">
        <v>15.392588808961563</v>
      </c>
      <c r="BC1075" s="270">
        <v>24.25009803065663</v>
      </c>
      <c r="BD1075" s="270">
        <v>58.337557875358009</v>
      </c>
      <c r="BE1075" s="270">
        <v>44.211658394031332</v>
      </c>
      <c r="BF1075" s="270">
        <v>353.92757498788939</v>
      </c>
      <c r="BG1075" s="26"/>
    </row>
    <row r="1076" spans="1:59" s="96" customFormat="1" ht="12.75" x14ac:dyDescent="0.2">
      <c r="A1076" s="13">
        <v>0.59999999999999898</v>
      </c>
      <c r="B1076" s="279">
        <v>940</v>
      </c>
      <c r="C1076" s="408">
        <v>34.770870371393798</v>
      </c>
      <c r="D1076" s="408">
        <v>25.534889535294202</v>
      </c>
      <c r="E1076" s="408">
        <v>13.126433058856801</v>
      </c>
      <c r="F1076" s="408">
        <v>21.329815012700202</v>
      </c>
      <c r="G1076" s="408">
        <v>3.1972085966641099</v>
      </c>
      <c r="H1076" s="408"/>
      <c r="I1076" s="408"/>
      <c r="J1076" s="408"/>
      <c r="K1076" s="408"/>
      <c r="L1076" s="408">
        <v>2.0407834250909</v>
      </c>
      <c r="M1076" s="408"/>
      <c r="N1076" s="408"/>
      <c r="O1076" s="411"/>
      <c r="P1076" s="417">
        <v>4.1456774824697096</v>
      </c>
      <c r="Q1076" s="237">
        <v>58.860053495074169</v>
      </c>
      <c r="R1076" s="237">
        <v>0</v>
      </c>
      <c r="S1076" s="237">
        <v>15.41348595898196</v>
      </c>
      <c r="T1076" s="237">
        <v>12.846398621542082</v>
      </c>
      <c r="U1076" s="237">
        <v>2.9396358711838544</v>
      </c>
      <c r="V1076" s="237">
        <v>4.0162982344402831</v>
      </c>
      <c r="W1076" s="237">
        <v>4.0642017992230217</v>
      </c>
      <c r="X1076" s="412">
        <v>1.8599260195546543</v>
      </c>
      <c r="Y1076" s="270">
        <v>0.3378052631257229</v>
      </c>
      <c r="Z1076" s="270">
        <v>34.833444461567012</v>
      </c>
      <c r="AA1076" s="270">
        <v>12453.233883200803</v>
      </c>
      <c r="AB1076" s="270">
        <v>97.916367894646754</v>
      </c>
      <c r="AC1076" s="270">
        <v>1.4379033633190492</v>
      </c>
      <c r="AD1076" s="270">
        <v>0.43031923289428192</v>
      </c>
      <c r="AE1076" s="270">
        <v>6.9101336894792222</v>
      </c>
      <c r="AF1076" s="270">
        <v>0.3597801799690255</v>
      </c>
      <c r="AG1076" s="270">
        <v>8.7829740139638695</v>
      </c>
      <c r="AH1076" s="270">
        <v>22.721080650401998</v>
      </c>
      <c r="AI1076" s="270">
        <v>3.2921770371365384</v>
      </c>
      <c r="AJ1076" s="270">
        <v>4.7215273865796403</v>
      </c>
      <c r="AK1076" s="270">
        <v>73.62110888483835</v>
      </c>
      <c r="AL1076" s="270">
        <v>17.051174316293118</v>
      </c>
      <c r="AM1076" s="270">
        <v>4.7885812624341666</v>
      </c>
      <c r="AN1076" s="270">
        <v>134.60582319657328</v>
      </c>
      <c r="AO1076" s="270">
        <v>3.5263980496487259</v>
      </c>
      <c r="AP1076" s="270">
        <v>6732.7909940464597</v>
      </c>
      <c r="AQ1076" s="270">
        <v>0.9316946947756084</v>
      </c>
      <c r="AR1076" s="270">
        <v>6.2741493055904174</v>
      </c>
      <c r="AS1076" s="270">
        <v>1.0573941024371571</v>
      </c>
      <c r="AT1076" s="270">
        <v>7.0165861148313997</v>
      </c>
      <c r="AU1076" s="270">
        <v>36.41167633251559</v>
      </c>
      <c r="AV1076" s="270">
        <v>1.5109845173928074</v>
      </c>
      <c r="AW1076" s="270">
        <v>4.4279027037529968</v>
      </c>
      <c r="AX1076" s="270">
        <v>0.67142545613351945</v>
      </c>
      <c r="AY1076" s="270">
        <v>4.5199874601983776</v>
      </c>
      <c r="AZ1076" s="270">
        <v>0.70106655186755518</v>
      </c>
      <c r="BA1076" s="270">
        <v>89.688877728426093</v>
      </c>
      <c r="BB1076" s="270">
        <v>15.014503279593219</v>
      </c>
      <c r="BC1076" s="270">
        <v>23.856437239060838</v>
      </c>
      <c r="BD1076" s="270">
        <v>59.141870245618094</v>
      </c>
      <c r="BE1076" s="270">
        <v>44.249796977789181</v>
      </c>
      <c r="BF1076" s="270">
        <v>338.72646630525338</v>
      </c>
      <c r="BG1076" s="26"/>
    </row>
    <row r="1077" spans="1:59" s="96" customFormat="1" ht="12.75" x14ac:dyDescent="0.2">
      <c r="A1077" s="13">
        <v>0.65</v>
      </c>
      <c r="B1077" s="279">
        <v>940</v>
      </c>
      <c r="C1077" s="408">
        <v>33.920541950161102</v>
      </c>
      <c r="D1077" s="408">
        <v>25.539927596977201</v>
      </c>
      <c r="E1077" s="408">
        <v>12.9498017902439</v>
      </c>
      <c r="F1077" s="408">
        <v>20.975274788026201</v>
      </c>
      <c r="G1077" s="408">
        <v>4.6595691201889204</v>
      </c>
      <c r="H1077" s="408"/>
      <c r="I1077" s="408"/>
      <c r="J1077" s="408"/>
      <c r="K1077" s="408"/>
      <c r="L1077" s="408">
        <v>1.9548847544027099</v>
      </c>
      <c r="M1077" s="408"/>
      <c r="N1077" s="408"/>
      <c r="O1077" s="411"/>
      <c r="P1077" s="417">
        <v>4.17470590694903</v>
      </c>
      <c r="Q1077" s="237">
        <v>59.248769120375947</v>
      </c>
      <c r="R1077" s="237">
        <v>0</v>
      </c>
      <c r="S1077" s="237">
        <v>15.493635054260544</v>
      </c>
      <c r="T1077" s="237">
        <v>12.531151329689157</v>
      </c>
      <c r="U1077" s="237">
        <v>2.7731201308525968</v>
      </c>
      <c r="V1077" s="237">
        <v>4.0486619767625571</v>
      </c>
      <c r="W1077" s="237">
        <v>4.0122495650416932</v>
      </c>
      <c r="X1077" s="412">
        <v>1.8924128230174926</v>
      </c>
      <c r="Y1077" s="270">
        <v>0.34369062996121763</v>
      </c>
      <c r="Z1077" s="270">
        <v>35.600784723963152</v>
      </c>
      <c r="AA1077" s="270">
        <v>12592.333286903347</v>
      </c>
      <c r="AB1077" s="270">
        <v>99.923848977699649</v>
      </c>
      <c r="AC1077" s="270">
        <v>1.4673699799301345</v>
      </c>
      <c r="AD1077" s="270">
        <v>0.43969826135590012</v>
      </c>
      <c r="AE1077" s="270">
        <v>7.0283937543012156</v>
      </c>
      <c r="AF1077" s="270">
        <v>0.36319212421183067</v>
      </c>
      <c r="AG1077" s="270">
        <v>8.8859535605635003</v>
      </c>
      <c r="AH1077" s="270">
        <v>22.797749556879271</v>
      </c>
      <c r="AI1077" s="270">
        <v>3.2680226746487016</v>
      </c>
      <c r="AJ1077" s="270">
        <v>4.8009805991043759</v>
      </c>
      <c r="AK1077" s="270">
        <v>74.724491313412045</v>
      </c>
      <c r="AL1077" s="270">
        <v>16.712152637746875</v>
      </c>
      <c r="AM1077" s="270">
        <v>4.6051582416470742</v>
      </c>
      <c r="AN1077" s="270">
        <v>135.99526234640618</v>
      </c>
      <c r="AO1077" s="270">
        <v>3.5251311881306715</v>
      </c>
      <c r="AP1077" s="270">
        <v>6466.0649806430074</v>
      </c>
      <c r="AQ1077" s="270">
        <v>0.92392089396052723</v>
      </c>
      <c r="AR1077" s="270">
        <v>5.9873488833780613</v>
      </c>
      <c r="AS1077" s="270">
        <v>1.0088160978269276</v>
      </c>
      <c r="AT1077" s="270">
        <v>6.7080137896357712</v>
      </c>
      <c r="AU1077" s="270">
        <v>34.885634517438625</v>
      </c>
      <c r="AV1077" s="270">
        <v>1.449683330253617</v>
      </c>
      <c r="AW1077" s="270">
        <v>4.2666860784584388</v>
      </c>
      <c r="AX1077" s="270">
        <v>0.65008681912054</v>
      </c>
      <c r="AY1077" s="270">
        <v>4.3964111903911922</v>
      </c>
      <c r="AZ1077" s="270">
        <v>0.68496242045425704</v>
      </c>
      <c r="BA1077" s="270">
        <v>87.570403617883358</v>
      </c>
      <c r="BB1077" s="270">
        <v>14.666906026205098</v>
      </c>
      <c r="BC1077" s="270">
        <v>23.482501862359655</v>
      </c>
      <c r="BD1077" s="270">
        <v>59.926135693994496</v>
      </c>
      <c r="BE1077" s="270">
        <v>44.253546610237997</v>
      </c>
      <c r="BF1077" s="270">
        <v>325.42195891468714</v>
      </c>
      <c r="BG1077" s="26"/>
    </row>
    <row r="1078" spans="1:59" s="96" customFormat="1" ht="12.75" x14ac:dyDescent="0.2">
      <c r="A1078" s="13">
        <v>0.69999999999999896</v>
      </c>
      <c r="B1078" s="279">
        <v>940</v>
      </c>
      <c r="C1078" s="408">
        <v>33.116348613170402</v>
      </c>
      <c r="D1078" s="408">
        <v>25.5676270105266</v>
      </c>
      <c r="E1078" s="408">
        <v>12.764618483334599</v>
      </c>
      <c r="F1078" s="408">
        <v>20.623587929269501</v>
      </c>
      <c r="G1078" s="408">
        <v>6.0580786048744404</v>
      </c>
      <c r="H1078" s="408"/>
      <c r="I1078" s="408"/>
      <c r="J1078" s="408"/>
      <c r="K1078" s="408"/>
      <c r="L1078" s="408">
        <v>1.8697393588245299</v>
      </c>
      <c r="M1078" s="408"/>
      <c r="N1078" s="408"/>
      <c r="O1078" s="411"/>
      <c r="P1078" s="417">
        <v>4.2030127479494102</v>
      </c>
      <c r="Q1078" s="237">
        <v>59.624385895831409</v>
      </c>
      <c r="R1078" s="237">
        <v>0</v>
      </c>
      <c r="S1078" s="237">
        <v>15.572343276001686</v>
      </c>
      <c r="T1078" s="237">
        <v>12.228908151627316</v>
      </c>
      <c r="U1078" s="237">
        <v>2.6121049870702637</v>
      </c>
      <c r="V1078" s="237">
        <v>4.0880073570311781</v>
      </c>
      <c r="W1078" s="237">
        <v>3.950027049333797</v>
      </c>
      <c r="X1078" s="412">
        <v>1.9242232831043347</v>
      </c>
      <c r="Y1078" s="270">
        <v>0.34944609059882437</v>
      </c>
      <c r="Z1078" s="270">
        <v>36.359259279968171</v>
      </c>
      <c r="AA1078" s="270">
        <v>12726.733849451537</v>
      </c>
      <c r="AB1078" s="270">
        <v>101.93054326102009</v>
      </c>
      <c r="AC1078" s="270">
        <v>1.4964095966297939</v>
      </c>
      <c r="AD1078" s="270">
        <v>0.44897588564455582</v>
      </c>
      <c r="AE1078" s="270">
        <v>7.1458104549036987</v>
      </c>
      <c r="AF1078" s="270">
        <v>0.36652577217981663</v>
      </c>
      <c r="AG1078" s="270">
        <v>8.9856645581376924</v>
      </c>
      <c r="AH1078" s="270">
        <v>22.868494745563297</v>
      </c>
      <c r="AI1078" s="270">
        <v>3.2447381623795146</v>
      </c>
      <c r="AJ1078" s="270">
        <v>4.8796022645172767</v>
      </c>
      <c r="AK1078" s="270">
        <v>75.843755104845371</v>
      </c>
      <c r="AL1078" s="270">
        <v>16.397717235608759</v>
      </c>
      <c r="AM1078" s="270">
        <v>4.4415131971785646</v>
      </c>
      <c r="AN1078" s="270">
        <v>137.3405333614227</v>
      </c>
      <c r="AO1078" s="270">
        <v>3.5238057189607299</v>
      </c>
      <c r="AP1078" s="270">
        <v>6231.6830996752196</v>
      </c>
      <c r="AQ1078" s="270">
        <v>0.91679415660872687</v>
      </c>
      <c r="AR1078" s="270">
        <v>5.7351361784747752</v>
      </c>
      <c r="AS1078" s="270">
        <v>0.9660966284490532</v>
      </c>
      <c r="AT1078" s="270">
        <v>6.4354101507236336</v>
      </c>
      <c r="AU1078" s="270">
        <v>33.531238806422444</v>
      </c>
      <c r="AV1078" s="270">
        <v>1.3951141009919354</v>
      </c>
      <c r="AW1078" s="270">
        <v>4.1218378200569417</v>
      </c>
      <c r="AX1078" s="270">
        <v>0.63071344244735694</v>
      </c>
      <c r="AY1078" s="270">
        <v>4.2830560335610706</v>
      </c>
      <c r="AZ1078" s="270">
        <v>0.67003439635773854</v>
      </c>
      <c r="BA1078" s="270">
        <v>85.690046776548598</v>
      </c>
      <c r="BB1078" s="270">
        <v>14.359176349075888</v>
      </c>
      <c r="BC1078" s="270">
        <v>23.136736944354876</v>
      </c>
      <c r="BD1078" s="270">
        <v>60.685036609277418</v>
      </c>
      <c r="BE1078" s="270">
        <v>44.265574113741408</v>
      </c>
      <c r="BF1078" s="270">
        <v>313.65306413793968</v>
      </c>
      <c r="BG1078" s="26"/>
    </row>
    <row r="1079" spans="1:59" s="96" customFormat="1" ht="12.75" x14ac:dyDescent="0.2">
      <c r="A1079" s="13">
        <v>0.75</v>
      </c>
      <c r="B1079" s="279">
        <v>940</v>
      </c>
      <c r="C1079" s="408">
        <v>32.373024929434699</v>
      </c>
      <c r="D1079" s="408">
        <v>25.5974995068431</v>
      </c>
      <c r="E1079" s="408">
        <v>12.5114610557177</v>
      </c>
      <c r="F1079" s="408">
        <v>20.2761848849991</v>
      </c>
      <c r="G1079" s="408">
        <v>7.4526369748532</v>
      </c>
      <c r="H1079" s="408"/>
      <c r="I1079" s="408"/>
      <c r="J1079" s="408"/>
      <c r="K1079" s="408"/>
      <c r="L1079" s="408">
        <v>1.7891926481521601</v>
      </c>
      <c r="M1079" s="408"/>
      <c r="N1079" s="408"/>
      <c r="O1079" s="411"/>
      <c r="P1079" s="417">
        <v>4.2252530260929104</v>
      </c>
      <c r="Q1079" s="237">
        <v>59.982332416258835</v>
      </c>
      <c r="R1079" s="237">
        <v>0</v>
      </c>
      <c r="S1079" s="237">
        <v>15.64236034849106</v>
      </c>
      <c r="T1079" s="237">
        <v>11.952169585829193</v>
      </c>
      <c r="U1079" s="237">
        <v>2.4608643321268593</v>
      </c>
      <c r="V1079" s="237">
        <v>4.134573484022356</v>
      </c>
      <c r="W1079" s="237">
        <v>3.8733073920929435</v>
      </c>
      <c r="X1079" s="412">
        <v>1.9543924411787545</v>
      </c>
      <c r="Y1079" s="270">
        <v>0.35483098342523733</v>
      </c>
      <c r="Z1079" s="270">
        <v>37.089401760560435</v>
      </c>
      <c r="AA1079" s="270">
        <v>12845.83345296265</v>
      </c>
      <c r="AB1079" s="270">
        <v>103.90036957312218</v>
      </c>
      <c r="AC1079" s="270">
        <v>1.5245609546402934</v>
      </c>
      <c r="AD1079" s="270">
        <v>0.4579596208463394</v>
      </c>
      <c r="AE1079" s="270">
        <v>7.2552578904618619</v>
      </c>
      <c r="AF1079" s="270">
        <v>0.36939199948795293</v>
      </c>
      <c r="AG1079" s="270">
        <v>9.0746199296740233</v>
      </c>
      <c r="AH1079" s="270">
        <v>22.908942299347324</v>
      </c>
      <c r="AI1079" s="270">
        <v>3.2178699397846771</v>
      </c>
      <c r="AJ1079" s="270">
        <v>4.9549065722832557</v>
      </c>
      <c r="AK1079" s="270">
        <v>76.959033710446903</v>
      </c>
      <c r="AL1079" s="270">
        <v>16.07693126767052</v>
      </c>
      <c r="AM1079" s="270">
        <v>4.2852321395034858</v>
      </c>
      <c r="AN1079" s="270">
        <v>138.50105246218556</v>
      </c>
      <c r="AO1079" s="270">
        <v>3.5189211832064484</v>
      </c>
      <c r="AP1079" s="270">
        <v>6009.6898123573983</v>
      </c>
      <c r="AQ1079" s="270">
        <v>0.90962634108448337</v>
      </c>
      <c r="AR1079" s="270">
        <v>5.4990477117449288</v>
      </c>
      <c r="AS1079" s="270">
        <v>0.92616498034116845</v>
      </c>
      <c r="AT1079" s="270">
        <v>6.1796678044255122</v>
      </c>
      <c r="AU1079" s="270">
        <v>32.255168256792039</v>
      </c>
      <c r="AV1079" s="270">
        <v>1.3435509198483195</v>
      </c>
      <c r="AW1079" s="270">
        <v>3.9836655950752751</v>
      </c>
      <c r="AX1079" s="270">
        <v>0.61202085909884585</v>
      </c>
      <c r="AY1079" s="270">
        <v>4.1723677378727428</v>
      </c>
      <c r="AZ1079" s="270">
        <v>0.65526080271812459</v>
      </c>
      <c r="BA1079" s="270">
        <v>84.102258180834667</v>
      </c>
      <c r="BB1079" s="270">
        <v>14.108352716230252</v>
      </c>
      <c r="BC1079" s="270">
        <v>22.826369208889833</v>
      </c>
      <c r="BD1079" s="270">
        <v>61.410218438870302</v>
      </c>
      <c r="BE1079" s="270">
        <v>44.368534503301184</v>
      </c>
      <c r="BF1079" s="270">
        <v>302.61476888175048</v>
      </c>
      <c r="BG1079" s="26"/>
    </row>
    <row r="1080" spans="1:59" s="96" customFormat="1" ht="12.75" x14ac:dyDescent="0.2">
      <c r="A1080" s="13">
        <v>0.79999999999998694</v>
      </c>
      <c r="B1080" s="279">
        <v>940</v>
      </c>
      <c r="C1080" s="408">
        <v>31.741466970630501</v>
      </c>
      <c r="D1080" s="408">
        <v>25.706392938132399</v>
      </c>
      <c r="E1080" s="408">
        <v>12.3121817700039</v>
      </c>
      <c r="F1080" s="408">
        <v>19.8973893575331</v>
      </c>
      <c r="G1080" s="408">
        <v>8.5247559370926709</v>
      </c>
      <c r="H1080" s="408"/>
      <c r="I1080" s="408">
        <v>9.8863264466870701E-2</v>
      </c>
      <c r="J1080" s="408"/>
      <c r="K1080" s="408"/>
      <c r="L1080" s="408">
        <v>1.7189497621404799</v>
      </c>
      <c r="M1080" s="408"/>
      <c r="N1080" s="408"/>
      <c r="O1080" s="411"/>
      <c r="P1080" s="417">
        <v>4.2518052755859896</v>
      </c>
      <c r="Q1080" s="237">
        <v>60.34012648553523</v>
      </c>
      <c r="R1080" s="237">
        <v>0</v>
      </c>
      <c r="S1080" s="237">
        <v>15.710519156363089</v>
      </c>
      <c r="T1080" s="237">
        <v>11.658786225398066</v>
      </c>
      <c r="U1080" s="237">
        <v>2.323642755965095</v>
      </c>
      <c r="V1080" s="237">
        <v>4.1674826356392485</v>
      </c>
      <c r="W1080" s="237">
        <v>3.8183444217212674</v>
      </c>
      <c r="X1080" s="412">
        <v>1.9810983193779985</v>
      </c>
      <c r="Y1080" s="270">
        <v>0.35979168159507652</v>
      </c>
      <c r="Z1080" s="270">
        <v>37.744471181852617</v>
      </c>
      <c r="AA1080" s="270">
        <v>12967.246958018732</v>
      </c>
      <c r="AB1080" s="270">
        <v>105.81164855311849</v>
      </c>
      <c r="AC1080" s="270">
        <v>1.5494389376088846</v>
      </c>
      <c r="AD1080" s="270">
        <v>0.46596985860822138</v>
      </c>
      <c r="AE1080" s="270">
        <v>7.3594818895885252</v>
      </c>
      <c r="AF1080" s="270">
        <v>0.37229465823140112</v>
      </c>
      <c r="AG1080" s="270">
        <v>9.1647435591768449</v>
      </c>
      <c r="AH1080" s="270">
        <v>22.983695377668418</v>
      </c>
      <c r="AI1080" s="270">
        <v>3.2021551711941516</v>
      </c>
      <c r="AJ1080" s="270">
        <v>5.0286559280233929</v>
      </c>
      <c r="AK1080" s="270">
        <v>78.20731140556471</v>
      </c>
      <c r="AL1080" s="270">
        <v>15.857277006363658</v>
      </c>
      <c r="AM1080" s="270">
        <v>4.1671199778965242</v>
      </c>
      <c r="AN1080" s="270">
        <v>139.48276129091317</v>
      </c>
      <c r="AO1080" s="270">
        <v>3.5170859638452838</v>
      </c>
      <c r="AP1080" s="270">
        <v>5842.6745800904146</v>
      </c>
      <c r="AQ1080" s="270">
        <v>0.90523654901425765</v>
      </c>
      <c r="AR1080" s="270">
        <v>5.2967684523451695</v>
      </c>
      <c r="AS1080" s="270">
        <v>0.88839766552099897</v>
      </c>
      <c r="AT1080" s="270">
        <v>5.905167621610663</v>
      </c>
      <c r="AU1080" s="270">
        <v>30.751635663552648</v>
      </c>
      <c r="AV1080" s="270">
        <v>1.2797836395389521</v>
      </c>
      <c r="AW1080" s="270">
        <v>3.7848977648054216</v>
      </c>
      <c r="AX1080" s="270">
        <v>0.58061167538356528</v>
      </c>
      <c r="AY1080" s="270">
        <v>3.9566325269274349</v>
      </c>
      <c r="AZ1080" s="270">
        <v>0.62173854672666706</v>
      </c>
      <c r="BA1080" s="270">
        <v>82.033788323205613</v>
      </c>
      <c r="BB1080" s="270">
        <v>13.915495111506896</v>
      </c>
      <c r="BC1080" s="270">
        <v>22.57604501337681</v>
      </c>
      <c r="BD1080" s="270">
        <v>61.975216281189134</v>
      </c>
      <c r="BE1080" s="270">
        <v>44.344965591755482</v>
      </c>
      <c r="BF1080" s="270">
        <v>293.88315321938899</v>
      </c>
      <c r="BG1080" s="26"/>
    </row>
    <row r="1081" spans="1:59" s="96" customFormat="1" ht="12.75" x14ac:dyDescent="0.2">
      <c r="A1081" s="13">
        <v>0.85</v>
      </c>
      <c r="B1081" s="279">
        <v>940</v>
      </c>
      <c r="C1081" s="408">
        <v>31.750229015555998</v>
      </c>
      <c r="D1081" s="408">
        <v>27.0807104533603</v>
      </c>
      <c r="E1081" s="408">
        <v>7.4730397823228998</v>
      </c>
      <c r="F1081" s="408">
        <v>16.331956652750801</v>
      </c>
      <c r="G1081" s="408">
        <v>6.5082362911815101</v>
      </c>
      <c r="H1081" s="408"/>
      <c r="I1081" s="408">
        <v>9.0699375230680293</v>
      </c>
      <c r="J1081" s="408"/>
      <c r="K1081" s="408"/>
      <c r="L1081" s="408">
        <v>1.78589028176052</v>
      </c>
      <c r="M1081" s="408"/>
      <c r="N1081" s="408"/>
      <c r="O1081" s="411"/>
      <c r="P1081" s="417">
        <v>4.36074515585452</v>
      </c>
      <c r="Q1081" s="237">
        <v>61.770481074634077</v>
      </c>
      <c r="R1081" s="237">
        <v>0</v>
      </c>
      <c r="S1081" s="237">
        <v>15.864618512766473</v>
      </c>
      <c r="T1081" s="237">
        <v>10.149533191028446</v>
      </c>
      <c r="U1081" s="237">
        <v>2.1352669940223725</v>
      </c>
      <c r="V1081" s="237">
        <v>4.0197703991299463</v>
      </c>
      <c r="W1081" s="237">
        <v>4.0509506217180409</v>
      </c>
      <c r="X1081" s="412">
        <v>2.0093792067006477</v>
      </c>
      <c r="Y1081" s="270">
        <v>0.36867768071376439</v>
      </c>
      <c r="Z1081" s="270">
        <v>38.357370678651918</v>
      </c>
      <c r="AA1081" s="270">
        <v>13562.225525705537</v>
      </c>
      <c r="AB1081" s="270">
        <v>114.24536661673865</v>
      </c>
      <c r="AC1081" s="270">
        <v>1.5845479088245626</v>
      </c>
      <c r="AD1081" s="270">
        <v>0.47361378113160763</v>
      </c>
      <c r="AE1081" s="270">
        <v>7.5077863719025508</v>
      </c>
      <c r="AF1081" s="270">
        <v>0.37935549185001927</v>
      </c>
      <c r="AG1081" s="270">
        <v>9.5297872118133498</v>
      </c>
      <c r="AH1081" s="270">
        <v>23.797755102434913</v>
      </c>
      <c r="AI1081" s="270">
        <v>3.2989702164950736</v>
      </c>
      <c r="AJ1081" s="270">
        <v>5.3514909067245249</v>
      </c>
      <c r="AK1081" s="270">
        <v>91.486541071695299</v>
      </c>
      <c r="AL1081" s="270">
        <v>16.345585857654438</v>
      </c>
      <c r="AM1081" s="270">
        <v>3.6803639895361293</v>
      </c>
      <c r="AN1081" s="270">
        <v>128.27697682486166</v>
      </c>
      <c r="AO1081" s="270">
        <v>3.4311393351848078</v>
      </c>
      <c r="AP1081" s="270">
        <v>5159.3640294845</v>
      </c>
      <c r="AQ1081" s="270">
        <v>0.90814000582893384</v>
      </c>
      <c r="AR1081" s="270">
        <v>3.4067256366271295</v>
      </c>
      <c r="AS1081" s="270">
        <v>0.46602418159683245</v>
      </c>
      <c r="AT1081" s="270">
        <v>2.5161888953583769</v>
      </c>
      <c r="AU1081" s="270">
        <v>11.552395965003658</v>
      </c>
      <c r="AV1081" s="270">
        <v>0.45486930945428139</v>
      </c>
      <c r="AW1081" s="270">
        <v>1.1577504376009686</v>
      </c>
      <c r="AX1081" s="270">
        <v>0.15855557582546992</v>
      </c>
      <c r="AY1081" s="270">
        <v>1.0010219437239065</v>
      </c>
      <c r="AZ1081" s="270">
        <v>0.14951809722895743</v>
      </c>
      <c r="BA1081" s="270">
        <v>46.400006089016202</v>
      </c>
      <c r="BB1081" s="270">
        <v>17.84679386524018</v>
      </c>
      <c r="BC1081" s="270">
        <v>24.88275213491757</v>
      </c>
      <c r="BD1081" s="270">
        <v>57.306086513313943</v>
      </c>
      <c r="BE1081" s="270">
        <v>45.338638696626873</v>
      </c>
      <c r="BF1081" s="270">
        <v>247.43189619842951</v>
      </c>
      <c r="BG1081" s="26"/>
    </row>
    <row r="1082" spans="1:59" s="96" customFormat="1" ht="12.75" x14ac:dyDescent="0.2">
      <c r="A1082" s="13">
        <v>0.90000000000000202</v>
      </c>
      <c r="B1082" s="279">
        <v>940</v>
      </c>
      <c r="C1082" s="408">
        <v>32.008878552551998</v>
      </c>
      <c r="D1082" s="408">
        <v>28.731137749975399</v>
      </c>
      <c r="E1082" s="408">
        <v>2.7267769648368101</v>
      </c>
      <c r="F1082" s="408">
        <v>12.7020648034049</v>
      </c>
      <c r="G1082" s="408">
        <v>4.3580056366731803</v>
      </c>
      <c r="H1082" s="408"/>
      <c r="I1082" s="408">
        <v>17.6041989866047</v>
      </c>
      <c r="J1082" s="408"/>
      <c r="K1082" s="408"/>
      <c r="L1082" s="408">
        <v>1.8689373059530201</v>
      </c>
      <c r="M1082" s="408"/>
      <c r="N1082" s="408"/>
      <c r="O1082" s="411"/>
      <c r="P1082" s="417">
        <v>4.44230040842299</v>
      </c>
      <c r="Q1082" s="237">
        <v>63.164822801602774</v>
      </c>
      <c r="R1082" s="237">
        <v>0</v>
      </c>
      <c r="S1082" s="237">
        <v>15.970857748164574</v>
      </c>
      <c r="T1082" s="237">
        <v>8.7585661114776006</v>
      </c>
      <c r="U1082" s="237">
        <v>1.9484051152713127</v>
      </c>
      <c r="V1082" s="237">
        <v>3.8255578422114169</v>
      </c>
      <c r="W1082" s="237">
        <v>4.3168122268544824</v>
      </c>
      <c r="X1082" s="412">
        <v>2.0149781544178276</v>
      </c>
      <c r="Y1082" s="270">
        <v>0.37549066302732248</v>
      </c>
      <c r="Z1082" s="270">
        <v>38.705652566274715</v>
      </c>
      <c r="AA1082" s="270">
        <v>14139.666681897088</v>
      </c>
      <c r="AB1082" s="270">
        <v>123.63639030761622</v>
      </c>
      <c r="AC1082" s="270">
        <v>1.6092502963161148</v>
      </c>
      <c r="AD1082" s="270">
        <v>0.47814954183863523</v>
      </c>
      <c r="AE1082" s="270">
        <v>7.6207162604776642</v>
      </c>
      <c r="AF1082" s="270">
        <v>0.38476637613477377</v>
      </c>
      <c r="AG1082" s="270">
        <v>9.8796457803965865</v>
      </c>
      <c r="AH1082" s="270">
        <v>24.592216453827604</v>
      </c>
      <c r="AI1082" s="270">
        <v>3.3961743350370983</v>
      </c>
      <c r="AJ1082" s="270">
        <v>5.696022629967036</v>
      </c>
      <c r="AK1082" s="270">
        <v>110.4057225779741</v>
      </c>
      <c r="AL1082" s="270">
        <v>16.868402596165716</v>
      </c>
      <c r="AM1082" s="270">
        <v>3.321053382052118</v>
      </c>
      <c r="AN1082" s="270">
        <v>118.67195912861811</v>
      </c>
      <c r="AO1082" s="270">
        <v>3.3449286917031058</v>
      </c>
      <c r="AP1082" s="270">
        <v>4655.5204064151376</v>
      </c>
      <c r="AQ1082" s="270">
        <v>0.91659398502216038</v>
      </c>
      <c r="AR1082" s="270">
        <v>2.5476389885588135</v>
      </c>
      <c r="AS1082" s="270">
        <v>0.3212562084137307</v>
      </c>
      <c r="AT1082" s="270">
        <v>1.6287461133841745</v>
      </c>
      <c r="AU1082" s="270">
        <v>7.2513624834458605</v>
      </c>
      <c r="AV1082" s="270">
        <v>0.28208532846243423</v>
      </c>
      <c r="AW1082" s="270">
        <v>0.69745427368809709</v>
      </c>
      <c r="AX1082" s="270">
        <v>9.3741807922938916E-2</v>
      </c>
      <c r="AY1082" s="270">
        <v>0.58515850024117011</v>
      </c>
      <c r="AZ1082" s="270">
        <v>8.6791264678192981E-2</v>
      </c>
      <c r="BA1082" s="270">
        <v>32.951436804977639</v>
      </c>
      <c r="BB1082" s="270">
        <v>24.839219168735504</v>
      </c>
      <c r="BC1082" s="270">
        <v>27.602658486574157</v>
      </c>
      <c r="BD1082" s="270">
        <v>53.271665164853204</v>
      </c>
      <c r="BE1082" s="270">
        <v>46.343701135968509</v>
      </c>
      <c r="BF1082" s="270">
        <v>215.48351226430805</v>
      </c>
      <c r="BG1082" s="26"/>
    </row>
    <row r="1083" spans="1:59" s="96" customFormat="1" ht="12.75" x14ac:dyDescent="0.2">
      <c r="A1083" s="13">
        <v>0.94999999999999507</v>
      </c>
      <c r="B1083" s="279">
        <v>940</v>
      </c>
      <c r="C1083" s="408">
        <v>31.9872577079962</v>
      </c>
      <c r="D1083" s="408">
        <v>29.8507850144156</v>
      </c>
      <c r="E1083" s="408"/>
      <c r="F1083" s="408">
        <v>10.313956286981201</v>
      </c>
      <c r="G1083" s="408">
        <v>2.0594244056365798</v>
      </c>
      <c r="H1083" s="408"/>
      <c r="I1083" s="408">
        <v>23.817980620089799</v>
      </c>
      <c r="J1083" s="408"/>
      <c r="K1083" s="408"/>
      <c r="L1083" s="408">
        <v>1.97059596488055</v>
      </c>
      <c r="M1083" s="408"/>
      <c r="N1083" s="408"/>
      <c r="O1083" s="411"/>
      <c r="P1083" s="417">
        <v>4.5700503638250201</v>
      </c>
      <c r="Q1083" s="237">
        <v>64.159878395791353</v>
      </c>
      <c r="R1083" s="237">
        <v>0</v>
      </c>
      <c r="S1083" s="237">
        <v>16.132571142681964</v>
      </c>
      <c r="T1083" s="237">
        <v>7.6543677903282088</v>
      </c>
      <c r="U1083" s="237">
        <v>1.7747976189902828</v>
      </c>
      <c r="V1083" s="237">
        <v>3.6760596114710151</v>
      </c>
      <c r="W1083" s="237">
        <v>4.5620566618937373</v>
      </c>
      <c r="X1083" s="412">
        <v>2.0402687788434428</v>
      </c>
      <c r="Y1083" s="270">
        <v>0.38374256521197864</v>
      </c>
      <c r="Z1083" s="270">
        <v>39.196389101699062</v>
      </c>
      <c r="AA1083" s="270">
        <v>14737.785931046898</v>
      </c>
      <c r="AB1083" s="270">
        <v>131.35422115938437</v>
      </c>
      <c r="AC1083" s="270">
        <v>1.6337891892545204</v>
      </c>
      <c r="AD1083" s="270">
        <v>0.48368973395505327</v>
      </c>
      <c r="AE1083" s="270">
        <v>7.7453006515016485</v>
      </c>
      <c r="AF1083" s="270">
        <v>0.39203318938045079</v>
      </c>
      <c r="AG1083" s="270">
        <v>10.245875984239602</v>
      </c>
      <c r="AH1083" s="270">
        <v>25.541043314112081</v>
      </c>
      <c r="AI1083" s="270">
        <v>3.533177098618784</v>
      </c>
      <c r="AJ1083" s="270">
        <v>5.9918032201006897</v>
      </c>
      <c r="AK1083" s="270">
        <v>128.41930359776927</v>
      </c>
      <c r="AL1083" s="270">
        <v>17.683839528025366</v>
      </c>
      <c r="AM1083" s="270">
        <v>3.1659453211849264</v>
      </c>
      <c r="AN1083" s="270">
        <v>113.33619572459311</v>
      </c>
      <c r="AO1083" s="270">
        <v>3.3146419712666186</v>
      </c>
      <c r="AP1083" s="270">
        <v>4416.7392957238562</v>
      </c>
      <c r="AQ1083" s="270">
        <v>0.92725457837899117</v>
      </c>
      <c r="AR1083" s="270">
        <v>2.1786542566045752</v>
      </c>
      <c r="AS1083" s="270">
        <v>0.2642812464918009</v>
      </c>
      <c r="AT1083" s="270">
        <v>1.30402998073576</v>
      </c>
      <c r="AU1083" s="270">
        <v>5.7338890747903708</v>
      </c>
      <c r="AV1083" s="270">
        <v>0.22199320086145838</v>
      </c>
      <c r="AW1083" s="270">
        <v>0.54281021243468985</v>
      </c>
      <c r="AX1083" s="270">
        <v>7.2447171673465954E-2</v>
      </c>
      <c r="AY1083" s="270">
        <v>0.45033812827452074</v>
      </c>
      <c r="AZ1083" s="270">
        <v>6.6619592072687056E-2</v>
      </c>
      <c r="BA1083" s="270">
        <v>27.104994880129972</v>
      </c>
      <c r="BB1083" s="270">
        <v>33.318005852112499</v>
      </c>
      <c r="BC1083" s="270">
        <v>29.894478077604479</v>
      </c>
      <c r="BD1083" s="270">
        <v>50.706930010900358</v>
      </c>
      <c r="BE1083" s="270">
        <v>46.214079162145154</v>
      </c>
      <c r="BF1083" s="270">
        <v>199.64014377065104</v>
      </c>
      <c r="BG1083" s="26"/>
    </row>
    <row r="1084" spans="1:59" s="96" customFormat="1" ht="12.75" x14ac:dyDescent="0.2">
      <c r="A1084" s="13">
        <v>0.99999999999999112</v>
      </c>
      <c r="B1084" s="279">
        <v>940</v>
      </c>
      <c r="C1084" s="408">
        <v>31.438589262567898</v>
      </c>
      <c r="D1084" s="408">
        <v>29.912317416396</v>
      </c>
      <c r="E1084" s="408"/>
      <c r="F1084" s="408">
        <v>9.4743264122861497</v>
      </c>
      <c r="G1084" s="408">
        <v>1.06108444645135E-13</v>
      </c>
      <c r="H1084" s="408"/>
      <c r="I1084" s="408">
        <v>27.103742553346699</v>
      </c>
      <c r="J1084" s="408"/>
      <c r="K1084" s="408"/>
      <c r="L1084" s="408">
        <v>2.07102435540319</v>
      </c>
      <c r="M1084" s="408"/>
      <c r="N1084" s="408"/>
      <c r="O1084" s="411"/>
      <c r="P1084" s="417">
        <v>4.7633768983980396</v>
      </c>
      <c r="Q1084" s="237">
        <v>64.784174744345634</v>
      </c>
      <c r="R1084" s="237">
        <v>0</v>
      </c>
      <c r="S1084" s="237">
        <v>16.383281120801769</v>
      </c>
      <c r="T1084" s="237">
        <v>6.7674217305997733</v>
      </c>
      <c r="U1084" s="237">
        <v>1.5945348959714163</v>
      </c>
      <c r="V1084" s="237">
        <v>3.5987122516675281</v>
      </c>
      <c r="W1084" s="237">
        <v>4.7788012915852249</v>
      </c>
      <c r="X1084" s="412">
        <v>2.0930739650286574</v>
      </c>
      <c r="Y1084" s="270">
        <v>0.39512131770366754</v>
      </c>
      <c r="Z1084" s="270">
        <v>40.058281889527137</v>
      </c>
      <c r="AA1084" s="270">
        <v>15360.271875637967</v>
      </c>
      <c r="AB1084" s="270">
        <v>136.10352033073431</v>
      </c>
      <c r="AC1084" s="270">
        <v>1.6657737178215779</v>
      </c>
      <c r="AD1084" s="270">
        <v>0.49274334042423878</v>
      </c>
      <c r="AE1084" s="270">
        <v>7.9107853148445004</v>
      </c>
      <c r="AF1084" s="270">
        <v>0.40208850577801125</v>
      </c>
      <c r="AG1084" s="270">
        <v>10.642408364653511</v>
      </c>
      <c r="AH1084" s="270">
        <v>26.678156860463645</v>
      </c>
      <c r="AI1084" s="270">
        <v>3.7151129567130412</v>
      </c>
      <c r="AJ1084" s="270">
        <v>6.2072683368948534</v>
      </c>
      <c r="AK1084" s="270">
        <v>137.61527942551839</v>
      </c>
      <c r="AL1084" s="270">
        <v>18.806841219782935</v>
      </c>
      <c r="AM1084" s="270">
        <v>3.1792226591956139</v>
      </c>
      <c r="AN1084" s="270">
        <v>112.24829462438151</v>
      </c>
      <c r="AO1084" s="270">
        <v>3.3475086192818826</v>
      </c>
      <c r="AP1084" s="270">
        <v>4385.5790763079758</v>
      </c>
      <c r="AQ1084" s="270">
        <v>0.9359508391096022</v>
      </c>
      <c r="AR1084" s="270">
        <v>2.0555036456012425</v>
      </c>
      <c r="AS1084" s="270">
        <v>0.24430499767342476</v>
      </c>
      <c r="AT1084" s="270">
        <v>1.1890138910175791</v>
      </c>
      <c r="AU1084" s="270">
        <v>5.1960339887580806</v>
      </c>
      <c r="AV1084" s="270">
        <v>0.20069764011003416</v>
      </c>
      <c r="AW1084" s="270">
        <v>0.48808286262881723</v>
      </c>
      <c r="AX1084" s="270">
        <v>6.4919802825697592E-2</v>
      </c>
      <c r="AY1084" s="270">
        <v>0.40270455325136356</v>
      </c>
      <c r="AZ1084" s="270">
        <v>5.9492243187651977E-2</v>
      </c>
      <c r="BA1084" s="270">
        <v>24.518930396112047</v>
      </c>
      <c r="BB1084" s="270">
        <v>35.855776057939195</v>
      </c>
      <c r="BC1084" s="270">
        <v>30.948167995087594</v>
      </c>
      <c r="BD1084" s="270">
        <v>49.770549620166506</v>
      </c>
      <c r="BE1084" s="270">
        <v>44.576253300543939</v>
      </c>
      <c r="BF1084" s="270">
        <v>195.42609974837472</v>
      </c>
      <c r="BG1084" s="26"/>
    </row>
    <row r="1085" spans="1:59" s="96" customFormat="1" ht="12.75" x14ac:dyDescent="0.2">
      <c r="A1085" s="13">
        <v>1.0499999999999901</v>
      </c>
      <c r="B1085" s="279">
        <v>940</v>
      </c>
      <c r="C1085" s="408">
        <v>30.7943949159942</v>
      </c>
      <c r="D1085" s="408">
        <v>29.462244522254601</v>
      </c>
      <c r="E1085" s="408"/>
      <c r="F1085" s="408">
        <v>8.4271929738420592</v>
      </c>
      <c r="G1085" s="408"/>
      <c r="H1085" s="408"/>
      <c r="I1085" s="408">
        <v>29.355446796553998</v>
      </c>
      <c r="J1085" s="408"/>
      <c r="K1085" s="408"/>
      <c r="L1085" s="408">
        <v>1.8524384956014399</v>
      </c>
      <c r="M1085" s="408"/>
      <c r="N1085" s="408"/>
      <c r="O1085" s="411">
        <v>0.108282295753694</v>
      </c>
      <c r="P1085" s="417">
        <v>4.8630229831677996</v>
      </c>
      <c r="Q1085" s="237">
        <v>65.497422610188593</v>
      </c>
      <c r="R1085" s="237">
        <v>0</v>
      </c>
      <c r="S1085" s="237">
        <v>16.482198673938921</v>
      </c>
      <c r="T1085" s="237">
        <v>6.0388910427850986</v>
      </c>
      <c r="U1085" s="237">
        <v>1.4088542765134195</v>
      </c>
      <c r="V1085" s="237">
        <v>3.5536084525300486</v>
      </c>
      <c r="W1085" s="237">
        <v>4.8781938845827648</v>
      </c>
      <c r="X1085" s="412">
        <v>2.1408310594611604</v>
      </c>
      <c r="Y1085" s="270">
        <v>0.40436599179553923</v>
      </c>
      <c r="Z1085" s="270">
        <v>40.971014036087915</v>
      </c>
      <c r="AA1085" s="270">
        <v>15783.879093850213</v>
      </c>
      <c r="AB1085" s="270">
        <v>141.99539564848621</v>
      </c>
      <c r="AC1085" s="270">
        <v>1.7024264889768701</v>
      </c>
      <c r="AD1085" s="270">
        <v>0.5030396779150248</v>
      </c>
      <c r="AE1085" s="270">
        <v>5.7338979734735203</v>
      </c>
      <c r="AF1085" s="270">
        <v>0.28031515618919906</v>
      </c>
      <c r="AG1085" s="270">
        <v>10.933695573753022</v>
      </c>
      <c r="AH1085" s="270">
        <v>27.276925029079397</v>
      </c>
      <c r="AI1085" s="270">
        <v>3.7772861193933633</v>
      </c>
      <c r="AJ1085" s="270">
        <v>6.4288847218253471</v>
      </c>
      <c r="AK1085" s="270">
        <v>149.4163474301717</v>
      </c>
      <c r="AL1085" s="270">
        <v>19.024740676785186</v>
      </c>
      <c r="AM1085" s="270">
        <v>3.0936220294881647</v>
      </c>
      <c r="AN1085" s="270">
        <v>111.30981013022114</v>
      </c>
      <c r="AO1085" s="270">
        <v>3.3230467967980046</v>
      </c>
      <c r="AP1085" s="270">
        <v>3513.7982682106622</v>
      </c>
      <c r="AQ1085" s="270">
        <v>0.93240333084117566</v>
      </c>
      <c r="AR1085" s="270">
        <v>1.9470720528518868</v>
      </c>
      <c r="AS1085" s="270">
        <v>0.22969009255699335</v>
      </c>
      <c r="AT1085" s="270">
        <v>1.1126121420609727</v>
      </c>
      <c r="AU1085" s="270">
        <v>4.8522260091800336</v>
      </c>
      <c r="AV1085" s="270">
        <v>0.18727717512277542</v>
      </c>
      <c r="AW1085" s="270">
        <v>0.45466308226082497</v>
      </c>
      <c r="AX1085" s="270">
        <v>6.0412602885651874E-2</v>
      </c>
      <c r="AY1085" s="270">
        <v>0.37452998023434142</v>
      </c>
      <c r="AZ1085" s="270">
        <v>5.5312909403443848E-2</v>
      </c>
      <c r="BA1085" s="270">
        <v>22.844173849721084</v>
      </c>
      <c r="BB1085" s="270">
        <v>35.192463835102174</v>
      </c>
      <c r="BC1085" s="270">
        <v>31.399798472689074</v>
      </c>
      <c r="BD1085" s="270">
        <v>49.846257331065821</v>
      </c>
      <c r="BE1085" s="270">
        <v>43.509040373633816</v>
      </c>
      <c r="BF1085" s="270">
        <v>189.91729159999841</v>
      </c>
      <c r="BG1085" s="26"/>
    </row>
    <row r="1086" spans="1:59" s="96" customFormat="1" ht="12.75" x14ac:dyDescent="0.2">
      <c r="A1086" s="13">
        <v>1.1000000000000301</v>
      </c>
      <c r="B1086" s="279">
        <v>940</v>
      </c>
      <c r="C1086" s="408">
        <v>30.327638350688002</v>
      </c>
      <c r="D1086" s="408">
        <v>29.0692227961936</v>
      </c>
      <c r="E1086" s="408"/>
      <c r="F1086" s="408">
        <v>6.1125222273249697</v>
      </c>
      <c r="G1086" s="408"/>
      <c r="H1086" s="408"/>
      <c r="I1086" s="408">
        <v>33.436606415274902</v>
      </c>
      <c r="J1086" s="408"/>
      <c r="K1086" s="408"/>
      <c r="L1086" s="408"/>
      <c r="M1086" s="408"/>
      <c r="N1086" s="408"/>
      <c r="O1086" s="411">
        <v>1.0540102105185201</v>
      </c>
      <c r="P1086" s="417">
        <v>4.9378672531124703</v>
      </c>
      <c r="Q1086" s="237">
        <v>65.757368915748842</v>
      </c>
      <c r="R1086" s="237">
        <v>0</v>
      </c>
      <c r="S1086" s="237">
        <v>16.559891452326088</v>
      </c>
      <c r="T1086" s="237">
        <v>5.6727409037355985</v>
      </c>
      <c r="U1086" s="237">
        <v>1.3032541693493129</v>
      </c>
      <c r="V1086" s="237">
        <v>3.3856912683193818</v>
      </c>
      <c r="W1086" s="237">
        <v>5.1380374331999006</v>
      </c>
      <c r="X1086" s="412">
        <v>2.1830158573208918</v>
      </c>
      <c r="Y1086" s="270">
        <v>0.41358508717662479</v>
      </c>
      <c r="Z1086" s="270">
        <v>41.847202213762834</v>
      </c>
      <c r="AA1086" s="270">
        <v>16328.17487358094</v>
      </c>
      <c r="AB1086" s="270">
        <v>153.00726041216086</v>
      </c>
      <c r="AC1086" s="270">
        <v>1.7358131002159209</v>
      </c>
      <c r="AD1086" s="270">
        <v>0.51176802034967361</v>
      </c>
      <c r="AE1086" s="270">
        <v>1.6311165544040196</v>
      </c>
      <c r="AF1086" s="270">
        <v>7.5294166270095872E-2</v>
      </c>
      <c r="AG1086" s="270">
        <v>11.321164627198881</v>
      </c>
      <c r="AH1086" s="270">
        <v>27.991680788525194</v>
      </c>
      <c r="AI1086" s="270">
        <v>3.8372220443327736</v>
      </c>
      <c r="AJ1086" s="270">
        <v>6.8008693033692005</v>
      </c>
      <c r="AK1086" s="270">
        <v>181.86987148687138</v>
      </c>
      <c r="AL1086" s="270">
        <v>19.151507772220473</v>
      </c>
      <c r="AM1086" s="270">
        <v>2.9236368558143533</v>
      </c>
      <c r="AN1086" s="270">
        <v>107.52021227571485</v>
      </c>
      <c r="AO1086" s="270">
        <v>3.1350926456338883</v>
      </c>
      <c r="AP1086" s="270">
        <v>1376.6756165009449</v>
      </c>
      <c r="AQ1086" s="270">
        <v>0.92669155124033564</v>
      </c>
      <c r="AR1086" s="270">
        <v>1.7703177823146929</v>
      </c>
      <c r="AS1086" s="270">
        <v>0.20666494679944505</v>
      </c>
      <c r="AT1086" s="270">
        <v>0.99457108982313214</v>
      </c>
      <c r="AU1086" s="270">
        <v>4.3255214786972349</v>
      </c>
      <c r="AV1086" s="270">
        <v>0.16677554541190098</v>
      </c>
      <c r="AW1086" s="270">
        <v>0.40397001349561001</v>
      </c>
      <c r="AX1086" s="270">
        <v>5.360506920503285E-2</v>
      </c>
      <c r="AY1086" s="270">
        <v>0.33207946217401624</v>
      </c>
      <c r="AZ1086" s="270">
        <v>4.9027723277940999E-2</v>
      </c>
      <c r="BA1086" s="270">
        <v>20.414200413865245</v>
      </c>
      <c r="BB1086" s="270">
        <v>34.418248946593089</v>
      </c>
      <c r="BC1086" s="270">
        <v>33.191914101270982</v>
      </c>
      <c r="BD1086" s="270">
        <v>50.695531209921874</v>
      </c>
      <c r="BE1086" s="270">
        <v>41.462033898702749</v>
      </c>
      <c r="BF1086" s="270">
        <v>191.17218870053631</v>
      </c>
      <c r="BG1086" s="26"/>
    </row>
    <row r="1087" spans="1:59" s="96" customFormat="1" ht="12.75" x14ac:dyDescent="0.2">
      <c r="A1087" s="13">
        <v>1.1499999999999999</v>
      </c>
      <c r="B1087" s="279">
        <v>940</v>
      </c>
      <c r="C1087" s="408">
        <v>29.820631478824801</v>
      </c>
      <c r="D1087" s="408">
        <v>28.610923836994701</v>
      </c>
      <c r="E1087" s="408"/>
      <c r="F1087" s="408">
        <v>5.34010765860753</v>
      </c>
      <c r="G1087" s="408"/>
      <c r="H1087" s="408"/>
      <c r="I1087" s="408">
        <v>35.1743268279061</v>
      </c>
      <c r="J1087" s="408"/>
      <c r="K1087" s="408"/>
      <c r="L1087" s="408"/>
      <c r="M1087" s="408"/>
      <c r="N1087" s="408"/>
      <c r="O1087" s="411">
        <v>1.0540101976668299</v>
      </c>
      <c r="P1087" s="417">
        <v>5.0218202874537603</v>
      </c>
      <c r="Q1087" s="237">
        <v>66.434404711946044</v>
      </c>
      <c r="R1087" s="237">
        <v>0</v>
      </c>
      <c r="S1087" s="237">
        <v>16.613231295570895</v>
      </c>
      <c r="T1087" s="237">
        <v>5.0369436545485433</v>
      </c>
      <c r="U1087" s="237">
        <v>1.1428626035137348</v>
      </c>
      <c r="V1087" s="237">
        <v>3.3472005148322839</v>
      </c>
      <c r="W1087" s="237">
        <v>5.2043510316510826</v>
      </c>
      <c r="X1087" s="412">
        <v>2.2210061879374354</v>
      </c>
      <c r="Y1087" s="270">
        <v>0.42141767380179967</v>
      </c>
      <c r="Z1087" s="270">
        <v>42.619456661055821</v>
      </c>
      <c r="AA1087" s="270">
        <v>16693.621572588414</v>
      </c>
      <c r="AB1087" s="270">
        <v>158.59377159130764</v>
      </c>
      <c r="AC1087" s="270">
        <v>1.7674180160608224</v>
      </c>
      <c r="AD1087" s="270">
        <v>0.52049258751100835</v>
      </c>
      <c r="AE1087" s="270">
        <v>1.6362358750648083</v>
      </c>
      <c r="AF1087" s="270">
        <v>7.5441143220733128E-2</v>
      </c>
      <c r="AG1087" s="270">
        <v>11.573664996033012</v>
      </c>
      <c r="AH1087" s="270">
        <v>28.500458323928086</v>
      </c>
      <c r="AI1087" s="270">
        <v>3.8892252938759473</v>
      </c>
      <c r="AJ1087" s="270">
        <v>7.0020626841132483</v>
      </c>
      <c r="AK1087" s="270">
        <v>197.14983015203646</v>
      </c>
      <c r="AL1087" s="270">
        <v>19.33059980110858</v>
      </c>
      <c r="AM1087" s="270">
        <v>2.8685106377030514</v>
      </c>
      <c r="AN1087" s="270">
        <v>106.94783164070577</v>
      </c>
      <c r="AO1087" s="270">
        <v>3.1301152328449109</v>
      </c>
      <c r="AP1087" s="270">
        <v>1365.3669321704115</v>
      </c>
      <c r="AQ1087" s="270">
        <v>0.92372970392109144</v>
      </c>
      <c r="AR1087" s="270">
        <v>1.7075200505029096</v>
      </c>
      <c r="AS1087" s="270">
        <v>0.19845829686847577</v>
      </c>
      <c r="AT1087" s="270">
        <v>0.95249305911805393</v>
      </c>
      <c r="AU1087" s="270">
        <v>4.1376997113620488</v>
      </c>
      <c r="AV1087" s="270">
        <v>0.15946662137651987</v>
      </c>
      <c r="AW1087" s="270">
        <v>0.38589015539948768</v>
      </c>
      <c r="AX1087" s="270">
        <v>5.1176148748938638E-2</v>
      </c>
      <c r="AY1087" s="270">
        <v>0.31692854097531303</v>
      </c>
      <c r="AZ1087" s="270">
        <v>4.6782077330655321E-2</v>
      </c>
      <c r="BA1087" s="270">
        <v>19.485856054328856</v>
      </c>
      <c r="BB1087" s="270">
        <v>33.9079359613836</v>
      </c>
      <c r="BC1087" s="270">
        <v>33.52008788303305</v>
      </c>
      <c r="BD1087" s="270">
        <v>50.673599463564869</v>
      </c>
      <c r="BE1087" s="270">
        <v>40.794468993286536</v>
      </c>
      <c r="BF1087" s="270">
        <v>185.84418683042688</v>
      </c>
      <c r="BG1087" s="26"/>
    </row>
    <row r="1088" spans="1:59" s="96" customFormat="1" ht="12.75" x14ac:dyDescent="0.2">
      <c r="A1088" s="13">
        <v>1.2</v>
      </c>
      <c r="B1088" s="279">
        <v>940</v>
      </c>
      <c r="C1088" s="408">
        <v>29.4440670050422</v>
      </c>
      <c r="D1088" s="408">
        <v>28.204590093126999</v>
      </c>
      <c r="E1088" s="408"/>
      <c r="F1088" s="408">
        <v>4.5703637570516698</v>
      </c>
      <c r="G1088" s="408"/>
      <c r="H1088" s="408"/>
      <c r="I1088" s="408">
        <v>36.726968936537098</v>
      </c>
      <c r="J1088" s="408"/>
      <c r="K1088" s="408"/>
      <c r="L1088" s="408"/>
      <c r="M1088" s="408"/>
      <c r="N1088" s="408"/>
      <c r="O1088" s="411">
        <v>1.0540102082420399</v>
      </c>
      <c r="P1088" s="417">
        <v>5.0860452970810996</v>
      </c>
      <c r="Q1088" s="237">
        <v>67.047910199539857</v>
      </c>
      <c r="R1088" s="237">
        <v>0</v>
      </c>
      <c r="S1088" s="237">
        <v>16.642708291320428</v>
      </c>
      <c r="T1088" s="237">
        <v>4.4817224985672768</v>
      </c>
      <c r="U1088" s="237">
        <v>1.0145602243919818</v>
      </c>
      <c r="V1088" s="237">
        <v>3.3004482264075055</v>
      </c>
      <c r="W1088" s="237">
        <v>5.2583236451253725</v>
      </c>
      <c r="X1088" s="412">
        <v>2.2543269146475553</v>
      </c>
      <c r="Y1088" s="270">
        <v>0.42767550492496559</v>
      </c>
      <c r="Z1088" s="270">
        <v>43.231570543334904</v>
      </c>
      <c r="AA1088" s="270">
        <v>17003.033305393285</v>
      </c>
      <c r="AB1088" s="270">
        <v>163.96308866172973</v>
      </c>
      <c r="AC1088" s="270">
        <v>1.7929121458064576</v>
      </c>
      <c r="AD1088" s="270">
        <v>0.52739360412017222</v>
      </c>
      <c r="AE1088" s="270">
        <v>1.6403629293789856</v>
      </c>
      <c r="AF1088" s="270">
        <v>7.554762234641739E-2</v>
      </c>
      <c r="AG1088" s="270">
        <v>11.791754428968362</v>
      </c>
      <c r="AH1088" s="270">
        <v>28.930552860953036</v>
      </c>
      <c r="AI1088" s="270">
        <v>3.9317712657016219</v>
      </c>
      <c r="AJ1088" s="270">
        <v>7.1890224067524429</v>
      </c>
      <c r="AK1088" s="270">
        <v>214.72041978517069</v>
      </c>
      <c r="AL1088" s="270">
        <v>19.468604335967733</v>
      </c>
      <c r="AM1088" s="270">
        <v>2.8191638960022822</v>
      </c>
      <c r="AN1088" s="270">
        <v>106.31263416368479</v>
      </c>
      <c r="AO1088" s="270">
        <v>3.121883792976508</v>
      </c>
      <c r="AP1088" s="270">
        <v>1355.2093350393532</v>
      </c>
      <c r="AQ1088" s="270">
        <v>0.92193019562369816</v>
      </c>
      <c r="AR1088" s="270">
        <v>1.6545934676384058</v>
      </c>
      <c r="AS1088" s="270">
        <v>0.19162079714512073</v>
      </c>
      <c r="AT1088" s="270">
        <v>0.91766886789826818</v>
      </c>
      <c r="AU1088" s="270">
        <v>3.9826896775518597</v>
      </c>
      <c r="AV1088" s="270">
        <v>0.15344054315126671</v>
      </c>
      <c r="AW1088" s="270">
        <v>0.37101751350292339</v>
      </c>
      <c r="AX1088" s="270">
        <v>4.9180755878535952E-2</v>
      </c>
      <c r="AY1088" s="270">
        <v>0.30449094502824725</v>
      </c>
      <c r="AZ1088" s="270">
        <v>4.493933160305303E-2</v>
      </c>
      <c r="BA1088" s="270">
        <v>18.723567378080176</v>
      </c>
      <c r="BB1088" s="270">
        <v>33.449770156811361</v>
      </c>
      <c r="BC1088" s="270">
        <v>33.824602828844299</v>
      </c>
      <c r="BD1088" s="270">
        <v>50.651943751633482</v>
      </c>
      <c r="BE1088" s="270">
        <v>40.203741317116041</v>
      </c>
      <c r="BF1088" s="270">
        <v>181.25616978370351</v>
      </c>
      <c r="BG1088" s="26"/>
    </row>
    <row r="1089" spans="1:59" s="96" customFormat="1" ht="12.75" x14ac:dyDescent="0.2">
      <c r="A1089" s="13">
        <v>1.25</v>
      </c>
      <c r="B1089" s="279">
        <v>940</v>
      </c>
      <c r="C1089" s="408">
        <v>29.1064147822119</v>
      </c>
      <c r="D1089" s="408">
        <v>27.675566360812699</v>
      </c>
      <c r="E1089" s="408"/>
      <c r="F1089" s="408">
        <v>3.8168290875745901</v>
      </c>
      <c r="G1089" s="408"/>
      <c r="H1089" s="408"/>
      <c r="I1089" s="408">
        <v>38.347179557422201</v>
      </c>
      <c r="J1089" s="408"/>
      <c r="K1089" s="408"/>
      <c r="L1089" s="408"/>
      <c r="M1089" s="408"/>
      <c r="N1089" s="408"/>
      <c r="O1089" s="411">
        <v>1.0540102119786099</v>
      </c>
      <c r="P1089" s="417">
        <v>5.1450461240449803</v>
      </c>
      <c r="Q1089" s="237">
        <v>67.679806998296669</v>
      </c>
      <c r="R1089" s="237">
        <v>0</v>
      </c>
      <c r="S1089" s="237">
        <v>16.62396565277707</v>
      </c>
      <c r="T1089" s="237">
        <v>3.9753477151221834</v>
      </c>
      <c r="U1089" s="237">
        <v>0.88394010525260502</v>
      </c>
      <c r="V1089" s="237">
        <v>3.2280434873422901</v>
      </c>
      <c r="W1089" s="237">
        <v>5.3234723237563308</v>
      </c>
      <c r="X1089" s="412">
        <v>2.2854237174528413</v>
      </c>
      <c r="Y1089" s="270">
        <v>0.4335336928817789</v>
      </c>
      <c r="Z1089" s="270">
        <v>43.80412794177429</v>
      </c>
      <c r="AA1089" s="270">
        <v>17299.715700668658</v>
      </c>
      <c r="AB1089" s="270">
        <v>169.42899413187303</v>
      </c>
      <c r="AC1089" s="270">
        <v>1.817590715863709</v>
      </c>
      <c r="AD1089" s="270">
        <v>0.53383329440525173</v>
      </c>
      <c r="AE1089" s="270">
        <v>1.6441407069386726</v>
      </c>
      <c r="AF1089" s="270">
        <v>7.5639748597003953E-2</v>
      </c>
      <c r="AG1089" s="270">
        <v>12.002171153358962</v>
      </c>
      <c r="AH1089" s="270">
        <v>29.33820665967913</v>
      </c>
      <c r="AI1089" s="270">
        <v>3.9712168564709187</v>
      </c>
      <c r="AJ1089" s="270">
        <v>7.3751583762957891</v>
      </c>
      <c r="AK1089" s="270">
        <v>235.12442940525028</v>
      </c>
      <c r="AL1089" s="270">
        <v>19.58778087021609</v>
      </c>
      <c r="AM1089" s="270">
        <v>2.7682489010145717</v>
      </c>
      <c r="AN1089" s="270">
        <v>105.57493604503681</v>
      </c>
      <c r="AO1089" s="270">
        <v>3.1113981653524148</v>
      </c>
      <c r="AP1089" s="270">
        <v>1344.7422801200159</v>
      </c>
      <c r="AQ1089" s="270">
        <v>0.91895316170080787</v>
      </c>
      <c r="AR1089" s="270">
        <v>1.6026074491002331</v>
      </c>
      <c r="AS1089" s="270">
        <v>0.18496469809058655</v>
      </c>
      <c r="AT1089" s="270">
        <v>0.88393918867283494</v>
      </c>
      <c r="AU1089" s="270">
        <v>3.8328589178942769</v>
      </c>
      <c r="AV1089" s="270">
        <v>0.14762005485956273</v>
      </c>
      <c r="AW1089" s="270">
        <v>0.35667554297548482</v>
      </c>
      <c r="AX1089" s="270">
        <v>4.7258336298409906E-2</v>
      </c>
      <c r="AY1089" s="270">
        <v>0.29251408596477491</v>
      </c>
      <c r="AZ1089" s="270">
        <v>4.3165300883687377E-2</v>
      </c>
      <c r="BA1089" s="270">
        <v>17.989169123158735</v>
      </c>
      <c r="BB1089" s="270">
        <v>33.004751365890264</v>
      </c>
      <c r="BC1089" s="270">
        <v>34.215404282397792</v>
      </c>
      <c r="BD1089" s="270">
        <v>50.630290017183611</v>
      </c>
      <c r="BE1089" s="270">
        <v>39.65138262061469</v>
      </c>
      <c r="BF1089" s="270">
        <v>176.74704109610764</v>
      </c>
      <c r="BG1089" s="26"/>
    </row>
    <row r="1090" spans="1:59" s="96" customFormat="1" ht="12.75" x14ac:dyDescent="0.2">
      <c r="A1090" s="13">
        <v>1.3</v>
      </c>
      <c r="B1090" s="279">
        <v>940</v>
      </c>
      <c r="C1090" s="408">
        <v>28.788939514277399</v>
      </c>
      <c r="D1090" s="408">
        <v>27.3227781933256</v>
      </c>
      <c r="E1090" s="408"/>
      <c r="F1090" s="408">
        <v>3.1390081431265</v>
      </c>
      <c r="G1090" s="408"/>
      <c r="H1090" s="408"/>
      <c r="I1090" s="408">
        <v>39.695263919437998</v>
      </c>
      <c r="J1090" s="408"/>
      <c r="K1090" s="408"/>
      <c r="L1090" s="408"/>
      <c r="M1090" s="408"/>
      <c r="N1090" s="408"/>
      <c r="O1090" s="411">
        <v>1.05401022983256</v>
      </c>
      <c r="P1090" s="417">
        <v>5.2017846029135599</v>
      </c>
      <c r="Q1090" s="237">
        <v>68.247744806657522</v>
      </c>
      <c r="R1090" s="237">
        <v>0</v>
      </c>
      <c r="S1090" s="237">
        <v>16.607864273155691</v>
      </c>
      <c r="T1090" s="237">
        <v>3.5194135287160262</v>
      </c>
      <c r="U1090" s="237">
        <v>0.7778852461190614</v>
      </c>
      <c r="V1090" s="237">
        <v>3.1667795924261832</v>
      </c>
      <c r="W1090" s="237">
        <v>5.3658450294622702</v>
      </c>
      <c r="X1090" s="412">
        <v>2.3144675234632452</v>
      </c>
      <c r="Y1090" s="270">
        <v>0.43914448777212822</v>
      </c>
      <c r="Z1090" s="270">
        <v>44.351318786415334</v>
      </c>
      <c r="AA1090" s="270">
        <v>17583.499503452182</v>
      </c>
      <c r="AB1090" s="270">
        <v>174.73755814423166</v>
      </c>
      <c r="AC1090" s="270">
        <v>1.8404777050387349</v>
      </c>
      <c r="AD1090" s="270">
        <v>0.53997751603493971</v>
      </c>
      <c r="AE1090" s="270">
        <v>1.6476975171736976</v>
      </c>
      <c r="AF1090" s="270">
        <v>7.5729511346105713E-2</v>
      </c>
      <c r="AG1090" s="270">
        <v>12.203093135088505</v>
      </c>
      <c r="AH1090" s="270">
        <v>29.727906502576293</v>
      </c>
      <c r="AI1090" s="270">
        <v>4.0090159458073886</v>
      </c>
      <c r="AJ1090" s="270">
        <v>7.5543405378394954</v>
      </c>
      <c r="AK1090" s="270">
        <v>257.16042278111098</v>
      </c>
      <c r="AL1090" s="270">
        <v>19.707520314683396</v>
      </c>
      <c r="AM1090" s="270">
        <v>2.7280236200925438</v>
      </c>
      <c r="AN1090" s="270">
        <v>105.02148847659792</v>
      </c>
      <c r="AO1090" s="270">
        <v>3.1038717257906208</v>
      </c>
      <c r="AP1090" s="270">
        <v>1336.153317574162</v>
      </c>
      <c r="AQ1090" s="270">
        <v>0.91750255530021552</v>
      </c>
      <c r="AR1090" s="270">
        <v>1.5618423625006472</v>
      </c>
      <c r="AS1090" s="270">
        <v>0.17976974315896374</v>
      </c>
      <c r="AT1090" s="270">
        <v>0.85769873272052388</v>
      </c>
      <c r="AU1090" s="270">
        <v>3.7164686787196231</v>
      </c>
      <c r="AV1090" s="270">
        <v>0.14310110331355311</v>
      </c>
      <c r="AW1090" s="270">
        <v>0.34555531277053975</v>
      </c>
      <c r="AX1090" s="270">
        <v>4.5769004901422224E-2</v>
      </c>
      <c r="AY1090" s="270">
        <v>0.28324003371872403</v>
      </c>
      <c r="AZ1090" s="270">
        <v>4.1792044639997694E-2</v>
      </c>
      <c r="BA1090" s="270">
        <v>17.420512983535115</v>
      </c>
      <c r="BB1090" s="270">
        <v>32.625423549541722</v>
      </c>
      <c r="BC1090" s="270">
        <v>34.491566351697749</v>
      </c>
      <c r="BD1090" s="270">
        <v>50.611270085975519</v>
      </c>
      <c r="BE1090" s="270">
        <v>39.164480478071681</v>
      </c>
      <c r="BF1090" s="270">
        <v>173.12047511239601</v>
      </c>
      <c r="BG1090" s="26"/>
    </row>
    <row r="1091" spans="1:59" s="96" customFormat="1" ht="12.75" x14ac:dyDescent="0.2">
      <c r="A1091" s="13">
        <v>1.35</v>
      </c>
      <c r="B1091" s="279">
        <v>940</v>
      </c>
      <c r="C1091" s="408">
        <v>28.451523471719899</v>
      </c>
      <c r="D1091" s="408">
        <v>27.1331210238558</v>
      </c>
      <c r="E1091" s="408"/>
      <c r="F1091" s="408">
        <v>2.5794922733127699</v>
      </c>
      <c r="G1091" s="408"/>
      <c r="H1091" s="408"/>
      <c r="I1091" s="408">
        <v>40.781853027468898</v>
      </c>
      <c r="J1091" s="408"/>
      <c r="K1091" s="408"/>
      <c r="L1091" s="408"/>
      <c r="M1091" s="408"/>
      <c r="N1091" s="408"/>
      <c r="O1091" s="411">
        <v>1.0540102036426</v>
      </c>
      <c r="P1091" s="417">
        <v>5.26347396523086</v>
      </c>
      <c r="Q1091" s="237">
        <v>68.770852861179151</v>
      </c>
      <c r="R1091" s="237">
        <v>0</v>
      </c>
      <c r="S1091" s="237">
        <v>16.590239319524873</v>
      </c>
      <c r="T1091" s="237">
        <v>3.1034017355241752</v>
      </c>
      <c r="U1091" s="237">
        <v>0.68159079493131214</v>
      </c>
      <c r="V1091" s="237">
        <v>3.1144843484933662</v>
      </c>
      <c r="W1091" s="237">
        <v>5.3911435352200918</v>
      </c>
      <c r="X1091" s="412">
        <v>2.3482874051270244</v>
      </c>
      <c r="Y1091" s="270">
        <v>0.44504550774011986</v>
      </c>
      <c r="Z1091" s="270">
        <v>44.928570246773546</v>
      </c>
      <c r="AA1091" s="270">
        <v>17870.537648105295</v>
      </c>
      <c r="AB1091" s="270">
        <v>179.80587236995731</v>
      </c>
      <c r="AC1091" s="270">
        <v>1.8635817129510441</v>
      </c>
      <c r="AD1091" s="270">
        <v>0.54644660054483263</v>
      </c>
      <c r="AE1091" s="270">
        <v>1.6512780363005284</v>
      </c>
      <c r="AF1091" s="270">
        <v>7.5830079751823792E-2</v>
      </c>
      <c r="AG1091" s="270">
        <v>12.403057622836629</v>
      </c>
      <c r="AH1091" s="270">
        <v>30.120283919785066</v>
      </c>
      <c r="AI1091" s="270">
        <v>4.0478416167765925</v>
      </c>
      <c r="AJ1091" s="270">
        <v>7.7265631750879713</v>
      </c>
      <c r="AK1091" s="270">
        <v>279.15117254560784</v>
      </c>
      <c r="AL1091" s="270">
        <v>19.840732849043341</v>
      </c>
      <c r="AM1091" s="270">
        <v>2.6981573331426039</v>
      </c>
      <c r="AN1091" s="270">
        <v>104.70449083427964</v>
      </c>
      <c r="AO1091" s="270">
        <v>3.1011071119588189</v>
      </c>
      <c r="AP1091" s="270">
        <v>1329.41591670667</v>
      </c>
      <c r="AQ1091" s="270">
        <v>0.91700873399870819</v>
      </c>
      <c r="AR1091" s="270">
        <v>1.5307476042670272</v>
      </c>
      <c r="AS1091" s="270">
        <v>0.17580783427557289</v>
      </c>
      <c r="AT1091" s="270">
        <v>0.83770390306581677</v>
      </c>
      <c r="AU1091" s="270">
        <v>3.6278308001371085</v>
      </c>
      <c r="AV1091" s="270">
        <v>0.13966044166195432</v>
      </c>
      <c r="AW1091" s="270">
        <v>0.33709376711981098</v>
      </c>
      <c r="AX1091" s="270">
        <v>4.463625851280547E-2</v>
      </c>
      <c r="AY1091" s="270">
        <v>0.27618857395025809</v>
      </c>
      <c r="AZ1091" s="270">
        <v>4.0748133399936708E-2</v>
      </c>
      <c r="BA1091" s="270">
        <v>16.988191363783848</v>
      </c>
      <c r="BB1091" s="270">
        <v>32.313976013428785</v>
      </c>
      <c r="BC1091" s="270">
        <v>34.651845634175473</v>
      </c>
      <c r="BD1091" s="270">
        <v>50.59594528283602</v>
      </c>
      <c r="BE1091" s="270">
        <v>38.74491309622374</v>
      </c>
      <c r="BF1091" s="270">
        <v>170.29332791881686</v>
      </c>
      <c r="BG1091" s="26"/>
    </row>
    <row r="1092" spans="1:59" s="96" customFormat="1" ht="12.75" x14ac:dyDescent="0.2">
      <c r="A1092" s="13">
        <v>1.3999999999999899</v>
      </c>
      <c r="B1092" s="279">
        <v>940.00000000001</v>
      </c>
      <c r="C1092" s="408">
        <v>28.215579967712301</v>
      </c>
      <c r="D1092" s="408">
        <v>26.876878460529799</v>
      </c>
      <c r="E1092" s="408"/>
      <c r="F1092" s="408">
        <v>1.9392463715770401</v>
      </c>
      <c r="G1092" s="408"/>
      <c r="H1092" s="408"/>
      <c r="I1092" s="408">
        <v>41.8559141933424</v>
      </c>
      <c r="J1092" s="408">
        <v>5.83707946146792E-2</v>
      </c>
      <c r="K1092" s="408"/>
      <c r="L1092" s="408"/>
      <c r="M1092" s="408"/>
      <c r="N1092" s="408"/>
      <c r="O1092" s="411">
        <v>1.05401021222376</v>
      </c>
      <c r="P1092" s="417">
        <v>5.3074881766260003</v>
      </c>
      <c r="Q1092" s="237">
        <v>69.21261946256908</v>
      </c>
      <c r="R1092" s="237">
        <v>0</v>
      </c>
      <c r="S1092" s="237">
        <v>16.53511072831197</v>
      </c>
      <c r="T1092" s="237">
        <v>2.8002485230791385</v>
      </c>
      <c r="U1092" s="237">
        <v>0.61162257748359583</v>
      </c>
      <c r="V1092" s="237">
        <v>3.0197576242490389</v>
      </c>
      <c r="W1092" s="237">
        <v>5.4448451963228628</v>
      </c>
      <c r="X1092" s="412">
        <v>2.3757958879843133</v>
      </c>
      <c r="Y1092" s="270">
        <v>0.44961343814414328</v>
      </c>
      <c r="Z1092" s="270">
        <v>45.369632660352686</v>
      </c>
      <c r="AA1092" s="270">
        <v>18116.222203123059</v>
      </c>
      <c r="AB1092" s="270">
        <v>185.06084682449261</v>
      </c>
      <c r="AC1092" s="270">
        <v>1.8821096258537584</v>
      </c>
      <c r="AD1092" s="270">
        <v>0.5514080429291186</v>
      </c>
      <c r="AE1092" s="270">
        <v>1.6541921625538052</v>
      </c>
      <c r="AF1092" s="270">
        <v>7.5897563489569317E-2</v>
      </c>
      <c r="AG1092" s="270">
        <v>12.580918236365664</v>
      </c>
      <c r="AH1092" s="270">
        <v>30.460715796081015</v>
      </c>
      <c r="AI1092" s="270">
        <v>4.0803322071910868</v>
      </c>
      <c r="AJ1092" s="270">
        <v>7.8974688646984914</v>
      </c>
      <c r="AK1092" s="270">
        <v>308.37637716418413</v>
      </c>
      <c r="AL1092" s="270">
        <v>19.942906918123992</v>
      </c>
      <c r="AM1092" s="270">
        <v>2.6676206566388458</v>
      </c>
      <c r="AN1092" s="270">
        <v>104.24876261065042</v>
      </c>
      <c r="AO1092" s="270">
        <v>3.0943533826627938</v>
      </c>
      <c r="AP1092" s="270">
        <v>1322.6606525865643</v>
      </c>
      <c r="AQ1092" s="270">
        <v>0.91751547228711727</v>
      </c>
      <c r="AR1092" s="270">
        <v>1.5008839019571421</v>
      </c>
      <c r="AS1092" s="270">
        <v>0.17203704682064219</v>
      </c>
      <c r="AT1092" s="270">
        <v>0.81876451774443704</v>
      </c>
      <c r="AU1092" s="270">
        <v>3.5440282761349149</v>
      </c>
      <c r="AV1092" s="270">
        <v>0.13640957644973842</v>
      </c>
      <c r="AW1092" s="270">
        <v>0.32911026418589773</v>
      </c>
      <c r="AX1092" s="270">
        <v>4.3568321859764274E-2</v>
      </c>
      <c r="AY1092" s="270">
        <v>0.26954305789242977</v>
      </c>
      <c r="AZ1092" s="270">
        <v>3.9764474055621349E-2</v>
      </c>
      <c r="BA1092" s="270">
        <v>16.580673036387584</v>
      </c>
      <c r="BB1092" s="270">
        <v>32.016608828963236</v>
      </c>
      <c r="BC1092" s="270">
        <v>34.878372380941016</v>
      </c>
      <c r="BD1092" s="270">
        <v>50.60822194442634</v>
      </c>
      <c r="BE1092" s="270">
        <v>38.360218468191235</v>
      </c>
      <c r="BF1092" s="270">
        <v>167.56863593407752</v>
      </c>
      <c r="BG1092" s="26"/>
    </row>
    <row r="1093" spans="1:59" s="96" customFormat="1" ht="12.75" x14ac:dyDescent="0.2">
      <c r="A1093" s="13">
        <v>1.45</v>
      </c>
      <c r="B1093" s="279">
        <v>940</v>
      </c>
      <c r="C1093" s="408">
        <v>27.6520489356176</v>
      </c>
      <c r="D1093" s="408">
        <v>26.714048352970199</v>
      </c>
      <c r="E1093" s="408"/>
      <c r="F1093" s="408">
        <v>1.3349936418192401</v>
      </c>
      <c r="G1093" s="408"/>
      <c r="H1093" s="408"/>
      <c r="I1093" s="408">
        <v>42.8385465070698</v>
      </c>
      <c r="J1093" s="408">
        <v>0.40635236094183502</v>
      </c>
      <c r="K1093" s="408"/>
      <c r="L1093" s="408"/>
      <c r="M1093" s="408"/>
      <c r="N1093" s="408"/>
      <c r="O1093" s="411">
        <v>1.0540102015813499</v>
      </c>
      <c r="P1093" s="417">
        <v>5.41565103913815</v>
      </c>
      <c r="Q1093" s="237">
        <v>69.348473240901924</v>
      </c>
      <c r="R1093" s="237">
        <v>0</v>
      </c>
      <c r="S1093" s="237">
        <v>16.608151482868607</v>
      </c>
      <c r="T1093" s="237">
        <v>2.5644711745480069</v>
      </c>
      <c r="U1093" s="237">
        <v>0.55991864802204394</v>
      </c>
      <c r="V1093" s="237">
        <v>2.9370835847026862</v>
      </c>
      <c r="W1093" s="237">
        <v>5.5480114376852416</v>
      </c>
      <c r="X1093" s="412">
        <v>2.4338904312714873</v>
      </c>
      <c r="Y1093" s="270">
        <v>0.45956420467763992</v>
      </c>
      <c r="Z1093" s="270">
        <v>46.349171247839358</v>
      </c>
      <c r="AA1093" s="270">
        <v>18576.411944233678</v>
      </c>
      <c r="AB1093" s="270">
        <v>192.52935122132985</v>
      </c>
      <c r="AC1093" s="270">
        <v>1.9202794228861189</v>
      </c>
      <c r="AD1093" s="270">
        <v>0.56248788276541839</v>
      </c>
      <c r="AE1093" s="270">
        <v>1.6598333088914026</v>
      </c>
      <c r="AF1093" s="270">
        <v>7.608231330752302E-2</v>
      </c>
      <c r="AG1093" s="270">
        <v>12.897453831876991</v>
      </c>
      <c r="AH1093" s="270">
        <v>31.104034297167594</v>
      </c>
      <c r="AI1093" s="270">
        <v>4.1482507395281463</v>
      </c>
      <c r="AJ1093" s="270">
        <v>8.1553380914344391</v>
      </c>
      <c r="AK1093" s="270">
        <v>345.22003544636794</v>
      </c>
      <c r="AL1093" s="270">
        <v>20.207351613903992</v>
      </c>
      <c r="AM1093" s="270">
        <v>2.6494317142402144</v>
      </c>
      <c r="AN1093" s="270">
        <v>104.43022496292025</v>
      </c>
      <c r="AO1093" s="270">
        <v>3.1056125212918597</v>
      </c>
      <c r="AP1093" s="270">
        <v>1317.409137897326</v>
      </c>
      <c r="AQ1093" s="270">
        <v>0.92113784614755845</v>
      </c>
      <c r="AR1093" s="270">
        <v>1.4764851463535238</v>
      </c>
      <c r="AS1093" s="270">
        <v>0.16886771240353418</v>
      </c>
      <c r="AT1093" s="270">
        <v>0.80263590575279542</v>
      </c>
      <c r="AU1093" s="270">
        <v>3.4723251472708259</v>
      </c>
      <c r="AV1093" s="270">
        <v>0.13362365133604651</v>
      </c>
      <c r="AW1093" s="270">
        <v>0.32224574048402232</v>
      </c>
      <c r="AX1093" s="270">
        <v>4.2648489630085572E-2</v>
      </c>
      <c r="AY1093" s="270">
        <v>0.26381451250427079</v>
      </c>
      <c r="AZ1093" s="270">
        <v>3.8916271992654572E-2</v>
      </c>
      <c r="BA1093" s="270">
        <v>16.229684157326226</v>
      </c>
      <c r="BB1093" s="270">
        <v>31.800216348358312</v>
      </c>
      <c r="BC1093" s="270">
        <v>35.08136458511207</v>
      </c>
      <c r="BD1093" s="270">
        <v>50.770947981409314</v>
      </c>
      <c r="BE1093" s="270">
        <v>38.027656489682158</v>
      </c>
      <c r="BF1093" s="270">
        <v>165.37515870740097</v>
      </c>
      <c r="BG1093" s="26"/>
    </row>
    <row r="1094" spans="1:59" s="96" customFormat="1" ht="12.75" x14ac:dyDescent="0.2">
      <c r="A1094" s="13">
        <v>1.5</v>
      </c>
      <c r="B1094" s="279">
        <v>940</v>
      </c>
      <c r="C1094" s="408">
        <v>27.060249435321399</v>
      </c>
      <c r="D1094" s="408">
        <v>26.69632475921</v>
      </c>
      <c r="E1094" s="408"/>
      <c r="F1094" s="408">
        <v>0.80128696006714994</v>
      </c>
      <c r="G1094" s="408"/>
      <c r="H1094" s="408"/>
      <c r="I1094" s="408">
        <v>43.634651166790903</v>
      </c>
      <c r="J1094" s="408">
        <v>0.75347746865296705</v>
      </c>
      <c r="K1094" s="408"/>
      <c r="L1094" s="408"/>
      <c r="M1094" s="408"/>
      <c r="N1094" s="408"/>
      <c r="O1094" s="411">
        <v>1.0540102099576001</v>
      </c>
      <c r="P1094" s="417">
        <v>5.5340899058188198</v>
      </c>
      <c r="Q1094" s="237">
        <v>69.468244223838298</v>
      </c>
      <c r="R1094" s="237">
        <v>0</v>
      </c>
      <c r="S1094" s="237">
        <v>16.688015434866323</v>
      </c>
      <c r="T1094" s="237">
        <v>2.3336670466955698</v>
      </c>
      <c r="U1094" s="237">
        <v>0.50888823108129277</v>
      </c>
      <c r="V1094" s="237">
        <v>2.8564313691348016</v>
      </c>
      <c r="W1094" s="237">
        <v>5.6455763526350511</v>
      </c>
      <c r="X1094" s="412">
        <v>2.4991773417486534</v>
      </c>
      <c r="Y1094" s="270">
        <v>0.47034138539474601</v>
      </c>
      <c r="Z1094" s="270">
        <v>47.410208378338609</v>
      </c>
      <c r="AA1094" s="270">
        <v>19067.656208664233</v>
      </c>
      <c r="AB1094" s="270">
        <v>200.30993835810295</v>
      </c>
      <c r="AC1094" s="270">
        <v>1.9605363154290809</v>
      </c>
      <c r="AD1094" s="270">
        <v>0.57444769243419647</v>
      </c>
      <c r="AE1094" s="270">
        <v>1.665664964096859</v>
      </c>
      <c r="AF1094" s="270">
        <v>7.628059447130113E-2</v>
      </c>
      <c r="AG1094" s="270">
        <v>13.232211341386659</v>
      </c>
      <c r="AH1094" s="270">
        <v>31.78561849747798</v>
      </c>
      <c r="AI1094" s="270">
        <v>4.2204227530572593</v>
      </c>
      <c r="AJ1094" s="270">
        <v>8.4240036550902087</v>
      </c>
      <c r="AK1094" s="270">
        <v>386.98223594273327</v>
      </c>
      <c r="AL1094" s="270">
        <v>20.495571353509344</v>
      </c>
      <c r="AM1094" s="270">
        <v>2.6380418422455802</v>
      </c>
      <c r="AN1094" s="270">
        <v>104.79761957589538</v>
      </c>
      <c r="AO1094" s="270">
        <v>3.1208455371488104</v>
      </c>
      <c r="AP1094" s="270">
        <v>1313.4170075243183</v>
      </c>
      <c r="AQ1094" s="270">
        <v>0.92578283799513583</v>
      </c>
      <c r="AR1094" s="270">
        <v>1.4578495461043559</v>
      </c>
      <c r="AS1094" s="270">
        <v>0.16642167075317674</v>
      </c>
      <c r="AT1094" s="270">
        <v>0.79013897368966779</v>
      </c>
      <c r="AU1094" s="270">
        <v>3.4167022364159334</v>
      </c>
      <c r="AV1094" s="270">
        <v>0.13146171945312779</v>
      </c>
      <c r="AW1094" s="270">
        <v>0.31691543708044895</v>
      </c>
      <c r="AX1094" s="270">
        <v>4.1934094644589935E-2</v>
      </c>
      <c r="AY1094" s="270">
        <v>0.25936533085845881</v>
      </c>
      <c r="AZ1094" s="270">
        <v>3.8257556563941489E-2</v>
      </c>
      <c r="BA1094" s="270">
        <v>15.957234147195043</v>
      </c>
      <c r="BB1094" s="270">
        <v>31.621984414131592</v>
      </c>
      <c r="BC1094" s="270">
        <v>35.178663640277435</v>
      </c>
      <c r="BD1094" s="270">
        <v>50.936677308425416</v>
      </c>
      <c r="BE1094" s="270">
        <v>37.726816421490824</v>
      </c>
      <c r="BF1094" s="270">
        <v>163.65856647584488</v>
      </c>
      <c r="BG1094" s="26"/>
    </row>
    <row r="1095" spans="1:59" s="96" customFormat="1" ht="12.75" x14ac:dyDescent="0.2">
      <c r="A1095" s="13">
        <v>1.55000000000003</v>
      </c>
      <c r="B1095" s="279">
        <v>940</v>
      </c>
      <c r="C1095" s="408">
        <v>26.568997145278001</v>
      </c>
      <c r="D1095" s="408">
        <v>26.6096829866615</v>
      </c>
      <c r="E1095" s="408"/>
      <c r="F1095" s="408">
        <v>0.25147655787350798</v>
      </c>
      <c r="G1095" s="408"/>
      <c r="H1095" s="408"/>
      <c r="I1095" s="408">
        <v>44.398535265667199</v>
      </c>
      <c r="J1095" s="408">
        <v>1.1172978320003299</v>
      </c>
      <c r="K1095" s="408"/>
      <c r="L1095" s="408"/>
      <c r="M1095" s="408"/>
      <c r="N1095" s="408"/>
      <c r="O1095" s="411">
        <v>1.0540102125194899</v>
      </c>
      <c r="P1095" s="417">
        <v>5.6364133347881502</v>
      </c>
      <c r="Q1095" s="237">
        <v>69.539117849739014</v>
      </c>
      <c r="R1095" s="237">
        <v>0</v>
      </c>
      <c r="S1095" s="237">
        <v>16.718676420396296</v>
      </c>
      <c r="T1095" s="237">
        <v>2.2064996268515089</v>
      </c>
      <c r="U1095" s="237">
        <v>0.48209446898267233</v>
      </c>
      <c r="V1095" s="237">
        <v>2.7270457613104253</v>
      </c>
      <c r="W1095" s="237">
        <v>5.7643385357361954</v>
      </c>
      <c r="X1095" s="412">
        <v>2.562227336983887</v>
      </c>
      <c r="Y1095" s="270">
        <v>0.479849314049413</v>
      </c>
      <c r="Z1095" s="270">
        <v>48.342801632485191</v>
      </c>
      <c r="AA1095" s="270">
        <v>19515.297661594228</v>
      </c>
      <c r="AB1095" s="270">
        <v>208.0984582131843</v>
      </c>
      <c r="AC1095" s="270">
        <v>1.9963827346685097</v>
      </c>
      <c r="AD1095" s="270">
        <v>0.58496314105287295</v>
      </c>
      <c r="AE1095" s="270">
        <v>1.6707245558463304</v>
      </c>
      <c r="AF1095" s="270">
        <v>7.6445770272487321E-2</v>
      </c>
      <c r="AG1095" s="270">
        <v>13.54121484242623</v>
      </c>
      <c r="AH1095" s="270">
        <v>32.40730978698317</v>
      </c>
      <c r="AI1095" s="270">
        <v>4.2854009418571746</v>
      </c>
      <c r="AJ1095" s="270">
        <v>8.6850693772061476</v>
      </c>
      <c r="AK1095" s="270">
        <v>440.37662993423191</v>
      </c>
      <c r="AL1095" s="270">
        <v>20.749664331117611</v>
      </c>
      <c r="AM1095" s="270">
        <v>2.625862128805831</v>
      </c>
      <c r="AN1095" s="270">
        <v>105.03687887186894</v>
      </c>
      <c r="AO1095" s="270">
        <v>3.1324265163115759</v>
      </c>
      <c r="AP1095" s="270">
        <v>1309.498177555897</v>
      </c>
      <c r="AQ1095" s="270">
        <v>0.93054181974244909</v>
      </c>
      <c r="AR1095" s="270">
        <v>1.4401773472180777</v>
      </c>
      <c r="AS1095" s="270">
        <v>0.16412536249528009</v>
      </c>
      <c r="AT1095" s="270">
        <v>0.77846424645170076</v>
      </c>
      <c r="AU1095" s="270">
        <v>3.3648325310454044</v>
      </c>
      <c r="AV1095" s="270">
        <v>0.12944690097415434</v>
      </c>
      <c r="AW1095" s="270">
        <v>0.31195424411449801</v>
      </c>
      <c r="AX1095" s="270">
        <v>4.1269606784319728E-2</v>
      </c>
      <c r="AY1095" s="270">
        <v>0.25522819986021206</v>
      </c>
      <c r="AZ1095" s="270">
        <v>3.7645100990342434E-2</v>
      </c>
      <c r="BA1095" s="270">
        <v>15.703805345563246</v>
      </c>
      <c r="BB1095" s="270">
        <v>31.459804917983551</v>
      </c>
      <c r="BC1095" s="270">
        <v>35.33213818325229</v>
      </c>
      <c r="BD1095" s="270">
        <v>51.11154872855991</v>
      </c>
      <c r="BE1095" s="270">
        <v>37.465487239870896</v>
      </c>
      <c r="BF1095" s="270">
        <v>162.04103038267294</v>
      </c>
      <c r="BG1095" s="26"/>
    </row>
    <row r="1096" spans="1:59" s="96" customFormat="1" ht="12.75" x14ac:dyDescent="0.2">
      <c r="A1096" s="13">
        <v>1.5999999999999699</v>
      </c>
      <c r="B1096" s="279">
        <v>940.00000000001</v>
      </c>
      <c r="C1096" s="408">
        <v>25.8202045945504</v>
      </c>
      <c r="D1096" s="408">
        <v>26.797571088816301</v>
      </c>
      <c r="E1096" s="408"/>
      <c r="F1096" s="408">
        <v>4.4386350335631597E-2</v>
      </c>
      <c r="G1096" s="408"/>
      <c r="H1096" s="408"/>
      <c r="I1096" s="408">
        <v>44.856351191882197</v>
      </c>
      <c r="J1096" s="408">
        <v>1.42747656353859</v>
      </c>
      <c r="K1096" s="408"/>
      <c r="L1096" s="408"/>
      <c r="M1096" s="408"/>
      <c r="N1096" s="408"/>
      <c r="O1096" s="411">
        <v>1.0540102108768601</v>
      </c>
      <c r="P1096" s="417">
        <v>5.7998708189336901</v>
      </c>
      <c r="Q1096" s="237">
        <v>69.643967483934489</v>
      </c>
      <c r="R1096" s="237">
        <v>0</v>
      </c>
      <c r="S1096" s="237">
        <v>16.760350528181071</v>
      </c>
      <c r="T1096" s="237">
        <v>2.0428091155966683</v>
      </c>
      <c r="U1096" s="237">
        <v>0.44495765918448538</v>
      </c>
      <c r="V1096" s="237">
        <v>2.6549638324136207</v>
      </c>
      <c r="W1096" s="237">
        <v>5.8047744676333179</v>
      </c>
      <c r="X1096" s="412">
        <v>2.6481769130563331</v>
      </c>
      <c r="Y1096" s="270">
        <v>0.49404129024306309</v>
      </c>
      <c r="Z1096" s="270">
        <v>49.750085229176975</v>
      </c>
      <c r="AA1096" s="270">
        <v>20115.518589725172</v>
      </c>
      <c r="AB1096" s="270">
        <v>215.75087879917689</v>
      </c>
      <c r="AC1096" s="270">
        <v>2.0474238674074363</v>
      </c>
      <c r="AD1096" s="270">
        <v>0.60066243417161169</v>
      </c>
      <c r="AE1096" s="270">
        <v>1.6774184101666019</v>
      </c>
      <c r="AF1096" s="270">
        <v>7.6704018485484013E-2</v>
      </c>
      <c r="AG1096" s="270">
        <v>13.932571515364517</v>
      </c>
      <c r="AH1096" s="270">
        <v>33.213306009690399</v>
      </c>
      <c r="AI1096" s="270">
        <v>4.3723326114358594</v>
      </c>
      <c r="AJ1096" s="270">
        <v>8.9619985168108958</v>
      </c>
      <c r="AK1096" s="270">
        <v>473.74465593515708</v>
      </c>
      <c r="AL1096" s="270">
        <v>21.11543736978863</v>
      </c>
      <c r="AM1096" s="270">
        <v>2.6284207777385729</v>
      </c>
      <c r="AN1096" s="270">
        <v>105.92627659963924</v>
      </c>
      <c r="AO1096" s="270">
        <v>3.1607668088235941</v>
      </c>
      <c r="AP1096" s="270">
        <v>1308.0610938401362</v>
      </c>
      <c r="AQ1096" s="270">
        <v>0.93437602047128143</v>
      </c>
      <c r="AR1096" s="270">
        <v>1.4316436524105201</v>
      </c>
      <c r="AS1096" s="270">
        <v>0.16291023678682442</v>
      </c>
      <c r="AT1096" s="270">
        <v>0.77204584547906985</v>
      </c>
      <c r="AU1096" s="270">
        <v>3.3359415236286551</v>
      </c>
      <c r="AV1096" s="270">
        <v>0.12831983249212361</v>
      </c>
      <c r="AW1096" s="270">
        <v>0.30915454982386198</v>
      </c>
      <c r="AX1096" s="270">
        <v>4.0893013006350634E-2</v>
      </c>
      <c r="AY1096" s="270">
        <v>0.25287916245685582</v>
      </c>
      <c r="AZ1096" s="270">
        <v>3.7297173416184527E-2</v>
      </c>
      <c r="BA1096" s="270">
        <v>15.560224863520254</v>
      </c>
      <c r="BB1096" s="270">
        <v>31.378351521880031</v>
      </c>
      <c r="BC1096" s="270">
        <v>35.249188232773527</v>
      </c>
      <c r="BD1096" s="270">
        <v>51.269581493388934</v>
      </c>
      <c r="BE1096" s="270">
        <v>37.257310007094183</v>
      </c>
      <c r="BF1096" s="270">
        <v>161.24588162085109</v>
      </c>
      <c r="BG1096" s="26"/>
    </row>
    <row r="1097" spans="1:59" s="96" customFormat="1" ht="12.75" x14ac:dyDescent="0.2">
      <c r="A1097" s="13">
        <v>1.6499999999999702</v>
      </c>
      <c r="B1097" s="279">
        <v>940</v>
      </c>
      <c r="C1097" s="408">
        <v>24.9790613293974</v>
      </c>
      <c r="D1097" s="408">
        <v>27.029180517140698</v>
      </c>
      <c r="E1097" s="408"/>
      <c r="F1097" s="408"/>
      <c r="G1097" s="408"/>
      <c r="H1097" s="408"/>
      <c r="I1097" s="408">
        <v>45.201765167965597</v>
      </c>
      <c r="J1097" s="408">
        <v>1.73598278350465</v>
      </c>
      <c r="K1097" s="408"/>
      <c r="L1097" s="408"/>
      <c r="M1097" s="408"/>
      <c r="N1097" s="408"/>
      <c r="O1097" s="411">
        <v>1.05401020199162</v>
      </c>
      <c r="P1097" s="417">
        <v>5.9951754252492604</v>
      </c>
      <c r="Q1097" s="237">
        <v>69.726449565828744</v>
      </c>
      <c r="R1097" s="237">
        <v>0</v>
      </c>
      <c r="S1097" s="237">
        <v>16.775531364858782</v>
      </c>
      <c r="T1097" s="237">
        <v>1.9288467664325264</v>
      </c>
      <c r="U1097" s="237">
        <v>0.41636844716330834</v>
      </c>
      <c r="V1097" s="237">
        <v>2.5885447547951563</v>
      </c>
      <c r="W1097" s="237">
        <v>5.8194099835693791</v>
      </c>
      <c r="X1097" s="412">
        <v>2.7448491173520919</v>
      </c>
      <c r="Y1097" s="270">
        <v>0.51068452818797772</v>
      </c>
      <c r="Z1097" s="270">
        <v>51.405739681256257</v>
      </c>
      <c r="AA1097" s="270">
        <v>20796.188399189334</v>
      </c>
      <c r="AB1097" s="270">
        <v>223.3362598485987</v>
      </c>
      <c r="AC1097" s="270">
        <v>2.1065697487397941</v>
      </c>
      <c r="AD1097" s="270">
        <v>0.61902074983632016</v>
      </c>
      <c r="AE1097" s="270">
        <v>1.6846679107538896</v>
      </c>
      <c r="AF1097" s="270">
        <v>7.699728190277931E-2</v>
      </c>
      <c r="AG1097" s="270">
        <v>14.366360736790361</v>
      </c>
      <c r="AH1097" s="270">
        <v>34.109602470566429</v>
      </c>
      <c r="AI1097" s="270">
        <v>4.4696059934537296</v>
      </c>
      <c r="AJ1097" s="270">
        <v>9.2467961044277303</v>
      </c>
      <c r="AK1097" s="270">
        <v>493.6282131548038</v>
      </c>
      <c r="AL1097" s="270">
        <v>21.531121398729827</v>
      </c>
      <c r="AM1097" s="270">
        <v>2.6365119770010117</v>
      </c>
      <c r="AN1097" s="270">
        <v>107.07912569655761</v>
      </c>
      <c r="AO1097" s="270">
        <v>3.1962998466466779</v>
      </c>
      <c r="AP1097" s="270">
        <v>1307.5898624223398</v>
      </c>
      <c r="AQ1097" s="270">
        <v>0.9373152803595699</v>
      </c>
      <c r="AR1097" s="270">
        <v>1.4264826983203751</v>
      </c>
      <c r="AS1097" s="270">
        <v>0.1620931273615871</v>
      </c>
      <c r="AT1097" s="270">
        <v>0.76755804169731678</v>
      </c>
      <c r="AU1097" s="270">
        <v>3.3154789469105501</v>
      </c>
      <c r="AV1097" s="270">
        <v>0.12751821429844243</v>
      </c>
      <c r="AW1097" s="270">
        <v>0.30714603925484307</v>
      </c>
      <c r="AX1097" s="270">
        <v>4.0621674323912157E-2</v>
      </c>
      <c r="AY1097" s="270">
        <v>0.25118330636310437</v>
      </c>
      <c r="AZ1097" s="270">
        <v>3.7045813283333839E-2</v>
      </c>
      <c r="BA1097" s="270">
        <v>15.456713849306466</v>
      </c>
      <c r="BB1097" s="270">
        <v>31.34134948930037</v>
      </c>
      <c r="BC1097" s="270">
        <v>35.120556973298676</v>
      </c>
      <c r="BD1097" s="270">
        <v>51.432268735320768</v>
      </c>
      <c r="BE1097" s="270">
        <v>37.09488462959176</v>
      </c>
      <c r="BF1097" s="270">
        <v>160.7882085850479</v>
      </c>
      <c r="BG1097" s="26"/>
    </row>
    <row r="1098" spans="1:59" s="96" customFormat="1" ht="12.75" x14ac:dyDescent="0.2">
      <c r="A1098" s="13">
        <v>1.7</v>
      </c>
      <c r="B1098" s="279">
        <v>940</v>
      </c>
      <c r="C1098" s="408">
        <v>24.218775092130599</v>
      </c>
      <c r="D1098" s="408">
        <v>27.260467969635801</v>
      </c>
      <c r="E1098" s="408"/>
      <c r="F1098" s="408"/>
      <c r="G1098" s="408"/>
      <c r="H1098" s="408"/>
      <c r="I1098" s="408">
        <v>45.474666830858602</v>
      </c>
      <c r="J1098" s="408">
        <v>1.99207989726806</v>
      </c>
      <c r="K1098" s="408"/>
      <c r="L1098" s="408"/>
      <c r="M1098" s="408"/>
      <c r="N1098" s="408"/>
      <c r="O1098" s="411">
        <v>1.0540102101069699</v>
      </c>
      <c r="P1098" s="417">
        <v>6.1833786381295504</v>
      </c>
      <c r="Q1098" s="237">
        <v>69.817180683405411</v>
      </c>
      <c r="R1098" s="237">
        <v>0</v>
      </c>
      <c r="S1098" s="237">
        <v>16.792234201584566</v>
      </c>
      <c r="T1098" s="237">
        <v>1.8155499423755002</v>
      </c>
      <c r="U1098" s="237">
        <v>0.39236339008067861</v>
      </c>
      <c r="V1098" s="237">
        <v>2.5250371232593602</v>
      </c>
      <c r="W1098" s="237">
        <v>5.8209383734048616</v>
      </c>
      <c r="X1098" s="412">
        <v>2.8366962858896336</v>
      </c>
      <c r="Y1098" s="270">
        <v>0.52664624531851167</v>
      </c>
      <c r="Z1098" s="270">
        <v>52.993689945179767</v>
      </c>
      <c r="AA1098" s="270">
        <v>21443.390413730438</v>
      </c>
      <c r="AB1098" s="270">
        <v>230.28011394205404</v>
      </c>
      <c r="AC1098" s="270">
        <v>2.1625948335276819</v>
      </c>
      <c r="AD1098" s="270">
        <v>0.63652507954273863</v>
      </c>
      <c r="AE1098" s="270">
        <v>1.6912029587741209</v>
      </c>
      <c r="AF1098" s="270">
        <v>7.726443773938417E-2</v>
      </c>
      <c r="AG1098" s="270">
        <v>14.774554731549717</v>
      </c>
      <c r="AH1098" s="270">
        <v>34.948464619781348</v>
      </c>
      <c r="AI1098" s="270">
        <v>4.56008566058021</v>
      </c>
      <c r="AJ1098" s="270">
        <v>9.5093457244523663</v>
      </c>
      <c r="AK1098" s="270">
        <v>507.82760264349622</v>
      </c>
      <c r="AL1098" s="270">
        <v>21.918028914928339</v>
      </c>
      <c r="AM1098" s="270">
        <v>2.6449932822391196</v>
      </c>
      <c r="AN1098" s="270">
        <v>108.17170830616944</v>
      </c>
      <c r="AO1098" s="270">
        <v>3.2296563148607347</v>
      </c>
      <c r="AP1098" s="270">
        <v>1307.4082719499152</v>
      </c>
      <c r="AQ1098" s="270">
        <v>0.93967924122795676</v>
      </c>
      <c r="AR1098" s="270">
        <v>1.4228128752022438</v>
      </c>
      <c r="AS1098" s="270">
        <v>0.16148026737795454</v>
      </c>
      <c r="AT1098" s="270">
        <v>0.76413452926416892</v>
      </c>
      <c r="AU1098" s="270">
        <v>3.2997875614157963</v>
      </c>
      <c r="AV1098" s="270">
        <v>0.12690249082483454</v>
      </c>
      <c r="AW1098" s="270">
        <v>0.30559822376846579</v>
      </c>
      <c r="AX1098" s="270">
        <v>4.0412247175345833E-2</v>
      </c>
      <c r="AY1098" s="270">
        <v>0.24987353042086025</v>
      </c>
      <c r="AZ1098" s="270">
        <v>3.6851643906007925E-2</v>
      </c>
      <c r="BA1098" s="270">
        <v>15.376822917466338</v>
      </c>
      <c r="BB1098" s="270">
        <v>31.315588847265627</v>
      </c>
      <c r="BC1098" s="270">
        <v>34.982895048860826</v>
      </c>
      <c r="BD1098" s="270">
        <v>51.569252020239922</v>
      </c>
      <c r="BE1098" s="270">
        <v>36.957428466964956</v>
      </c>
      <c r="BF1098" s="270">
        <v>160.46291026277692</v>
      </c>
      <c r="BG1098" s="26"/>
    </row>
    <row r="1099" spans="1:59" s="96" customFormat="1" ht="12.75" x14ac:dyDescent="0.2">
      <c r="A1099" s="13">
        <v>1.7500000000000098</v>
      </c>
      <c r="B1099" s="279">
        <v>940</v>
      </c>
      <c r="C1099" s="408">
        <v>23.480632318425901</v>
      </c>
      <c r="D1099" s="408">
        <v>27.470953370207098</v>
      </c>
      <c r="E1099" s="408"/>
      <c r="F1099" s="408"/>
      <c r="G1099" s="408"/>
      <c r="H1099" s="408"/>
      <c r="I1099" s="408">
        <v>45.738857015641798</v>
      </c>
      <c r="J1099" s="408">
        <v>2.2555470733839398</v>
      </c>
      <c r="K1099" s="408"/>
      <c r="L1099" s="408"/>
      <c r="M1099" s="408"/>
      <c r="N1099" s="408"/>
      <c r="O1099" s="411">
        <v>1.05401022234122</v>
      </c>
      <c r="P1099" s="417">
        <v>6.3777606597074996</v>
      </c>
      <c r="Q1099" s="237">
        <v>69.88345626771509</v>
      </c>
      <c r="R1099" s="237">
        <v>0</v>
      </c>
      <c r="S1099" s="237">
        <v>16.787936286961372</v>
      </c>
      <c r="T1099" s="237">
        <v>1.7423800019587126</v>
      </c>
      <c r="U1099" s="237">
        <v>0.37172088443017104</v>
      </c>
      <c r="V1099" s="237">
        <v>2.461704863020699</v>
      </c>
      <c r="W1099" s="237">
        <v>5.8208557517563442</v>
      </c>
      <c r="X1099" s="412">
        <v>2.931945944157591</v>
      </c>
      <c r="Y1099" s="270">
        <v>0.54312841013929969</v>
      </c>
      <c r="Z1099" s="270">
        <v>54.632477901881153</v>
      </c>
      <c r="AA1099" s="270">
        <v>22111.536129349784</v>
      </c>
      <c r="AB1099" s="270">
        <v>237.44854365272872</v>
      </c>
      <c r="AC1099" s="270">
        <v>2.2200360720888201</v>
      </c>
      <c r="AD1099" s="270">
        <v>0.65450539951754738</v>
      </c>
      <c r="AE1099" s="270">
        <v>1.6975974970946468</v>
      </c>
      <c r="AF1099" s="270">
        <v>7.7525759750404113E-2</v>
      </c>
      <c r="AG1099" s="270">
        <v>15.193929242625352</v>
      </c>
      <c r="AH1099" s="270">
        <v>35.804444639320202</v>
      </c>
      <c r="AI1099" s="270">
        <v>4.6517472775644206</v>
      </c>
      <c r="AJ1099" s="270">
        <v>9.7790450300737533</v>
      </c>
      <c r="AK1099" s="270">
        <v>522.42705168891052</v>
      </c>
      <c r="AL1099" s="270">
        <v>22.308290682775432</v>
      </c>
      <c r="AM1099" s="270">
        <v>2.6534106474861541</v>
      </c>
      <c r="AN1099" s="270">
        <v>109.2581885319603</v>
      </c>
      <c r="AO1099" s="270">
        <v>3.2629024853970812</v>
      </c>
      <c r="AP1099" s="270">
        <v>1307.255531533491</v>
      </c>
      <c r="AQ1099" s="270">
        <v>0.94204025031447958</v>
      </c>
      <c r="AR1099" s="270">
        <v>1.4193212468564569</v>
      </c>
      <c r="AS1099" s="270">
        <v>0.16089498821006581</v>
      </c>
      <c r="AT1099" s="270">
        <v>0.76086242865759579</v>
      </c>
      <c r="AU1099" s="270">
        <v>3.2847869154619422</v>
      </c>
      <c r="AV1099" s="270">
        <v>0.12631383364115903</v>
      </c>
      <c r="AW1099" s="270">
        <v>0.30411822247226222</v>
      </c>
      <c r="AX1099" s="270">
        <v>4.0211974815290534E-2</v>
      </c>
      <c r="AY1099" s="270">
        <v>0.24862091362952982</v>
      </c>
      <c r="AZ1099" s="270">
        <v>3.6665935809553275E-2</v>
      </c>
      <c r="BA1099" s="270">
        <v>15.300410436075357</v>
      </c>
      <c r="BB1099" s="270">
        <v>31.295111763514893</v>
      </c>
      <c r="BC1099" s="270">
        <v>34.86247086179479</v>
      </c>
      <c r="BD1099" s="270">
        <v>51.71083803426999</v>
      </c>
      <c r="BE1099" s="270">
        <v>36.831652159106966</v>
      </c>
      <c r="BF1099" s="270">
        <v>160.16104411458326</v>
      </c>
      <c r="BG1099" s="26"/>
    </row>
    <row r="1100" spans="1:59" s="96" customFormat="1" ht="12.75" x14ac:dyDescent="0.2">
      <c r="A1100" s="13">
        <v>1.8</v>
      </c>
      <c r="B1100" s="279">
        <v>940</v>
      </c>
      <c r="C1100" s="408">
        <v>22.666358452154899</v>
      </c>
      <c r="D1100" s="408">
        <v>27.808390620275802</v>
      </c>
      <c r="E1100" s="408"/>
      <c r="F1100" s="408"/>
      <c r="G1100" s="408"/>
      <c r="H1100" s="408"/>
      <c r="I1100" s="408">
        <v>45.951148886827802</v>
      </c>
      <c r="J1100" s="408">
        <v>2.5200918316700398</v>
      </c>
      <c r="K1100" s="408"/>
      <c r="L1100" s="408"/>
      <c r="M1100" s="408"/>
      <c r="N1100" s="408"/>
      <c r="O1100" s="411">
        <v>1.0540102090714001</v>
      </c>
      <c r="P1100" s="417">
        <v>6.6068778106084203</v>
      </c>
      <c r="Q1100" s="237">
        <v>69.953805855482116</v>
      </c>
      <c r="R1100" s="237">
        <v>0</v>
      </c>
      <c r="S1100" s="237">
        <v>16.785715935801207</v>
      </c>
      <c r="T1100" s="237">
        <v>1.6664817391002129</v>
      </c>
      <c r="U1100" s="237">
        <v>0.35548266535481027</v>
      </c>
      <c r="V1100" s="237">
        <v>2.4221878885909387</v>
      </c>
      <c r="W1100" s="237">
        <v>5.7716004146692024</v>
      </c>
      <c r="X1100" s="412">
        <v>3.0447255010015035</v>
      </c>
      <c r="Y1100" s="270">
        <v>0.56254351097514566</v>
      </c>
      <c r="Z1100" s="270">
        <v>56.559563608688748</v>
      </c>
      <c r="AA1100" s="270">
        <v>22898.30443930213</v>
      </c>
      <c r="AB1100" s="270">
        <v>245.88598726886676</v>
      </c>
      <c r="AC1100" s="270">
        <v>2.2861417118166556</v>
      </c>
      <c r="AD1100" s="270">
        <v>0.67551656177314789</v>
      </c>
      <c r="AE1100" s="270">
        <v>1.7047295813673817</v>
      </c>
      <c r="AF1100" s="270">
        <v>7.7817351625451323E-2</v>
      </c>
      <c r="AG1100" s="270">
        <v>15.684604645345349</v>
      </c>
      <c r="AH1100" s="270">
        <v>36.798861367528168</v>
      </c>
      <c r="AI1100" s="270">
        <v>4.7571855682344584</v>
      </c>
      <c r="AJ1100" s="270">
        <v>10.094968795526977</v>
      </c>
      <c r="AK1100" s="270">
        <v>539.49682520214674</v>
      </c>
      <c r="AL1100" s="270">
        <v>22.758697098761093</v>
      </c>
      <c r="AM1100" s="270">
        <v>2.6651497371570216</v>
      </c>
      <c r="AN1100" s="270">
        <v>110.54013510590174</v>
      </c>
      <c r="AO1100" s="270">
        <v>3.3011044262134264</v>
      </c>
      <c r="AP1100" s="270">
        <v>1307.5172032766056</v>
      </c>
      <c r="AQ1100" s="270">
        <v>0.94544795496689682</v>
      </c>
      <c r="AR1100" s="270">
        <v>1.417355891323429</v>
      </c>
      <c r="AS1100" s="270">
        <v>0.16048323928351835</v>
      </c>
      <c r="AT1100" s="270">
        <v>0.75842079036424015</v>
      </c>
      <c r="AU1100" s="270">
        <v>3.2734012142774618</v>
      </c>
      <c r="AV1100" s="270">
        <v>0.12586465522125082</v>
      </c>
      <c r="AW1100" s="270">
        <v>0.30297729827245529</v>
      </c>
      <c r="AX1100" s="270">
        <v>4.0056867809448636E-2</v>
      </c>
      <c r="AY1100" s="270">
        <v>0.24764900177572619</v>
      </c>
      <c r="AZ1100" s="270">
        <v>3.6521793095056758E-2</v>
      </c>
      <c r="BA1100" s="270">
        <v>15.241345022308481</v>
      </c>
      <c r="BB1100" s="270">
        <v>31.273062610634799</v>
      </c>
      <c r="BC1100" s="270">
        <v>34.654680551335019</v>
      </c>
      <c r="BD1100" s="270">
        <v>51.854263129014861</v>
      </c>
      <c r="BE1100" s="270">
        <v>36.683599640755574</v>
      </c>
      <c r="BF1100" s="270">
        <v>159.95928502266997</v>
      </c>
      <c r="BG1100" s="26"/>
    </row>
    <row r="1101" spans="1:59" s="96" customFormat="1" ht="12.75" x14ac:dyDescent="0.2">
      <c r="A1101" s="13">
        <v>1.85</v>
      </c>
      <c r="B1101" s="279">
        <v>940</v>
      </c>
      <c r="C1101" s="408">
        <v>21.949766620054099</v>
      </c>
      <c r="D1101" s="408">
        <v>28.064801665734102</v>
      </c>
      <c r="E1101" s="408"/>
      <c r="F1101" s="408"/>
      <c r="G1101" s="408"/>
      <c r="H1101" s="408"/>
      <c r="I1101" s="408">
        <v>46.166079728498602</v>
      </c>
      <c r="J1101" s="408">
        <v>2.7653417712952799</v>
      </c>
      <c r="K1101" s="408"/>
      <c r="L1101" s="408"/>
      <c r="M1101" s="408"/>
      <c r="N1101" s="408"/>
      <c r="O1101" s="411">
        <v>1.05401021441783</v>
      </c>
      <c r="P1101" s="417">
        <v>6.8225715815835004</v>
      </c>
      <c r="Q1101" s="237">
        <v>70.018759524793396</v>
      </c>
      <c r="R1101" s="237">
        <v>0</v>
      </c>
      <c r="S1101" s="237">
        <v>16.76857020962904</v>
      </c>
      <c r="T1101" s="237">
        <v>1.6128628067423871</v>
      </c>
      <c r="U1101" s="237">
        <v>0.33704548052850447</v>
      </c>
      <c r="V1101" s="237">
        <v>2.3696082192189394</v>
      </c>
      <c r="W1101" s="237">
        <v>5.7417492621207966</v>
      </c>
      <c r="X1101" s="412">
        <v>3.1514044969669537</v>
      </c>
      <c r="Y1101" s="270">
        <v>0.58081780724492715</v>
      </c>
      <c r="Z1101" s="270">
        <v>58.372551609007701</v>
      </c>
      <c r="AA1101" s="270">
        <v>23638.634734339539</v>
      </c>
      <c r="AB1101" s="270">
        <v>253.82597371074249</v>
      </c>
      <c r="AC1101" s="270">
        <v>2.3480314670451654</v>
      </c>
      <c r="AD1101" s="270">
        <v>0.69517351946250761</v>
      </c>
      <c r="AE1101" s="270">
        <v>1.7110482732991315</v>
      </c>
      <c r="AF1101" s="270">
        <v>7.8075366706812477E-2</v>
      </c>
      <c r="AG1101" s="270">
        <v>16.143635646644242</v>
      </c>
      <c r="AH1101" s="270">
        <v>37.721024102637564</v>
      </c>
      <c r="AI1101" s="270">
        <v>4.8540834741202898</v>
      </c>
      <c r="AJ1101" s="270">
        <v>10.390370990539664</v>
      </c>
      <c r="AK1101" s="270">
        <v>555.48681743039992</v>
      </c>
      <c r="AL1101" s="270">
        <v>23.169358639855986</v>
      </c>
      <c r="AM1101" s="270">
        <v>2.6747336118378775</v>
      </c>
      <c r="AN1101" s="270">
        <v>111.67327454616115</v>
      </c>
      <c r="AO1101" s="270">
        <v>3.3352487901644157</v>
      </c>
      <c r="AP1101" s="270">
        <v>1307.5988140919771</v>
      </c>
      <c r="AQ1101" s="270">
        <v>0.9481950584137927</v>
      </c>
      <c r="AR1101" s="270">
        <v>1.4149763748942341</v>
      </c>
      <c r="AS1101" s="270">
        <v>0.16004223965976411</v>
      </c>
      <c r="AT1101" s="270">
        <v>0.75588600482088608</v>
      </c>
      <c r="AU1101" s="270">
        <v>3.2616873339679775</v>
      </c>
      <c r="AV1101" s="270">
        <v>0.12540383269585062</v>
      </c>
      <c r="AW1101" s="270">
        <v>0.30181317098637722</v>
      </c>
      <c r="AX1101" s="270">
        <v>3.9899001960352599E-2</v>
      </c>
      <c r="AY1101" s="270">
        <v>0.24666079662832591</v>
      </c>
      <c r="AZ1101" s="270">
        <v>3.6375264558363013E-2</v>
      </c>
      <c r="BA1101" s="270">
        <v>15.181169680102983</v>
      </c>
      <c r="BB1101" s="270">
        <v>31.254445788011825</v>
      </c>
      <c r="BC1101" s="270">
        <v>34.503159378839065</v>
      </c>
      <c r="BD1101" s="270">
        <v>51.987726011100904</v>
      </c>
      <c r="BE1101" s="270">
        <v>36.559329034684346</v>
      </c>
      <c r="BF1101" s="270">
        <v>159.73848459512735</v>
      </c>
      <c r="BG1101" s="26"/>
    </row>
    <row r="1102" spans="1:59" s="96" customFormat="1" ht="12.75" x14ac:dyDescent="0.2">
      <c r="A1102" s="13">
        <v>1.9</v>
      </c>
      <c r="B1102" s="279">
        <v>940</v>
      </c>
      <c r="C1102" s="408">
        <v>21.254671359935099</v>
      </c>
      <c r="D1102" s="408">
        <v>28.389451795489599</v>
      </c>
      <c r="E1102" s="408"/>
      <c r="F1102" s="408"/>
      <c r="G1102" s="408"/>
      <c r="H1102" s="408"/>
      <c r="I1102" s="408">
        <v>46.3084842658578</v>
      </c>
      <c r="J1102" s="408">
        <v>2.9933823656452301</v>
      </c>
      <c r="K1102" s="408"/>
      <c r="L1102" s="408"/>
      <c r="M1102" s="408"/>
      <c r="N1102" s="408"/>
      <c r="O1102" s="411">
        <v>1.0540102130723299</v>
      </c>
      <c r="P1102" s="417">
        <v>7.0456914019494903</v>
      </c>
      <c r="Q1102" s="237">
        <v>70.052236392222738</v>
      </c>
      <c r="R1102" s="237">
        <v>0</v>
      </c>
      <c r="S1102" s="237">
        <v>16.750502329661717</v>
      </c>
      <c r="T1102" s="237">
        <v>1.5890812999512842</v>
      </c>
      <c r="U1102" s="237">
        <v>0.32736152372846944</v>
      </c>
      <c r="V1102" s="237">
        <v>2.3495419858869706</v>
      </c>
      <c r="W1102" s="237">
        <v>5.6689991947528124</v>
      </c>
      <c r="X1102" s="412">
        <v>3.2622772737959957</v>
      </c>
      <c r="Y1102" s="270">
        <v>0.59970984673760286</v>
      </c>
      <c r="Z1102" s="270">
        <v>60.243777015093293</v>
      </c>
      <c r="AA1102" s="270">
        <v>24403.736840594374</v>
      </c>
      <c r="AB1102" s="270">
        <v>262.02831530275387</v>
      </c>
      <c r="AC1102" s="270">
        <v>2.4106319751844301</v>
      </c>
      <c r="AD1102" s="270">
        <v>0.71533988310452679</v>
      </c>
      <c r="AE1102" s="270">
        <v>1.7172414414651511</v>
      </c>
      <c r="AF1102" s="270">
        <v>7.8328471715669951E-2</v>
      </c>
      <c r="AG1102" s="270">
        <v>16.615121657633001</v>
      </c>
      <c r="AH1102" s="270">
        <v>38.661952867137067</v>
      </c>
      <c r="AI1102" s="270">
        <v>4.9520956672359171</v>
      </c>
      <c r="AJ1102" s="270">
        <v>10.69411544236945</v>
      </c>
      <c r="AK1102" s="270">
        <v>571.90046640572052</v>
      </c>
      <c r="AL1102" s="270">
        <v>23.586135630230224</v>
      </c>
      <c r="AM1102" s="270">
        <v>2.6862117696508996</v>
      </c>
      <c r="AN1102" s="270">
        <v>112.84820506896202</v>
      </c>
      <c r="AO1102" s="270">
        <v>3.3698333558184426</v>
      </c>
      <c r="AP1102" s="270">
        <v>1308.052733762647</v>
      </c>
      <c r="AQ1102" s="270">
        <v>0.95158058545869173</v>
      </c>
      <c r="AR1102" s="270">
        <v>1.4142553876719151</v>
      </c>
      <c r="AS1102" s="270">
        <v>0.15980881302464875</v>
      </c>
      <c r="AT1102" s="270">
        <v>0.75439065740851685</v>
      </c>
      <c r="AU1102" s="270">
        <v>3.254569961763691</v>
      </c>
      <c r="AV1102" s="270">
        <v>0.12512128641012674</v>
      </c>
      <c r="AW1102" s="270">
        <v>0.30108689612519651</v>
      </c>
      <c r="AX1102" s="270">
        <v>3.9799727779134889E-2</v>
      </c>
      <c r="AY1102" s="270">
        <v>0.24603734215446876</v>
      </c>
      <c r="AZ1102" s="270">
        <v>3.628274780391471E-2</v>
      </c>
      <c r="BA1102" s="270">
        <v>15.143427383177169</v>
      </c>
      <c r="BB1102" s="270">
        <v>31.240371985780762</v>
      </c>
      <c r="BC1102" s="270">
        <v>34.305319390641664</v>
      </c>
      <c r="BD1102" s="270">
        <v>52.112770097722652</v>
      </c>
      <c r="BE1102" s="270">
        <v>36.436383874979619</v>
      </c>
      <c r="BF1102" s="270">
        <v>159.6419349772091</v>
      </c>
      <c r="BG1102" s="26"/>
    </row>
    <row r="1103" spans="1:59" s="96" customFormat="1" ht="12.75" x14ac:dyDescent="0.2">
      <c r="A1103" s="13">
        <v>1.95</v>
      </c>
      <c r="B1103" s="279">
        <v>940</v>
      </c>
      <c r="C1103" s="408">
        <v>20.6037890645832</v>
      </c>
      <c r="D1103" s="408">
        <v>28.733862709616201</v>
      </c>
      <c r="E1103" s="408"/>
      <c r="F1103" s="408"/>
      <c r="G1103" s="408"/>
      <c r="H1103" s="408"/>
      <c r="I1103" s="408">
        <v>46.413455164968298</v>
      </c>
      <c r="J1103" s="408">
        <v>3.1948828418646502</v>
      </c>
      <c r="K1103" s="408"/>
      <c r="L1103" s="408"/>
      <c r="M1103" s="408"/>
      <c r="N1103" s="408"/>
      <c r="O1103" s="411">
        <v>1.05401021896775</v>
      </c>
      <c r="P1103" s="417">
        <v>7.2682678845363098</v>
      </c>
      <c r="Q1103" s="237">
        <v>70.084812050745626</v>
      </c>
      <c r="R1103" s="237">
        <v>0</v>
      </c>
      <c r="S1103" s="237">
        <v>16.719500750321405</v>
      </c>
      <c r="T1103" s="237">
        <v>1.5811506134606375</v>
      </c>
      <c r="U1103" s="237">
        <v>0.32336349313860691</v>
      </c>
      <c r="V1103" s="237">
        <v>2.3492940062785057</v>
      </c>
      <c r="W1103" s="237">
        <v>5.5684672845576193</v>
      </c>
      <c r="X1103" s="412">
        <v>3.3734118014975953</v>
      </c>
      <c r="Y1103" s="270">
        <v>0.6185463819674748</v>
      </c>
      <c r="Z1103" s="270">
        <v>62.106971592970169</v>
      </c>
      <c r="AA1103" s="270">
        <v>25166.332534700017</v>
      </c>
      <c r="AB1103" s="270">
        <v>270.20153264740065</v>
      </c>
      <c r="AC1103" s="270">
        <v>2.4719459246320055</v>
      </c>
      <c r="AD1103" s="270">
        <v>0.73529419362733961</v>
      </c>
      <c r="AE1103" s="270">
        <v>1.7230892150221027</v>
      </c>
      <c r="AF1103" s="270">
        <v>7.8567400471562673E-2</v>
      </c>
      <c r="AG1103" s="270">
        <v>17.082034666582871</v>
      </c>
      <c r="AH1103" s="270">
        <v>39.586434075511107</v>
      </c>
      <c r="AI1103" s="270">
        <v>5.0474607413873436</v>
      </c>
      <c r="AJ1103" s="270">
        <v>10.995102340060946</v>
      </c>
      <c r="AK1103" s="270">
        <v>588.15475866033125</v>
      </c>
      <c r="AL1103" s="270">
        <v>23.991387735900521</v>
      </c>
      <c r="AM1103" s="270">
        <v>2.6979087185816786</v>
      </c>
      <c r="AN1103" s="270">
        <v>113.99238420420112</v>
      </c>
      <c r="AO1103" s="270">
        <v>3.4031154335799547</v>
      </c>
      <c r="AP1103" s="270">
        <v>1308.6291086908209</v>
      </c>
      <c r="AQ1103" s="270">
        <v>0.95505314568430122</v>
      </c>
      <c r="AR1103" s="270">
        <v>1.4142415503835439</v>
      </c>
      <c r="AS1103" s="270">
        <v>0.15967165546092232</v>
      </c>
      <c r="AT1103" s="270">
        <v>0.75339590788734212</v>
      </c>
      <c r="AU1103" s="270">
        <v>3.2496959640327203</v>
      </c>
      <c r="AV1103" s="270">
        <v>0.1249261373813024</v>
      </c>
      <c r="AW1103" s="270">
        <v>0.30057725844115085</v>
      </c>
      <c r="AX1103" s="270">
        <v>3.9729578409607481E-2</v>
      </c>
      <c r="AY1103" s="270">
        <v>0.24559558551934368</v>
      </c>
      <c r="AZ1103" s="270">
        <v>3.6217157245540851E-2</v>
      </c>
      <c r="BA1103" s="270">
        <v>15.116830745891892</v>
      </c>
      <c r="BB1103" s="270">
        <v>31.226592838406628</v>
      </c>
      <c r="BC1103" s="270">
        <v>34.093604968377555</v>
      </c>
      <c r="BD1103" s="270">
        <v>52.223982961082392</v>
      </c>
      <c r="BE1103" s="270">
        <v>36.317213964038054</v>
      </c>
      <c r="BF1103" s="270">
        <v>159.59600878564646</v>
      </c>
      <c r="BG1103" s="26"/>
    </row>
    <row r="1104" spans="1:59" s="96" customFormat="1" ht="12.75" x14ac:dyDescent="0.2">
      <c r="A1104" s="13">
        <v>2</v>
      </c>
      <c r="B1104" s="279">
        <v>940</v>
      </c>
      <c r="C1104" s="408">
        <v>19.878536749036499</v>
      </c>
      <c r="D1104" s="408">
        <v>29.096831406863998</v>
      </c>
      <c r="E1104" s="408"/>
      <c r="F1104" s="408"/>
      <c r="G1104" s="408"/>
      <c r="H1104" s="408"/>
      <c r="I1104" s="408">
        <v>46.552837437498198</v>
      </c>
      <c r="J1104" s="408">
        <v>3.4177841894522998</v>
      </c>
      <c r="K1104" s="408"/>
      <c r="L1104" s="408"/>
      <c r="M1104" s="408"/>
      <c r="N1104" s="408"/>
      <c r="O1104" s="411">
        <v>1.05401021714904</v>
      </c>
      <c r="P1104" s="417">
        <v>7.5334449675497703</v>
      </c>
      <c r="Q1104" s="237">
        <v>70.156416384045755</v>
      </c>
      <c r="R1104" s="237">
        <v>0</v>
      </c>
      <c r="S1104" s="237">
        <v>16.701740518762424</v>
      </c>
      <c r="T1104" s="237">
        <v>1.5222678192030625</v>
      </c>
      <c r="U1104" s="237">
        <v>0.30899696205599714</v>
      </c>
      <c r="V1104" s="237">
        <v>2.3304051875259959</v>
      </c>
      <c r="W1104" s="237">
        <v>5.4736580602395586</v>
      </c>
      <c r="X1104" s="412">
        <v>3.5065150681672175</v>
      </c>
      <c r="Y1104" s="270">
        <v>0.64098121736110203</v>
      </c>
      <c r="Z1104" s="270">
        <v>64.324265464052303</v>
      </c>
      <c r="AA1104" s="270">
        <v>26074.296176490294</v>
      </c>
      <c r="AB1104" s="270">
        <v>279.93246193078693</v>
      </c>
      <c r="AC1104" s="270">
        <v>2.5442629799377787</v>
      </c>
      <c r="AD1104" s="270">
        <v>0.75888623611178851</v>
      </c>
      <c r="AE1104" s="270">
        <v>1.7296453679962698</v>
      </c>
      <c r="AF1104" s="270">
        <v>7.8834890890579309E-2</v>
      </c>
      <c r="AG1104" s="270">
        <v>17.634171119818834</v>
      </c>
      <c r="AH1104" s="270">
        <v>40.669141043788791</v>
      </c>
      <c r="AI1104" s="270">
        <v>5.157981520961207</v>
      </c>
      <c r="AJ1104" s="270">
        <v>11.350949306814389</v>
      </c>
      <c r="AK1104" s="270">
        <v>607.39688944703585</v>
      </c>
      <c r="AL1104" s="270">
        <v>24.457784067888458</v>
      </c>
      <c r="AM1104" s="270">
        <v>2.710294221196456</v>
      </c>
      <c r="AN1104" s="270">
        <v>115.27470653422802</v>
      </c>
      <c r="AO1104" s="270">
        <v>3.4406399652621187</v>
      </c>
      <c r="AP1104" s="270">
        <v>1309.1381570870228</v>
      </c>
      <c r="AQ1104" s="270">
        <v>0.95869326796535004</v>
      </c>
      <c r="AR1104" s="270">
        <v>1.413678397072953</v>
      </c>
      <c r="AS1104" s="270">
        <v>0.1594531400576554</v>
      </c>
      <c r="AT1104" s="270">
        <v>0.75196702196000742</v>
      </c>
      <c r="AU1104" s="270">
        <v>3.2428628815960843</v>
      </c>
      <c r="AV1104" s="270">
        <v>0.12465451029051725</v>
      </c>
      <c r="AW1104" s="270">
        <v>0.29987740762074805</v>
      </c>
      <c r="AX1104" s="270">
        <v>3.9633830702935149E-2</v>
      </c>
      <c r="AY1104" s="270">
        <v>0.24499413196679176</v>
      </c>
      <c r="AZ1104" s="270">
        <v>3.6127913683769296E-2</v>
      </c>
      <c r="BA1104" s="270">
        <v>15.080463941903604</v>
      </c>
      <c r="BB1104" s="270">
        <v>31.20844172511708</v>
      </c>
      <c r="BC1104" s="270">
        <v>33.873944244291039</v>
      </c>
      <c r="BD1104" s="270">
        <v>52.347492471759793</v>
      </c>
      <c r="BE1104" s="270">
        <v>36.184251620288322</v>
      </c>
      <c r="BF1104" s="270">
        <v>159.50145004585281</v>
      </c>
      <c r="BG1104" s="26"/>
    </row>
    <row r="1105" spans="1:59" s="96" customFormat="1" ht="12.75" x14ac:dyDescent="0.2">
      <c r="A1105" s="13">
        <v>2.0499999999999998</v>
      </c>
      <c r="B1105" s="279">
        <v>940</v>
      </c>
      <c r="C1105" s="408">
        <v>19.116097581903201</v>
      </c>
      <c r="D1105" s="408">
        <v>29.4690807010669</v>
      </c>
      <c r="E1105" s="408"/>
      <c r="F1105" s="408"/>
      <c r="G1105" s="408"/>
      <c r="H1105" s="408"/>
      <c r="I1105" s="408">
        <v>46.709425484362598</v>
      </c>
      <c r="J1105" s="408">
        <v>3.6513860096987698</v>
      </c>
      <c r="K1105" s="408"/>
      <c r="L1105" s="408"/>
      <c r="M1105" s="408"/>
      <c r="N1105" s="408"/>
      <c r="O1105" s="411">
        <v>1.0540102229685</v>
      </c>
      <c r="P1105" s="417">
        <v>7.8339131659023904</v>
      </c>
      <c r="Q1105" s="237">
        <v>70.253300394606512</v>
      </c>
      <c r="R1105" s="237">
        <v>0</v>
      </c>
      <c r="S1105" s="237">
        <v>16.690563424450509</v>
      </c>
      <c r="T1105" s="237">
        <v>1.4320200715696707</v>
      </c>
      <c r="U1105" s="237">
        <v>0.28813458771715461</v>
      </c>
      <c r="V1105" s="237">
        <v>2.3001676538669935</v>
      </c>
      <c r="W1105" s="237">
        <v>5.3775551761357301</v>
      </c>
      <c r="X1105" s="412">
        <v>3.6582586916534354</v>
      </c>
      <c r="Y1105" s="270">
        <v>0.66639149430358557</v>
      </c>
      <c r="Z1105" s="270">
        <v>66.832907648467341</v>
      </c>
      <c r="AA1105" s="270">
        <v>27102.273741871104</v>
      </c>
      <c r="AB1105" s="270">
        <v>290.94857813366389</v>
      </c>
      <c r="AC1105" s="270">
        <v>2.625098392154054</v>
      </c>
      <c r="AD1105" s="270">
        <v>0.78537936206738213</v>
      </c>
      <c r="AE1105" s="270">
        <v>1.7365885638818246</v>
      </c>
      <c r="AF1105" s="270">
        <v>7.9117858418454853E-2</v>
      </c>
      <c r="AG1105" s="270">
        <v>18.254439359966629</v>
      </c>
      <c r="AH1105" s="270">
        <v>41.872678809212218</v>
      </c>
      <c r="AI1105" s="270">
        <v>5.2794345409555445</v>
      </c>
      <c r="AJ1105" s="270">
        <v>11.750687599449266</v>
      </c>
      <c r="AK1105" s="270">
        <v>629.03476909528536</v>
      </c>
      <c r="AL1105" s="270">
        <v>24.967173789491945</v>
      </c>
      <c r="AM1105" s="270">
        <v>2.7230899300419185</v>
      </c>
      <c r="AN1105" s="270">
        <v>116.64496290015327</v>
      </c>
      <c r="AO1105" s="270">
        <v>3.4808335717820298</v>
      </c>
      <c r="AP1105" s="270">
        <v>1309.6136530999618</v>
      </c>
      <c r="AQ1105" s="270">
        <v>0.96243287841008063</v>
      </c>
      <c r="AR1105" s="270">
        <v>1.4128414162130547</v>
      </c>
      <c r="AS1105" s="270">
        <v>0.15919456813533212</v>
      </c>
      <c r="AT1105" s="270">
        <v>0.75032618270953089</v>
      </c>
      <c r="AU1105" s="270">
        <v>3.2350766744665016</v>
      </c>
      <c r="AV1105" s="270">
        <v>0.1243457214190342</v>
      </c>
      <c r="AW1105" s="270">
        <v>0.29908537707423288</v>
      </c>
      <c r="AX1105" s="270">
        <v>3.9525695370434787E-2</v>
      </c>
      <c r="AY1105" s="270">
        <v>0.24431544922555495</v>
      </c>
      <c r="AZ1105" s="270">
        <v>3.6027234373221001E-2</v>
      </c>
      <c r="BA1105" s="270">
        <v>15.039368415503901</v>
      </c>
      <c r="BB1105" s="270">
        <v>31.188122479175423</v>
      </c>
      <c r="BC1105" s="270">
        <v>33.6518927371052</v>
      </c>
      <c r="BD1105" s="270">
        <v>52.477528148328034</v>
      </c>
      <c r="BE1105" s="270">
        <v>36.045031461663193</v>
      </c>
      <c r="BF1105" s="270">
        <v>159.38271359593983</v>
      </c>
      <c r="BG1105" s="26"/>
    </row>
    <row r="1106" spans="1:59" s="96" customFormat="1" ht="12.75" x14ac:dyDescent="0.2">
      <c r="A1106" s="13">
        <v>2.1</v>
      </c>
      <c r="B1106" s="279">
        <v>940</v>
      </c>
      <c r="C1106" s="408">
        <v>18.3536591664759</v>
      </c>
      <c r="D1106" s="408">
        <v>29.841328972827299</v>
      </c>
      <c r="E1106" s="408"/>
      <c r="F1106" s="408"/>
      <c r="G1106" s="408"/>
      <c r="H1106" s="408"/>
      <c r="I1106" s="408">
        <v>46.866013873130001</v>
      </c>
      <c r="J1106" s="408">
        <v>3.8849877745166501</v>
      </c>
      <c r="K1106" s="408"/>
      <c r="L1106" s="408"/>
      <c r="M1106" s="408"/>
      <c r="N1106" s="408"/>
      <c r="O1106" s="411">
        <v>1.0540102130501601</v>
      </c>
      <c r="P1106" s="417">
        <v>8.1593459331183205</v>
      </c>
      <c r="Q1106" s="237">
        <v>70.358948981823886</v>
      </c>
      <c r="R1106" s="237">
        <v>0</v>
      </c>
      <c r="S1106" s="237">
        <v>16.678376111184498</v>
      </c>
      <c r="T1106" s="237">
        <v>1.3336080564551724</v>
      </c>
      <c r="U1106" s="237">
        <v>0.26538487638992631</v>
      </c>
      <c r="V1106" s="237">
        <v>2.2671944386740872</v>
      </c>
      <c r="W1106" s="237">
        <v>5.2727583778171994</v>
      </c>
      <c r="X1106" s="412">
        <v>3.8237291576552397</v>
      </c>
      <c r="Y1106" s="270">
        <v>0.69389957496256671</v>
      </c>
      <c r="Z1106" s="270">
        <v>69.545161800183322</v>
      </c>
      <c r="AA1106" s="270">
        <v>28214.632859000692</v>
      </c>
      <c r="AB1106" s="270">
        <v>302.86722913399939</v>
      </c>
      <c r="AC1106" s="270">
        <v>2.7112388242257097</v>
      </c>
      <c r="AD1106" s="270">
        <v>0.81378915070391622</v>
      </c>
      <c r="AE1106" s="270">
        <v>1.7435877437358447</v>
      </c>
      <c r="AF1106" s="270">
        <v>7.9402865376556386E-2</v>
      </c>
      <c r="AG1106" s="270">
        <v>18.919932607335877</v>
      </c>
      <c r="AH1106" s="270">
        <v>43.14962112942451</v>
      </c>
      <c r="AI1106" s="270">
        <v>5.4067449737116631</v>
      </c>
      <c r="AJ1106" s="270">
        <v>12.179607742086212</v>
      </c>
      <c r="AK1106" s="270">
        <v>652.27122762880049</v>
      </c>
      <c r="AL1106" s="270">
        <v>25.498232701363627</v>
      </c>
      <c r="AM1106" s="270">
        <v>2.7360070043580174</v>
      </c>
      <c r="AN1106" s="270">
        <v>118.04818565521431</v>
      </c>
      <c r="AO1106" s="270">
        <v>3.5219773242339865</v>
      </c>
      <c r="AP1106" s="270">
        <v>1310.0895046874009</v>
      </c>
      <c r="AQ1106" s="270">
        <v>0.96620176865834195</v>
      </c>
      <c r="AR1106" s="270">
        <v>1.4120054150335135</v>
      </c>
      <c r="AS1106" s="270">
        <v>0.15893683230705319</v>
      </c>
      <c r="AT1106" s="270">
        <v>0.74869248335072069</v>
      </c>
      <c r="AU1106" s="270">
        <v>3.2273277446514843</v>
      </c>
      <c r="AV1106" s="270">
        <v>0.12403845772387476</v>
      </c>
      <c r="AW1106" s="270">
        <v>0.29829751717995295</v>
      </c>
      <c r="AX1106" s="270">
        <v>3.9418148215761367E-2</v>
      </c>
      <c r="AY1106" s="270">
        <v>0.24364051452988963</v>
      </c>
      <c r="AZ1106" s="270">
        <v>3.5927114381010615E-2</v>
      </c>
      <c r="BA1106" s="270">
        <v>14.998496149945973</v>
      </c>
      <c r="BB1106" s="270">
        <v>31.16782969049687</v>
      </c>
      <c r="BC1106" s="270">
        <v>33.43273412132352</v>
      </c>
      <c r="BD1106" s="270">
        <v>52.608211429893956</v>
      </c>
      <c r="BE1106" s="270">
        <v>35.906878701264816</v>
      </c>
      <c r="BF1106" s="270">
        <v>159.26415309981238</v>
      </c>
      <c r="BG1106" s="26"/>
    </row>
    <row r="1107" spans="1:59" s="96" customFormat="1" ht="12.75" x14ac:dyDescent="0.2">
      <c r="A1107" s="13">
        <v>2.15</v>
      </c>
      <c r="B1107" s="279">
        <v>940</v>
      </c>
      <c r="C1107" s="408">
        <v>17.7639254448233</v>
      </c>
      <c r="D1107" s="408">
        <v>30.171976574804798</v>
      </c>
      <c r="E1107" s="408"/>
      <c r="F1107" s="408"/>
      <c r="G1107" s="408"/>
      <c r="H1107" s="408"/>
      <c r="I1107" s="408">
        <v>46.950422615613697</v>
      </c>
      <c r="J1107" s="408">
        <v>4.0596651586438002</v>
      </c>
      <c r="K1107" s="408"/>
      <c r="L1107" s="408"/>
      <c r="M1107" s="408"/>
      <c r="N1107" s="408"/>
      <c r="O1107" s="411">
        <v>1.0540102061143799</v>
      </c>
      <c r="P1107" s="417">
        <v>8.4302231681506594</v>
      </c>
      <c r="Q1107" s="237">
        <v>70.406098471906787</v>
      </c>
      <c r="R1107" s="237">
        <v>0</v>
      </c>
      <c r="S1107" s="237">
        <v>16.621506589739926</v>
      </c>
      <c r="T1107" s="237">
        <v>1.3383008749932204</v>
      </c>
      <c r="U1107" s="237">
        <v>0.26442687042380508</v>
      </c>
      <c r="V1107" s="237">
        <v>2.2792600099907507</v>
      </c>
      <c r="W1107" s="237">
        <v>5.1280495871205565</v>
      </c>
      <c r="X1107" s="412">
        <v>3.9623575958249591</v>
      </c>
      <c r="Y1107" s="270">
        <v>0.71678134018801065</v>
      </c>
      <c r="Z1107" s="270">
        <v>71.797337608423021</v>
      </c>
      <c r="AA1107" s="270">
        <v>29139.512053610717</v>
      </c>
      <c r="AB1107" s="270">
        <v>312.77357744796291</v>
      </c>
      <c r="AC1107" s="270">
        <v>2.7813053691009859</v>
      </c>
      <c r="AD1107" s="270">
        <v>0.83719368994764731</v>
      </c>
      <c r="AE1107" s="270">
        <v>1.7490512855291565</v>
      </c>
      <c r="AF1107" s="270">
        <v>7.9625402924663094E-2</v>
      </c>
      <c r="AG1107" s="270">
        <v>19.468763204065333</v>
      </c>
      <c r="AH1107" s="270">
        <v>44.192813447313789</v>
      </c>
      <c r="AI1107" s="270">
        <v>5.5096161106862649</v>
      </c>
      <c r="AJ1107" s="270">
        <v>12.533618793872979</v>
      </c>
      <c r="AK1107" s="270">
        <v>671.43346814076028</v>
      </c>
      <c r="AL1107" s="270">
        <v>25.927402457169791</v>
      </c>
      <c r="AM1107" s="270">
        <v>2.7473082649100014</v>
      </c>
      <c r="AN1107" s="270">
        <v>119.18985389397702</v>
      </c>
      <c r="AO1107" s="270">
        <v>3.5549509608810701</v>
      </c>
      <c r="AP1107" s="270">
        <v>1310.6661583611362</v>
      </c>
      <c r="AQ1107" s="270">
        <v>0.9695425118438078</v>
      </c>
      <c r="AR1107" s="270">
        <v>1.4122336503781587</v>
      </c>
      <c r="AS1107" s="270">
        <v>0.1588433981415881</v>
      </c>
      <c r="AT1107" s="270">
        <v>0.74795091191133145</v>
      </c>
      <c r="AU1107" s="270">
        <v>3.2236295264132497</v>
      </c>
      <c r="AV1107" s="270">
        <v>0.12388965195387597</v>
      </c>
      <c r="AW1107" s="270">
        <v>0.29790548700953928</v>
      </c>
      <c r="AX1107" s="270">
        <v>3.9363991242255661E-2</v>
      </c>
      <c r="AY1107" s="270">
        <v>0.24329901765851969</v>
      </c>
      <c r="AZ1107" s="270">
        <v>3.5876402100550882E-2</v>
      </c>
      <c r="BA1107" s="270">
        <v>14.978001341065548</v>
      </c>
      <c r="BB1107" s="270">
        <v>31.154183292824847</v>
      </c>
      <c r="BC1107" s="270">
        <v>33.237583237421944</v>
      </c>
      <c r="BD1107" s="270">
        <v>52.70656068749593</v>
      </c>
      <c r="BE1107" s="270">
        <v>35.798796956019224</v>
      </c>
      <c r="BF1107" s="270">
        <v>159.23688320564364</v>
      </c>
      <c r="BG1107" s="26"/>
    </row>
    <row r="1108" spans="1:59" s="96" customFormat="1" ht="12.75" x14ac:dyDescent="0.2">
      <c r="A1108" s="13">
        <v>2.2000000000000002</v>
      </c>
      <c r="B1108" s="279">
        <v>940</v>
      </c>
      <c r="C1108" s="408">
        <v>17.1183203921101</v>
      </c>
      <c r="D1108" s="408">
        <v>30.5250360778066</v>
      </c>
      <c r="E1108" s="408"/>
      <c r="F1108" s="408"/>
      <c r="G1108" s="408"/>
      <c r="H1108" s="408"/>
      <c r="I1108" s="408">
        <v>47.050949098176403</v>
      </c>
      <c r="J1108" s="408">
        <v>4.25168422479467</v>
      </c>
      <c r="K1108" s="408"/>
      <c r="L1108" s="408"/>
      <c r="M1108" s="408"/>
      <c r="N1108" s="408"/>
      <c r="O1108" s="411">
        <v>1.0540102071122499</v>
      </c>
      <c r="P1108" s="417">
        <v>8.7481632534929794</v>
      </c>
      <c r="Q1108" s="237">
        <v>70.479790954750015</v>
      </c>
      <c r="R1108" s="237">
        <v>0</v>
      </c>
      <c r="S1108" s="237">
        <v>16.578875742971164</v>
      </c>
      <c r="T1108" s="237">
        <v>1.3025264010037552</v>
      </c>
      <c r="U1108" s="237">
        <v>0.25509089034844473</v>
      </c>
      <c r="V1108" s="237">
        <v>2.2782667673434083</v>
      </c>
      <c r="W1108" s="237">
        <v>4.9793279784164417</v>
      </c>
      <c r="X1108" s="412">
        <v>4.1261212651667796</v>
      </c>
      <c r="Y1108" s="270">
        <v>0.74362699971370805</v>
      </c>
      <c r="Z1108" s="270">
        <v>74.436642469324028</v>
      </c>
      <c r="AA1108" s="270">
        <v>30224.168621717832</v>
      </c>
      <c r="AB1108" s="270">
        <v>324.39003415543522</v>
      </c>
      <c r="AC1108" s="270">
        <v>2.8624021283915537</v>
      </c>
      <c r="AD1108" s="270">
        <v>0.86441335111644912</v>
      </c>
      <c r="AE1108" s="270">
        <v>1.7550693450874748</v>
      </c>
      <c r="AF1108" s="270">
        <v>7.9870301152028464E-2</v>
      </c>
      <c r="AG1108" s="270">
        <v>20.107319360265997</v>
      </c>
      <c r="AH1108" s="270">
        <v>45.393997724596453</v>
      </c>
      <c r="AI1108" s="270">
        <v>5.626779763348134</v>
      </c>
      <c r="AJ1108" s="270">
        <v>12.945497741354066</v>
      </c>
      <c r="AK1108" s="270">
        <v>693.74974769180164</v>
      </c>
      <c r="AL1108" s="270">
        <v>26.413446648526747</v>
      </c>
      <c r="AM1108" s="270">
        <v>2.7595098669350895</v>
      </c>
      <c r="AN1108" s="270">
        <v>120.45767558940365</v>
      </c>
      <c r="AO1108" s="270">
        <v>3.5916483646297244</v>
      </c>
      <c r="AP1108" s="270">
        <v>1311.2511840483962</v>
      </c>
      <c r="AQ1108" s="270">
        <v>0.97313420211951596</v>
      </c>
      <c r="AR1108" s="270">
        <v>1.4122888041926693</v>
      </c>
      <c r="AS1108" s="270">
        <v>0.15871784381883836</v>
      </c>
      <c r="AT1108" s="270">
        <v>0.74702614264613376</v>
      </c>
      <c r="AU1108" s="270">
        <v>3.2190879646490553</v>
      </c>
      <c r="AV1108" s="270">
        <v>0.12370771635950641</v>
      </c>
      <c r="AW1108" s="270">
        <v>0.29743003770106702</v>
      </c>
      <c r="AX1108" s="270">
        <v>3.9298543173179039E-2</v>
      </c>
      <c r="AY1108" s="270">
        <v>0.24288691101068882</v>
      </c>
      <c r="AZ1108" s="270">
        <v>3.5815225093942353E-2</v>
      </c>
      <c r="BA1108" s="270">
        <v>14.953204345839863</v>
      </c>
      <c r="BB1108" s="270">
        <v>31.138650554660281</v>
      </c>
      <c r="BC1108" s="270">
        <v>33.032146646335988</v>
      </c>
      <c r="BD1108" s="270">
        <v>52.815058317607431</v>
      </c>
      <c r="BE1108" s="270">
        <v>35.681419685766407</v>
      </c>
      <c r="BF1108" s="270">
        <v>159.19241157319672</v>
      </c>
      <c r="BG1108" s="26"/>
    </row>
    <row r="1109" spans="1:59" s="96" customFormat="1" ht="12.75" x14ac:dyDescent="0.2">
      <c r="A1109" s="13">
        <v>2.25</v>
      </c>
      <c r="B1109" s="279">
        <v>940</v>
      </c>
      <c r="C1109" s="408">
        <v>16.444780264021102</v>
      </c>
      <c r="D1109" s="408">
        <v>30.8893023264873</v>
      </c>
      <c r="E1109" s="408"/>
      <c r="F1109" s="408"/>
      <c r="G1109" s="408"/>
      <c r="H1109" s="408"/>
      <c r="I1109" s="408">
        <v>47.159532927840402</v>
      </c>
      <c r="J1109" s="408">
        <v>4.4523742436804596</v>
      </c>
      <c r="K1109" s="408"/>
      <c r="L1109" s="408"/>
      <c r="M1109" s="408"/>
      <c r="N1109" s="408"/>
      <c r="O1109" s="411">
        <v>1.0540102379707601</v>
      </c>
      <c r="P1109" s="417">
        <v>9.1064676996292402</v>
      </c>
      <c r="Q1109" s="237">
        <v>70.572042215915275</v>
      </c>
      <c r="R1109" s="237">
        <v>0</v>
      </c>
      <c r="S1109" s="237">
        <v>16.542195848788083</v>
      </c>
      <c r="T1109" s="237">
        <v>1.2421883217586029</v>
      </c>
      <c r="U1109" s="237">
        <v>0.2405753505848918</v>
      </c>
      <c r="V1109" s="237">
        <v>2.2698623132861599</v>
      </c>
      <c r="W1109" s="237">
        <v>4.8210864727253995</v>
      </c>
      <c r="X1109" s="412">
        <v>4.3120494769415831</v>
      </c>
      <c r="Y1109" s="270">
        <v>0.77386519368416629</v>
      </c>
      <c r="Z1109" s="270">
        <v>77.405392958031584</v>
      </c>
      <c r="AA1109" s="270">
        <v>31445.320549927335</v>
      </c>
      <c r="AB1109" s="270">
        <v>337.46635270585426</v>
      </c>
      <c r="AC1109" s="270">
        <v>2.9522643700047233</v>
      </c>
      <c r="AD1109" s="270">
        <v>0.89476552058023495</v>
      </c>
      <c r="AE1109" s="270">
        <v>1.7613909176612137</v>
      </c>
      <c r="AF1109" s="270">
        <v>8.0127332838951126E-2</v>
      </c>
      <c r="AG1109" s="270">
        <v>20.819744705512853</v>
      </c>
      <c r="AH1109" s="270">
        <v>46.718665111113133</v>
      </c>
      <c r="AI1109" s="270">
        <v>5.7544268363044226</v>
      </c>
      <c r="AJ1109" s="270">
        <v>13.405054502563917</v>
      </c>
      <c r="AK1109" s="270">
        <v>718.6718904526291</v>
      </c>
      <c r="AL1109" s="270">
        <v>26.940018292471109</v>
      </c>
      <c r="AM1109" s="270">
        <v>2.7722274573945382</v>
      </c>
      <c r="AN1109" s="270">
        <v>121.80587800981438</v>
      </c>
      <c r="AO1109" s="270">
        <v>3.6306961247770304</v>
      </c>
      <c r="AP1109" s="270">
        <v>1311.8406543525211</v>
      </c>
      <c r="AQ1109" s="270">
        <v>0.97686738819525776</v>
      </c>
      <c r="AR1109" s="270">
        <v>1.4122574291250025</v>
      </c>
      <c r="AS1109" s="270">
        <v>0.15857640751158969</v>
      </c>
      <c r="AT1109" s="270">
        <v>0.74601160796982402</v>
      </c>
      <c r="AU1109" s="270">
        <v>3.2141347364121762</v>
      </c>
      <c r="AV1109" s="270">
        <v>0.12350963058571506</v>
      </c>
      <c r="AW1109" s="270">
        <v>0.2969140406965004</v>
      </c>
      <c r="AX1109" s="270">
        <v>3.9227615164599938E-2</v>
      </c>
      <c r="AY1109" s="270">
        <v>0.24244055920557603</v>
      </c>
      <c r="AZ1109" s="270">
        <v>3.5748974002626069E-2</v>
      </c>
      <c r="BA1109" s="270">
        <v>14.926318858225805</v>
      </c>
      <c r="BB1109" s="270">
        <v>31.122185441544062</v>
      </c>
      <c r="BC1109" s="270">
        <v>32.823038576723427</v>
      </c>
      <c r="BD1109" s="270">
        <v>52.928915180184987</v>
      </c>
      <c r="BE1109" s="270">
        <v>35.559872265054452</v>
      </c>
      <c r="BF1109" s="270">
        <v>159.13936839123662</v>
      </c>
      <c r="BG1109" s="26"/>
    </row>
    <row r="1110" spans="1:59" s="96" customFormat="1" ht="12.75" x14ac:dyDescent="0.2">
      <c r="A1110" s="13">
        <v>2.2999999999999998</v>
      </c>
      <c r="B1110" s="279">
        <v>940</v>
      </c>
      <c r="C1110" s="408">
        <v>15.7712397209875</v>
      </c>
      <c r="D1110" s="408">
        <v>31.253567915586402</v>
      </c>
      <c r="E1110" s="408"/>
      <c r="F1110" s="408"/>
      <c r="G1110" s="408"/>
      <c r="H1110" s="408"/>
      <c r="I1110" s="408">
        <v>47.268118182786601</v>
      </c>
      <c r="J1110" s="408">
        <v>4.6530639787598798</v>
      </c>
      <c r="K1110" s="408"/>
      <c r="L1110" s="408"/>
      <c r="M1110" s="408"/>
      <c r="N1110" s="408"/>
      <c r="O1110" s="411">
        <v>1.05401020187966</v>
      </c>
      <c r="P1110" s="417">
        <v>9.4953758613087906</v>
      </c>
      <c r="Q1110" s="237">
        <v>70.673000919006938</v>
      </c>
      <c r="R1110" s="237">
        <v>0</v>
      </c>
      <c r="S1110" s="237">
        <v>16.502053680307434</v>
      </c>
      <c r="T1110" s="237">
        <v>1.176155910593657</v>
      </c>
      <c r="U1110" s="237">
        <v>0.22468992305502961</v>
      </c>
      <c r="V1110" s="237">
        <v>2.2606643279267336</v>
      </c>
      <c r="W1110" s="237">
        <v>4.6479109462520576</v>
      </c>
      <c r="X1110" s="412">
        <v>4.5155242928581583</v>
      </c>
      <c r="Y1110" s="270">
        <v>0.80666680309418248</v>
      </c>
      <c r="Z1110" s="270">
        <v>80.620787203698242</v>
      </c>
      <c r="AA1110" s="270">
        <v>32769.304844431092</v>
      </c>
      <c r="AB1110" s="270">
        <v>351.64118720297006</v>
      </c>
      <c r="AC1110" s="270">
        <v>3.047951831588986</v>
      </c>
      <c r="AD1110" s="270">
        <v>0.92732679190650857</v>
      </c>
      <c r="AE1110" s="270">
        <v>1.767758298989919</v>
      </c>
      <c r="AF1110" s="270">
        <v>8.0386028899323933E-2</v>
      </c>
      <c r="AG1110" s="270">
        <v>21.58450902808594</v>
      </c>
      <c r="AH1110" s="270">
        <v>48.122968858302414</v>
      </c>
      <c r="AI1110" s="270">
        <v>5.8879999147296216</v>
      </c>
      <c r="AJ1110" s="270">
        <v>13.898440395860158</v>
      </c>
      <c r="AK1110" s="270">
        <v>745.4513698028552</v>
      </c>
      <c r="AL1110" s="270">
        <v>27.48801235839554</v>
      </c>
      <c r="AM1110" s="270">
        <v>2.7850627682225473</v>
      </c>
      <c r="AN1110" s="270">
        <v>123.18460125194503</v>
      </c>
      <c r="AO1110" s="270">
        <v>3.6706022878153606</v>
      </c>
      <c r="AP1110" s="270">
        <v>1312.4307030545801</v>
      </c>
      <c r="AQ1110" s="270">
        <v>0.98062931207665116</v>
      </c>
      <c r="AR1110" s="270">
        <v>1.4122260214571636</v>
      </c>
      <c r="AS1110" s="270">
        <v>0.15843521894684257</v>
      </c>
      <c r="AT1110" s="270">
        <v>0.74499980509648034</v>
      </c>
      <c r="AU1110" s="270">
        <v>3.2091966396110467</v>
      </c>
      <c r="AV1110" s="270">
        <v>0.12331217475084953</v>
      </c>
      <c r="AW1110" s="270">
        <v>0.2963998226251166</v>
      </c>
      <c r="AX1110" s="270">
        <v>3.915694161458539E-2</v>
      </c>
      <c r="AY1110" s="270">
        <v>0.24199583801831859</v>
      </c>
      <c r="AZ1110" s="270">
        <v>3.5682966542799614E-2</v>
      </c>
      <c r="BA1110" s="270">
        <v>14.899529451990746</v>
      </c>
      <c r="BB1110" s="270">
        <v>31.105737441706122</v>
      </c>
      <c r="BC1110" s="270">
        <v>32.616561677741089</v>
      </c>
      <c r="BD1110" s="270">
        <v>53.043263800247601</v>
      </c>
      <c r="BE1110" s="270">
        <v>35.439149831855083</v>
      </c>
      <c r="BF1110" s="270">
        <v>159.08635761499704</v>
      </c>
      <c r="BG1110" s="26"/>
    </row>
    <row r="1111" spans="1:59" s="96" customFormat="1" ht="12.75" x14ac:dyDescent="0.2">
      <c r="A1111" s="13">
        <v>2.35</v>
      </c>
      <c r="B1111" s="279">
        <v>940</v>
      </c>
      <c r="C1111" s="408">
        <v>15.324653049216</v>
      </c>
      <c r="D1111" s="408">
        <v>31.4917992427035</v>
      </c>
      <c r="E1111" s="408"/>
      <c r="F1111" s="408"/>
      <c r="G1111" s="408"/>
      <c r="H1111" s="408"/>
      <c r="I1111" s="408">
        <v>47.339268799585099</v>
      </c>
      <c r="J1111" s="408">
        <v>4.7902686981342804</v>
      </c>
      <c r="K1111" s="408"/>
      <c r="L1111" s="408"/>
      <c r="M1111" s="408"/>
      <c r="N1111" s="408"/>
      <c r="O1111" s="411">
        <v>1.05401021036108</v>
      </c>
      <c r="P1111" s="417">
        <v>9.7720874758650904</v>
      </c>
      <c r="Q1111" s="237">
        <v>70.716866814622762</v>
      </c>
      <c r="R1111" s="237">
        <v>0</v>
      </c>
      <c r="S1111" s="237">
        <v>16.439591301449454</v>
      </c>
      <c r="T1111" s="237">
        <v>1.184837323034156</v>
      </c>
      <c r="U1111" s="237">
        <v>0.2246555802089521</v>
      </c>
      <c r="V1111" s="237">
        <v>2.2691305834910542</v>
      </c>
      <c r="W1111" s="237">
        <v>4.5035521310541382</v>
      </c>
      <c r="X1111" s="412">
        <v>4.6613662661395097</v>
      </c>
      <c r="Y1111" s="270">
        <v>0.82999359493479841</v>
      </c>
      <c r="Z1111" s="270">
        <v>82.904361680506128</v>
      </c>
      <c r="AA1111" s="270">
        <v>33710.428486044562</v>
      </c>
      <c r="AB1111" s="270">
        <v>361.7155197423956</v>
      </c>
      <c r="AC1111" s="270">
        <v>3.1149483680684846</v>
      </c>
      <c r="AD1111" s="270">
        <v>0.95026198030844999</v>
      </c>
      <c r="AE1111" s="270">
        <v>1.7720060905393824</v>
      </c>
      <c r="AF1111" s="270">
        <v>8.055854000497395E-2</v>
      </c>
      <c r="AG1111" s="270">
        <v>22.123476489100028</v>
      </c>
      <c r="AH1111" s="270">
        <v>49.10218847280813</v>
      </c>
      <c r="AI1111" s="270">
        <v>5.9801536283089183</v>
      </c>
      <c r="AJ1111" s="270">
        <v>14.246182357788596</v>
      </c>
      <c r="AK1111" s="270">
        <v>764.34089834484928</v>
      </c>
      <c r="AL1111" s="270">
        <v>27.864351363991499</v>
      </c>
      <c r="AM1111" s="270">
        <v>2.7937020005899718</v>
      </c>
      <c r="AN1111" s="270">
        <v>124.11824409564663</v>
      </c>
      <c r="AO1111" s="270">
        <v>3.6976269843766811</v>
      </c>
      <c r="AP1111" s="270">
        <v>1312.8325561751424</v>
      </c>
      <c r="AQ1111" s="270">
        <v>0.98316374499037196</v>
      </c>
      <c r="AR1111" s="270">
        <v>1.412235248638736</v>
      </c>
      <c r="AS1111" s="270">
        <v>0.15834500699088058</v>
      </c>
      <c r="AT1111" s="270">
        <v>0.74434540314929976</v>
      </c>
      <c r="AU1111" s="270">
        <v>3.2059943927138725</v>
      </c>
      <c r="AV1111" s="270">
        <v>0.12318403077782837</v>
      </c>
      <c r="AW1111" s="270">
        <v>0.2960656174239818</v>
      </c>
      <c r="AX1111" s="270">
        <v>3.9110976344993838E-2</v>
      </c>
      <c r="AY1111" s="270">
        <v>0.24170649821287959</v>
      </c>
      <c r="AZ1111" s="270">
        <v>3.5640014706861824E-2</v>
      </c>
      <c r="BA1111" s="270">
        <v>14.882104058162653</v>
      </c>
      <c r="BB1111" s="270">
        <v>31.096144814210955</v>
      </c>
      <c r="BC1111" s="270">
        <v>32.483664947894177</v>
      </c>
      <c r="BD1111" s="270">
        <v>53.121682075703731</v>
      </c>
      <c r="BE1111" s="270">
        <v>35.361292098447606</v>
      </c>
      <c r="BF1111" s="270">
        <v>159.05590955743398</v>
      </c>
      <c r="BG1111" s="26"/>
    </row>
    <row r="1112" spans="1:59" s="96" customFormat="1" ht="12.75" x14ac:dyDescent="0.2">
      <c r="A1112" s="13">
        <v>2.4</v>
      </c>
      <c r="B1112" s="279">
        <v>940</v>
      </c>
      <c r="C1112" s="408">
        <v>14.802579511308901</v>
      </c>
      <c r="D1112" s="408">
        <v>31.766318410001301</v>
      </c>
      <c r="E1112" s="408"/>
      <c r="F1112" s="408"/>
      <c r="G1112" s="408"/>
      <c r="H1112" s="408"/>
      <c r="I1112" s="408">
        <v>47.427768021725598</v>
      </c>
      <c r="J1112" s="408">
        <v>4.9493238447155896</v>
      </c>
      <c r="K1112" s="408"/>
      <c r="L1112" s="408"/>
      <c r="M1112" s="408"/>
      <c r="N1112" s="408"/>
      <c r="O1112" s="411">
        <v>1.0540102122485899</v>
      </c>
      <c r="P1112" s="417">
        <v>10.116741057018</v>
      </c>
      <c r="Q1112" s="237">
        <v>70.787610763663437</v>
      </c>
      <c r="R1112" s="237">
        <v>0</v>
      </c>
      <c r="S1112" s="237">
        <v>16.369714577487542</v>
      </c>
      <c r="T1112" s="237">
        <v>1.1766968968716067</v>
      </c>
      <c r="U1112" s="237">
        <v>0.22063652828685881</v>
      </c>
      <c r="V1112" s="237">
        <v>2.2683123135349001</v>
      </c>
      <c r="W1112" s="237">
        <v>4.3327562200235326</v>
      </c>
      <c r="X1112" s="412">
        <v>4.8442727001321213</v>
      </c>
      <c r="Y1112" s="270">
        <v>0.85903418091989092</v>
      </c>
      <c r="Z1112" s="270">
        <v>85.743763040747524</v>
      </c>
      <c r="AA1112" s="270">
        <v>34881.567771753311</v>
      </c>
      <c r="AB1112" s="270">
        <v>374.25048084832639</v>
      </c>
      <c r="AC1112" s="270">
        <v>3.197166027138858</v>
      </c>
      <c r="AD1112" s="270">
        <v>0.97855507187786284</v>
      </c>
      <c r="AE1112" s="270">
        <v>1.7769960642836622</v>
      </c>
      <c r="AF1112" s="270">
        <v>8.0761026677330372E-2</v>
      </c>
      <c r="AG1112" s="270">
        <v>22.788646977818434</v>
      </c>
      <c r="AH1112" s="270">
        <v>50.298212717836336</v>
      </c>
      <c r="AI1112" s="270">
        <v>6.0915294650727487</v>
      </c>
      <c r="AJ1112" s="270">
        <v>14.675358599546227</v>
      </c>
      <c r="AK1112" s="270">
        <v>787.67533189650726</v>
      </c>
      <c r="AL1112" s="270">
        <v>28.316873807170801</v>
      </c>
      <c r="AM1112" s="270">
        <v>2.8036668982403095</v>
      </c>
      <c r="AN1112" s="270">
        <v>125.22183502137332</v>
      </c>
      <c r="AO1112" s="270">
        <v>3.7296177707684786</v>
      </c>
      <c r="AP1112" s="270">
        <v>1313.2694538843321</v>
      </c>
      <c r="AQ1112" s="270">
        <v>0.98607489131591686</v>
      </c>
      <c r="AR1112" s="270">
        <v>1.4121141163300834</v>
      </c>
      <c r="AS1112" s="270">
        <v>0.15822407247201331</v>
      </c>
      <c r="AT1112" s="270">
        <v>0.74350607129514446</v>
      </c>
      <c r="AU1112" s="270">
        <v>3.2019279377259298</v>
      </c>
      <c r="AV1112" s="270">
        <v>0.12302177934423492</v>
      </c>
      <c r="AW1112" s="270">
        <v>0.29564476811097146</v>
      </c>
      <c r="AX1112" s="270">
        <v>3.9053236898894769E-2</v>
      </c>
      <c r="AY1112" s="270">
        <v>0.24134341461709297</v>
      </c>
      <c r="AZ1112" s="270">
        <v>3.5586130956236875E-2</v>
      </c>
      <c r="BA1112" s="270">
        <v>14.860200711812428</v>
      </c>
      <c r="BB1112" s="270">
        <v>31.083995268723889</v>
      </c>
      <c r="BC1112" s="270">
        <v>32.33181837373693</v>
      </c>
      <c r="BD1112" s="270">
        <v>53.212872917039249</v>
      </c>
      <c r="BE1112" s="270">
        <v>35.27006481262417</v>
      </c>
      <c r="BF1112" s="270">
        <v>159.00937273889215</v>
      </c>
      <c r="BG1112" s="26"/>
    </row>
    <row r="1113" spans="1:59" s="96" customFormat="1" ht="12.75" x14ac:dyDescent="0.2">
      <c r="A1113" s="13">
        <v>2.4500000000000002</v>
      </c>
      <c r="B1113" s="279">
        <v>940</v>
      </c>
      <c r="C1113" s="408">
        <v>14.242764291726299</v>
      </c>
      <c r="D1113" s="408">
        <v>32.058978941701902</v>
      </c>
      <c r="E1113" s="408"/>
      <c r="F1113" s="408"/>
      <c r="G1113" s="408"/>
      <c r="H1113" s="408"/>
      <c r="I1113" s="408">
        <v>47.524942357735803</v>
      </c>
      <c r="J1113" s="408">
        <v>5.1193041989852501</v>
      </c>
      <c r="K1113" s="408"/>
      <c r="L1113" s="408"/>
      <c r="M1113" s="408"/>
      <c r="N1113" s="408"/>
      <c r="O1113" s="411">
        <v>1.0540102098508299</v>
      </c>
      <c r="P1113" s="417">
        <v>10.514381687369999</v>
      </c>
      <c r="Q1113" s="237">
        <v>70.876936461117964</v>
      </c>
      <c r="R1113" s="237">
        <v>0</v>
      </c>
      <c r="S1113" s="237">
        <v>16.292200295280157</v>
      </c>
      <c r="T1113" s="237">
        <v>1.1587308362386437</v>
      </c>
      <c r="U1113" s="237">
        <v>0.21418581769735512</v>
      </c>
      <c r="V1113" s="237">
        <v>2.2622535556911436</v>
      </c>
      <c r="W1113" s="237">
        <v>4.138642965276996</v>
      </c>
      <c r="X1113" s="412">
        <v>5.0570500686977296</v>
      </c>
      <c r="Y1113" s="270">
        <v>0.89252031646588259</v>
      </c>
      <c r="Z1113" s="270">
        <v>89.012855535365645</v>
      </c>
      <c r="AA1113" s="270">
        <v>36231.288579543383</v>
      </c>
      <c r="AB1113" s="270">
        <v>388.6943776171301</v>
      </c>
      <c r="AC1113" s="270">
        <v>3.2903190327928717</v>
      </c>
      <c r="AD1113" s="270">
        <v>1.0108271454620368</v>
      </c>
      <c r="AE1113" s="270">
        <v>1.7823773270538343</v>
      </c>
      <c r="AF1113" s="270">
        <v>8.0979231713565622E-2</v>
      </c>
      <c r="AG1113" s="270">
        <v>23.547801689176001</v>
      </c>
      <c r="AH1113" s="270">
        <v>51.646960122829903</v>
      </c>
      <c r="AI1113" s="270">
        <v>6.2156244399384608</v>
      </c>
      <c r="AJ1113" s="270">
        <v>15.165217393140793</v>
      </c>
      <c r="AK1113" s="270">
        <v>814.33376020485275</v>
      </c>
      <c r="AL1113" s="270">
        <v>28.818416534883323</v>
      </c>
      <c r="AM1113" s="270">
        <v>2.8143440166632949</v>
      </c>
      <c r="AN1113" s="270">
        <v>126.42461744623938</v>
      </c>
      <c r="AO1113" s="270">
        <v>3.7644937183579783</v>
      </c>
      <c r="AP1113" s="270">
        <v>1313.7240474685059</v>
      </c>
      <c r="AQ1113" s="270">
        <v>0.98918627938220371</v>
      </c>
      <c r="AR1113" s="270">
        <v>1.411927820008585</v>
      </c>
      <c r="AS1113" s="270">
        <v>0.15808793525048476</v>
      </c>
      <c r="AT1113" s="270">
        <v>0.74257582286949886</v>
      </c>
      <c r="AU1113" s="270">
        <v>3.1974377153726148</v>
      </c>
      <c r="AV1113" s="270">
        <v>0.12284281834123008</v>
      </c>
      <c r="AW1113" s="270">
        <v>0.2951815534731928</v>
      </c>
      <c r="AX1113" s="270">
        <v>3.8989746256241194E-2</v>
      </c>
      <c r="AY1113" s="270">
        <v>0.24094432747876798</v>
      </c>
      <c r="AZ1113" s="270">
        <v>3.552691090389315E-2</v>
      </c>
      <c r="BA1113" s="270">
        <v>14.836109826345567</v>
      </c>
      <c r="BB1113" s="270">
        <v>31.070575037121738</v>
      </c>
      <c r="BC1113" s="270">
        <v>32.171474310153762</v>
      </c>
      <c r="BD1113" s="270">
        <v>53.310671354496883</v>
      </c>
      <c r="BE1113" s="270">
        <v>35.17249128267386</v>
      </c>
      <c r="BF1113" s="270">
        <v>158.95481734620353</v>
      </c>
      <c r="BG1113" s="26"/>
    </row>
    <row r="1114" spans="1:59" s="96" customFormat="1" ht="12.75" x14ac:dyDescent="0.2">
      <c r="A1114" s="13">
        <v>2.5</v>
      </c>
      <c r="B1114" s="279">
        <v>940</v>
      </c>
      <c r="C1114" s="408">
        <v>13.6829484898358</v>
      </c>
      <c r="D1114" s="408">
        <v>32.3516409626518</v>
      </c>
      <c r="E1114" s="408"/>
      <c r="F1114" s="408"/>
      <c r="G1114" s="408"/>
      <c r="H1114" s="408"/>
      <c r="I1114" s="408">
        <v>47.622115696033603</v>
      </c>
      <c r="J1114" s="408">
        <v>5.2892846288146602</v>
      </c>
      <c r="K1114" s="408"/>
      <c r="L1114" s="408"/>
      <c r="M1114" s="408"/>
      <c r="N1114" s="408"/>
      <c r="O1114" s="411">
        <v>1.0540102226641801</v>
      </c>
      <c r="P1114" s="417">
        <v>10.944560727083299</v>
      </c>
      <c r="Q1114" s="237">
        <v>70.974468357174104</v>
      </c>
      <c r="R1114" s="237">
        <v>0</v>
      </c>
      <c r="S1114" s="237">
        <v>16.207564495853351</v>
      </c>
      <c r="T1114" s="237">
        <v>1.1391141060197421</v>
      </c>
      <c r="U1114" s="237">
        <v>0.20714242275236286</v>
      </c>
      <c r="V1114" s="237">
        <v>2.2556383642429014</v>
      </c>
      <c r="W1114" s="237">
        <v>3.926693785214292</v>
      </c>
      <c r="X1114" s="412">
        <v>5.2893784687432284</v>
      </c>
      <c r="Y1114" s="270">
        <v>0.92872304099217129</v>
      </c>
      <c r="Z1114" s="270">
        <v>92.541109296510044</v>
      </c>
      <c r="AA1114" s="270">
        <v>37689.668631145549</v>
      </c>
      <c r="AB1114" s="270">
        <v>404.29794830516045</v>
      </c>
      <c r="AC1114" s="270">
        <v>3.3890632594593844</v>
      </c>
      <c r="AD1114" s="270">
        <v>1.0453004713801524</v>
      </c>
      <c r="AE1114" s="270">
        <v>1.7877912633259048</v>
      </c>
      <c r="AF1114" s="270">
        <v>8.1198618249957222E-2</v>
      </c>
      <c r="AG1114" s="270">
        <v>24.359279481292454</v>
      </c>
      <c r="AH1114" s="270">
        <v>53.070035530212927</v>
      </c>
      <c r="AI1114" s="270">
        <v>6.3448807595358696</v>
      </c>
      <c r="AJ1114" s="270">
        <v>15.688908719940521</v>
      </c>
      <c r="AK1114" s="270">
        <v>842.85990819841288</v>
      </c>
      <c r="AL1114" s="270">
        <v>29.338046721479795</v>
      </c>
      <c r="AM1114" s="270">
        <v>2.8251028194149761</v>
      </c>
      <c r="AN1114" s="270">
        <v>127.6507321739067</v>
      </c>
      <c r="AO1114" s="270">
        <v>3.8000281249024099</v>
      </c>
      <c r="AP1114" s="270">
        <v>1314.1789498891885</v>
      </c>
      <c r="AQ1114" s="270">
        <v>0.99231738079150689</v>
      </c>
      <c r="AR1114" s="270">
        <v>1.4117415990220223</v>
      </c>
      <c r="AS1114" s="270">
        <v>0.15795203509189304</v>
      </c>
      <c r="AT1114" s="270">
        <v>0.74164791365827765</v>
      </c>
      <c r="AU1114" s="270">
        <v>3.1929601314173977</v>
      </c>
      <c r="AV1114" s="270">
        <v>0.12266437965717093</v>
      </c>
      <c r="AW1114" s="270">
        <v>0.2947197939176322</v>
      </c>
      <c r="AX1114" s="270">
        <v>3.8926462492890328E-2</v>
      </c>
      <c r="AY1114" s="270">
        <v>0.24054656283934209</v>
      </c>
      <c r="AZ1114" s="270">
        <v>3.5467888335964926E-2</v>
      </c>
      <c r="BA1114" s="270">
        <v>14.812097222292028</v>
      </c>
      <c r="BB1114" s="270">
        <v>31.05716646264753</v>
      </c>
      <c r="BC1114" s="270">
        <v>32.012711933852906</v>
      </c>
      <c r="BD1114" s="270">
        <v>53.408829993677358</v>
      </c>
      <c r="BE1114" s="270">
        <v>35.075456013360082</v>
      </c>
      <c r="BF1114" s="270">
        <v>158.90030130717739</v>
      </c>
      <c r="BG1114" s="26"/>
    </row>
    <row r="1115" spans="1:59" s="96" customFormat="1" ht="12.75" x14ac:dyDescent="0.2">
      <c r="A1115" s="13">
        <v>0.5</v>
      </c>
      <c r="B1115" s="279">
        <v>950</v>
      </c>
      <c r="C1115" s="408">
        <v>38.942034303286199</v>
      </c>
      <c r="D1115" s="408">
        <v>25.643659104360299</v>
      </c>
      <c r="E1115" s="408">
        <v>12.1851429781457</v>
      </c>
      <c r="F1115" s="408">
        <v>20.993356039613001</v>
      </c>
      <c r="G1115" s="408"/>
      <c r="H1115" s="408"/>
      <c r="I1115" s="408"/>
      <c r="J1115" s="408"/>
      <c r="K1115" s="408"/>
      <c r="L1115" s="408">
        <v>2.2358075745947898</v>
      </c>
      <c r="M1115" s="408"/>
      <c r="N1115" s="408"/>
      <c r="O1115" s="411"/>
      <c r="P1115" s="417">
        <v>3.8455580410128598</v>
      </c>
      <c r="Q1115" s="237">
        <v>57.689794406218319</v>
      </c>
      <c r="R1115" s="237">
        <v>0</v>
      </c>
      <c r="S1115" s="237">
        <v>15.15976532273616</v>
      </c>
      <c r="T1115" s="237">
        <v>13.851481891004152</v>
      </c>
      <c r="U1115" s="237">
        <v>3.4784920707199873</v>
      </c>
      <c r="V1115" s="237">
        <v>4.0867089995635526</v>
      </c>
      <c r="W1115" s="237">
        <v>4.0477569386736612</v>
      </c>
      <c r="X1115" s="412">
        <v>1.6860003710841533</v>
      </c>
      <c r="Y1115" s="270">
        <v>0.30870355894619489</v>
      </c>
      <c r="Z1115" s="270">
        <v>31.511625257824605</v>
      </c>
      <c r="AA1115" s="270">
        <v>11626.954918583904</v>
      </c>
      <c r="AB1115" s="270">
        <v>92.073650941413419</v>
      </c>
      <c r="AC1115" s="270">
        <v>1.3153072366081939</v>
      </c>
      <c r="AD1115" s="270">
        <v>0.39107303904500496</v>
      </c>
      <c r="AE1115" s="270">
        <v>6.396141763904291</v>
      </c>
      <c r="AF1115" s="270">
        <v>0.33716199676235692</v>
      </c>
      <c r="AG1115" s="270">
        <v>8.2180980057669135</v>
      </c>
      <c r="AH1115" s="270">
        <v>21.63542052190347</v>
      </c>
      <c r="AI1115" s="270">
        <v>3.2103883325240958</v>
      </c>
      <c r="AJ1115" s="270">
        <v>4.4435581048430732</v>
      </c>
      <c r="AK1115" s="270">
        <v>73.355311581219382</v>
      </c>
      <c r="AL1115" s="270">
        <v>17.098961645911462</v>
      </c>
      <c r="AM1115" s="270">
        <v>5.0312863759745268</v>
      </c>
      <c r="AN1115" s="270">
        <v>125.7477164158684</v>
      </c>
      <c r="AO1115" s="270">
        <v>3.4018673835077955</v>
      </c>
      <c r="AP1115" s="270">
        <v>7254.4401004681558</v>
      </c>
      <c r="AQ1115" s="270">
        <v>0.95814529888229849</v>
      </c>
      <c r="AR1115" s="270">
        <v>6.7329256160539082</v>
      </c>
      <c r="AS1115" s="270">
        <v>1.1364080293168157</v>
      </c>
      <c r="AT1115" s="270">
        <v>7.5074287712228056</v>
      </c>
      <c r="AU1115" s="270">
        <v>38.764386738607605</v>
      </c>
      <c r="AV1115" s="270">
        <v>1.603250722973363</v>
      </c>
      <c r="AW1115" s="270">
        <v>4.6501662777080863</v>
      </c>
      <c r="AX1115" s="270">
        <v>0.69713989684339994</v>
      </c>
      <c r="AY1115" s="270">
        <v>4.643050169133633</v>
      </c>
      <c r="AZ1115" s="270">
        <v>0.71271840232995975</v>
      </c>
      <c r="BA1115" s="270">
        <v>99.617047904425476</v>
      </c>
      <c r="BB1115" s="270">
        <v>16.922491907414546</v>
      </c>
      <c r="BC1115" s="270">
        <v>25.355926235510978</v>
      </c>
      <c r="BD1115" s="270">
        <v>56.629175315394825</v>
      </c>
      <c r="BE1115" s="270">
        <v>45.812709407020357</v>
      </c>
      <c r="BF1115" s="270">
        <v>366.1692902071203</v>
      </c>
      <c r="BG1115" s="26"/>
    </row>
    <row r="1116" spans="1:59" s="96" customFormat="1" ht="12.75" x14ac:dyDescent="0.2">
      <c r="A1116" s="13">
        <v>0.54999999999999805</v>
      </c>
      <c r="B1116" s="279">
        <v>950</v>
      </c>
      <c r="C1116" s="408">
        <v>38.256153051900696</v>
      </c>
      <c r="D1116" s="408">
        <v>25.886392202939501</v>
      </c>
      <c r="E1116" s="408">
        <v>12.562251504156601</v>
      </c>
      <c r="F1116" s="408">
        <v>21.071315077458902</v>
      </c>
      <c r="G1116" s="408"/>
      <c r="H1116" s="408"/>
      <c r="I1116" s="408"/>
      <c r="J1116" s="408"/>
      <c r="K1116" s="408"/>
      <c r="L1116" s="408">
        <v>2.2238881635443501</v>
      </c>
      <c r="M1116" s="408"/>
      <c r="N1116" s="408"/>
      <c r="O1116" s="411"/>
      <c r="P1116" s="417">
        <v>3.9145038078465002</v>
      </c>
      <c r="Q1116" s="237">
        <v>57.766588179483293</v>
      </c>
      <c r="R1116" s="237">
        <v>0</v>
      </c>
      <c r="S1116" s="237">
        <v>15.294055247775107</v>
      </c>
      <c r="T1116" s="237">
        <v>13.709858599310584</v>
      </c>
      <c r="U1116" s="237">
        <v>3.3697753524938241</v>
      </c>
      <c r="V1116" s="237">
        <v>4.0919912172945914</v>
      </c>
      <c r="W1116" s="237">
        <v>4.0542546824491579</v>
      </c>
      <c r="X1116" s="412">
        <v>1.7134767211934514</v>
      </c>
      <c r="Y1116" s="270">
        <v>0.31370484481774746</v>
      </c>
      <c r="Z1116" s="270">
        <v>32.024524342129467</v>
      </c>
      <c r="AA1116" s="270">
        <v>11796.893757566493</v>
      </c>
      <c r="AB1116" s="270">
        <v>92.968806652307833</v>
      </c>
      <c r="AC1116" s="270">
        <v>1.3330845681824106</v>
      </c>
      <c r="AD1116" s="270">
        <v>0.39697357185227167</v>
      </c>
      <c r="AE1116" s="270">
        <v>6.484892206456597</v>
      </c>
      <c r="AF1116" s="270">
        <v>0.34182590021303655</v>
      </c>
      <c r="AG1116" s="270">
        <v>8.333041635852009</v>
      </c>
      <c r="AH1116" s="270">
        <v>21.932576763033804</v>
      </c>
      <c r="AI1116" s="270">
        <v>3.2527404315214929</v>
      </c>
      <c r="AJ1116" s="270">
        <v>4.491689960827328</v>
      </c>
      <c r="AK1116" s="270">
        <v>73.4132390589225</v>
      </c>
      <c r="AL1116" s="270">
        <v>17.327945751231113</v>
      </c>
      <c r="AM1116" s="270">
        <v>5.0917082105039855</v>
      </c>
      <c r="AN1116" s="270">
        <v>127.46740080174929</v>
      </c>
      <c r="AO1116" s="270">
        <v>3.4378329398571701</v>
      </c>
      <c r="AP1116" s="270">
        <v>7298.6468744280537</v>
      </c>
      <c r="AQ1116" s="270">
        <v>0.95982414444302178</v>
      </c>
      <c r="AR1116" s="270">
        <v>6.803533467014649</v>
      </c>
      <c r="AS1116" s="270">
        <v>1.1475083415099487</v>
      </c>
      <c r="AT1116" s="270">
        <v>7.5761915854013751</v>
      </c>
      <c r="AU1116" s="270">
        <v>39.107219054585322</v>
      </c>
      <c r="AV1116" s="270">
        <v>1.617223015810914</v>
      </c>
      <c r="AW1116" s="270">
        <v>4.6893553410636164</v>
      </c>
      <c r="AX1116" s="270">
        <v>0.70290337865495134</v>
      </c>
      <c r="AY1116" s="270">
        <v>4.681031872843362</v>
      </c>
      <c r="AZ1116" s="270">
        <v>0.7185308394652179</v>
      </c>
      <c r="BA1116" s="270">
        <v>98.12751196513689</v>
      </c>
      <c r="BB1116" s="270">
        <v>16.581003283565135</v>
      </c>
      <c r="BC1116" s="270">
        <v>25.085643864380973</v>
      </c>
      <c r="BD1116" s="270">
        <v>56.869290586233319</v>
      </c>
      <c r="BE1116" s="270">
        <v>45.176957856704796</v>
      </c>
      <c r="BF1116" s="270">
        <v>367.17708914776733</v>
      </c>
      <c r="BG1116" s="26"/>
    </row>
    <row r="1117" spans="1:59" s="96" customFormat="1" ht="12.75" x14ac:dyDescent="0.2">
      <c r="A1117" s="13">
        <v>0.59999999999999698</v>
      </c>
      <c r="B1117" s="279">
        <v>950</v>
      </c>
      <c r="C1117" s="408">
        <v>37.515446563081703</v>
      </c>
      <c r="D1117" s="408">
        <v>26.022104155612102</v>
      </c>
      <c r="E1117" s="408">
        <v>12.746526137627599</v>
      </c>
      <c r="F1117" s="408">
        <v>20.986628874632402</v>
      </c>
      <c r="G1117" s="408">
        <v>0.54573907617124295</v>
      </c>
      <c r="H1117" s="408"/>
      <c r="I1117" s="408"/>
      <c r="J1117" s="408"/>
      <c r="K1117" s="408"/>
      <c r="L1117" s="408">
        <v>2.1835551928749699</v>
      </c>
      <c r="M1117" s="408"/>
      <c r="N1117" s="408"/>
      <c r="O1117" s="411"/>
      <c r="P1117" s="417">
        <v>3.96632957461307</v>
      </c>
      <c r="Q1117" s="237">
        <v>57.946347762084649</v>
      </c>
      <c r="R1117" s="237">
        <v>0</v>
      </c>
      <c r="S1117" s="237">
        <v>15.40327815482544</v>
      </c>
      <c r="T1117" s="237">
        <v>13.505024048412997</v>
      </c>
      <c r="U1117" s="237">
        <v>3.2518224333411179</v>
      </c>
      <c r="V1117" s="237">
        <v>4.1090885037104181</v>
      </c>
      <c r="W1117" s="237">
        <v>4.0423460417013262</v>
      </c>
      <c r="X1117" s="412">
        <v>1.7420930559240444</v>
      </c>
      <c r="Y1117" s="270">
        <v>0.31877900436195378</v>
      </c>
      <c r="Z1117" s="270">
        <v>32.592522327830153</v>
      </c>
      <c r="AA1117" s="270">
        <v>11951.226377354138</v>
      </c>
      <c r="AB1117" s="270">
        <v>94.20443449585666</v>
      </c>
      <c r="AC1117" s="270">
        <v>1.3537703784824615</v>
      </c>
      <c r="AD1117" s="270">
        <v>0.40368909480885956</v>
      </c>
      <c r="AE1117" s="270">
        <v>6.5803989896603952</v>
      </c>
      <c r="AF1117" s="270">
        <v>0.34593751605533873</v>
      </c>
      <c r="AG1117" s="270">
        <v>8.440664161176457</v>
      </c>
      <c r="AH1117" s="270">
        <v>22.147700342514405</v>
      </c>
      <c r="AI1117" s="270">
        <v>3.2705963554474131</v>
      </c>
      <c r="AJ1117" s="270">
        <v>4.5488239929333796</v>
      </c>
      <c r="AK1117" s="270">
        <v>73.856310292050807</v>
      </c>
      <c r="AL1117" s="270">
        <v>17.338589566160294</v>
      </c>
      <c r="AM1117" s="270">
        <v>5.0497454662941159</v>
      </c>
      <c r="AN1117" s="270">
        <v>129.03209940364758</v>
      </c>
      <c r="AO1117" s="270">
        <v>3.4600435290510143</v>
      </c>
      <c r="AP1117" s="270">
        <v>7206.3619846908732</v>
      </c>
      <c r="AQ1117" s="270">
        <v>0.9577119011694607</v>
      </c>
      <c r="AR1117" s="270">
        <v>6.7176176120109483</v>
      </c>
      <c r="AS1117" s="270">
        <v>1.1324079390082042</v>
      </c>
      <c r="AT1117" s="270">
        <v>7.4809349284559739</v>
      </c>
      <c r="AU1117" s="270">
        <v>38.646506836392334</v>
      </c>
      <c r="AV1117" s="270">
        <v>1.5990629345363276</v>
      </c>
      <c r="AW1117" s="270">
        <v>4.6448673977080643</v>
      </c>
      <c r="AX1117" s="270">
        <v>0.69762057749392203</v>
      </c>
      <c r="AY1117" s="270">
        <v>4.65461747095621</v>
      </c>
      <c r="AZ1117" s="270">
        <v>0.7157892708478526</v>
      </c>
      <c r="BA1117" s="270">
        <v>96.214325561228421</v>
      </c>
      <c r="BB1117" s="270">
        <v>16.206302254068081</v>
      </c>
      <c r="BC1117" s="270">
        <v>24.766048807181487</v>
      </c>
      <c r="BD1117" s="270">
        <v>57.29942783820794</v>
      </c>
      <c r="BE1117" s="270">
        <v>44.778563188255212</v>
      </c>
      <c r="BF1117" s="270">
        <v>361.84796444229084</v>
      </c>
      <c r="BG1117" s="26"/>
    </row>
    <row r="1118" spans="1:59" s="96" customFormat="1" ht="12.75" x14ac:dyDescent="0.2">
      <c r="A1118" s="13">
        <v>0.65</v>
      </c>
      <c r="B1118" s="279">
        <v>950</v>
      </c>
      <c r="C1118" s="408">
        <v>36.570907667037801</v>
      </c>
      <c r="D1118" s="408">
        <v>26.026556533964101</v>
      </c>
      <c r="E1118" s="408">
        <v>12.6357055243316</v>
      </c>
      <c r="F1118" s="408">
        <v>20.6908475572959</v>
      </c>
      <c r="G1118" s="408">
        <v>1.9770360146606401</v>
      </c>
      <c r="H1118" s="408"/>
      <c r="I1118" s="408"/>
      <c r="J1118" s="408"/>
      <c r="K1118" s="408"/>
      <c r="L1118" s="408">
        <v>2.09894670270999</v>
      </c>
      <c r="M1118" s="408"/>
      <c r="N1118" s="408"/>
      <c r="O1118" s="411"/>
      <c r="P1118" s="417">
        <v>4.000469315658</v>
      </c>
      <c r="Q1118" s="237">
        <v>58.266429033994029</v>
      </c>
      <c r="R1118" s="237">
        <v>0</v>
      </c>
      <c r="S1118" s="237">
        <v>15.506443592556449</v>
      </c>
      <c r="T1118" s="237">
        <v>13.242986335163403</v>
      </c>
      <c r="U1118" s="237">
        <v>3.0717794565425844</v>
      </c>
      <c r="V1118" s="237">
        <v>4.1460733447575233</v>
      </c>
      <c r="W1118" s="237">
        <v>3.991584680458772</v>
      </c>
      <c r="X1118" s="412">
        <v>1.7747035565272347</v>
      </c>
      <c r="Y1118" s="270">
        <v>0.32476412524744247</v>
      </c>
      <c r="Z1118" s="270">
        <v>33.33911239124631</v>
      </c>
      <c r="AA1118" s="270">
        <v>12103.491950477957</v>
      </c>
      <c r="AB1118" s="270">
        <v>96.115084744101111</v>
      </c>
      <c r="AC1118" s="270">
        <v>1.3824697840271798</v>
      </c>
      <c r="AD1118" s="270">
        <v>0.41278696674033954</v>
      </c>
      <c r="AE1118" s="270">
        <v>6.6991195635998695</v>
      </c>
      <c r="AF1118" s="270">
        <v>0.34979616175867434</v>
      </c>
      <c r="AG1118" s="270">
        <v>8.5513554151124715</v>
      </c>
      <c r="AH1118" s="270">
        <v>22.26456844813109</v>
      </c>
      <c r="AI1118" s="270">
        <v>3.2537653660310686</v>
      </c>
      <c r="AJ1118" s="270">
        <v>4.6269155344100348</v>
      </c>
      <c r="AK1118" s="270">
        <v>74.844588365837225</v>
      </c>
      <c r="AL1118" s="270">
        <v>17.029777195924172</v>
      </c>
      <c r="AM1118" s="270">
        <v>4.8595665341715444</v>
      </c>
      <c r="AN1118" s="270">
        <v>130.57628761279324</v>
      </c>
      <c r="AO1118" s="270">
        <v>3.4650282162912966</v>
      </c>
      <c r="AP1118" s="270">
        <v>6914.2353056735255</v>
      </c>
      <c r="AQ1118" s="270">
        <v>0.94929361025768888</v>
      </c>
      <c r="AR1118" s="270">
        <v>6.4079474438120885</v>
      </c>
      <c r="AS1118" s="270">
        <v>1.0798689288745433</v>
      </c>
      <c r="AT1118" s="270">
        <v>7.1504080528695697</v>
      </c>
      <c r="AU1118" s="270">
        <v>37.028792384441395</v>
      </c>
      <c r="AV1118" s="270">
        <v>1.5345296926058061</v>
      </c>
      <c r="AW1118" s="270">
        <v>4.4788364501563329</v>
      </c>
      <c r="AX1118" s="270">
        <v>0.67620544085454681</v>
      </c>
      <c r="AY1118" s="270">
        <v>4.5338768033050494</v>
      </c>
      <c r="AZ1118" s="270">
        <v>0.70051634833379073</v>
      </c>
      <c r="BA1118" s="270">
        <v>93.617849753237408</v>
      </c>
      <c r="BB1118" s="270">
        <v>15.763022222938556</v>
      </c>
      <c r="BC1118" s="270">
        <v>24.341771076878238</v>
      </c>
      <c r="BD1118" s="270">
        <v>58.061479612305575</v>
      </c>
      <c r="BE1118" s="270">
        <v>44.707170505284239</v>
      </c>
      <c r="BF1118" s="270">
        <v>347.25665558296078</v>
      </c>
      <c r="BG1118" s="26"/>
    </row>
    <row r="1119" spans="1:59" s="96" customFormat="1" ht="12.75" x14ac:dyDescent="0.2">
      <c r="A1119" s="13">
        <v>0.70000000000000195</v>
      </c>
      <c r="B1119" s="279">
        <v>950</v>
      </c>
      <c r="C1119" s="408">
        <v>35.816490328680402</v>
      </c>
      <c r="D1119" s="408">
        <v>26.040270774354902</v>
      </c>
      <c r="E1119" s="408">
        <v>12.441037587865999</v>
      </c>
      <c r="F1119" s="408">
        <v>20.333477656145401</v>
      </c>
      <c r="G1119" s="408">
        <v>3.35437463976087</v>
      </c>
      <c r="H1119" s="408"/>
      <c r="I1119" s="408"/>
      <c r="J1119" s="408"/>
      <c r="K1119" s="408"/>
      <c r="L1119" s="408">
        <v>2.01434901319241</v>
      </c>
      <c r="M1119" s="408"/>
      <c r="N1119" s="408"/>
      <c r="O1119" s="411"/>
      <c r="P1119" s="417">
        <v>4.0180414398457902</v>
      </c>
      <c r="Q1119" s="237">
        <v>58.5815487597364</v>
      </c>
      <c r="R1119" s="237">
        <v>0</v>
      </c>
      <c r="S1119" s="237">
        <v>15.574842558014259</v>
      </c>
      <c r="T1119" s="237">
        <v>13.019327710566808</v>
      </c>
      <c r="U1119" s="237">
        <v>2.9087177350894287</v>
      </c>
      <c r="V1119" s="237">
        <v>4.177677330790539</v>
      </c>
      <c r="W1119" s="237">
        <v>3.9381731162417934</v>
      </c>
      <c r="X1119" s="412">
        <v>1.7997127895607985</v>
      </c>
      <c r="Y1119" s="270">
        <v>0.32951370934646212</v>
      </c>
      <c r="Z1119" s="270">
        <v>33.961048796137611</v>
      </c>
      <c r="AA1119" s="270">
        <v>12215.952243777887</v>
      </c>
      <c r="AB1119" s="270">
        <v>97.897752828422327</v>
      </c>
      <c r="AC1119" s="270">
        <v>1.4067091762505761</v>
      </c>
      <c r="AD1119" s="270">
        <v>0.42045842636187425</v>
      </c>
      <c r="AE1119" s="270">
        <v>6.7994535353329377</v>
      </c>
      <c r="AF1119" s="270">
        <v>0.35258763197104825</v>
      </c>
      <c r="AG1119" s="270">
        <v>8.6358484457987554</v>
      </c>
      <c r="AH1119" s="270">
        <v>22.315022895479917</v>
      </c>
      <c r="AI1119" s="270">
        <v>3.2288547417922748</v>
      </c>
      <c r="AJ1119" s="270">
        <v>4.6962811359513497</v>
      </c>
      <c r="AK1119" s="270">
        <v>75.966231121541199</v>
      </c>
      <c r="AL1119" s="270">
        <v>16.697088371803577</v>
      </c>
      <c r="AM1119" s="270">
        <v>4.6776566607863455</v>
      </c>
      <c r="AN1119" s="270">
        <v>131.70476971733353</v>
      </c>
      <c r="AO1119" s="270">
        <v>3.4618627599298835</v>
      </c>
      <c r="AP1119" s="270">
        <v>6649.7528361874547</v>
      </c>
      <c r="AQ1119" s="270">
        <v>0.94187800695971302</v>
      </c>
      <c r="AR1119" s="270">
        <v>6.1210358767274693</v>
      </c>
      <c r="AS1119" s="270">
        <v>1.031292388942108</v>
      </c>
      <c r="AT1119" s="270">
        <v>6.8429524474445174</v>
      </c>
      <c r="AU1119" s="270">
        <v>35.513355755360564</v>
      </c>
      <c r="AV1119" s="270">
        <v>1.4737795654265264</v>
      </c>
      <c r="AW1119" s="270">
        <v>4.320008879117859</v>
      </c>
      <c r="AX1119" s="270">
        <v>0.65530107332968868</v>
      </c>
      <c r="AY1119" s="270">
        <v>4.4133231893815301</v>
      </c>
      <c r="AZ1119" s="270">
        <v>0.68484665290543811</v>
      </c>
      <c r="BA1119" s="270">
        <v>91.541459263809088</v>
      </c>
      <c r="BB1119" s="270">
        <v>15.422669567011654</v>
      </c>
      <c r="BC1119" s="270">
        <v>23.98671798506205</v>
      </c>
      <c r="BD1119" s="270">
        <v>58.754341809464989</v>
      </c>
      <c r="BE1119" s="270">
        <v>44.740439948757</v>
      </c>
      <c r="BF1119" s="270">
        <v>334.05449552467729</v>
      </c>
      <c r="BG1119" s="26"/>
    </row>
    <row r="1120" spans="1:59" s="96" customFormat="1" ht="12.75" x14ac:dyDescent="0.2">
      <c r="A1120" s="13">
        <v>0.749999999999999</v>
      </c>
      <c r="B1120" s="279">
        <v>950</v>
      </c>
      <c r="C1120" s="408">
        <v>34.793308760056597</v>
      </c>
      <c r="D1120" s="408">
        <v>26.068938719968799</v>
      </c>
      <c r="E1120" s="408">
        <v>12.231709426303601</v>
      </c>
      <c r="F1120" s="408">
        <v>19.9824389173356</v>
      </c>
      <c r="G1120" s="408">
        <v>5.00604421821913</v>
      </c>
      <c r="H1120" s="408"/>
      <c r="I1120" s="408"/>
      <c r="J1120" s="408"/>
      <c r="K1120" s="408"/>
      <c r="L1120" s="408">
        <v>1.91755995811613</v>
      </c>
      <c r="M1120" s="408"/>
      <c r="N1120" s="408"/>
      <c r="O1120" s="411"/>
      <c r="P1120" s="417">
        <v>4.0541412889544004</v>
      </c>
      <c r="Q1120" s="237">
        <v>58.981956642296311</v>
      </c>
      <c r="R1120" s="237">
        <v>0</v>
      </c>
      <c r="S1120" s="237">
        <v>15.673757574677936</v>
      </c>
      <c r="T1120" s="237">
        <v>12.675937887098785</v>
      </c>
      <c r="U1120" s="237">
        <v>2.7347736128229445</v>
      </c>
      <c r="V1120" s="237">
        <v>4.2349216192011907</v>
      </c>
      <c r="W1120" s="237">
        <v>3.8598257221521313</v>
      </c>
      <c r="X1120" s="412">
        <v>1.8388269417507128</v>
      </c>
      <c r="Y1120" s="270">
        <v>0.3363694807490204</v>
      </c>
      <c r="Z1120" s="270">
        <v>34.842303683491707</v>
      </c>
      <c r="AA1120" s="270">
        <v>12382.153613858292</v>
      </c>
      <c r="AB1120" s="270">
        <v>100.19331821406416</v>
      </c>
      <c r="AC1120" s="270">
        <v>1.4406076855233507</v>
      </c>
      <c r="AD1120" s="270">
        <v>0.43124003999480964</v>
      </c>
      <c r="AE1120" s="270">
        <v>6.9364288800587461</v>
      </c>
      <c r="AF1120" s="270">
        <v>0.35676140483499574</v>
      </c>
      <c r="AG1120" s="270">
        <v>8.7572170200058057</v>
      </c>
      <c r="AH1120" s="270">
        <v>22.420362787450074</v>
      </c>
      <c r="AI1120" s="270">
        <v>3.2055627784538872</v>
      </c>
      <c r="AJ1120" s="270">
        <v>4.7875103344166394</v>
      </c>
      <c r="AK1120" s="270">
        <v>77.17619605796699</v>
      </c>
      <c r="AL1120" s="270">
        <v>16.345606465559253</v>
      </c>
      <c r="AM1120" s="270">
        <v>4.4843158233368969</v>
      </c>
      <c r="AN1120" s="270">
        <v>133.36876161054738</v>
      </c>
      <c r="AO1120" s="270">
        <v>3.4641618453302243</v>
      </c>
      <c r="AP1120" s="270">
        <v>6360.4408566553529</v>
      </c>
      <c r="AQ1120" s="270">
        <v>0.93250801700765218</v>
      </c>
      <c r="AR1120" s="270">
        <v>5.8182238170697005</v>
      </c>
      <c r="AS1120" s="270">
        <v>0.97999643423542326</v>
      </c>
      <c r="AT1120" s="270">
        <v>6.5171563179404028</v>
      </c>
      <c r="AU1120" s="270">
        <v>33.902469597576967</v>
      </c>
      <c r="AV1120" s="270">
        <v>1.4090866201527532</v>
      </c>
      <c r="AW1120" s="270">
        <v>4.150032796239941</v>
      </c>
      <c r="AX1120" s="270">
        <v>0.63284371822589491</v>
      </c>
      <c r="AY1120" s="270">
        <v>4.2836260919916276</v>
      </c>
      <c r="AZ1120" s="270">
        <v>0.66801840577132177</v>
      </c>
      <c r="BA1120" s="270">
        <v>89.117200837795409</v>
      </c>
      <c r="BB1120" s="270">
        <v>15.018359118943104</v>
      </c>
      <c r="BC1120" s="270">
        <v>23.554807519839287</v>
      </c>
      <c r="BD1120" s="270">
        <v>59.625111577599895</v>
      </c>
      <c r="BE1120" s="270">
        <v>44.755535771532848</v>
      </c>
      <c r="BF1120" s="270">
        <v>319.63187489040024</v>
      </c>
      <c r="BG1120" s="26"/>
    </row>
    <row r="1121" spans="1:59" s="96" customFormat="1" ht="12.75" x14ac:dyDescent="0.2">
      <c r="A1121" s="13">
        <v>0.80000000000000404</v>
      </c>
      <c r="B1121" s="279">
        <v>950</v>
      </c>
      <c r="C1121" s="408">
        <v>34.136229010840999</v>
      </c>
      <c r="D1121" s="408">
        <v>26.129806127713401</v>
      </c>
      <c r="E1121" s="408">
        <v>12.041950073510501</v>
      </c>
      <c r="F1121" s="408">
        <v>19.619596872397398</v>
      </c>
      <c r="G1121" s="408">
        <v>6.23044389808795</v>
      </c>
      <c r="H1121" s="408"/>
      <c r="I1121" s="408">
        <v>1.4557427176804101E-13</v>
      </c>
      <c r="J1121" s="408"/>
      <c r="K1121" s="408"/>
      <c r="L1121" s="408">
        <v>1.8419740174496499</v>
      </c>
      <c r="M1121" s="408"/>
      <c r="N1121" s="408"/>
      <c r="O1121" s="411"/>
      <c r="P1121" s="417">
        <v>4.0708457449266797</v>
      </c>
      <c r="Q1121" s="237">
        <v>59.292942379246192</v>
      </c>
      <c r="R1121" s="237">
        <v>0</v>
      </c>
      <c r="S1121" s="237">
        <v>15.738568643432751</v>
      </c>
      <c r="T1121" s="237">
        <v>12.448052225081172</v>
      </c>
      <c r="U1121" s="237">
        <v>2.5857168422388122</v>
      </c>
      <c r="V1121" s="237">
        <v>4.2710518986795991</v>
      </c>
      <c r="W1121" s="237">
        <v>3.797651442930932</v>
      </c>
      <c r="X1121" s="412">
        <v>1.8660165683905439</v>
      </c>
      <c r="Y1121" s="270">
        <v>0.34081215315849261</v>
      </c>
      <c r="Z1121" s="270">
        <v>35.435518116904646</v>
      </c>
      <c r="AA1121" s="270">
        <v>12486.22370103944</v>
      </c>
      <c r="AB1121" s="270">
        <v>101.97370676459474</v>
      </c>
      <c r="AC1121" s="270">
        <v>1.4635403369416418</v>
      </c>
      <c r="AD1121" s="270">
        <v>0.43856443774437676</v>
      </c>
      <c r="AE1121" s="270">
        <v>7.0316655438889679</v>
      </c>
      <c r="AF1121" s="270">
        <v>0.35926634232421223</v>
      </c>
      <c r="AG1121" s="270">
        <v>8.836168831596245</v>
      </c>
      <c r="AH1121" s="270">
        <v>22.465287154402798</v>
      </c>
      <c r="AI1121" s="270">
        <v>3.1837294641646054</v>
      </c>
      <c r="AJ1121" s="270">
        <v>4.8554209961417785</v>
      </c>
      <c r="AK1121" s="270">
        <v>78.36787330055644</v>
      </c>
      <c r="AL1121" s="270">
        <v>16.070453696602613</v>
      </c>
      <c r="AM1121" s="270">
        <v>4.3445478352032927</v>
      </c>
      <c r="AN1121" s="270">
        <v>134.37155113314356</v>
      </c>
      <c r="AO1121" s="270">
        <v>3.460336788517695</v>
      </c>
      <c r="AP1121" s="270">
        <v>6158.8820912178353</v>
      </c>
      <c r="AQ1121" s="270">
        <v>0.92683916042711956</v>
      </c>
      <c r="AR1121" s="270">
        <v>5.603957810372048</v>
      </c>
      <c r="AS1121" s="270">
        <v>0.94370106689985533</v>
      </c>
      <c r="AT1121" s="270">
        <v>6.2851315735053914</v>
      </c>
      <c r="AU1121" s="270">
        <v>32.747458858637664</v>
      </c>
      <c r="AV1121" s="270">
        <v>1.3624904886930254</v>
      </c>
      <c r="AW1121" s="270">
        <v>4.0257939059538446</v>
      </c>
      <c r="AX1121" s="270">
        <v>0.61612757288554865</v>
      </c>
      <c r="AY1121" s="270">
        <v>4.1851170142401104</v>
      </c>
      <c r="AZ1121" s="270">
        <v>0.65492678826718842</v>
      </c>
      <c r="BA1121" s="270">
        <v>87.486256363048952</v>
      </c>
      <c r="BB1121" s="270">
        <v>14.751813999989039</v>
      </c>
      <c r="BC1121" s="270">
        <v>23.252235706804939</v>
      </c>
      <c r="BD1121" s="270">
        <v>60.261047160307683</v>
      </c>
      <c r="BE1121" s="270">
        <v>44.776733425478234</v>
      </c>
      <c r="BF1121" s="270">
        <v>309.49430778832738</v>
      </c>
      <c r="BG1121" s="26"/>
    </row>
    <row r="1122" spans="1:59" s="96" customFormat="1" ht="12.75" x14ac:dyDescent="0.2">
      <c r="A1122" s="13">
        <v>0.85000000000000198</v>
      </c>
      <c r="B1122" s="279">
        <v>950</v>
      </c>
      <c r="C1122" s="408">
        <v>33.9604539694488</v>
      </c>
      <c r="D1122" s="408">
        <v>27.306095115184402</v>
      </c>
      <c r="E1122" s="408">
        <v>7.9187439963603703</v>
      </c>
      <c r="F1122" s="408">
        <v>16.496561195048201</v>
      </c>
      <c r="G1122" s="408">
        <v>4.6274407391398702</v>
      </c>
      <c r="H1122" s="408"/>
      <c r="I1122" s="408">
        <v>7.8051585242315298</v>
      </c>
      <c r="J1122" s="408"/>
      <c r="K1122" s="408"/>
      <c r="L1122" s="408">
        <v>1.88554646058683</v>
      </c>
      <c r="M1122" s="408"/>
      <c r="N1122" s="408"/>
      <c r="O1122" s="411"/>
      <c r="P1122" s="417">
        <v>4.1737498896766496</v>
      </c>
      <c r="Q1122" s="237">
        <v>60.552359854562397</v>
      </c>
      <c r="R1122" s="237">
        <v>0</v>
      </c>
      <c r="S1122" s="237">
        <v>15.894216084236071</v>
      </c>
      <c r="T1122" s="237">
        <v>11.105732075857381</v>
      </c>
      <c r="U1122" s="237">
        <v>2.4026453437818143</v>
      </c>
      <c r="V1122" s="237">
        <v>4.1440177196920267</v>
      </c>
      <c r="W1122" s="237">
        <v>4.0099797374397266</v>
      </c>
      <c r="X1122" s="412">
        <v>1.8910491844306032</v>
      </c>
      <c r="Y1122" s="270">
        <v>0.34920291482797106</v>
      </c>
      <c r="Z1122" s="270">
        <v>36.076464113927067</v>
      </c>
      <c r="AA1122" s="270">
        <v>13006.072452172308</v>
      </c>
      <c r="AB1122" s="270">
        <v>109.11159082582157</v>
      </c>
      <c r="AC1122" s="270">
        <v>1.4970042986023084</v>
      </c>
      <c r="AD1122" s="270">
        <v>0.4464689173488417</v>
      </c>
      <c r="AE1122" s="270">
        <v>7.1789996172792714</v>
      </c>
      <c r="AF1122" s="270">
        <v>0.36612938022134278</v>
      </c>
      <c r="AG1122" s="270">
        <v>9.1604169968461786</v>
      </c>
      <c r="AH1122" s="270">
        <v>23.194125121480454</v>
      </c>
      <c r="AI1122" s="270">
        <v>3.2705144959888837</v>
      </c>
      <c r="AJ1122" s="270">
        <v>5.1324168036980051</v>
      </c>
      <c r="AK1122" s="270">
        <v>89.880857251169289</v>
      </c>
      <c r="AL1122" s="270">
        <v>16.502460813450877</v>
      </c>
      <c r="AM1122" s="270">
        <v>3.8718832000616739</v>
      </c>
      <c r="AN1122" s="270">
        <v>125.59836868054853</v>
      </c>
      <c r="AO1122" s="270">
        <v>3.3929708476647562</v>
      </c>
      <c r="AP1122" s="270">
        <v>5478.6132792650242</v>
      </c>
      <c r="AQ1122" s="270">
        <v>0.92864747500775335</v>
      </c>
      <c r="AR1122" s="270">
        <v>3.7024049960267589</v>
      </c>
      <c r="AS1122" s="270">
        <v>0.51271428857475465</v>
      </c>
      <c r="AT1122" s="270">
        <v>2.7933518657144187</v>
      </c>
      <c r="AU1122" s="270">
        <v>12.880515768852018</v>
      </c>
      <c r="AV1122" s="270">
        <v>0.50795691139451771</v>
      </c>
      <c r="AW1122" s="270">
        <v>1.2977892933116997</v>
      </c>
      <c r="AX1122" s="270">
        <v>0.17810891801665854</v>
      </c>
      <c r="AY1122" s="270">
        <v>1.1254958155130561</v>
      </c>
      <c r="AZ1122" s="270">
        <v>0.16813087643732297</v>
      </c>
      <c r="BA1122" s="270">
        <v>50.895438617241624</v>
      </c>
      <c r="BB1122" s="270">
        <v>18.344940485486006</v>
      </c>
      <c r="BC1122" s="270">
        <v>25.272908213143673</v>
      </c>
      <c r="BD1122" s="270">
        <v>56.514735060301277</v>
      </c>
      <c r="BE1122" s="270">
        <v>45.520224037519533</v>
      </c>
      <c r="BF1122" s="270">
        <v>263.36989984492732</v>
      </c>
      <c r="BG1122" s="26"/>
    </row>
    <row r="1123" spans="1:59" s="96" customFormat="1" ht="12.75" x14ac:dyDescent="0.2">
      <c r="A1123" s="13">
        <v>0.9000000000000129</v>
      </c>
      <c r="B1123" s="279">
        <v>950</v>
      </c>
      <c r="C1123" s="408">
        <v>33.936698458565097</v>
      </c>
      <c r="D1123" s="408">
        <v>28.9682211428144</v>
      </c>
      <c r="E1123" s="408">
        <v>3.01808161955447</v>
      </c>
      <c r="F1123" s="408">
        <v>12.756782947032001</v>
      </c>
      <c r="G1123" s="408">
        <v>2.6207313997313402</v>
      </c>
      <c r="H1123" s="408"/>
      <c r="I1123" s="408">
        <v>16.7393139990929</v>
      </c>
      <c r="J1123" s="408"/>
      <c r="K1123" s="408"/>
      <c r="L1123" s="408">
        <v>1.9601704332096801</v>
      </c>
      <c r="M1123" s="408"/>
      <c r="N1123" s="408"/>
      <c r="O1123" s="411"/>
      <c r="P1123" s="417">
        <v>4.2792880652683598</v>
      </c>
      <c r="Q1123" s="237">
        <v>62.035561332631318</v>
      </c>
      <c r="R1123" s="237">
        <v>0</v>
      </c>
      <c r="S1123" s="237">
        <v>16.042717891971819</v>
      </c>
      <c r="T1123" s="237">
        <v>9.5811944852747928</v>
      </c>
      <c r="U1123" s="237">
        <v>2.1857829568527283</v>
      </c>
      <c r="V1123" s="237">
        <v>3.962373008424807</v>
      </c>
      <c r="W1123" s="237">
        <v>4.2767054305188887</v>
      </c>
      <c r="X1123" s="412">
        <v>1.9156648943256427</v>
      </c>
      <c r="Y1123" s="270">
        <v>0.35804771293901416</v>
      </c>
      <c r="Z1123" s="270">
        <v>36.681142428500543</v>
      </c>
      <c r="AA1123" s="270">
        <v>13631.204127000605</v>
      </c>
      <c r="AB1123" s="270">
        <v>118.62601139412909</v>
      </c>
      <c r="AC1123" s="270">
        <v>1.5307794803624846</v>
      </c>
      <c r="AD1123" s="270">
        <v>0.45402517446482066</v>
      </c>
      <c r="AE1123" s="270">
        <v>7.3280341559111575</v>
      </c>
      <c r="AF1123" s="270">
        <v>0.37311818019143683</v>
      </c>
      <c r="AG1123" s="270">
        <v>9.5449520294872556</v>
      </c>
      <c r="AH1123" s="270">
        <v>24.063867467977659</v>
      </c>
      <c r="AI1123" s="270">
        <v>3.3752895813936239</v>
      </c>
      <c r="AJ1123" s="270">
        <v>5.4886974391547874</v>
      </c>
      <c r="AK1123" s="270">
        <v>108.92890046559553</v>
      </c>
      <c r="AL1123" s="270">
        <v>17.047944092024004</v>
      </c>
      <c r="AM1123" s="270">
        <v>3.4496441432519838</v>
      </c>
      <c r="AN1123" s="270">
        <v>116.46130963682695</v>
      </c>
      <c r="AO1123" s="270">
        <v>3.312295507167363</v>
      </c>
      <c r="AP1123" s="270">
        <v>4869.7085908777344</v>
      </c>
      <c r="AQ1123" s="270">
        <v>0.9352295317699123</v>
      </c>
      <c r="AR1123" s="270">
        <v>2.6697717420361542</v>
      </c>
      <c r="AS1123" s="270">
        <v>0.33695842683107802</v>
      </c>
      <c r="AT1123" s="270">
        <v>1.7082740045637079</v>
      </c>
      <c r="AU1123" s="270">
        <v>7.6039714201242541</v>
      </c>
      <c r="AV1123" s="270">
        <v>0.29575300978805674</v>
      </c>
      <c r="AW1123" s="270">
        <v>0.73094775925067434</v>
      </c>
      <c r="AX1123" s="270">
        <v>9.8198015011502035E-2</v>
      </c>
      <c r="AY1123" s="270">
        <v>0.61269312388018349</v>
      </c>
      <c r="AZ1123" s="270">
        <v>9.0830070462009069E-2</v>
      </c>
      <c r="BA1123" s="270">
        <v>34.554946366532576</v>
      </c>
      <c r="BB1123" s="270">
        <v>25.941230609885256</v>
      </c>
      <c r="BC1123" s="270">
        <v>28.105729498814654</v>
      </c>
      <c r="BD1123" s="270">
        <v>52.572438567734977</v>
      </c>
      <c r="BE1123" s="270">
        <v>46.496536185237701</v>
      </c>
      <c r="BF1123" s="270">
        <v>225.18835845755257</v>
      </c>
      <c r="BG1123" s="26"/>
    </row>
    <row r="1124" spans="1:59" s="96" customFormat="1" ht="12.75" x14ac:dyDescent="0.2">
      <c r="A1124" s="13">
        <v>0.94999999999997309</v>
      </c>
      <c r="B1124" s="279">
        <v>950.00000000001</v>
      </c>
      <c r="C1124" s="408">
        <v>33.9441483521571</v>
      </c>
      <c r="D1124" s="408">
        <v>30.1628352669969</v>
      </c>
      <c r="E1124" s="408"/>
      <c r="F1124" s="408">
        <v>10.124498769181599</v>
      </c>
      <c r="G1124" s="408">
        <v>0.31351320523569298</v>
      </c>
      <c r="H1124" s="408"/>
      <c r="I1124" s="408">
        <v>23.392517168909901</v>
      </c>
      <c r="J1124" s="408"/>
      <c r="K1124" s="408"/>
      <c r="L1124" s="408">
        <v>2.0624872375188099</v>
      </c>
      <c r="M1124" s="408"/>
      <c r="N1124" s="408"/>
      <c r="O1124" s="411"/>
      <c r="P1124" s="417">
        <v>4.3958218872447503</v>
      </c>
      <c r="Q1124" s="237">
        <v>63.089174330375727</v>
      </c>
      <c r="R1124" s="237">
        <v>0</v>
      </c>
      <c r="S1124" s="237">
        <v>16.19762233013606</v>
      </c>
      <c r="T1124" s="237">
        <v>8.4302531291963465</v>
      </c>
      <c r="U1124" s="237">
        <v>2.0050454909411446</v>
      </c>
      <c r="V1124" s="237">
        <v>3.7930703552701774</v>
      </c>
      <c r="W1124" s="237">
        <v>4.5477098720787987</v>
      </c>
      <c r="X1124" s="412">
        <v>1.9371244920017405</v>
      </c>
      <c r="Y1124" s="270">
        <v>0.36561663743392381</v>
      </c>
      <c r="Z1124" s="270">
        <v>37.12225663403224</v>
      </c>
      <c r="AA1124" s="270">
        <v>14204.785566688597</v>
      </c>
      <c r="AB1124" s="270">
        <v>126.37017338930067</v>
      </c>
      <c r="AC1124" s="270">
        <v>1.5538287846381529</v>
      </c>
      <c r="AD1124" s="270">
        <v>0.45909907652915644</v>
      </c>
      <c r="AE1124" s="270">
        <v>7.445623806128693</v>
      </c>
      <c r="AF1124" s="270">
        <v>0.37982085091330048</v>
      </c>
      <c r="AG1124" s="270">
        <v>9.8981569446166322</v>
      </c>
      <c r="AH1124" s="270">
        <v>24.983215565727527</v>
      </c>
      <c r="AI1124" s="270">
        <v>3.5091287901132513</v>
      </c>
      <c r="AJ1124" s="270">
        <v>5.7839432244066504</v>
      </c>
      <c r="AK1124" s="270">
        <v>128.39439292479281</v>
      </c>
      <c r="AL1124" s="270">
        <v>17.860850659201212</v>
      </c>
      <c r="AM1124" s="270">
        <v>3.2574982032794257</v>
      </c>
      <c r="AN1124" s="270">
        <v>110.83214176959578</v>
      </c>
      <c r="AO1124" s="270">
        <v>3.2743938533065746</v>
      </c>
      <c r="AP1124" s="270">
        <v>4574.5924673024692</v>
      </c>
      <c r="AQ1124" s="270">
        <v>0.94644164123886498</v>
      </c>
      <c r="AR1124" s="270">
        <v>2.2379008150896502</v>
      </c>
      <c r="AS1124" s="270">
        <v>0.2708002002553585</v>
      </c>
      <c r="AT1124" s="270">
        <v>1.3332907708458994</v>
      </c>
      <c r="AU1124" s="270">
        <v>5.8561007599000572</v>
      </c>
      <c r="AV1124" s="270">
        <v>0.22661494062454898</v>
      </c>
      <c r="AW1124" s="270">
        <v>0.55348342894582669</v>
      </c>
      <c r="AX1124" s="270">
        <v>7.380887152973345E-2</v>
      </c>
      <c r="AY1124" s="270">
        <v>0.45851220739559073</v>
      </c>
      <c r="AZ1124" s="270">
        <v>6.7792198101595091E-2</v>
      </c>
      <c r="BA1124" s="270">
        <v>27.820876175973105</v>
      </c>
      <c r="BB1124" s="270">
        <v>36.369636363151059</v>
      </c>
      <c r="BC1124" s="270">
        <v>30.663628045948212</v>
      </c>
      <c r="BD1124" s="270">
        <v>49.923520197745056</v>
      </c>
      <c r="BE1124" s="270">
        <v>46.469465765438379</v>
      </c>
      <c r="BF1124" s="270">
        <v>206.18805743797469</v>
      </c>
      <c r="BG1124" s="26"/>
    </row>
    <row r="1125" spans="1:59" s="96" customFormat="1" ht="12.75" x14ac:dyDescent="0.2">
      <c r="A1125" s="13">
        <v>0.99999999999999512</v>
      </c>
      <c r="B1125" s="279">
        <v>950</v>
      </c>
      <c r="C1125" s="408">
        <v>33.0696758073857</v>
      </c>
      <c r="D1125" s="408">
        <v>29.8612668753705</v>
      </c>
      <c r="E1125" s="408"/>
      <c r="F1125" s="408">
        <v>9.1406525068910494</v>
      </c>
      <c r="G1125" s="408"/>
      <c r="H1125" s="408"/>
      <c r="I1125" s="408">
        <v>25.8558749900713</v>
      </c>
      <c r="J1125" s="408"/>
      <c r="K1125" s="408"/>
      <c r="L1125" s="408">
        <v>2.0725298202814999</v>
      </c>
      <c r="M1125" s="408"/>
      <c r="N1125" s="408"/>
      <c r="O1125" s="411"/>
      <c r="P1125" s="417">
        <v>4.5284345391148202</v>
      </c>
      <c r="Q1125" s="237">
        <v>63.93779079544268</v>
      </c>
      <c r="R1125" s="237">
        <v>0</v>
      </c>
      <c r="S1125" s="237">
        <v>16.359812534202874</v>
      </c>
      <c r="T1125" s="237">
        <v>7.5071389125477399</v>
      </c>
      <c r="U1125" s="237">
        <v>1.7742768100743509</v>
      </c>
      <c r="V1125" s="237">
        <v>3.7461710644291433</v>
      </c>
      <c r="W1125" s="237">
        <v>4.6819527110146701</v>
      </c>
      <c r="X1125" s="412">
        <v>1.9928571722885198</v>
      </c>
      <c r="Y1125" s="270">
        <v>0.37650435511290514</v>
      </c>
      <c r="Z1125" s="270">
        <v>38.16820204691598</v>
      </c>
      <c r="AA1125" s="270">
        <v>14693.435048829891</v>
      </c>
      <c r="AB1125" s="270">
        <v>131.97632786172221</v>
      </c>
      <c r="AC1125" s="270">
        <v>1.5952306058565136</v>
      </c>
      <c r="AD1125" s="270">
        <v>0.47106187799595584</v>
      </c>
      <c r="AE1125" s="270">
        <v>7.631953475762816</v>
      </c>
      <c r="AF1125" s="270">
        <v>0.38759186352846753</v>
      </c>
      <c r="AG1125" s="270">
        <v>10.228507675795996</v>
      </c>
      <c r="AH1125" s="270">
        <v>25.73487297094972</v>
      </c>
      <c r="AI1125" s="270">
        <v>3.6008413753401536</v>
      </c>
      <c r="AJ1125" s="270">
        <v>6.0083906202281252</v>
      </c>
      <c r="AK1125" s="270">
        <v>138.50067210445161</v>
      </c>
      <c r="AL1125" s="270">
        <v>18.282594279485753</v>
      </c>
      <c r="AM1125" s="270">
        <v>3.1889895540430535</v>
      </c>
      <c r="AN1125" s="270">
        <v>110.38563511741965</v>
      </c>
      <c r="AO1125" s="270">
        <v>3.2839856173927533</v>
      </c>
      <c r="AP1125" s="270">
        <v>4437.5994398402127</v>
      </c>
      <c r="AQ1125" s="270">
        <v>0.94533609539696961</v>
      </c>
      <c r="AR1125" s="270">
        <v>2.1090278336886503</v>
      </c>
      <c r="AS1125" s="270">
        <v>0.25226092518313736</v>
      </c>
      <c r="AT1125" s="270">
        <v>1.2326366332500951</v>
      </c>
      <c r="AU1125" s="270">
        <v>5.3959170079024084</v>
      </c>
      <c r="AV1125" s="270">
        <v>0.20854791825596339</v>
      </c>
      <c r="AW1125" s="270">
        <v>0.5078968202990074</v>
      </c>
      <c r="AX1125" s="270">
        <v>6.7611513514076543E-2</v>
      </c>
      <c r="AY1125" s="270">
        <v>0.41959121600325627</v>
      </c>
      <c r="AZ1125" s="270">
        <v>6.2001380820667008E-2</v>
      </c>
      <c r="BA1125" s="270">
        <v>25.532202106501899</v>
      </c>
      <c r="BB1125" s="270">
        <v>36.123533039326716</v>
      </c>
      <c r="BC1125" s="270">
        <v>31.03210334474096</v>
      </c>
      <c r="BD1125" s="270">
        <v>49.76158240046599</v>
      </c>
      <c r="BE1125" s="270">
        <v>45.177852205328719</v>
      </c>
      <c r="BF1125" s="270">
        <v>198.63779349159461</v>
      </c>
      <c r="BG1125" s="26"/>
    </row>
    <row r="1126" spans="1:59" s="96" customFormat="1" ht="12.75" x14ac:dyDescent="0.2">
      <c r="A1126" s="13">
        <v>1.05000000000001</v>
      </c>
      <c r="B1126" s="279">
        <v>950</v>
      </c>
      <c r="C1126" s="408">
        <v>32.309373224363</v>
      </c>
      <c r="D1126" s="408">
        <v>29.469145719086399</v>
      </c>
      <c r="E1126" s="408"/>
      <c r="F1126" s="408">
        <v>8.2447064101569794</v>
      </c>
      <c r="G1126" s="408"/>
      <c r="H1126" s="408"/>
      <c r="I1126" s="408">
        <v>27.913991198188299</v>
      </c>
      <c r="J1126" s="408"/>
      <c r="K1126" s="408"/>
      <c r="L1126" s="408">
        <v>2.06278344820536</v>
      </c>
      <c r="M1126" s="408"/>
      <c r="N1126" s="408"/>
      <c r="O1126" s="411"/>
      <c r="P1126" s="417">
        <v>4.6349972961004999</v>
      </c>
      <c r="Q1126" s="237">
        <v>64.735427519527136</v>
      </c>
      <c r="R1126" s="237">
        <v>0</v>
      </c>
      <c r="S1126" s="237">
        <v>16.469828680988069</v>
      </c>
      <c r="T1126" s="237">
        <v>6.7018966371439781</v>
      </c>
      <c r="U1126" s="237">
        <v>1.5615381901797154</v>
      </c>
      <c r="V1126" s="237">
        <v>3.7091456616515037</v>
      </c>
      <c r="W1126" s="237">
        <v>4.7820600388927996</v>
      </c>
      <c r="X1126" s="412">
        <v>2.0401032716168053</v>
      </c>
      <c r="Y1126" s="270">
        <v>0.38603467163620198</v>
      </c>
      <c r="Z1126" s="270">
        <v>39.114432286412367</v>
      </c>
      <c r="AA1126" s="270">
        <v>15111.742363443514</v>
      </c>
      <c r="AB1126" s="270">
        <v>137.37101283254214</v>
      </c>
      <c r="AC1126" s="270">
        <v>1.6332709300823356</v>
      </c>
      <c r="AD1126" s="270">
        <v>0.48195203698127848</v>
      </c>
      <c r="AE1126" s="270">
        <v>7.8007129244318243</v>
      </c>
      <c r="AF1126" s="270">
        <v>0.39396614646494582</v>
      </c>
      <c r="AG1126" s="270">
        <v>10.515290508913877</v>
      </c>
      <c r="AH1126" s="270">
        <v>26.342117463005565</v>
      </c>
      <c r="AI1126" s="270">
        <v>3.6668859185394647</v>
      </c>
      <c r="AJ1126" s="270">
        <v>6.2165153933075503</v>
      </c>
      <c r="AK1126" s="270">
        <v>148.95967330750949</v>
      </c>
      <c r="AL1126" s="270">
        <v>18.533325859518978</v>
      </c>
      <c r="AM1126" s="270">
        <v>3.1161613349114603</v>
      </c>
      <c r="AN1126" s="270">
        <v>109.98696012714069</v>
      </c>
      <c r="AO1126" s="270">
        <v>3.2863333629428904</v>
      </c>
      <c r="AP1126" s="270">
        <v>4307.7320678818005</v>
      </c>
      <c r="AQ1126" s="270">
        <v>0.94230407623518675</v>
      </c>
      <c r="AR1126" s="270">
        <v>2.0060098250522653</v>
      </c>
      <c r="AS1126" s="270">
        <v>0.23810351295862298</v>
      </c>
      <c r="AT1126" s="270">
        <v>1.1577949387069861</v>
      </c>
      <c r="AU1126" s="270">
        <v>5.0575363717909578</v>
      </c>
      <c r="AV1126" s="270">
        <v>0.19531783215950688</v>
      </c>
      <c r="AW1126" s="270">
        <v>0.47482434683959429</v>
      </c>
      <c r="AX1126" s="270">
        <v>6.3141165663400667E-2</v>
      </c>
      <c r="AY1126" s="270">
        <v>0.39161316623595943</v>
      </c>
      <c r="AZ1126" s="270">
        <v>5.7848018938940288E-2</v>
      </c>
      <c r="BA1126" s="270">
        <v>23.852579122058483</v>
      </c>
      <c r="BB1126" s="270">
        <v>35.447602356256986</v>
      </c>
      <c r="BC1126" s="270">
        <v>31.290255074735942</v>
      </c>
      <c r="BD1126" s="270">
        <v>49.739780041393139</v>
      </c>
      <c r="BE1126" s="270">
        <v>44.175269866693093</v>
      </c>
      <c r="BF1126" s="270">
        <v>191.95997691578791</v>
      </c>
      <c r="BG1126" s="26"/>
    </row>
    <row r="1127" spans="1:59" s="96" customFormat="1" ht="12.75" x14ac:dyDescent="0.2">
      <c r="A1127" s="13">
        <v>1.0999999999999901</v>
      </c>
      <c r="B1127" s="279">
        <v>950</v>
      </c>
      <c r="C1127" s="408">
        <v>31.807096819639899</v>
      </c>
      <c r="D1127" s="408">
        <v>29.012423030126701</v>
      </c>
      <c r="E1127" s="408"/>
      <c r="F1127" s="408">
        <v>5.6947022832332603</v>
      </c>
      <c r="G1127" s="408"/>
      <c r="H1127" s="408"/>
      <c r="I1127" s="408">
        <v>32.431767652253299</v>
      </c>
      <c r="J1127" s="408"/>
      <c r="K1127" s="408"/>
      <c r="L1127" s="408"/>
      <c r="M1127" s="408"/>
      <c r="N1127" s="408"/>
      <c r="O1127" s="411">
        <v>1.0540102147467101</v>
      </c>
      <c r="P1127" s="417">
        <v>4.70818986071352</v>
      </c>
      <c r="Q1127" s="237">
        <v>65.004229659546354</v>
      </c>
      <c r="R1127" s="237">
        <v>0</v>
      </c>
      <c r="S1127" s="237">
        <v>16.549881660347982</v>
      </c>
      <c r="T1127" s="237">
        <v>6.3205785803964627</v>
      </c>
      <c r="U1127" s="237">
        <v>1.4467699798917391</v>
      </c>
      <c r="V1127" s="237">
        <v>3.520265497005119</v>
      </c>
      <c r="W1127" s="237">
        <v>5.0731880088831467</v>
      </c>
      <c r="X1127" s="412">
        <v>2.0850866139291773</v>
      </c>
      <c r="Y1127" s="270">
        <v>0.39516233017399355</v>
      </c>
      <c r="Z1127" s="270">
        <v>39.981333613144947</v>
      </c>
      <c r="AA1127" s="270">
        <v>15657.190833428549</v>
      </c>
      <c r="AB1127" s="270">
        <v>148.73826351884472</v>
      </c>
      <c r="AC1127" s="270">
        <v>1.6666933825228996</v>
      </c>
      <c r="AD1127" s="270">
        <v>0.49061298593526248</v>
      </c>
      <c r="AE1127" s="270">
        <v>1.6202614005220328</v>
      </c>
      <c r="AF1127" s="270">
        <v>7.4818837734690488E-2</v>
      </c>
      <c r="AG1127" s="270">
        <v>10.907380044812523</v>
      </c>
      <c r="AH1127" s="270">
        <v>27.069128484956099</v>
      </c>
      <c r="AI1127" s="270">
        <v>3.7280864481056053</v>
      </c>
      <c r="AJ1127" s="270">
        <v>6.5990328783835421</v>
      </c>
      <c r="AK1127" s="270">
        <v>185.23868690685998</v>
      </c>
      <c r="AL1127" s="270">
        <v>18.66002826570389</v>
      </c>
      <c r="AM1127" s="270">
        <v>2.9260252908211282</v>
      </c>
      <c r="AN1127" s="270">
        <v>105.86754333435483</v>
      </c>
      <c r="AO1127" s="270">
        <v>3.0822742942338541</v>
      </c>
      <c r="AP1127" s="270">
        <v>1380.3678170214789</v>
      </c>
      <c r="AQ1127" s="270">
        <v>0.93554859398381673</v>
      </c>
      <c r="AR1127" s="270">
        <v>1.8008689181673017</v>
      </c>
      <c r="AS1127" s="270">
        <v>0.21110891064932555</v>
      </c>
      <c r="AT1127" s="270">
        <v>1.0185327051842641</v>
      </c>
      <c r="AU1127" s="270">
        <v>4.4344777702687717</v>
      </c>
      <c r="AV1127" s="270">
        <v>0.17104210108503029</v>
      </c>
      <c r="AW1127" s="270">
        <v>0.41466684593681807</v>
      </c>
      <c r="AX1127" s="270">
        <v>5.5052288811400611E-2</v>
      </c>
      <c r="AY1127" s="270">
        <v>0.3411373364955933</v>
      </c>
      <c r="AZ1127" s="270">
        <v>5.0372031845673106E-2</v>
      </c>
      <c r="BA1127" s="270">
        <v>20.968607589575203</v>
      </c>
      <c r="BB1127" s="270">
        <v>34.589661005331827</v>
      </c>
      <c r="BC1127" s="270">
        <v>33.295055300621435</v>
      </c>
      <c r="BD1127" s="270">
        <v>50.684354060003471</v>
      </c>
      <c r="BE1127" s="270">
        <v>41.86392319297557</v>
      </c>
      <c r="BF1127" s="270">
        <v>193.4924945709096</v>
      </c>
      <c r="BG1127" s="26"/>
    </row>
    <row r="1128" spans="1:59" s="96" customFormat="1" ht="12.75" x14ac:dyDescent="0.2">
      <c r="A1128" s="13">
        <v>1.1499999999999999</v>
      </c>
      <c r="B1128" s="279">
        <v>950</v>
      </c>
      <c r="C1128" s="408">
        <v>31.256077186997601</v>
      </c>
      <c r="D1128" s="408">
        <v>28.567330905455101</v>
      </c>
      <c r="E1128" s="408"/>
      <c r="F1128" s="408">
        <v>4.8452231204005596</v>
      </c>
      <c r="G1128" s="408"/>
      <c r="H1128" s="408"/>
      <c r="I1128" s="408">
        <v>34.277358591788897</v>
      </c>
      <c r="J1128" s="408"/>
      <c r="K1128" s="408"/>
      <c r="L1128" s="408"/>
      <c r="M1128" s="408"/>
      <c r="N1128" s="408"/>
      <c r="O1128" s="411">
        <v>1.05401019535788</v>
      </c>
      <c r="P1128" s="417">
        <v>4.7911916526176803</v>
      </c>
      <c r="Q1128" s="237">
        <v>65.707877327811033</v>
      </c>
      <c r="R1128" s="237">
        <v>0</v>
      </c>
      <c r="S1128" s="237">
        <v>16.614697958193609</v>
      </c>
      <c r="T1128" s="237">
        <v>5.644539792422437</v>
      </c>
      <c r="U1128" s="237">
        <v>1.2813603459631808</v>
      </c>
      <c r="V1128" s="237">
        <v>3.4761019314835826</v>
      </c>
      <c r="W1128" s="237">
        <v>5.1515674747466065</v>
      </c>
      <c r="X1128" s="412">
        <v>2.1238551693795413</v>
      </c>
      <c r="Y1128" s="270">
        <v>0.40294839231710744</v>
      </c>
      <c r="Z1128" s="270">
        <v>40.748224800700072</v>
      </c>
      <c r="AA1128" s="270">
        <v>16023.899319547432</v>
      </c>
      <c r="AB1128" s="270">
        <v>154.52945471004998</v>
      </c>
      <c r="AC1128" s="270">
        <v>1.6981812494636059</v>
      </c>
      <c r="AD1128" s="270">
        <v>0.49933710435533935</v>
      </c>
      <c r="AE1128" s="270">
        <v>1.6257830274059888</v>
      </c>
      <c r="AF1128" s="270">
        <v>7.4977445210648433E-2</v>
      </c>
      <c r="AG1128" s="270">
        <v>11.163435325506015</v>
      </c>
      <c r="AH1128" s="270">
        <v>27.589443292981287</v>
      </c>
      <c r="AI1128" s="270">
        <v>3.7817928652341815</v>
      </c>
      <c r="AJ1128" s="270">
        <v>6.8067055576220294</v>
      </c>
      <c r="AK1128" s="270">
        <v>202.82672941970853</v>
      </c>
      <c r="AL1128" s="270">
        <v>18.847650422696834</v>
      </c>
      <c r="AM1128" s="270">
        <v>2.8677298690155411</v>
      </c>
      <c r="AN1128" s="270">
        <v>105.29549112930742</v>
      </c>
      <c r="AO1128" s="270">
        <v>3.0774677397853032</v>
      </c>
      <c r="AP1128" s="270">
        <v>1368.2845119691208</v>
      </c>
      <c r="AQ1128" s="270">
        <v>0.93289312042427974</v>
      </c>
      <c r="AR1128" s="270">
        <v>1.7320519302988209</v>
      </c>
      <c r="AS1128" s="270">
        <v>0.20204230882026231</v>
      </c>
      <c r="AT1128" s="270">
        <v>0.97182149427675624</v>
      </c>
      <c r="AU1128" s="270">
        <v>4.2255583359670315</v>
      </c>
      <c r="AV1128" s="270">
        <v>0.16290638890254205</v>
      </c>
      <c r="AW1128" s="270">
        <v>0.39450954414224548</v>
      </c>
      <c r="AX1128" s="270">
        <v>5.2341811991923698E-2</v>
      </c>
      <c r="AY1128" s="270">
        <v>0.32422206876079329</v>
      </c>
      <c r="AZ1128" s="270">
        <v>4.7864287915863425E-2</v>
      </c>
      <c r="BA1128" s="270">
        <v>19.932455479577385</v>
      </c>
      <c r="BB1128" s="270">
        <v>34.032561420657075</v>
      </c>
      <c r="BC1128" s="270">
        <v>33.621153285374682</v>
      </c>
      <c r="BD1128" s="270">
        <v>50.660458000487608</v>
      </c>
      <c r="BE1128" s="270">
        <v>41.120889084288834</v>
      </c>
      <c r="BF1128" s="270">
        <v>187.67917635477315</v>
      </c>
      <c r="BG1128" s="26"/>
    </row>
    <row r="1129" spans="1:59" s="96" customFormat="1" ht="12.75" x14ac:dyDescent="0.2">
      <c r="A1129" s="13">
        <v>1.2</v>
      </c>
      <c r="B1129" s="279">
        <v>950</v>
      </c>
      <c r="C1129" s="408">
        <v>30.748264538642701</v>
      </c>
      <c r="D1129" s="408">
        <v>28.157150689533601</v>
      </c>
      <c r="E1129" s="408"/>
      <c r="F1129" s="408">
        <v>4.0842049387293304</v>
      </c>
      <c r="G1129" s="408"/>
      <c r="H1129" s="408"/>
      <c r="I1129" s="408">
        <v>35.956369607594198</v>
      </c>
      <c r="J1129" s="408"/>
      <c r="K1129" s="408"/>
      <c r="L1129" s="408"/>
      <c r="M1129" s="408"/>
      <c r="N1129" s="408"/>
      <c r="O1129" s="411">
        <v>1.05401022550013</v>
      </c>
      <c r="P1129" s="417">
        <v>4.87031903208623</v>
      </c>
      <c r="Q1129" s="237">
        <v>66.365130717392447</v>
      </c>
      <c r="R1129" s="237">
        <v>0</v>
      </c>
      <c r="S1129" s="237">
        <v>16.668206613827071</v>
      </c>
      <c r="T1129" s="237">
        <v>5.0208948312167614</v>
      </c>
      <c r="U1129" s="237">
        <v>1.1321814749500461</v>
      </c>
      <c r="V1129" s="237">
        <v>3.4336254016195848</v>
      </c>
      <c r="W1129" s="237">
        <v>5.2177832133368947</v>
      </c>
      <c r="X1129" s="412">
        <v>2.1621777476572115</v>
      </c>
      <c r="Y1129" s="270">
        <v>0.41037564675093779</v>
      </c>
      <c r="Z1129" s="270">
        <v>41.479554102745027</v>
      </c>
      <c r="AA1129" s="270">
        <v>16374.589585803524</v>
      </c>
      <c r="AB1129" s="270">
        <v>160.1793349486239</v>
      </c>
      <c r="AC1129" s="270">
        <v>1.7281765069086015</v>
      </c>
      <c r="AD1129" s="270">
        <v>0.50763398531140269</v>
      </c>
      <c r="AE1129" s="270">
        <v>1.6308695797647135</v>
      </c>
      <c r="AF1129" s="270">
        <v>7.5124414026056796E-2</v>
      </c>
      <c r="AG1129" s="270">
        <v>11.407873838017201</v>
      </c>
      <c r="AH1129" s="270">
        <v>28.082655951685599</v>
      </c>
      <c r="AI1129" s="270">
        <v>3.8323350944418446</v>
      </c>
      <c r="AJ1129" s="270">
        <v>7.0068452199791604</v>
      </c>
      <c r="AK1129" s="270">
        <v>221.73555525643866</v>
      </c>
      <c r="AL1129" s="270">
        <v>19.023287850031924</v>
      </c>
      <c r="AM1129" s="270">
        <v>2.8168365534663953</v>
      </c>
      <c r="AN1129" s="270">
        <v>104.79151075648539</v>
      </c>
      <c r="AO1129" s="270">
        <v>3.0734574748112737</v>
      </c>
      <c r="AP1129" s="270">
        <v>1357.4978059070777</v>
      </c>
      <c r="AQ1129" s="270">
        <v>0.93033682932992268</v>
      </c>
      <c r="AR1129" s="270">
        <v>1.6739114621098272</v>
      </c>
      <c r="AS1129" s="270">
        <v>0.19444938914146395</v>
      </c>
      <c r="AT1129" s="270">
        <v>0.93291485600592639</v>
      </c>
      <c r="AU1129" s="270">
        <v>4.0519521825350227</v>
      </c>
      <c r="AV1129" s="270">
        <v>0.15615157489285117</v>
      </c>
      <c r="AW1129" s="270">
        <v>0.37780633207424835</v>
      </c>
      <c r="AX1129" s="270">
        <v>5.0098418879747683E-2</v>
      </c>
      <c r="AY1129" s="270">
        <v>0.31023093179123096</v>
      </c>
      <c r="AZ1129" s="270">
        <v>4.5790834505221582E-2</v>
      </c>
      <c r="BA1129" s="270">
        <v>19.075130646481931</v>
      </c>
      <c r="BB1129" s="270">
        <v>33.543848788082485</v>
      </c>
      <c r="BC1129" s="270">
        <v>33.92580208204209</v>
      </c>
      <c r="BD1129" s="270">
        <v>50.639028376467323</v>
      </c>
      <c r="BE1129" s="270">
        <v>40.471175474419951</v>
      </c>
      <c r="BF1129" s="270">
        <v>182.69684696167164</v>
      </c>
      <c r="BG1129" s="26"/>
    </row>
    <row r="1130" spans="1:59" s="96" customFormat="1" ht="12.75" x14ac:dyDescent="0.2">
      <c r="A1130" s="13">
        <v>1.25</v>
      </c>
      <c r="B1130" s="279">
        <v>950</v>
      </c>
      <c r="C1130" s="408">
        <v>30.374684289026401</v>
      </c>
      <c r="D1130" s="408">
        <v>27.6578215887575</v>
      </c>
      <c r="E1130" s="408"/>
      <c r="F1130" s="408">
        <v>3.3243202981623998</v>
      </c>
      <c r="G1130" s="408"/>
      <c r="H1130" s="408"/>
      <c r="I1130" s="408">
        <v>37.589163603405296</v>
      </c>
      <c r="J1130" s="408"/>
      <c r="K1130" s="408"/>
      <c r="L1130" s="408"/>
      <c r="M1130" s="408"/>
      <c r="N1130" s="408"/>
      <c r="O1130" s="411">
        <v>1.0540102206483399</v>
      </c>
      <c r="P1130" s="417">
        <v>4.9302193813844797</v>
      </c>
      <c r="Q1130" s="237">
        <v>66.998931151631197</v>
      </c>
      <c r="R1130" s="237">
        <v>0</v>
      </c>
      <c r="S1130" s="237">
        <v>16.662650286793941</v>
      </c>
      <c r="T1130" s="237">
        <v>4.4935233889893187</v>
      </c>
      <c r="U1130" s="237">
        <v>0.99955091456004463</v>
      </c>
      <c r="V1130" s="237">
        <v>3.3594595772024229</v>
      </c>
      <c r="W1130" s="237">
        <v>5.2919216815163912</v>
      </c>
      <c r="X1130" s="412">
        <v>2.1939629993066836</v>
      </c>
      <c r="Y1130" s="270">
        <v>0.41625868018379664</v>
      </c>
      <c r="Z1130" s="270">
        <v>42.055356318695061</v>
      </c>
      <c r="AA1130" s="270">
        <v>16669.413861379358</v>
      </c>
      <c r="AB1130" s="270">
        <v>165.59750908267873</v>
      </c>
      <c r="AC1130" s="270">
        <v>1.7528082914862317</v>
      </c>
      <c r="AD1130" s="270">
        <v>0.51415156745756874</v>
      </c>
      <c r="AE1130" s="270">
        <v>1.6349048535440374</v>
      </c>
      <c r="AF1130" s="270">
        <v>7.5227461468959339E-2</v>
      </c>
      <c r="AG1130" s="270">
        <v>11.617561470221197</v>
      </c>
      <c r="AH1130" s="270">
        <v>28.494422888729144</v>
      </c>
      <c r="AI1130" s="270">
        <v>3.8729334601090253</v>
      </c>
      <c r="AJ1130" s="270">
        <v>7.1917677416518915</v>
      </c>
      <c r="AK1130" s="270">
        <v>243.90873486653439</v>
      </c>
      <c r="AL1130" s="270">
        <v>19.15114495801415</v>
      </c>
      <c r="AM1130" s="270">
        <v>2.7663573470219349</v>
      </c>
      <c r="AN1130" s="270">
        <v>104.12006291634661</v>
      </c>
      <c r="AO1130" s="270">
        <v>3.0645576707799362</v>
      </c>
      <c r="AP1130" s="270">
        <v>1346.9646190893041</v>
      </c>
      <c r="AQ1130" s="270">
        <v>0.92748392636425081</v>
      </c>
      <c r="AR1130" s="270">
        <v>1.6204621356352751</v>
      </c>
      <c r="AS1130" s="270">
        <v>0.18755664003598452</v>
      </c>
      <c r="AT1130" s="270">
        <v>0.89784244547980485</v>
      </c>
      <c r="AU1130" s="270">
        <v>3.8958964452727209</v>
      </c>
      <c r="AV1130" s="270">
        <v>0.15008568724462196</v>
      </c>
      <c r="AW1130" s="270">
        <v>0.36284000794897397</v>
      </c>
      <c r="AX1130" s="270">
        <v>4.8090832587990982E-2</v>
      </c>
      <c r="AY1130" s="270">
        <v>0.29771872594863796</v>
      </c>
      <c r="AZ1130" s="270">
        <v>4.3937175425050247E-2</v>
      </c>
      <c r="BA1130" s="270">
        <v>18.30806511112084</v>
      </c>
      <c r="BB1130" s="270">
        <v>33.089174167387064</v>
      </c>
      <c r="BC1130" s="270">
        <v>34.298713233589055</v>
      </c>
      <c r="BD1130" s="270">
        <v>50.61732612340721</v>
      </c>
      <c r="BE1130" s="270">
        <v>39.894265333256712</v>
      </c>
      <c r="BF1130" s="270">
        <v>178.08154780849449</v>
      </c>
      <c r="BG1130" s="26"/>
    </row>
    <row r="1131" spans="1:59" s="96" customFormat="1" ht="12.75" x14ac:dyDescent="0.2">
      <c r="A1131" s="13">
        <v>1.30000000000001</v>
      </c>
      <c r="B1131" s="279">
        <v>950</v>
      </c>
      <c r="C1131" s="408">
        <v>29.997268524741202</v>
      </c>
      <c r="D1131" s="408">
        <v>27.249777356421401</v>
      </c>
      <c r="E1131" s="408"/>
      <c r="F1131" s="408">
        <v>2.6173836970437701</v>
      </c>
      <c r="G1131" s="408"/>
      <c r="H1131" s="408"/>
      <c r="I1131" s="408">
        <v>39.081560205976203</v>
      </c>
      <c r="J1131" s="408"/>
      <c r="K1131" s="408"/>
      <c r="L1131" s="408"/>
      <c r="M1131" s="408"/>
      <c r="N1131" s="408"/>
      <c r="O1131" s="411">
        <v>1.05401021581746</v>
      </c>
      <c r="P1131" s="417">
        <v>4.9922498652958698</v>
      </c>
      <c r="Q1131" s="237">
        <v>67.604709636309153</v>
      </c>
      <c r="R1131" s="237">
        <v>0</v>
      </c>
      <c r="S1131" s="237">
        <v>16.664958203281547</v>
      </c>
      <c r="T1131" s="237">
        <v>3.9794235779992526</v>
      </c>
      <c r="U1131" s="237">
        <v>0.87643544495540815</v>
      </c>
      <c r="V1131" s="237">
        <v>3.2964375128288745</v>
      </c>
      <c r="W1131" s="237">
        <v>5.351301527049519</v>
      </c>
      <c r="X1131" s="412">
        <v>2.2267340975762595</v>
      </c>
      <c r="Y1131" s="270">
        <v>0.42229898889953854</v>
      </c>
      <c r="Z1131" s="270">
        <v>42.646558892721593</v>
      </c>
      <c r="AA1131" s="270">
        <v>16969.717228577272</v>
      </c>
      <c r="AB1131" s="270">
        <v>171.13175452910775</v>
      </c>
      <c r="AC1131" s="270">
        <v>1.7776422327997601</v>
      </c>
      <c r="AD1131" s="270">
        <v>0.52083005869370735</v>
      </c>
      <c r="AE1131" s="270">
        <v>1.6389284876053221</v>
      </c>
      <c r="AF1131" s="270">
        <v>7.5334170904220427E-2</v>
      </c>
      <c r="AG1131" s="270">
        <v>11.830142136858283</v>
      </c>
      <c r="AH1131" s="270">
        <v>28.91173343210102</v>
      </c>
      <c r="AI1131" s="270">
        <v>3.9141629826945965</v>
      </c>
      <c r="AJ1131" s="270">
        <v>7.3792044689735858</v>
      </c>
      <c r="AK1131" s="270">
        <v>269.08376185624968</v>
      </c>
      <c r="AL1131" s="270">
        <v>19.284900816851124</v>
      </c>
      <c r="AM1131" s="270">
        <v>2.7225420712075201</v>
      </c>
      <c r="AN1131" s="270">
        <v>103.5672303736124</v>
      </c>
      <c r="AO1131" s="270">
        <v>3.057827167618707</v>
      </c>
      <c r="AP1131" s="270">
        <v>1337.5190671277062</v>
      </c>
      <c r="AQ1131" s="270">
        <v>0.92529935685785847</v>
      </c>
      <c r="AR1131" s="270">
        <v>1.5746319106396065</v>
      </c>
      <c r="AS1131" s="270">
        <v>0.18167777823732065</v>
      </c>
      <c r="AT1131" s="270">
        <v>0.86803379502689415</v>
      </c>
      <c r="AU1131" s="270">
        <v>3.7634699642751648</v>
      </c>
      <c r="AV1131" s="270">
        <v>0.14494123170172588</v>
      </c>
      <c r="AW1131" s="270">
        <v>0.35016442040285967</v>
      </c>
      <c r="AX1131" s="270">
        <v>4.6391958483034512E-2</v>
      </c>
      <c r="AY1131" s="270">
        <v>0.28713577591845063</v>
      </c>
      <c r="AZ1131" s="270">
        <v>4.2369802913995031E-2</v>
      </c>
      <c r="BA1131" s="270">
        <v>17.659194890342832</v>
      </c>
      <c r="BB1131" s="270">
        <v>32.677003038258761</v>
      </c>
      <c r="BC1131" s="270">
        <v>34.614012476611826</v>
      </c>
      <c r="BD1131" s="270">
        <v>50.597355638499842</v>
      </c>
      <c r="BE1131" s="270">
        <v>39.361594889741674</v>
      </c>
      <c r="BF1131" s="270">
        <v>174.052048338714</v>
      </c>
      <c r="BG1131" s="26"/>
    </row>
    <row r="1132" spans="1:59" s="96" customFormat="1" ht="12.75" x14ac:dyDescent="0.2">
      <c r="A1132" s="13">
        <v>1.35</v>
      </c>
      <c r="B1132" s="279">
        <v>950</v>
      </c>
      <c r="C1132" s="408">
        <v>29.660837675653202</v>
      </c>
      <c r="D1132" s="408">
        <v>26.9687644411684</v>
      </c>
      <c r="E1132" s="408"/>
      <c r="F1132" s="408">
        <v>1.9614802820991999</v>
      </c>
      <c r="G1132" s="408"/>
      <c r="H1132" s="408"/>
      <c r="I1132" s="408">
        <v>40.354907394193098</v>
      </c>
      <c r="J1132" s="408"/>
      <c r="K1132" s="408"/>
      <c r="L1132" s="408"/>
      <c r="M1132" s="408"/>
      <c r="N1132" s="408"/>
      <c r="O1132" s="411">
        <v>1.0540102068861401</v>
      </c>
      <c r="P1132" s="417">
        <v>5.0488747180814997</v>
      </c>
      <c r="Q1132" s="237">
        <v>68.167885720353993</v>
      </c>
      <c r="R1132" s="237">
        <v>0</v>
      </c>
      <c r="S1132" s="237">
        <v>16.646147485986866</v>
      </c>
      <c r="T1132" s="237">
        <v>3.5297851186414015</v>
      </c>
      <c r="U1132" s="237">
        <v>0.77049308023348029</v>
      </c>
      <c r="V1132" s="237">
        <v>3.2305508923230475</v>
      </c>
      <c r="W1132" s="237">
        <v>5.3966144157283127</v>
      </c>
      <c r="X1132" s="412">
        <v>2.2585232867329235</v>
      </c>
      <c r="Y1132" s="270">
        <v>0.42786210138995084</v>
      </c>
      <c r="Z1132" s="270">
        <v>43.18913217467756</v>
      </c>
      <c r="AA1132" s="270">
        <v>17250.227719102455</v>
      </c>
      <c r="AB1132" s="270">
        <v>176.5286699235416</v>
      </c>
      <c r="AC1132" s="270">
        <v>1.8000690909302037</v>
      </c>
      <c r="AD1132" s="270">
        <v>0.52694884352330906</v>
      </c>
      <c r="AE1132" s="270">
        <v>1.6425968965736728</v>
      </c>
      <c r="AF1132" s="270">
        <v>7.5430807117969345E-2</v>
      </c>
      <c r="AG1132" s="270">
        <v>12.029471602881708</v>
      </c>
      <c r="AH1132" s="270">
        <v>29.301169732281835</v>
      </c>
      <c r="AI1132" s="270">
        <v>3.9523716411438277</v>
      </c>
      <c r="AJ1132" s="270">
        <v>7.5592465538982214</v>
      </c>
      <c r="AK1132" s="270">
        <v>297.48242233955875</v>
      </c>
      <c r="AL1132" s="270">
        <v>19.410568550171295</v>
      </c>
      <c r="AM1132" s="270">
        <v>2.6865099344828614</v>
      </c>
      <c r="AN1132" s="270">
        <v>103.11753411739184</v>
      </c>
      <c r="AO1132" s="270">
        <v>3.0523146640561016</v>
      </c>
      <c r="AP1132" s="270">
        <v>1329.526848894596</v>
      </c>
      <c r="AQ1132" s="270">
        <v>0.92437293705334089</v>
      </c>
      <c r="AR1132" s="270">
        <v>1.5375050830620556</v>
      </c>
      <c r="AS1132" s="270">
        <v>0.17694047720055395</v>
      </c>
      <c r="AT1132" s="270">
        <v>0.84409568914326671</v>
      </c>
      <c r="AU1132" s="270">
        <v>3.6572858620418103</v>
      </c>
      <c r="AV1132" s="270">
        <v>0.14081852568577499</v>
      </c>
      <c r="AW1132" s="270">
        <v>0.34001978600479554</v>
      </c>
      <c r="AX1132" s="270">
        <v>4.5033410792226856E-2</v>
      </c>
      <c r="AY1132" s="270">
        <v>0.27867689093248049</v>
      </c>
      <c r="AZ1132" s="270">
        <v>4.1117374149980797E-2</v>
      </c>
      <c r="BA1132" s="270">
        <v>17.140552167808799</v>
      </c>
      <c r="BB1132" s="270">
        <v>32.317486619985097</v>
      </c>
      <c r="BC1132" s="270">
        <v>34.845230521143577</v>
      </c>
      <c r="BD1132" s="270">
        <v>50.579191060424918</v>
      </c>
      <c r="BE1132" s="270">
        <v>38.88711520502553</v>
      </c>
      <c r="BF1132" s="270">
        <v>170.71276994945742</v>
      </c>
      <c r="BG1132" s="26"/>
    </row>
    <row r="1133" spans="1:59" s="96" customFormat="1" ht="12.75" x14ac:dyDescent="0.2">
      <c r="A1133" s="13">
        <v>1.4000000000000099</v>
      </c>
      <c r="B1133" s="279">
        <v>950.00000000001</v>
      </c>
      <c r="C1133" s="408">
        <v>29.357466250789098</v>
      </c>
      <c r="D1133" s="408">
        <v>26.7635412493795</v>
      </c>
      <c r="E1133" s="408"/>
      <c r="F1133" s="408">
        <v>1.3985510366954099</v>
      </c>
      <c r="G1133" s="408"/>
      <c r="H1133" s="408"/>
      <c r="I1133" s="408">
        <v>41.426431271048202</v>
      </c>
      <c r="J1133" s="408"/>
      <c r="K1133" s="408"/>
      <c r="L1133" s="408"/>
      <c r="M1133" s="408"/>
      <c r="N1133" s="408"/>
      <c r="O1133" s="411">
        <v>1.05401019208779</v>
      </c>
      <c r="P1133" s="417">
        <v>5.1010485301555901</v>
      </c>
      <c r="Q1133" s="237">
        <v>68.680642379659801</v>
      </c>
      <c r="R1133" s="237">
        <v>0</v>
      </c>
      <c r="S1133" s="237">
        <v>16.609392270186326</v>
      </c>
      <c r="T1133" s="237">
        <v>3.1462790162407654</v>
      </c>
      <c r="U1133" s="237">
        <v>0.68297871417146772</v>
      </c>
      <c r="V1133" s="237">
        <v>3.1573983841493383</v>
      </c>
      <c r="W1133" s="237">
        <v>5.4341701886792393</v>
      </c>
      <c r="X1133" s="412">
        <v>2.2891390469130681</v>
      </c>
      <c r="Y1133" s="270">
        <v>0.43296767199388081</v>
      </c>
      <c r="Z1133" s="270">
        <v>43.686888242682116</v>
      </c>
      <c r="AA1133" s="270">
        <v>17506.980829676664</v>
      </c>
      <c r="AB1133" s="270">
        <v>181.52408949104347</v>
      </c>
      <c r="AC1133" s="270">
        <v>1.8203862867282905</v>
      </c>
      <c r="AD1133" s="270">
        <v>0.53255218740733234</v>
      </c>
      <c r="AE1133" s="270">
        <v>1.6458849928855446</v>
      </c>
      <c r="AF1133" s="270">
        <v>7.5519306538788966E-2</v>
      </c>
      <c r="AG1133" s="270">
        <v>12.211443814540981</v>
      </c>
      <c r="AH1133" s="270">
        <v>29.655999429634317</v>
      </c>
      <c r="AI1133" s="270">
        <v>3.9871554168179832</v>
      </c>
      <c r="AJ1133" s="270">
        <v>7.7243874264337853</v>
      </c>
      <c r="AK1133" s="270">
        <v>327.22423432444083</v>
      </c>
      <c r="AL1133" s="270">
        <v>19.526806554361428</v>
      </c>
      <c r="AM1133" s="270">
        <v>2.6573287282033693</v>
      </c>
      <c r="AN1133" s="270">
        <v>102.77144682135773</v>
      </c>
      <c r="AO1133" s="270">
        <v>3.0484245338390563</v>
      </c>
      <c r="AP1133" s="270">
        <v>1322.8926550311755</v>
      </c>
      <c r="AQ1133" s="270">
        <v>0.92388810655491316</v>
      </c>
      <c r="AR1133" s="270">
        <v>1.5076502752778951</v>
      </c>
      <c r="AS1133" s="270">
        <v>0.17314438733405407</v>
      </c>
      <c r="AT1133" s="270">
        <v>0.82495800545168385</v>
      </c>
      <c r="AU1133" s="270">
        <v>3.5724833051093063</v>
      </c>
      <c r="AV1133" s="270">
        <v>0.13752723088406779</v>
      </c>
      <c r="AW1133" s="270">
        <v>0.33192827933521235</v>
      </c>
      <c r="AX1133" s="270">
        <v>4.3950418125412859E-2</v>
      </c>
      <c r="AY1133" s="270">
        <v>0.27193593426164947</v>
      </c>
      <c r="AZ1133" s="270">
        <v>4.0119503357535703E-2</v>
      </c>
      <c r="BA1133" s="270">
        <v>16.727213641310705</v>
      </c>
      <c r="BB1133" s="270">
        <v>32.016037006209608</v>
      </c>
      <c r="BC1133" s="270">
        <v>35.020836559351856</v>
      </c>
      <c r="BD1133" s="270">
        <v>50.563740658842228</v>
      </c>
      <c r="BE1133" s="270">
        <v>38.484150141747605</v>
      </c>
      <c r="BF1133" s="270">
        <v>167.99185808571693</v>
      </c>
      <c r="BG1133" s="26"/>
    </row>
    <row r="1134" spans="1:59" s="96" customFormat="1" ht="12.75" x14ac:dyDescent="0.2">
      <c r="A1134" s="13">
        <v>1.45</v>
      </c>
      <c r="B1134" s="279">
        <v>950</v>
      </c>
      <c r="C1134" s="408">
        <v>29.019820248710701</v>
      </c>
      <c r="D1134" s="408">
        <v>26.587911926269602</v>
      </c>
      <c r="E1134" s="408"/>
      <c r="F1134" s="408">
        <v>0.79033138672359005</v>
      </c>
      <c r="G1134" s="408"/>
      <c r="H1134" s="408"/>
      <c r="I1134" s="408">
        <v>42.438989903693901</v>
      </c>
      <c r="J1134" s="408">
        <v>0.10893632933269599</v>
      </c>
      <c r="K1134" s="408"/>
      <c r="L1134" s="408"/>
      <c r="M1134" s="408"/>
      <c r="N1134" s="408"/>
      <c r="O1134" s="411">
        <v>1.0540102052695499</v>
      </c>
      <c r="P1134" s="417">
        <v>5.1603990108576401</v>
      </c>
      <c r="Q1134" s="237">
        <v>69.072160067502068</v>
      </c>
      <c r="R1134" s="237">
        <v>0</v>
      </c>
      <c r="S1134" s="237">
        <v>16.582472000236656</v>
      </c>
      <c r="T1134" s="237">
        <v>2.8443129544436352</v>
      </c>
      <c r="U1134" s="237">
        <v>0.61375295723856116</v>
      </c>
      <c r="V1134" s="237">
        <v>3.0691253234652729</v>
      </c>
      <c r="W1134" s="237">
        <v>5.4920467641679194</v>
      </c>
      <c r="X1134" s="412">
        <v>2.3261299329458933</v>
      </c>
      <c r="Y1134" s="270">
        <v>0.43876951454651086</v>
      </c>
      <c r="Z1134" s="270">
        <v>44.252065702773947</v>
      </c>
      <c r="AA1134" s="270">
        <v>17799.101886266442</v>
      </c>
      <c r="AB1134" s="270">
        <v>187.3094061237089</v>
      </c>
      <c r="AC1134" s="270">
        <v>1.8432104642681597</v>
      </c>
      <c r="AD1134" s="270">
        <v>0.53894708512715417</v>
      </c>
      <c r="AE1134" s="270">
        <v>1.6495805469715163</v>
      </c>
      <c r="AF1134" s="270">
        <v>7.5622240889895692E-2</v>
      </c>
      <c r="AG1134" s="270">
        <v>12.4193701224357</v>
      </c>
      <c r="AH1134" s="270">
        <v>30.065619249299594</v>
      </c>
      <c r="AI1134" s="270">
        <v>4.0281656041896818</v>
      </c>
      <c r="AJ1134" s="270">
        <v>7.9145008721303691</v>
      </c>
      <c r="AK1134" s="270">
        <v>366.96612807455546</v>
      </c>
      <c r="AL1134" s="270">
        <v>19.671297867907658</v>
      </c>
      <c r="AM1134" s="270">
        <v>2.6320758606878516</v>
      </c>
      <c r="AN1134" s="270">
        <v>102.53909338559808</v>
      </c>
      <c r="AO1134" s="270">
        <v>3.0474012044422736</v>
      </c>
      <c r="AP1134" s="270">
        <v>1316.8170366587358</v>
      </c>
      <c r="AQ1134" s="270">
        <v>0.92527653331596194</v>
      </c>
      <c r="AR1134" s="270">
        <v>1.4808332998932991</v>
      </c>
      <c r="AS1134" s="270">
        <v>0.16972877675390544</v>
      </c>
      <c r="AT1134" s="270">
        <v>0.80773306328176542</v>
      </c>
      <c r="AU1134" s="270">
        <v>3.4961579998452184</v>
      </c>
      <c r="AV1134" s="270">
        <v>0.1345650209327815</v>
      </c>
      <c r="AW1134" s="270">
        <v>0.32464669544392932</v>
      </c>
      <c r="AX1134" s="270">
        <v>4.2975938425138228E-2</v>
      </c>
      <c r="AY1134" s="270">
        <v>0.26587092165681614</v>
      </c>
      <c r="AZ1134" s="270">
        <v>3.9221751240095158E-2</v>
      </c>
      <c r="BA1134" s="270">
        <v>16.355397679214267</v>
      </c>
      <c r="BB1134" s="270">
        <v>31.744521419195628</v>
      </c>
      <c r="BC1134" s="270">
        <v>35.199249950491108</v>
      </c>
      <c r="BD1134" s="270">
        <v>50.603063181201826</v>
      </c>
      <c r="BE1134" s="270">
        <v>38.109946328054271</v>
      </c>
      <c r="BF1134" s="270">
        <v>165.52951044914374</v>
      </c>
      <c r="BG1134" s="26"/>
    </row>
    <row r="1135" spans="1:59" s="96" customFormat="1" ht="12.75" x14ac:dyDescent="0.2">
      <c r="A1135" s="13">
        <v>1.49999999999999</v>
      </c>
      <c r="B1135" s="279">
        <v>950</v>
      </c>
      <c r="C1135" s="408">
        <v>28.412948543186101</v>
      </c>
      <c r="D1135" s="408">
        <v>26.487628366098299</v>
      </c>
      <c r="E1135" s="408"/>
      <c r="F1135" s="408">
        <v>0.25965293794948102</v>
      </c>
      <c r="G1135" s="408"/>
      <c r="H1135" s="408"/>
      <c r="I1135" s="408">
        <v>43.316110589672697</v>
      </c>
      <c r="J1135" s="408">
        <v>0.46964934620832499</v>
      </c>
      <c r="K1135" s="408"/>
      <c r="L1135" s="408"/>
      <c r="M1135" s="408"/>
      <c r="N1135" s="408"/>
      <c r="O1135" s="411">
        <v>1.05401021688506</v>
      </c>
      <c r="P1135" s="417">
        <v>5.2706199226469099</v>
      </c>
      <c r="Q1135" s="237">
        <v>69.193628063353572</v>
      </c>
      <c r="R1135" s="237">
        <v>0</v>
      </c>
      <c r="S1135" s="237">
        <v>16.6527312570554</v>
      </c>
      <c r="T1135" s="237">
        <v>2.6214359506239209</v>
      </c>
      <c r="U1135" s="237">
        <v>0.56407989597331831</v>
      </c>
      <c r="V1135" s="237">
        <v>2.97800062688844</v>
      </c>
      <c r="W1135" s="237">
        <v>5.6015011806814972</v>
      </c>
      <c r="X1135" s="412">
        <v>2.3886230254238492</v>
      </c>
      <c r="Y1135" s="270">
        <v>0.44881921789119639</v>
      </c>
      <c r="Z1135" s="270">
        <v>45.242864245982723</v>
      </c>
      <c r="AA1135" s="270">
        <v>18258.851456887747</v>
      </c>
      <c r="AB1135" s="270">
        <v>194.7497924191625</v>
      </c>
      <c r="AC1135" s="270">
        <v>1.8816186529936929</v>
      </c>
      <c r="AD1135" s="270">
        <v>0.55019606069005822</v>
      </c>
      <c r="AE1135" s="270">
        <v>1.6554384801072599</v>
      </c>
      <c r="AF1135" s="270">
        <v>7.5821916513606896E-2</v>
      </c>
      <c r="AG1135" s="270">
        <v>12.735334187380687</v>
      </c>
      <c r="AH1135" s="270">
        <v>30.713372456151948</v>
      </c>
      <c r="AI1135" s="270">
        <v>4.0974268694334848</v>
      </c>
      <c r="AJ1135" s="270">
        <v>8.1704802935877208</v>
      </c>
      <c r="AK1135" s="270">
        <v>414.46618669642118</v>
      </c>
      <c r="AL1135" s="270">
        <v>19.947090432988229</v>
      </c>
      <c r="AM1135" s="270">
        <v>2.618678167089314</v>
      </c>
      <c r="AN1135" s="270">
        <v>102.86195558266706</v>
      </c>
      <c r="AO1135" s="270">
        <v>3.0619203074457033</v>
      </c>
      <c r="AP1135" s="270">
        <v>1312.3926672966875</v>
      </c>
      <c r="AQ1135" s="270">
        <v>0.92918096857042731</v>
      </c>
      <c r="AR1135" s="270">
        <v>1.4600781217746575</v>
      </c>
      <c r="AS1135" s="270">
        <v>0.16700416914341609</v>
      </c>
      <c r="AT1135" s="270">
        <v>0.79380119838959451</v>
      </c>
      <c r="AU1135" s="270">
        <v>3.4341161606966408</v>
      </c>
      <c r="AV1135" s="270">
        <v>0.13215311666542284</v>
      </c>
      <c r="AW1135" s="270">
        <v>0.31869687014082543</v>
      </c>
      <c r="AX1135" s="270">
        <v>4.2178221242299793E-2</v>
      </c>
      <c r="AY1135" s="270">
        <v>0.26090168001811531</v>
      </c>
      <c r="AZ1135" s="270">
        <v>3.8485930893797655E-2</v>
      </c>
      <c r="BA1135" s="270">
        <v>16.051008030279789</v>
      </c>
      <c r="BB1135" s="270">
        <v>31.561714969051337</v>
      </c>
      <c r="BC1135" s="270">
        <v>35.357042848951522</v>
      </c>
      <c r="BD1135" s="270">
        <v>50.774496909212921</v>
      </c>
      <c r="BE1135" s="270">
        <v>37.809005025475876</v>
      </c>
      <c r="BF1135" s="270">
        <v>163.66210920059862</v>
      </c>
      <c r="BG1135" s="26"/>
    </row>
    <row r="1136" spans="1:59" s="96" customFormat="1" ht="12.75" x14ac:dyDescent="0.2">
      <c r="A1136" s="13">
        <v>1.5499999999999801</v>
      </c>
      <c r="B1136" s="279">
        <v>950</v>
      </c>
      <c r="C1136" s="408">
        <v>27.671966136410301</v>
      </c>
      <c r="D1136" s="408">
        <v>26.525502988852899</v>
      </c>
      <c r="E1136" s="408"/>
      <c r="F1136" s="408"/>
      <c r="G1136" s="408"/>
      <c r="H1136" s="408"/>
      <c r="I1136" s="408">
        <v>43.947267661870399</v>
      </c>
      <c r="J1136" s="408">
        <v>0.80125299893853796</v>
      </c>
      <c r="K1136" s="408"/>
      <c r="L1136" s="408"/>
      <c r="M1136" s="408"/>
      <c r="N1136" s="408"/>
      <c r="O1136" s="411">
        <v>1.05401021392778</v>
      </c>
      <c r="P1136" s="417">
        <v>5.4117535919910704</v>
      </c>
      <c r="Q1136" s="237">
        <v>69.322932225254121</v>
      </c>
      <c r="R1136" s="237">
        <v>0</v>
      </c>
      <c r="S1136" s="237">
        <v>16.694433954985925</v>
      </c>
      <c r="T1136" s="237">
        <v>2.4335806433977889</v>
      </c>
      <c r="U1136" s="237">
        <v>0.52296672533904909</v>
      </c>
      <c r="V1136" s="237">
        <v>2.881648761142992</v>
      </c>
      <c r="W1136" s="237">
        <v>5.6819868777931726</v>
      </c>
      <c r="X1136" s="412">
        <v>2.4624508120869479</v>
      </c>
      <c r="Y1136" s="270">
        <v>0.46116375590293296</v>
      </c>
      <c r="Z1136" s="270">
        <v>46.468410238371142</v>
      </c>
      <c r="AA1136" s="270">
        <v>18787.144756016511</v>
      </c>
      <c r="AB1136" s="270">
        <v>201.7719287275971</v>
      </c>
      <c r="AC1136" s="270">
        <v>1.9276081435734813</v>
      </c>
      <c r="AD1136" s="270">
        <v>0.56401733191418735</v>
      </c>
      <c r="AE1136" s="270">
        <v>1.6620005816429679</v>
      </c>
      <c r="AF1136" s="270">
        <v>7.6070744033297638E-2</v>
      </c>
      <c r="AG1136" s="270">
        <v>13.085468667839232</v>
      </c>
      <c r="AH1136" s="270">
        <v>31.441162178194386</v>
      </c>
      <c r="AI1136" s="270">
        <v>4.1768512102685111</v>
      </c>
      <c r="AJ1136" s="270">
        <v>8.4237279296413963</v>
      </c>
      <c r="AK1136" s="270">
        <v>449.07544522888236</v>
      </c>
      <c r="AL1136" s="270">
        <v>20.277946034839772</v>
      </c>
      <c r="AM1136" s="270">
        <v>2.6157275643268174</v>
      </c>
      <c r="AN1136" s="270">
        <v>103.57952838265315</v>
      </c>
      <c r="AO1136" s="270">
        <v>3.0865224901720789</v>
      </c>
      <c r="AP1136" s="270">
        <v>1309.8887543255612</v>
      </c>
      <c r="AQ1136" s="270">
        <v>0.93202496840636317</v>
      </c>
      <c r="AR1136" s="270">
        <v>1.4468462299160438</v>
      </c>
      <c r="AS1136" s="270">
        <v>0.16519530116611686</v>
      </c>
      <c r="AT1136" s="270">
        <v>0.78438911344615536</v>
      </c>
      <c r="AU1136" s="270">
        <v>3.3919474117824144</v>
      </c>
      <c r="AV1136" s="270">
        <v>0.13051050711854428</v>
      </c>
      <c r="AW1136" s="270">
        <v>0.3146279806715348</v>
      </c>
      <c r="AX1136" s="270">
        <v>4.1631564684578619E-2</v>
      </c>
      <c r="AY1136" s="270">
        <v>0.25749325317329869</v>
      </c>
      <c r="AZ1136" s="270">
        <v>3.7981083746651462E-2</v>
      </c>
      <c r="BA1136" s="270">
        <v>15.842373180172112</v>
      </c>
      <c r="BB1136" s="270">
        <v>31.455021609856157</v>
      </c>
      <c r="BC1136" s="270">
        <v>35.387739011720029</v>
      </c>
      <c r="BD1136" s="270">
        <v>50.93964854622503</v>
      </c>
      <c r="BE1136" s="270">
        <v>37.582411670445502</v>
      </c>
      <c r="BF1136" s="270">
        <v>162.4899178585359</v>
      </c>
      <c r="BG1136" s="26"/>
    </row>
    <row r="1137" spans="1:59" s="96" customFormat="1" ht="12.75" x14ac:dyDescent="0.2">
      <c r="A1137" s="13">
        <v>1.5999999999999901</v>
      </c>
      <c r="B1137" s="279">
        <v>950</v>
      </c>
      <c r="C1137" s="408">
        <v>26.786075491774302</v>
      </c>
      <c r="D1137" s="408">
        <v>26.6533633106616</v>
      </c>
      <c r="E1137" s="408"/>
      <c r="F1137" s="408"/>
      <c r="G1137" s="408"/>
      <c r="H1137" s="408"/>
      <c r="I1137" s="408">
        <v>44.395047710896598</v>
      </c>
      <c r="J1137" s="408">
        <v>1.11150328053943</v>
      </c>
      <c r="K1137" s="408"/>
      <c r="L1137" s="408"/>
      <c r="M1137" s="408"/>
      <c r="N1137" s="408"/>
      <c r="O1137" s="411">
        <v>1.0540102061280301</v>
      </c>
      <c r="P1137" s="417">
        <v>5.5907353389821903</v>
      </c>
      <c r="Q1137" s="237">
        <v>69.434492196935452</v>
      </c>
      <c r="R1137" s="237">
        <v>0</v>
      </c>
      <c r="S1137" s="237">
        <v>16.694072708592234</v>
      </c>
      <c r="T1137" s="237">
        <v>2.3167309064101107</v>
      </c>
      <c r="U1137" s="237">
        <v>0.49326279936091622</v>
      </c>
      <c r="V1137" s="237">
        <v>2.8004209485698</v>
      </c>
      <c r="W1137" s="237">
        <v>5.7123066238397557</v>
      </c>
      <c r="X1137" s="412">
        <v>2.5487138162917211</v>
      </c>
      <c r="Y1137" s="270">
        <v>0.47636142325056879</v>
      </c>
      <c r="Z1137" s="270">
        <v>47.985183115942512</v>
      </c>
      <c r="AA1137" s="270">
        <v>19403.886742285918</v>
      </c>
      <c r="AB1137" s="270">
        <v>208.39292543942264</v>
      </c>
      <c r="AC1137" s="270">
        <v>1.9832707507642928</v>
      </c>
      <c r="AD1137" s="270">
        <v>0.58100796386836184</v>
      </c>
      <c r="AE1137" s="270">
        <v>1.6693801475557051</v>
      </c>
      <c r="AF1137" s="270">
        <v>7.6372453110201258E-2</v>
      </c>
      <c r="AG1137" s="270">
        <v>13.480910454367352</v>
      </c>
      <c r="AH1137" s="270">
        <v>32.271123749179914</v>
      </c>
      <c r="AI1137" s="270">
        <v>4.2687311777811692</v>
      </c>
      <c r="AJ1137" s="270">
        <v>8.6777465061786181</v>
      </c>
      <c r="AK1137" s="270">
        <v>462.82606644637394</v>
      </c>
      <c r="AL1137" s="270">
        <v>20.672000795082518</v>
      </c>
      <c r="AM1137" s="270">
        <v>2.6214403472073609</v>
      </c>
      <c r="AN1137" s="270">
        <v>104.68032917798911</v>
      </c>
      <c r="AO1137" s="270">
        <v>3.1214103204904511</v>
      </c>
      <c r="AP1137" s="270">
        <v>1308.9290707424195</v>
      </c>
      <c r="AQ1137" s="270">
        <v>0.93339031411017426</v>
      </c>
      <c r="AR1137" s="270">
        <v>1.439207338914245</v>
      </c>
      <c r="AS1137" s="270">
        <v>0.16405356781829519</v>
      </c>
      <c r="AT1137" s="270">
        <v>0.77823297883398579</v>
      </c>
      <c r="AU1137" s="270">
        <v>3.3640299138639782</v>
      </c>
      <c r="AV1137" s="270">
        <v>0.12941869330995207</v>
      </c>
      <c r="AW1137" s="270">
        <v>0.31190096236427223</v>
      </c>
      <c r="AX1137" s="270">
        <v>4.1263651783531238E-2</v>
      </c>
      <c r="AY1137" s="270">
        <v>0.25519485720272062</v>
      </c>
      <c r="AZ1137" s="270">
        <v>3.7640413686361347E-2</v>
      </c>
      <c r="BA1137" s="270">
        <v>15.701831906742635</v>
      </c>
      <c r="BB1137" s="270">
        <v>31.414663187796457</v>
      </c>
      <c r="BC1137" s="270">
        <v>35.326492835018314</v>
      </c>
      <c r="BD1137" s="270">
        <v>51.101962635135799</v>
      </c>
      <c r="BE1137" s="270">
        <v>37.421259016334524</v>
      </c>
      <c r="BF1137" s="270">
        <v>161.86025838613921</v>
      </c>
      <c r="BG1137" s="26"/>
    </row>
    <row r="1138" spans="1:59" s="96" customFormat="1" ht="12.75" x14ac:dyDescent="0.2">
      <c r="A1138" s="13">
        <v>1.6500000000000299</v>
      </c>
      <c r="B1138" s="279">
        <v>950</v>
      </c>
      <c r="C1138" s="408">
        <v>25.8937264121145</v>
      </c>
      <c r="D1138" s="408">
        <v>26.8399627768346</v>
      </c>
      <c r="E1138" s="408"/>
      <c r="F1138" s="408"/>
      <c r="G1138" s="408"/>
      <c r="H1138" s="408"/>
      <c r="I1138" s="408">
        <v>44.790649960281101</v>
      </c>
      <c r="J1138" s="408">
        <v>1.4216506345811599</v>
      </c>
      <c r="K1138" s="408"/>
      <c r="L1138" s="408"/>
      <c r="M1138" s="408"/>
      <c r="N1138" s="408"/>
      <c r="O1138" s="411">
        <v>1.05401021618866</v>
      </c>
      <c r="P1138" s="417">
        <v>5.7834032086361304</v>
      </c>
      <c r="Q1138" s="237">
        <v>69.547386761903525</v>
      </c>
      <c r="R1138" s="237">
        <v>0</v>
      </c>
      <c r="S1138" s="237">
        <v>16.696071533176386</v>
      </c>
      <c r="T1138" s="237">
        <v>2.1981238395444254</v>
      </c>
      <c r="U1138" s="237">
        <v>0.46781043004148515</v>
      </c>
      <c r="V1138" s="237">
        <v>2.7121452390122749</v>
      </c>
      <c r="W1138" s="237">
        <v>5.736523252649758</v>
      </c>
      <c r="X1138" s="412">
        <v>2.6419389436721286</v>
      </c>
      <c r="Y1138" s="270">
        <v>0.49271457064674717</v>
      </c>
      <c r="Z1138" s="270">
        <v>49.615499017976525</v>
      </c>
      <c r="AA1138" s="270">
        <v>20067.343371904059</v>
      </c>
      <c r="AB1138" s="270">
        <v>215.51381411817619</v>
      </c>
      <c r="AC1138" s="270">
        <v>2.0422953930571222</v>
      </c>
      <c r="AD1138" s="270">
        <v>0.5991786360123933</v>
      </c>
      <c r="AE1138" s="270">
        <v>1.6768956762145026</v>
      </c>
      <c r="AF1138" s="270">
        <v>7.6679805890205649E-2</v>
      </c>
      <c r="AG1138" s="270">
        <v>13.904123187635459</v>
      </c>
      <c r="AH1138" s="270">
        <v>33.153737414230896</v>
      </c>
      <c r="AI1138" s="270">
        <v>4.3656569163104155</v>
      </c>
      <c r="AJ1138" s="270">
        <v>8.9497509665241335</v>
      </c>
      <c r="AK1138" s="270">
        <v>477.54158228073777</v>
      </c>
      <c r="AL1138" s="270">
        <v>21.087785924464882</v>
      </c>
      <c r="AM1138" s="270">
        <v>2.628961955759026</v>
      </c>
      <c r="AN1138" s="270">
        <v>105.85379715811438</v>
      </c>
      <c r="AO1138" s="270">
        <v>3.1580023399445261</v>
      </c>
      <c r="AP1138" s="270">
        <v>1308.2859324054521</v>
      </c>
      <c r="AQ1138" s="270">
        <v>0.93535976993809233</v>
      </c>
      <c r="AR1138" s="270">
        <v>1.4329687021304209</v>
      </c>
      <c r="AS1138" s="270">
        <v>0.16308842896540518</v>
      </c>
      <c r="AT1138" s="270">
        <v>0.77296810978701402</v>
      </c>
      <c r="AU1138" s="270">
        <v>3.3400687639575528</v>
      </c>
      <c r="AV1138" s="270">
        <v>0.128480546490231</v>
      </c>
      <c r="AW1138" s="270">
        <v>0.30955261959865743</v>
      </c>
      <c r="AX1138" s="270">
        <v>4.0946512168617472E-2</v>
      </c>
      <c r="AY1138" s="270">
        <v>0.25321287811561333</v>
      </c>
      <c r="AZ1138" s="270">
        <v>3.7346623697505445E-2</v>
      </c>
      <c r="BA1138" s="270">
        <v>15.580739685135184</v>
      </c>
      <c r="BB1138" s="270">
        <v>31.379235728196356</v>
      </c>
      <c r="BC1138" s="270">
        <v>35.22409889735556</v>
      </c>
      <c r="BD1138" s="270">
        <v>51.265476782875353</v>
      </c>
      <c r="BE1138" s="270">
        <v>37.260237499363598</v>
      </c>
      <c r="BF1138" s="270">
        <v>161.33577309908716</v>
      </c>
      <c r="BG1138" s="26"/>
    </row>
    <row r="1139" spans="1:59" s="96" customFormat="1" ht="12.75" x14ac:dyDescent="0.2">
      <c r="A1139" s="13">
        <v>1.7</v>
      </c>
      <c r="B1139" s="279">
        <v>950</v>
      </c>
      <c r="C1139" s="408">
        <v>25.097832489880101</v>
      </c>
      <c r="D1139" s="408">
        <v>27.0225904912357</v>
      </c>
      <c r="E1139" s="408"/>
      <c r="F1139" s="408"/>
      <c r="G1139" s="408"/>
      <c r="H1139" s="408"/>
      <c r="I1139" s="408">
        <v>45.123503955316302</v>
      </c>
      <c r="J1139" s="408">
        <v>1.7020628465943699</v>
      </c>
      <c r="K1139" s="408"/>
      <c r="L1139" s="408"/>
      <c r="M1139" s="408"/>
      <c r="N1139" s="408"/>
      <c r="O1139" s="411">
        <v>1.0540102169735699</v>
      </c>
      <c r="P1139" s="417">
        <v>5.9668041272184</v>
      </c>
      <c r="Q1139" s="237">
        <v>69.637070349664327</v>
      </c>
      <c r="R1139" s="237">
        <v>0</v>
      </c>
      <c r="S1139" s="237">
        <v>16.705253774287915</v>
      </c>
      <c r="T1139" s="237">
        <v>2.0894332391593315</v>
      </c>
      <c r="U1139" s="237">
        <v>0.44133196132020158</v>
      </c>
      <c r="V1139" s="237">
        <v>2.6404410034637724</v>
      </c>
      <c r="W1139" s="237">
        <v>5.7554339993035004</v>
      </c>
      <c r="X1139" s="412">
        <v>2.7310356728009531</v>
      </c>
      <c r="Y1139" s="270">
        <v>0.50827649493669402</v>
      </c>
      <c r="Z1139" s="270">
        <v>51.16568149876089</v>
      </c>
      <c r="AA1139" s="270">
        <v>20698.538405663221</v>
      </c>
      <c r="AB1139" s="270">
        <v>222.28770719332027</v>
      </c>
      <c r="AC1139" s="270">
        <v>2.0978718558722504</v>
      </c>
      <c r="AD1139" s="270">
        <v>0.61637077421673392</v>
      </c>
      <c r="AE1139" s="270">
        <v>1.6836621422722442</v>
      </c>
      <c r="AF1139" s="270">
        <v>7.6956447884057574E-2</v>
      </c>
      <c r="AG1139" s="270">
        <v>14.304711219976353</v>
      </c>
      <c r="AH1139" s="270">
        <v>33.983421099008204</v>
      </c>
      <c r="AI1139" s="270">
        <v>4.4560386692538394</v>
      </c>
      <c r="AJ1139" s="270">
        <v>9.207250785334212</v>
      </c>
      <c r="AK1139" s="270">
        <v>491.47648841681678</v>
      </c>
      <c r="AL1139" s="270">
        <v>21.474443583747867</v>
      </c>
      <c r="AM1139" s="270">
        <v>2.6363715754799517</v>
      </c>
      <c r="AN1139" s="270">
        <v>106.93890504312998</v>
      </c>
      <c r="AO1139" s="270">
        <v>3.1916609361391899</v>
      </c>
      <c r="AP1139" s="270">
        <v>1307.8348867951443</v>
      </c>
      <c r="AQ1139" s="270">
        <v>0.93735138402462514</v>
      </c>
      <c r="AR1139" s="270">
        <v>1.4279532989202866</v>
      </c>
      <c r="AS1139" s="270">
        <v>0.16229851424525504</v>
      </c>
      <c r="AT1139" s="270">
        <v>0.76863506869992648</v>
      </c>
      <c r="AU1139" s="270">
        <v>3.3203162295934927</v>
      </c>
      <c r="AV1139" s="270">
        <v>0.12770678605482816</v>
      </c>
      <c r="AW1139" s="270">
        <v>0.3076138847401913</v>
      </c>
      <c r="AX1139" s="270">
        <v>4.0684575834285822E-2</v>
      </c>
      <c r="AY1139" s="270">
        <v>0.25157561861726779</v>
      </c>
      <c r="AZ1139" s="270">
        <v>3.7103924393517118E-2</v>
      </c>
      <c r="BA1139" s="270">
        <v>15.480743849902618</v>
      </c>
      <c r="BB1139" s="270">
        <v>31.350934089374952</v>
      </c>
      <c r="BC1139" s="270">
        <v>35.122664324880887</v>
      </c>
      <c r="BD1139" s="270">
        <v>51.414269093041142</v>
      </c>
      <c r="BE1139" s="270">
        <v>37.11988295293726</v>
      </c>
      <c r="BF1139" s="270">
        <v>160.91200979592418</v>
      </c>
      <c r="BG1139" s="26"/>
    </row>
    <row r="1140" spans="1:59" s="96" customFormat="1" ht="12.75" x14ac:dyDescent="0.2">
      <c r="A1140" s="13">
        <v>1.75</v>
      </c>
      <c r="B1140" s="279">
        <v>950</v>
      </c>
      <c r="C1140" s="408">
        <v>24.304964903145201</v>
      </c>
      <c r="D1140" s="408">
        <v>27.2804392242045</v>
      </c>
      <c r="E1140" s="408"/>
      <c r="F1140" s="408"/>
      <c r="G1140" s="408"/>
      <c r="H1140" s="408"/>
      <c r="I1140" s="408">
        <v>45.391850102084398</v>
      </c>
      <c r="J1140" s="408">
        <v>1.9687355498309</v>
      </c>
      <c r="K1140" s="408"/>
      <c r="L1140" s="408"/>
      <c r="M1140" s="408"/>
      <c r="N1140" s="408"/>
      <c r="O1140" s="411">
        <v>1.0540102207350801</v>
      </c>
      <c r="P1140" s="417">
        <v>6.1614509897581202</v>
      </c>
      <c r="Q1140" s="237">
        <v>69.724895842771758</v>
      </c>
      <c r="R1140" s="237">
        <v>0</v>
      </c>
      <c r="S1140" s="237">
        <v>16.721296982642013</v>
      </c>
      <c r="T1140" s="237">
        <v>1.9761595213924676</v>
      </c>
      <c r="U1140" s="237">
        <v>0.41703195677517629</v>
      </c>
      <c r="V1140" s="237">
        <v>2.5825504538168649</v>
      </c>
      <c r="W1140" s="237">
        <v>5.75208881333009</v>
      </c>
      <c r="X1140" s="412">
        <v>2.8259764292716527</v>
      </c>
      <c r="Y1140" s="270">
        <v>0.52478430547195465</v>
      </c>
      <c r="Z1140" s="270">
        <v>52.807845832362922</v>
      </c>
      <c r="AA1140" s="270">
        <v>21367.90460573796</v>
      </c>
      <c r="AB1140" s="270">
        <v>229.46889790360942</v>
      </c>
      <c r="AC1140" s="270">
        <v>2.1557505193934161</v>
      </c>
      <c r="AD1140" s="270">
        <v>0.63448552544319703</v>
      </c>
      <c r="AE1140" s="270">
        <v>1.6904749068272082</v>
      </c>
      <c r="AF1140" s="270">
        <v>7.7235103315461406E-2</v>
      </c>
      <c r="AG1140" s="270">
        <v>14.727206849138383</v>
      </c>
      <c r="AH1140" s="270">
        <v>34.852979769537221</v>
      </c>
      <c r="AI1140" s="270">
        <v>4.5499663776151182</v>
      </c>
      <c r="AJ1140" s="270">
        <v>9.4790663349610647</v>
      </c>
      <c r="AK1140" s="270">
        <v>506.1674106540803</v>
      </c>
      <c r="AL1140" s="270">
        <v>21.877086521896715</v>
      </c>
      <c r="AM1140" s="270">
        <v>2.6457360411084072</v>
      </c>
      <c r="AN1140" s="270">
        <v>108.0883291412989</v>
      </c>
      <c r="AO1140" s="270">
        <v>3.2265612642706234</v>
      </c>
      <c r="AP1140" s="270">
        <v>1307.7401839298404</v>
      </c>
      <c r="AQ1140" s="270">
        <v>0.93999277576990714</v>
      </c>
      <c r="AR1140" s="270">
        <v>1.4245179411996598</v>
      </c>
      <c r="AS1140" s="270">
        <v>0.1617066939908168</v>
      </c>
      <c r="AT1140" s="270">
        <v>0.76529706298601463</v>
      </c>
      <c r="AU1140" s="270">
        <v>3.3049713252341926</v>
      </c>
      <c r="AV1140" s="270">
        <v>0.12710408842933482</v>
      </c>
      <c r="AW1140" s="270">
        <v>0.30609597273221612</v>
      </c>
      <c r="AX1140" s="270">
        <v>4.0479011539428907E-2</v>
      </c>
      <c r="AY1140" s="270">
        <v>0.25028951218349477</v>
      </c>
      <c r="AZ1140" s="270">
        <v>3.6913243426041346E-2</v>
      </c>
      <c r="BA1140" s="270">
        <v>15.402344626942273</v>
      </c>
      <c r="BB1140" s="270">
        <v>31.325637593408487</v>
      </c>
      <c r="BC1140" s="270">
        <v>34.967555171362655</v>
      </c>
      <c r="BD1140" s="270">
        <v>51.556888278895407</v>
      </c>
      <c r="BE1140" s="270">
        <v>36.976475238144054</v>
      </c>
      <c r="BF1140" s="270">
        <v>160.60297046486446</v>
      </c>
      <c r="BG1140" s="26"/>
    </row>
    <row r="1141" spans="1:59" s="96" customFormat="1" ht="12.75" x14ac:dyDescent="0.2">
      <c r="A1141" s="13">
        <v>1.8</v>
      </c>
      <c r="B1141" s="279">
        <v>950</v>
      </c>
      <c r="C1141" s="408">
        <v>23.471300549088699</v>
      </c>
      <c r="D1141" s="408">
        <v>27.606463135815499</v>
      </c>
      <c r="E1141" s="408"/>
      <c r="F1141" s="408"/>
      <c r="G1141" s="408"/>
      <c r="H1141" s="408"/>
      <c r="I1141" s="408">
        <v>45.631887134695504</v>
      </c>
      <c r="J1141" s="408">
        <v>2.2363389786834098</v>
      </c>
      <c r="K1141" s="408"/>
      <c r="L1141" s="408"/>
      <c r="M1141" s="408"/>
      <c r="N1141" s="408"/>
      <c r="O1141" s="411">
        <v>1.05401020171689</v>
      </c>
      <c r="P1141" s="417">
        <v>6.3802962516772697</v>
      </c>
      <c r="Q1141" s="237">
        <v>69.818560923778023</v>
      </c>
      <c r="R1141" s="237">
        <v>0</v>
      </c>
      <c r="S1141" s="237">
        <v>16.740566973074174</v>
      </c>
      <c r="T1141" s="237">
        <v>1.855564180846762</v>
      </c>
      <c r="U1141" s="237">
        <v>0.39430057777936889</v>
      </c>
      <c r="V1141" s="237">
        <v>2.5339696508134932</v>
      </c>
      <c r="W1141" s="237">
        <v>5.7238464752039819</v>
      </c>
      <c r="X1141" s="412">
        <v>2.9331912185041791</v>
      </c>
      <c r="Y1141" s="270">
        <v>0.54333567576556374</v>
      </c>
      <c r="Z1141" s="270">
        <v>54.650969947477094</v>
      </c>
      <c r="AA1141" s="270">
        <v>22119.899038554107</v>
      </c>
      <c r="AB1141" s="270">
        <v>237.5344666918067</v>
      </c>
      <c r="AC1141" s="270">
        <v>2.219709285822653</v>
      </c>
      <c r="AD1141" s="270">
        <v>0.65469829596250595</v>
      </c>
      <c r="AE1141" s="270">
        <v>1.697709465225816</v>
      </c>
      <c r="AF1141" s="270">
        <v>7.7530958647781895E-2</v>
      </c>
      <c r="AG1141" s="270">
        <v>15.199007768614795</v>
      </c>
      <c r="AH1141" s="270">
        <v>35.81676349644971</v>
      </c>
      <c r="AI1141" s="270">
        <v>4.6530873407066906</v>
      </c>
      <c r="AJ1141" s="270">
        <v>9.7827850430514776</v>
      </c>
      <c r="AK1141" s="270">
        <v>522.57240430871457</v>
      </c>
      <c r="AL1141" s="270">
        <v>22.31890082747038</v>
      </c>
      <c r="AM1141" s="270">
        <v>2.6569273593547167</v>
      </c>
      <c r="AN1141" s="270">
        <v>109.35422603531399</v>
      </c>
      <c r="AO1141" s="270">
        <v>3.2644799704179106</v>
      </c>
      <c r="AP1141" s="270">
        <v>1307.8710826664326</v>
      </c>
      <c r="AQ1141" s="270">
        <v>0.9432078313129989</v>
      </c>
      <c r="AR1141" s="270">
        <v>1.4219264657815649</v>
      </c>
      <c r="AS1141" s="270">
        <v>0.16121233129347629</v>
      </c>
      <c r="AT1141" s="270">
        <v>0.76243039056336848</v>
      </c>
      <c r="AU1141" s="270">
        <v>3.291687181471473</v>
      </c>
      <c r="AV1141" s="270">
        <v>0.12658102788427858</v>
      </c>
      <c r="AW1141" s="270">
        <v>0.30477232053437425</v>
      </c>
      <c r="AX1141" s="270">
        <v>4.029936930604789E-2</v>
      </c>
      <c r="AY1141" s="270">
        <v>0.24916464671930233</v>
      </c>
      <c r="AZ1141" s="270">
        <v>3.6746445052346956E-2</v>
      </c>
      <c r="BA1141" s="270">
        <v>15.333898823038169</v>
      </c>
      <c r="BB1141" s="270">
        <v>31.299680960989871</v>
      </c>
      <c r="BC1141" s="270">
        <v>34.76626283532471</v>
      </c>
      <c r="BD1141" s="270">
        <v>51.701055070740949</v>
      </c>
      <c r="BE1141" s="270">
        <v>36.821855199323707</v>
      </c>
      <c r="BF1141" s="270">
        <v>160.34964294193605</v>
      </c>
      <c r="BG1141" s="26"/>
    </row>
    <row r="1142" spans="1:59" s="96" customFormat="1" ht="12.75" x14ac:dyDescent="0.2">
      <c r="A1142" s="13">
        <v>1.85</v>
      </c>
      <c r="B1142" s="279">
        <v>950</v>
      </c>
      <c r="C1142" s="408">
        <v>22.7439602699469</v>
      </c>
      <c r="D1142" s="408">
        <v>27.828753866407101</v>
      </c>
      <c r="E1142" s="408"/>
      <c r="F1142" s="408"/>
      <c r="G1142" s="408"/>
      <c r="H1142" s="408"/>
      <c r="I1142" s="408">
        <v>45.883082037389599</v>
      </c>
      <c r="J1142" s="408">
        <v>2.4901936073689801</v>
      </c>
      <c r="K1142" s="408"/>
      <c r="L1142" s="408"/>
      <c r="M1142" s="408"/>
      <c r="N1142" s="408"/>
      <c r="O1142" s="411">
        <v>1.05401021888746</v>
      </c>
      <c r="P1142" s="417">
        <v>6.5843352709737397</v>
      </c>
      <c r="Q1142" s="237">
        <v>69.893216357703352</v>
      </c>
      <c r="R1142" s="237">
        <v>0</v>
      </c>
      <c r="S1142" s="237">
        <v>16.722384721643394</v>
      </c>
      <c r="T1142" s="237">
        <v>1.7947953870159941</v>
      </c>
      <c r="U1142" s="237">
        <v>0.37320840903319463</v>
      </c>
      <c r="V1142" s="237">
        <v>2.4703448218088435</v>
      </c>
      <c r="W1142" s="237">
        <v>5.7124453530352737</v>
      </c>
      <c r="X1142" s="412">
        <v>3.03360494975994</v>
      </c>
      <c r="Y1142" s="270">
        <v>0.56063034443783455</v>
      </c>
      <c r="Z1142" s="270">
        <v>56.368865679281939</v>
      </c>
      <c r="AA1142" s="270">
        <v>22820.77638004559</v>
      </c>
      <c r="AB1142" s="270">
        <v>245.0529577700423</v>
      </c>
      <c r="AC1142" s="270">
        <v>2.2792283115177554</v>
      </c>
      <c r="AD1142" s="270">
        <v>0.67344180101225914</v>
      </c>
      <c r="AE1142" s="270">
        <v>1.7040610545249912</v>
      </c>
      <c r="AF1142" s="270">
        <v>7.7790342023035253E-2</v>
      </c>
      <c r="AG1142" s="270">
        <v>15.636397635775349</v>
      </c>
      <c r="AH1142" s="270">
        <v>36.702668759604386</v>
      </c>
      <c r="AI1142" s="270">
        <v>4.7470878922799216</v>
      </c>
      <c r="AJ1142" s="270">
        <v>10.064135418861515</v>
      </c>
      <c r="AK1142" s="270">
        <v>537.80519284986701</v>
      </c>
      <c r="AL1142" s="270">
        <v>22.71786833181449</v>
      </c>
      <c r="AM1142" s="270">
        <v>2.6655525727399829</v>
      </c>
      <c r="AN1142" s="270">
        <v>110.45428293630872</v>
      </c>
      <c r="AO1142" s="270">
        <v>3.2979980335495611</v>
      </c>
      <c r="AP1142" s="270">
        <v>1307.7665781371959</v>
      </c>
      <c r="AQ1142" s="270">
        <v>0.94563427404813072</v>
      </c>
      <c r="AR1142" s="270">
        <v>1.4186996400265814</v>
      </c>
      <c r="AS1142" s="270">
        <v>0.1606634400144086</v>
      </c>
      <c r="AT1142" s="270">
        <v>0.75934968738100928</v>
      </c>
      <c r="AU1142" s="270">
        <v>3.2775489982984856</v>
      </c>
      <c r="AV1142" s="270">
        <v>0.12602603888187106</v>
      </c>
      <c r="AW1142" s="270">
        <v>0.30337616797608213</v>
      </c>
      <c r="AX1142" s="270">
        <v>4.0110400517086711E-2</v>
      </c>
      <c r="AY1142" s="270">
        <v>0.24798265145292742</v>
      </c>
      <c r="AZ1142" s="270">
        <v>3.6571210254431115E-2</v>
      </c>
      <c r="BA1142" s="270">
        <v>15.261815007915313</v>
      </c>
      <c r="BB1142" s="270">
        <v>31.278765853607499</v>
      </c>
      <c r="BC1142" s="270">
        <v>34.637999613998026</v>
      </c>
      <c r="BD1142" s="270">
        <v>51.838234223072298</v>
      </c>
      <c r="BE1142" s="270">
        <v>36.696401002467674</v>
      </c>
      <c r="BF1142" s="270">
        <v>160.06554066949133</v>
      </c>
      <c r="BG1142" s="26"/>
    </row>
    <row r="1143" spans="1:59" s="96" customFormat="1" ht="12.75" x14ac:dyDescent="0.2">
      <c r="A1143" s="13">
        <v>1.9</v>
      </c>
      <c r="B1143" s="279">
        <v>950</v>
      </c>
      <c r="C1143" s="408">
        <v>22.030951743683602</v>
      </c>
      <c r="D1143" s="408">
        <v>28.096538833236799</v>
      </c>
      <c r="E1143" s="408"/>
      <c r="F1143" s="408"/>
      <c r="G1143" s="408"/>
      <c r="H1143" s="408"/>
      <c r="I1143" s="408">
        <v>46.085923930937497</v>
      </c>
      <c r="J1143" s="408">
        <v>2.73257528453881</v>
      </c>
      <c r="K1143" s="408"/>
      <c r="L1143" s="408"/>
      <c r="M1143" s="408"/>
      <c r="N1143" s="408"/>
      <c r="O1143" s="411">
        <v>1.0540102076031901</v>
      </c>
      <c r="P1143" s="417">
        <v>6.7974305402594499</v>
      </c>
      <c r="Q1143" s="237">
        <v>69.950028561361506</v>
      </c>
      <c r="R1143" s="237">
        <v>0</v>
      </c>
      <c r="S1143" s="237">
        <v>16.703153865522886</v>
      </c>
      <c r="T1143" s="237">
        <v>1.7512338683014612</v>
      </c>
      <c r="U1143" s="237">
        <v>0.35707137462623828</v>
      </c>
      <c r="V1143" s="237">
        <v>2.4254524461494964</v>
      </c>
      <c r="W1143" s="237">
        <v>5.6741151872065068</v>
      </c>
      <c r="X1143" s="412">
        <v>3.1389446968318966</v>
      </c>
      <c r="Y1143" s="270">
        <v>0.57868404379032257</v>
      </c>
      <c r="Z1143" s="270">
        <v>58.159855051814866</v>
      </c>
      <c r="AA1143" s="270">
        <v>23552.189934872531</v>
      </c>
      <c r="AB1143" s="270">
        <v>252.89686621415214</v>
      </c>
      <c r="AC1143" s="270">
        <v>2.3403102572114296</v>
      </c>
      <c r="AD1143" s="270">
        <v>0.69287192983575219</v>
      </c>
      <c r="AE1143" s="270">
        <v>1.7103462761895722</v>
      </c>
      <c r="AF1143" s="270">
        <v>7.8047082100767745E-2</v>
      </c>
      <c r="AG1143" s="270">
        <v>16.090192289469265</v>
      </c>
      <c r="AH1143" s="270">
        <v>37.61544034983104</v>
      </c>
      <c r="AI1143" s="270">
        <v>4.8431061613895539</v>
      </c>
      <c r="AJ1143" s="270">
        <v>10.356230758615133</v>
      </c>
      <c r="AK1143" s="270">
        <v>553.60726088843751</v>
      </c>
      <c r="AL1143" s="270">
        <v>23.125606428935122</v>
      </c>
      <c r="AM1143" s="270">
        <v>2.6754413000541994</v>
      </c>
      <c r="AN1143" s="270">
        <v>111.58863992363297</v>
      </c>
      <c r="AO1143" s="270">
        <v>3.3320332663555425</v>
      </c>
      <c r="AP1143" s="270">
        <v>1307.9102904248591</v>
      </c>
      <c r="AQ1143" s="270">
        <v>0.9484855901293463</v>
      </c>
      <c r="AR1143" s="270">
        <v>1.4165919119604238</v>
      </c>
      <c r="AS1143" s="270">
        <v>0.16025587538452757</v>
      </c>
      <c r="AT1143" s="270">
        <v>0.75698050816326645</v>
      </c>
      <c r="AU1143" s="270">
        <v>3.2665641361452042</v>
      </c>
      <c r="AV1143" s="270">
        <v>0.12559344607010858</v>
      </c>
      <c r="AW1143" s="270">
        <v>0.30228113076520202</v>
      </c>
      <c r="AX1143" s="270">
        <v>3.9961762529558909E-2</v>
      </c>
      <c r="AY1143" s="270">
        <v>0.24705183986278093</v>
      </c>
      <c r="AZ1143" s="270">
        <v>3.6433177367050408E-2</v>
      </c>
      <c r="BA1143" s="270">
        <v>15.205172942246756</v>
      </c>
      <c r="BB1143" s="270">
        <v>31.260896966402338</v>
      </c>
      <c r="BC1143" s="270">
        <v>34.4786126355731</v>
      </c>
      <c r="BD1143" s="270">
        <v>51.970105063855542</v>
      </c>
      <c r="BE1143" s="270">
        <v>36.572125626950822</v>
      </c>
      <c r="BF1143" s="270">
        <v>159.86512730870285</v>
      </c>
      <c r="BG1143" s="26"/>
    </row>
    <row r="1144" spans="1:59" s="96" customFormat="1" ht="12.75" x14ac:dyDescent="0.2">
      <c r="A1144" s="13">
        <v>1.95</v>
      </c>
      <c r="B1144" s="279">
        <v>950</v>
      </c>
      <c r="C1144" s="408">
        <v>21.318093896552298</v>
      </c>
      <c r="D1144" s="408">
        <v>28.456415053349598</v>
      </c>
      <c r="E1144" s="408"/>
      <c r="F1144" s="408"/>
      <c r="G1144" s="408"/>
      <c r="H1144" s="408"/>
      <c r="I1144" s="408">
        <v>46.219571032976503</v>
      </c>
      <c r="J1144" s="408">
        <v>2.9519098122738501</v>
      </c>
      <c r="K1144" s="408"/>
      <c r="L1144" s="408"/>
      <c r="M1144" s="408"/>
      <c r="N1144" s="408"/>
      <c r="O1144" s="411">
        <v>1.05401020484778</v>
      </c>
      <c r="P1144" s="417">
        <v>7.02473018758291</v>
      </c>
      <c r="Q1144" s="237">
        <v>70.005929044706363</v>
      </c>
      <c r="R1144" s="237">
        <v>0</v>
      </c>
      <c r="S1144" s="237">
        <v>16.683690269015681</v>
      </c>
      <c r="T1144" s="237">
        <v>1.7105283099457187</v>
      </c>
      <c r="U1144" s="237">
        <v>0.34651690681920849</v>
      </c>
      <c r="V1144" s="237">
        <v>2.4135528569676357</v>
      </c>
      <c r="W1144" s="237">
        <v>5.5879441114851716</v>
      </c>
      <c r="X1144" s="412">
        <v>3.2518385010602322</v>
      </c>
      <c r="Y1144" s="270">
        <v>0.59792847768103063</v>
      </c>
      <c r="Z1144" s="270">
        <v>60.065548448980458</v>
      </c>
      <c r="AA1144" s="270">
        <v>24331.564683673387</v>
      </c>
      <c r="AB1144" s="270">
        <v>261.25132694489349</v>
      </c>
      <c r="AC1144" s="270">
        <v>2.4038645554996423</v>
      </c>
      <c r="AD1144" s="270">
        <v>0.71341302924916039</v>
      </c>
      <c r="AE1144" s="270">
        <v>1.7166958528704903</v>
      </c>
      <c r="AF1144" s="270">
        <v>7.8306577640773464E-2</v>
      </c>
      <c r="AG1144" s="270">
        <v>16.570553636703877</v>
      </c>
      <c r="AH1144" s="270">
        <v>38.574699844594029</v>
      </c>
      <c r="AI1144" s="270">
        <v>4.9430177826174004</v>
      </c>
      <c r="AJ1144" s="270">
        <v>10.665805184548383</v>
      </c>
      <c r="AK1144" s="270">
        <v>570.32211208316687</v>
      </c>
      <c r="AL1144" s="270">
        <v>23.55136900406918</v>
      </c>
      <c r="AM1144" s="270">
        <v>2.6875248230589159</v>
      </c>
      <c r="AN1144" s="270">
        <v>112.79883549319342</v>
      </c>
      <c r="AO1144" s="270">
        <v>3.3674263412576364</v>
      </c>
      <c r="AP1144" s="270">
        <v>1308.4300747814164</v>
      </c>
      <c r="AQ1144" s="270">
        <v>0.95205236497696155</v>
      </c>
      <c r="AR1144" s="270">
        <v>1.4161187133200881</v>
      </c>
      <c r="AS1144" s="270">
        <v>0.16004945161553821</v>
      </c>
      <c r="AT1144" s="270">
        <v>0.75561145550612185</v>
      </c>
      <c r="AU1144" s="270">
        <v>3.2599921970961097</v>
      </c>
      <c r="AV1144" s="270">
        <v>0.12533189072713793</v>
      </c>
      <c r="AW1144" s="270">
        <v>0.3016056669363012</v>
      </c>
      <c r="AX1144" s="270">
        <v>3.9869249295245941E-2</v>
      </c>
      <c r="AY1144" s="270">
        <v>0.24647042523428575</v>
      </c>
      <c r="AZ1144" s="270">
        <v>3.6346894244156457E-2</v>
      </c>
      <c r="BA1144" s="270">
        <v>15.170042568962321</v>
      </c>
      <c r="BB1144" s="270">
        <v>31.243438107845261</v>
      </c>
      <c r="BC1144" s="270">
        <v>34.25577522233079</v>
      </c>
      <c r="BD1144" s="270">
        <v>52.090463869367667</v>
      </c>
      <c r="BE1144" s="270">
        <v>36.439754979763954</v>
      </c>
      <c r="BF1144" s="270">
        <v>159.77838449499842</v>
      </c>
      <c r="BG1144" s="26"/>
    </row>
    <row r="1145" spans="1:59" s="96" customFormat="1" ht="12.75" x14ac:dyDescent="0.2">
      <c r="A1145" s="13">
        <v>2</v>
      </c>
      <c r="B1145" s="279">
        <v>950</v>
      </c>
      <c r="C1145" s="408">
        <v>20.555654545055901</v>
      </c>
      <c r="D1145" s="408">
        <v>28.8286634160721</v>
      </c>
      <c r="E1145" s="408"/>
      <c r="F1145" s="408"/>
      <c r="G1145" s="408"/>
      <c r="H1145" s="408"/>
      <c r="I1145" s="408">
        <v>46.376160223765403</v>
      </c>
      <c r="J1145" s="408">
        <v>3.18551161010341</v>
      </c>
      <c r="K1145" s="408"/>
      <c r="L1145" s="408"/>
      <c r="M1145" s="408"/>
      <c r="N1145" s="408"/>
      <c r="O1145" s="411">
        <v>1.0540102050031701</v>
      </c>
      <c r="P1145" s="417">
        <v>7.2852875673171003</v>
      </c>
      <c r="Q1145" s="237">
        <v>70.089473514220003</v>
      </c>
      <c r="R1145" s="237">
        <v>0</v>
      </c>
      <c r="S1145" s="237">
        <v>16.672636730205941</v>
      </c>
      <c r="T1145" s="237">
        <v>1.6346291169393476</v>
      </c>
      <c r="U1145" s="237">
        <v>0.32873139679119162</v>
      </c>
      <c r="V1145" s="237">
        <v>2.3889257457283879</v>
      </c>
      <c r="W1145" s="237">
        <v>5.5036721624225642</v>
      </c>
      <c r="X1145" s="412">
        <v>3.3819313336925663</v>
      </c>
      <c r="Y1145" s="270">
        <v>0.619981216091678</v>
      </c>
      <c r="Z1145" s="270">
        <v>62.247374510320064</v>
      </c>
      <c r="AA1145" s="270">
        <v>25224.367910920861</v>
      </c>
      <c r="AB1145" s="270">
        <v>270.82106523163736</v>
      </c>
      <c r="AC1145" s="270">
        <v>2.4758984779302033</v>
      </c>
      <c r="AD1145" s="270">
        <v>0.73677742199821827</v>
      </c>
      <c r="AE1145" s="270">
        <v>1.7235352771770858</v>
      </c>
      <c r="AF1145" s="270">
        <v>7.8585758955053986E-2</v>
      </c>
      <c r="AG1145" s="270">
        <v>17.117095184690001</v>
      </c>
      <c r="AH1145" s="270">
        <v>39.655818953046904</v>
      </c>
      <c r="AI1145" s="270">
        <v>5.0544490836339282</v>
      </c>
      <c r="AJ1145" s="270">
        <v>11.017994841716867</v>
      </c>
      <c r="AK1145" s="270">
        <v>589.35772153849177</v>
      </c>
      <c r="AL1145" s="270">
        <v>24.023337721896869</v>
      </c>
      <c r="AM1145" s="270">
        <v>2.7001059058719807</v>
      </c>
      <c r="AN1145" s="270">
        <v>114.11052772871021</v>
      </c>
      <c r="AO1145" s="270">
        <v>3.4059180090765477</v>
      </c>
      <c r="AP1145" s="270">
        <v>1308.905054731046</v>
      </c>
      <c r="AQ1145" s="270">
        <v>0.95574023455460733</v>
      </c>
      <c r="AR1145" s="270">
        <v>1.4152788139138588</v>
      </c>
      <c r="AS1145" s="270">
        <v>0.15978894034811139</v>
      </c>
      <c r="AT1145" s="270">
        <v>0.75395467402457883</v>
      </c>
      <c r="AU1145" s="270">
        <v>3.2521235442468877</v>
      </c>
      <c r="AV1145" s="270">
        <v>0.12501973818405487</v>
      </c>
      <c r="AW1145" s="270">
        <v>0.3008044861421173</v>
      </c>
      <c r="AX1145" s="270">
        <v>3.9759826394216116E-2</v>
      </c>
      <c r="AY1145" s="270">
        <v>0.24578354438023442</v>
      </c>
      <c r="AZ1145" s="270">
        <v>3.6244991629148071E-2</v>
      </c>
      <c r="BA1145" s="270">
        <v>15.128457697567129</v>
      </c>
      <c r="BB1145" s="270">
        <v>31.223073135100808</v>
      </c>
      <c r="BC1145" s="270">
        <v>34.028706898181028</v>
      </c>
      <c r="BD1145" s="270">
        <v>52.219224129174542</v>
      </c>
      <c r="BE1145" s="270">
        <v>36.298565509283392</v>
      </c>
      <c r="BF1145" s="270">
        <v>159.65923335076829</v>
      </c>
      <c r="BG1145" s="26"/>
    </row>
    <row r="1146" spans="1:59" s="96" customFormat="1" ht="12.75" x14ac:dyDescent="0.2">
      <c r="A1146" s="13">
        <v>2.0499999999999998</v>
      </c>
      <c r="B1146" s="279">
        <v>950</v>
      </c>
      <c r="C1146" s="408">
        <v>19.793216275330501</v>
      </c>
      <c r="D1146" s="408">
        <v>29.200911925041598</v>
      </c>
      <c r="E1146" s="408"/>
      <c r="F1146" s="408"/>
      <c r="G1146" s="408"/>
      <c r="H1146" s="408"/>
      <c r="I1146" s="408">
        <v>46.532748116473499</v>
      </c>
      <c r="J1146" s="408">
        <v>3.4191134615030001</v>
      </c>
      <c r="K1146" s="408"/>
      <c r="L1146" s="408"/>
      <c r="M1146" s="408"/>
      <c r="N1146" s="408"/>
      <c r="O1146" s="411">
        <v>1.05401022165137</v>
      </c>
      <c r="P1146" s="417">
        <v>7.5659184167459603</v>
      </c>
      <c r="Q1146" s="237">
        <v>70.179983133981509</v>
      </c>
      <c r="R1146" s="237">
        <v>0</v>
      </c>
      <c r="S1146" s="237">
        <v>16.660659291703055</v>
      </c>
      <c r="T1146" s="237">
        <v>1.5524037725228663</v>
      </c>
      <c r="U1146" s="237">
        <v>0.30946350848380327</v>
      </c>
      <c r="V1146" s="237">
        <v>2.3622459153580646</v>
      </c>
      <c r="W1146" s="237">
        <v>5.4123771566171799</v>
      </c>
      <c r="X1146" s="412">
        <v>3.5228672213335082</v>
      </c>
      <c r="Y1146" s="270">
        <v>0.64372290630433082</v>
      </c>
      <c r="Z1146" s="270">
        <v>64.593677361269485</v>
      </c>
      <c r="AA1146" s="270">
        <v>26185.185055971233</v>
      </c>
      <c r="AB1146" s="270">
        <v>281.11853236300681</v>
      </c>
      <c r="AC1146" s="270">
        <v>2.5523827640869707</v>
      </c>
      <c r="AD1146" s="270">
        <v>0.76172397057016339</v>
      </c>
      <c r="AE1146" s="270">
        <v>1.730429383462611</v>
      </c>
      <c r="AF1146" s="270">
        <v>7.8866936622219469E-2</v>
      </c>
      <c r="AG1146" s="270">
        <v>17.700918391110939</v>
      </c>
      <c r="AH1146" s="270">
        <v>40.799284127743597</v>
      </c>
      <c r="AI1146" s="270">
        <v>5.1710201293296363</v>
      </c>
      <c r="AJ1146" s="270">
        <v>11.3942371231552</v>
      </c>
      <c r="AK1146" s="270">
        <v>609.70787861499593</v>
      </c>
      <c r="AL1146" s="270">
        <v>24.514609161731361</v>
      </c>
      <c r="AM1146" s="270">
        <v>2.7128053552991038</v>
      </c>
      <c r="AN1146" s="270">
        <v>115.45308412116691</v>
      </c>
      <c r="AO1146" s="270">
        <v>3.4452997734061426</v>
      </c>
      <c r="AP1146" s="270">
        <v>1309.3803719818632</v>
      </c>
      <c r="AQ1146" s="270">
        <v>0.9594567940999742</v>
      </c>
      <c r="AR1146" s="270">
        <v>1.4144399384506157</v>
      </c>
      <c r="AS1146" s="270">
        <v>0.15952927936747122</v>
      </c>
      <c r="AT1146" s="270">
        <v>0.7523051602017472</v>
      </c>
      <c r="AU1146" s="270">
        <v>3.244292865261686</v>
      </c>
      <c r="AV1146" s="270">
        <v>0.12470913978543488</v>
      </c>
      <c r="AW1146" s="270">
        <v>0.30000755819056685</v>
      </c>
      <c r="AX1146" s="270">
        <v>3.9651003501248921E-2</v>
      </c>
      <c r="AY1146" s="270">
        <v>0.24510048772581672</v>
      </c>
      <c r="AZ1146" s="270">
        <v>3.6143659746416236E-2</v>
      </c>
      <c r="BA1146" s="270">
        <v>15.087100581591056</v>
      </c>
      <c r="BB1146" s="270">
        <v>31.20273495297819</v>
      </c>
      <c r="BC1146" s="270">
        <v>33.804628994470917</v>
      </c>
      <c r="BD1146" s="270">
        <v>52.348622559696288</v>
      </c>
      <c r="BE1146" s="270">
        <v>36.158466312424622</v>
      </c>
      <c r="BF1146" s="270">
        <v>159.54026227925866</v>
      </c>
      <c r="BG1146" s="26"/>
    </row>
    <row r="1147" spans="1:59" s="96" customFormat="1" ht="12.75" x14ac:dyDescent="0.2">
      <c r="A1147" s="13">
        <v>2.1</v>
      </c>
      <c r="B1147" s="279">
        <v>950</v>
      </c>
      <c r="C1147" s="408">
        <v>19.030777842205602</v>
      </c>
      <c r="D1147" s="408">
        <v>29.5731602844197</v>
      </c>
      <c r="E1147" s="408"/>
      <c r="F1147" s="408"/>
      <c r="G1147" s="408"/>
      <c r="H1147" s="408"/>
      <c r="I1147" s="408">
        <v>46.689336396888002</v>
      </c>
      <c r="J1147" s="408">
        <v>3.6527152565712102</v>
      </c>
      <c r="K1147" s="408"/>
      <c r="L1147" s="408"/>
      <c r="M1147" s="408"/>
      <c r="N1147" s="408"/>
      <c r="O1147" s="411">
        <v>1.05401021991545</v>
      </c>
      <c r="P1147" s="417">
        <v>7.8690355499273101</v>
      </c>
      <c r="Q1147" s="237">
        <v>70.278362418899576</v>
      </c>
      <c r="R1147" s="237">
        <v>0</v>
      </c>
      <c r="S1147" s="237">
        <v>16.647642619664445</v>
      </c>
      <c r="T1147" s="237">
        <v>1.4630273670628948</v>
      </c>
      <c r="U1147" s="237">
        <v>0.28851987590504952</v>
      </c>
      <c r="V1147" s="237">
        <v>2.3332457723737465</v>
      </c>
      <c r="W1147" s="237">
        <v>5.3131417919479285</v>
      </c>
      <c r="X1147" s="412">
        <v>3.6760601541463602</v>
      </c>
      <c r="Y1147" s="270">
        <v>0.66935534525248819</v>
      </c>
      <c r="Z1147" s="270">
        <v>67.123788415278</v>
      </c>
      <c r="AA1147" s="270">
        <v>27222.09760905855</v>
      </c>
      <c r="AB1147" s="270">
        <v>292.23003826208571</v>
      </c>
      <c r="AC1147" s="270">
        <v>2.6337431329991934</v>
      </c>
      <c r="AD1147" s="270">
        <v>0.78841905927884626</v>
      </c>
      <c r="AE1147" s="270">
        <v>1.7373788920890203</v>
      </c>
      <c r="AF1147" s="270">
        <v>7.9150134881108086E-2</v>
      </c>
      <c r="AG1147" s="270">
        <v>18.325973685049529</v>
      </c>
      <c r="AH1147" s="270">
        <v>42.010650489495063</v>
      </c>
      <c r="AI1147" s="270">
        <v>5.2930951032349958</v>
      </c>
      <c r="AJ1147" s="270">
        <v>11.797083802952812</v>
      </c>
      <c r="AK1147" s="270">
        <v>631.51365880425806</v>
      </c>
      <c r="AL1147" s="270">
        <v>25.026392908013989</v>
      </c>
      <c r="AM1147" s="270">
        <v>2.7256248180525002</v>
      </c>
      <c r="AN1147" s="270">
        <v>116.82760820472389</v>
      </c>
      <c r="AO1147" s="270">
        <v>3.4856029244687399</v>
      </c>
      <c r="AP1147" s="270">
        <v>1309.856047868316</v>
      </c>
      <c r="AQ1147" s="270">
        <v>0.96320236779371804</v>
      </c>
      <c r="AR1147" s="270">
        <v>1.4136020477914606</v>
      </c>
      <c r="AS1147" s="270">
        <v>0.15927045981423715</v>
      </c>
      <c r="AT1147" s="270">
        <v>0.7506628427700569</v>
      </c>
      <c r="AU1147" s="270">
        <v>3.2364997818818568</v>
      </c>
      <c r="AV1147" s="270">
        <v>0.12440007992083321</v>
      </c>
      <c r="AW1147" s="270">
        <v>0.29921483942210925</v>
      </c>
      <c r="AX1147" s="270">
        <v>3.9542774373686043E-2</v>
      </c>
      <c r="AY1147" s="270">
        <v>0.24442121520813043</v>
      </c>
      <c r="AZ1147" s="270">
        <v>3.604289259920343E-2</v>
      </c>
      <c r="BA1147" s="270">
        <v>15.045968850377109</v>
      </c>
      <c r="BB1147" s="270">
        <v>31.18242317151326</v>
      </c>
      <c r="BC1147" s="270">
        <v>33.583482954950099</v>
      </c>
      <c r="BD1147" s="270">
        <v>52.478663836092771</v>
      </c>
      <c r="BE1147" s="270">
        <v>36.019444331403392</v>
      </c>
      <c r="BF1147" s="270">
        <v>159.42146759479695</v>
      </c>
      <c r="BG1147" s="26"/>
    </row>
    <row r="1148" spans="1:59" s="96" customFormat="1" ht="12.75" x14ac:dyDescent="0.2">
      <c r="A1148" s="13">
        <v>2.1500000000000097</v>
      </c>
      <c r="B1148" s="279">
        <v>950</v>
      </c>
      <c r="C1148" s="408">
        <v>18.394484707276199</v>
      </c>
      <c r="D1148" s="408">
        <v>29.9224844796186</v>
      </c>
      <c r="E1148" s="408"/>
      <c r="F1148" s="408"/>
      <c r="G1148" s="408"/>
      <c r="H1148" s="408"/>
      <c r="I1148" s="408">
        <v>46.787176541026703</v>
      </c>
      <c r="J1148" s="408">
        <v>3.8418440507862299</v>
      </c>
      <c r="K1148" s="408"/>
      <c r="L1148" s="408"/>
      <c r="M1148" s="408"/>
      <c r="N1148" s="408"/>
      <c r="O1148" s="411">
        <v>1.05401022129227</v>
      </c>
      <c r="P1148" s="417">
        <v>8.1412368683055991</v>
      </c>
      <c r="Q1148" s="237">
        <v>70.338163246035435</v>
      </c>
      <c r="R1148" s="237">
        <v>0</v>
      </c>
      <c r="S1148" s="237">
        <v>16.606329819712791</v>
      </c>
      <c r="T1148" s="237">
        <v>1.440943907577003</v>
      </c>
      <c r="U1148" s="237">
        <v>0.28207549320185538</v>
      </c>
      <c r="V1148" s="237">
        <v>2.3365196763908145</v>
      </c>
      <c r="W1148" s="237">
        <v>5.1814773343623912</v>
      </c>
      <c r="X1148" s="412">
        <v>3.8144905227197121</v>
      </c>
      <c r="Y1148" s="270">
        <v>0.69235962809610019</v>
      </c>
      <c r="Z1148" s="270">
        <v>69.390803524646387</v>
      </c>
      <c r="AA1148" s="270">
        <v>28152.303155887756</v>
      </c>
      <c r="AB1148" s="270">
        <v>302.1949452023718</v>
      </c>
      <c r="AC1148" s="270">
        <v>2.7052587967120525</v>
      </c>
      <c r="AD1148" s="270">
        <v>0.8121553162251296</v>
      </c>
      <c r="AE1148" s="270">
        <v>1.7432311978614745</v>
      </c>
      <c r="AF1148" s="270">
        <v>7.9388636708184676E-2</v>
      </c>
      <c r="AG1148" s="270">
        <v>18.882282671399548</v>
      </c>
      <c r="AH1148" s="270">
        <v>43.078684736062229</v>
      </c>
      <c r="AI1148" s="270">
        <v>5.3995561364629374</v>
      </c>
      <c r="AJ1148" s="270">
        <v>12.15586693745089</v>
      </c>
      <c r="AK1148" s="270">
        <v>650.92272209453256</v>
      </c>
      <c r="AL1148" s="270">
        <v>25.472397796135144</v>
      </c>
      <c r="AM1148" s="270">
        <v>2.7375018136802116</v>
      </c>
      <c r="AN1148" s="270">
        <v>118.02878187444983</v>
      </c>
      <c r="AO1148" s="270">
        <v>3.5203784955857351</v>
      </c>
      <c r="AP1148" s="270">
        <v>1310.4390401690564</v>
      </c>
      <c r="AQ1148" s="270">
        <v>0.96670968031888227</v>
      </c>
      <c r="AR1148" s="270">
        <v>1.4136862218717943</v>
      </c>
      <c r="AS1148" s="270">
        <v>0.15914962951085967</v>
      </c>
      <c r="AT1148" s="270">
        <v>0.74976235462527396</v>
      </c>
      <c r="AU1148" s="270">
        <v>3.2320649833340798</v>
      </c>
      <c r="AV1148" s="270">
        <v>0.12422226912676504</v>
      </c>
      <c r="AW1148" s="270">
        <v>0.29874940033664826</v>
      </c>
      <c r="AX1148" s="270">
        <v>3.947865446856566E-2</v>
      </c>
      <c r="AY1148" s="270">
        <v>0.24401733642868548</v>
      </c>
      <c r="AZ1148" s="270">
        <v>3.5982930921169977E-2</v>
      </c>
      <c r="BA1148" s="270">
        <v>15.021679270008111</v>
      </c>
      <c r="BB1148" s="270">
        <v>31.167179217239259</v>
      </c>
      <c r="BC1148" s="270">
        <v>33.3758962937315</v>
      </c>
      <c r="BD1148" s="270">
        <v>52.584608132142279</v>
      </c>
      <c r="BE1148" s="270">
        <v>35.902295507652866</v>
      </c>
      <c r="BF1148" s="270">
        <v>159.37976782004228</v>
      </c>
      <c r="BG1148" s="26"/>
    </row>
    <row r="1149" spans="1:59" s="96" customFormat="1" ht="12.75" x14ac:dyDescent="0.2">
      <c r="A1149" s="13">
        <v>2.2000000000000002</v>
      </c>
      <c r="B1149" s="279">
        <v>950</v>
      </c>
      <c r="C1149" s="408">
        <v>17.7209448523964</v>
      </c>
      <c r="D1149" s="408">
        <v>30.286750385912299</v>
      </c>
      <c r="E1149" s="408"/>
      <c r="F1149" s="408"/>
      <c r="G1149" s="408"/>
      <c r="H1149" s="408"/>
      <c r="I1149" s="408">
        <v>46.895760692003002</v>
      </c>
      <c r="J1149" s="408">
        <v>4.0425338677580704</v>
      </c>
      <c r="K1149" s="408"/>
      <c r="L1149" s="408"/>
      <c r="M1149" s="408"/>
      <c r="N1149" s="408"/>
      <c r="O1149" s="411">
        <v>1.0540102019302799</v>
      </c>
      <c r="P1149" s="417">
        <v>8.4506707877502993</v>
      </c>
      <c r="Q1149" s="237">
        <v>70.417280427238907</v>
      </c>
      <c r="R1149" s="237">
        <v>0</v>
      </c>
      <c r="S1149" s="237">
        <v>16.573672878539426</v>
      </c>
      <c r="T1149" s="237">
        <v>1.3910987760608788</v>
      </c>
      <c r="U1149" s="237">
        <v>0.26982206026554656</v>
      </c>
      <c r="V1149" s="237">
        <v>2.3311946117409081</v>
      </c>
      <c r="W1149" s="237">
        <v>5.0440760602065522</v>
      </c>
      <c r="X1149" s="412">
        <v>3.9728551859477932</v>
      </c>
      <c r="Y1149" s="270">
        <v>0.71849887293632342</v>
      </c>
      <c r="Z1149" s="270">
        <v>71.963752944196642</v>
      </c>
      <c r="AA1149" s="270">
        <v>29208.846884753639</v>
      </c>
      <c r="AB1149" s="270">
        <v>313.51187241871463</v>
      </c>
      <c r="AC1149" s="270">
        <v>2.7853870297783798</v>
      </c>
      <c r="AD1149" s="270">
        <v>0.83889177523621816</v>
      </c>
      <c r="AE1149" s="270">
        <v>1.7494676988755939</v>
      </c>
      <c r="AF1149" s="270">
        <v>7.9642575981341876E-2</v>
      </c>
      <c r="AG1149" s="270">
        <v>19.509189989773937</v>
      </c>
      <c r="AH1149" s="270">
        <v>44.269895844388572</v>
      </c>
      <c r="AI1149" s="270">
        <v>5.516994304708299</v>
      </c>
      <c r="AJ1149" s="270">
        <v>12.560195073928966</v>
      </c>
      <c r="AK1149" s="270">
        <v>672.8142628377791</v>
      </c>
      <c r="AL1149" s="270">
        <v>25.961768986578559</v>
      </c>
      <c r="AM1149" s="270">
        <v>2.750016879665786</v>
      </c>
      <c r="AN1149" s="270">
        <v>119.32287007523013</v>
      </c>
      <c r="AO1149" s="270">
        <v>3.5578838743207744</v>
      </c>
      <c r="AP1149" s="270">
        <v>1311.0278199743282</v>
      </c>
      <c r="AQ1149" s="270">
        <v>0.97039363735709039</v>
      </c>
      <c r="AR1149" s="270">
        <v>1.4136547754428925</v>
      </c>
      <c r="AS1149" s="270">
        <v>0.15900742191805187</v>
      </c>
      <c r="AT1149" s="270">
        <v>0.74874037441532737</v>
      </c>
      <c r="AU1149" s="270">
        <v>3.2270717486796761</v>
      </c>
      <c r="AV1149" s="270">
        <v>0.12402253259213239</v>
      </c>
      <c r="AW1149" s="270">
        <v>0.29822881740982482</v>
      </c>
      <c r="AX1149" s="270">
        <v>3.9407075151823796E-2</v>
      </c>
      <c r="AY1149" s="270">
        <v>0.2435668224305563</v>
      </c>
      <c r="AZ1149" s="270">
        <v>3.5916058270868939E-2</v>
      </c>
      <c r="BA1149" s="270">
        <v>14.994547109223767</v>
      </c>
      <c r="BB1149" s="270">
        <v>31.150683846707167</v>
      </c>
      <c r="BC1149" s="270">
        <v>33.162427647536191</v>
      </c>
      <c r="BD1149" s="270">
        <v>52.697472366159708</v>
      </c>
      <c r="BE1149" s="270">
        <v>35.779241184668969</v>
      </c>
      <c r="BF1149" s="270">
        <v>159.32659893796747</v>
      </c>
      <c r="BG1149" s="26"/>
    </row>
    <row r="1150" spans="1:59" s="96" customFormat="1" ht="12.75" x14ac:dyDescent="0.2">
      <c r="A1150" s="13">
        <v>2.25</v>
      </c>
      <c r="B1150" s="279">
        <v>950</v>
      </c>
      <c r="C1150" s="408">
        <v>17.047403703952501</v>
      </c>
      <c r="D1150" s="408">
        <v>30.651015735807299</v>
      </c>
      <c r="E1150" s="408"/>
      <c r="F1150" s="408"/>
      <c r="G1150" s="408"/>
      <c r="H1150" s="408"/>
      <c r="I1150" s="408">
        <v>47.004346533594699</v>
      </c>
      <c r="J1150" s="408">
        <v>4.2432238109041398</v>
      </c>
      <c r="K1150" s="408"/>
      <c r="L1150" s="408"/>
      <c r="M1150" s="408"/>
      <c r="N1150" s="408"/>
      <c r="O1150" s="411">
        <v>1.0540102157412701</v>
      </c>
      <c r="P1150" s="417">
        <v>8.7845554243853705</v>
      </c>
      <c r="Q1150" s="237">
        <v>70.503247778983223</v>
      </c>
      <c r="R1150" s="237">
        <v>0</v>
      </c>
      <c r="S1150" s="237">
        <v>16.538189731984374</v>
      </c>
      <c r="T1150" s="237">
        <v>1.3369357571003131</v>
      </c>
      <c r="U1150" s="237">
        <v>0.25650717055889477</v>
      </c>
      <c r="V1150" s="237">
        <v>2.3254082888570595</v>
      </c>
      <c r="W1150" s="237">
        <v>4.8947720174926248</v>
      </c>
      <c r="X1150" s="412">
        <v>4.144939255023516</v>
      </c>
      <c r="Y1150" s="270">
        <v>0.74668932761915652</v>
      </c>
      <c r="Z1150" s="270">
        <v>74.734860627638184</v>
      </c>
      <c r="AA1150" s="270">
        <v>30347.788415453906</v>
      </c>
      <c r="AB1150" s="270">
        <v>325.7094189460052</v>
      </c>
      <c r="AC1150" s="270">
        <v>2.8704070386163751</v>
      </c>
      <c r="AD1150" s="270">
        <v>0.86744856353941291</v>
      </c>
      <c r="AE1150" s="270">
        <v>1.755748944989427</v>
      </c>
      <c r="AF1150" s="270">
        <v>7.9898143223425547E-2</v>
      </c>
      <c r="AG1150" s="270">
        <v>20.179155844461324</v>
      </c>
      <c r="AH1150" s="270">
        <v>45.528861533187204</v>
      </c>
      <c r="AI1150" s="270">
        <v>5.6396547410124196</v>
      </c>
      <c r="AJ1150" s="270">
        <v>12.992347005849622</v>
      </c>
      <c r="AK1150" s="270">
        <v>696.22958914693527</v>
      </c>
      <c r="AL1150" s="270">
        <v>26.470312764420189</v>
      </c>
      <c r="AM1150" s="270">
        <v>2.7626468722925503</v>
      </c>
      <c r="AN1150" s="270">
        <v>120.64565075589495</v>
      </c>
      <c r="AO1150" s="270">
        <v>3.5961970389658644</v>
      </c>
      <c r="AP1150" s="270">
        <v>1311.6170932648079</v>
      </c>
      <c r="AQ1150" s="270">
        <v>0.97410576867688614</v>
      </c>
      <c r="AR1150" s="270">
        <v>1.4136232938799322</v>
      </c>
      <c r="AS1150" s="270">
        <v>0.15886546361314244</v>
      </c>
      <c r="AT1150" s="270">
        <v>0.74772115329365363</v>
      </c>
      <c r="AU1150" s="270">
        <v>3.2220938159012475</v>
      </c>
      <c r="AV1150" s="270">
        <v>0.12382343336433509</v>
      </c>
      <c r="AW1150" s="270">
        <v>0.29771003585311279</v>
      </c>
      <c r="AX1150" s="270">
        <v>3.9335753625228863E-2</v>
      </c>
      <c r="AY1150" s="270">
        <v>0.24311796077294795</v>
      </c>
      <c r="AZ1150" s="270">
        <v>3.5849432519557189E-2</v>
      </c>
      <c r="BA1150" s="270">
        <v>14.967512285834941</v>
      </c>
      <c r="BB1150" s="270">
        <v>31.134205675808477</v>
      </c>
      <c r="BC1150" s="270">
        <v>32.951672624509605</v>
      </c>
      <c r="BD1150" s="270">
        <v>52.810822218297282</v>
      </c>
      <c r="BE1150" s="270">
        <v>35.657027158100604</v>
      </c>
      <c r="BF1150" s="270">
        <v>159.27346246563789</v>
      </c>
      <c r="BG1150" s="26"/>
    </row>
    <row r="1151" spans="1:59" s="96" customFormat="1" ht="12.75" x14ac:dyDescent="0.2">
      <c r="A1151" s="13">
        <v>2.2999999999999998</v>
      </c>
      <c r="B1151" s="279">
        <v>950</v>
      </c>
      <c r="C1151" s="408">
        <v>16.373863688953701</v>
      </c>
      <c r="D1151" s="408">
        <v>31.015281646780799</v>
      </c>
      <c r="E1151" s="408"/>
      <c r="F1151" s="408"/>
      <c r="G1151" s="408"/>
      <c r="H1151" s="408"/>
      <c r="I1151" s="408">
        <v>47.112930745361901</v>
      </c>
      <c r="J1151" s="408">
        <v>4.4439137027631004</v>
      </c>
      <c r="K1151" s="408"/>
      <c r="L1151" s="408"/>
      <c r="M1151" s="408"/>
      <c r="N1151" s="408"/>
      <c r="O1151" s="411">
        <v>1.05401021614054</v>
      </c>
      <c r="P1151" s="417">
        <v>9.1459081447456896</v>
      </c>
      <c r="Q1151" s="237">
        <v>70.597002270222632</v>
      </c>
      <c r="R1151" s="237">
        <v>0</v>
      </c>
      <c r="S1151" s="237">
        <v>16.4994927298054</v>
      </c>
      <c r="T1151" s="237">
        <v>1.277867965987409</v>
      </c>
      <c r="U1151" s="237">
        <v>0.24198656213765168</v>
      </c>
      <c r="V1151" s="237">
        <v>2.3190978530112711</v>
      </c>
      <c r="W1151" s="237">
        <v>4.731947389721249</v>
      </c>
      <c r="X1151" s="412">
        <v>4.3326052291143924</v>
      </c>
      <c r="Y1151" s="270">
        <v>0.77718218289435737</v>
      </c>
      <c r="Z1151" s="270">
        <v>77.727924122221978</v>
      </c>
      <c r="AA1151" s="270">
        <v>31579.153305681124</v>
      </c>
      <c r="AB1151" s="270">
        <v>338.89448336184165</v>
      </c>
      <c r="AC1151" s="270">
        <v>2.9607805186814664</v>
      </c>
      <c r="AD1151" s="270">
        <v>0.89801802213525217</v>
      </c>
      <c r="AE1151" s="270">
        <v>1.7620754676633921</v>
      </c>
      <c r="AF1151" s="270">
        <v>8.0155356452140544E-2</v>
      </c>
      <c r="AG1151" s="270">
        <v>20.89677149037945</v>
      </c>
      <c r="AH1151" s="270">
        <v>46.861526958085832</v>
      </c>
      <c r="AI1151" s="270">
        <v>5.7678932650974817</v>
      </c>
      <c r="AJ1151" s="270">
        <v>13.455295413071367</v>
      </c>
      <c r="AK1151" s="270">
        <v>721.33344046270474</v>
      </c>
      <c r="AL1151" s="270">
        <v>26.999176743320653</v>
      </c>
      <c r="AM1151" s="270">
        <v>2.7753934434393526</v>
      </c>
      <c r="AN1151" s="270">
        <v>121.99808754493121</v>
      </c>
      <c r="AO1151" s="270">
        <v>3.6353443061283435</v>
      </c>
      <c r="AP1151" s="270">
        <v>1312.2069157231133</v>
      </c>
      <c r="AQ1151" s="270">
        <v>0.97784642138292077</v>
      </c>
      <c r="AR1151" s="270">
        <v>1.4135918495023063</v>
      </c>
      <c r="AS1151" s="270">
        <v>0.15872376304595198</v>
      </c>
      <c r="AT1151" s="270">
        <v>0.74670472564398926</v>
      </c>
      <c r="AU1151" s="270">
        <v>3.2171313158712338</v>
      </c>
      <c r="AV1151" s="270">
        <v>0.12362497619300597</v>
      </c>
      <c r="AW1151" s="270">
        <v>0.29719306544274915</v>
      </c>
      <c r="AX1151" s="270">
        <v>3.9264691052374436E-2</v>
      </c>
      <c r="AY1151" s="270">
        <v>0.24267075826480997</v>
      </c>
      <c r="AZ1151" s="270">
        <v>3.5783054652632144E-2</v>
      </c>
      <c r="BA1151" s="270">
        <v>14.940575253196659</v>
      </c>
      <c r="BB1151" s="270">
        <v>31.117745186673968</v>
      </c>
      <c r="BC1151" s="270">
        <v>32.743579159711899</v>
      </c>
      <c r="BD1151" s="270">
        <v>52.924660708125181</v>
      </c>
      <c r="BE1151" s="270">
        <v>35.535645544073496</v>
      </c>
      <c r="BF1151" s="270">
        <v>159.22036443175031</v>
      </c>
      <c r="BG1151" s="26"/>
    </row>
    <row r="1152" spans="1:59" s="96" customFormat="1" ht="12.75" x14ac:dyDescent="0.2">
      <c r="A1152" s="13">
        <v>2.35</v>
      </c>
      <c r="B1152" s="279">
        <v>950</v>
      </c>
      <c r="C1152" s="408">
        <v>15.8643712876782</v>
      </c>
      <c r="D1152" s="408">
        <v>31.283752695354501</v>
      </c>
      <c r="E1152" s="408"/>
      <c r="F1152" s="408"/>
      <c r="G1152" s="408"/>
      <c r="H1152" s="408"/>
      <c r="I1152" s="408">
        <v>47.198538805226001</v>
      </c>
      <c r="J1152" s="408">
        <v>4.5993270148229799</v>
      </c>
      <c r="K1152" s="408"/>
      <c r="L1152" s="408"/>
      <c r="M1152" s="408"/>
      <c r="N1152" s="408"/>
      <c r="O1152" s="411">
        <v>1.0540101969182301</v>
      </c>
      <c r="P1152" s="417">
        <v>9.4396338603432604</v>
      </c>
      <c r="Q1152" s="237">
        <v>70.654611550661897</v>
      </c>
      <c r="R1152" s="237">
        <v>0</v>
      </c>
      <c r="S1152" s="237">
        <v>16.437347248066157</v>
      </c>
      <c r="T1152" s="237">
        <v>1.2763222180435758</v>
      </c>
      <c r="U1152" s="237">
        <v>0.23949378788788003</v>
      </c>
      <c r="V1152" s="237">
        <v>2.3216401835167311</v>
      </c>
      <c r="W1152" s="237">
        <v>4.5843322492065592</v>
      </c>
      <c r="X1152" s="412">
        <v>4.4862527626172097</v>
      </c>
      <c r="Y1152" s="270">
        <v>0.80195632229912173</v>
      </c>
      <c r="Z1152" s="270">
        <v>80.156572821475507</v>
      </c>
      <c r="AA1152" s="270">
        <v>32579.137954820904</v>
      </c>
      <c r="AB1152" s="270">
        <v>349.60063961107755</v>
      </c>
      <c r="AC1152" s="270">
        <v>3.0331246709424229</v>
      </c>
      <c r="AD1152" s="270">
        <v>0.92261975258795437</v>
      </c>
      <c r="AE1152" s="270">
        <v>1.7668906459347973</v>
      </c>
      <c r="AF1152" s="270">
        <v>8.0350995415782556E-2</v>
      </c>
      <c r="AG1152" s="270">
        <v>21.474568624877918</v>
      </c>
      <c r="AH1152" s="270">
        <v>47.922920884072532</v>
      </c>
      <c r="AI1152" s="270">
        <v>5.8689063085070909</v>
      </c>
      <c r="AJ1152" s="270">
        <v>13.828046371557711</v>
      </c>
      <c r="AK1152" s="270">
        <v>741.56603556094046</v>
      </c>
      <c r="AL1152" s="270">
        <v>27.413524287544814</v>
      </c>
      <c r="AM1152" s="270">
        <v>2.7850186350992687</v>
      </c>
      <c r="AN1152" s="270">
        <v>123.03904854951391</v>
      </c>
      <c r="AO1152" s="270">
        <v>3.6655259763230927</v>
      </c>
      <c r="AP1152" s="270">
        <v>1312.6376196904123</v>
      </c>
      <c r="AQ1152" s="270">
        <v>0.98066615466013063</v>
      </c>
      <c r="AR1152" s="270">
        <v>1.4134922442124009</v>
      </c>
      <c r="AS1152" s="270">
        <v>0.15860740999489145</v>
      </c>
      <c r="AT1152" s="270">
        <v>0.74589126692969254</v>
      </c>
      <c r="AU1152" s="270">
        <v>3.2131826349437222</v>
      </c>
      <c r="AV1152" s="270">
        <v>0.12346732981880518</v>
      </c>
      <c r="AW1152" s="270">
        <v>0.2967836789709335</v>
      </c>
      <c r="AX1152" s="270">
        <v>3.9208492375928466E-2</v>
      </c>
      <c r="AY1152" s="270">
        <v>0.24231727442282738</v>
      </c>
      <c r="AZ1152" s="270">
        <v>3.5730591136377339E-2</v>
      </c>
      <c r="BA1152" s="270">
        <v>14.919258338916467</v>
      </c>
      <c r="BB1152" s="270">
        <v>31.10600639869746</v>
      </c>
      <c r="BC1152" s="270">
        <v>32.59268844151763</v>
      </c>
      <c r="BD1152" s="270">
        <v>53.013100763960871</v>
      </c>
      <c r="BE1152" s="270">
        <v>35.445824474606226</v>
      </c>
      <c r="BF1152" s="270">
        <v>159.17641947161144</v>
      </c>
      <c r="BG1152" s="26"/>
    </row>
    <row r="1153" spans="1:59" s="96" customFormat="1" ht="12.75" x14ac:dyDescent="0.2">
      <c r="A1153" s="13">
        <v>2.4</v>
      </c>
      <c r="B1153" s="279">
        <v>950</v>
      </c>
      <c r="C1153" s="408">
        <v>15.304555745296099</v>
      </c>
      <c r="D1153" s="408">
        <v>31.576413191075599</v>
      </c>
      <c r="E1153" s="408"/>
      <c r="F1153" s="408"/>
      <c r="G1153" s="408"/>
      <c r="H1153" s="408"/>
      <c r="I1153" s="408">
        <v>47.295713371282801</v>
      </c>
      <c r="J1153" s="408">
        <v>4.7693074742213399</v>
      </c>
      <c r="K1153" s="408"/>
      <c r="L1153" s="408"/>
      <c r="M1153" s="408"/>
      <c r="N1153" s="408"/>
      <c r="O1153" s="411">
        <v>1.0540102181241799</v>
      </c>
      <c r="P1153" s="417">
        <v>9.7849208027030201</v>
      </c>
      <c r="Q1153" s="237">
        <v>70.731674350230875</v>
      </c>
      <c r="R1153" s="237">
        <v>0</v>
      </c>
      <c r="S1153" s="237">
        <v>16.368536298349294</v>
      </c>
      <c r="T1153" s="237">
        <v>1.2637773484049675</v>
      </c>
      <c r="U1153" s="237">
        <v>0.23430377125590834</v>
      </c>
      <c r="V1153" s="237">
        <v>2.3182097428249824</v>
      </c>
      <c r="W1153" s="237">
        <v>4.4153471868003438</v>
      </c>
      <c r="X1153" s="412">
        <v>4.6681513021336416</v>
      </c>
      <c r="Y1153" s="270">
        <v>0.83106499698469405</v>
      </c>
      <c r="Z1153" s="270">
        <v>83.006429780172098</v>
      </c>
      <c r="AA1153" s="270">
        <v>33753.558308095809</v>
      </c>
      <c r="AB1153" s="270">
        <v>362.17256421668094</v>
      </c>
      <c r="AC1153" s="270">
        <v>3.1168387556081023</v>
      </c>
      <c r="AD1153" s="270">
        <v>0.95125389275097649</v>
      </c>
      <c r="AE1153" s="270">
        <v>1.772210753894963</v>
      </c>
      <c r="AF1153" s="270">
        <v>8.0566985914644368E-2</v>
      </c>
      <c r="AG1153" s="270">
        <v>22.147404146576871</v>
      </c>
      <c r="AH1153" s="270">
        <v>49.145741423034664</v>
      </c>
      <c r="AI1153" s="270">
        <v>5.9840109630463472</v>
      </c>
      <c r="AJ1153" s="270">
        <v>14.262135779948593</v>
      </c>
      <c r="AK1153" s="270">
        <v>765.14802279309879</v>
      </c>
      <c r="AL1153" s="270">
        <v>27.883312365529395</v>
      </c>
      <c r="AM1153" s="270">
        <v>2.795553923839567</v>
      </c>
      <c r="AN1153" s="270">
        <v>124.20007000486075</v>
      </c>
      <c r="AO1153" s="270">
        <v>3.6992081605136438</v>
      </c>
      <c r="AP1153" s="270">
        <v>1313.0917552353001</v>
      </c>
      <c r="AQ1153" s="270">
        <v>0.98374345022801801</v>
      </c>
      <c r="AR1153" s="270">
        <v>1.4133055798556988</v>
      </c>
      <c r="AS1153" s="270">
        <v>0.15847061203042895</v>
      </c>
      <c r="AT1153" s="270">
        <v>0.74495504117221611</v>
      </c>
      <c r="AU1153" s="270">
        <v>3.2086608000951391</v>
      </c>
      <c r="AV1153" s="270">
        <v>0.12328707060856006</v>
      </c>
      <c r="AW1153" s="270">
        <v>0.29631689012233892</v>
      </c>
      <c r="AX1153" s="270">
        <v>3.9144496160427159E-2</v>
      </c>
      <c r="AY1153" s="270">
        <v>0.24191496164202725</v>
      </c>
      <c r="AZ1153" s="270">
        <v>3.5670889551667945E-2</v>
      </c>
      <c r="BA1153" s="270">
        <v>14.894975679288372</v>
      </c>
      <c r="BB1153" s="270">
        <v>31.092567141581601</v>
      </c>
      <c r="BC1153" s="270">
        <v>32.429753011678088</v>
      </c>
      <c r="BD1153" s="270">
        <v>53.110165671494414</v>
      </c>
      <c r="BE1153" s="270">
        <v>35.3472773662577</v>
      </c>
      <c r="BF1153" s="270">
        <v>159.12174907808097</v>
      </c>
      <c r="BG1153" s="26"/>
    </row>
    <row r="1154" spans="1:59" s="96" customFormat="1" ht="12.75" x14ac:dyDescent="0.2">
      <c r="A1154" s="13">
        <v>2.4500000000000002</v>
      </c>
      <c r="B1154" s="279">
        <v>950</v>
      </c>
      <c r="C1154" s="408">
        <v>14.7447403973423</v>
      </c>
      <c r="D1154" s="408">
        <v>31.8690746964797</v>
      </c>
      <c r="E1154" s="408"/>
      <c r="F1154" s="408"/>
      <c r="G1154" s="408"/>
      <c r="H1154" s="408"/>
      <c r="I1154" s="408">
        <v>47.3928867381481</v>
      </c>
      <c r="J1154" s="408">
        <v>4.9392879307678896</v>
      </c>
      <c r="K1154" s="408"/>
      <c r="L1154" s="408"/>
      <c r="M1154" s="408"/>
      <c r="N1154" s="408"/>
      <c r="O1154" s="411">
        <v>1.0540102372620199</v>
      </c>
      <c r="P1154" s="417">
        <v>10.1564256079079</v>
      </c>
      <c r="Q1154" s="237">
        <v>70.815252968980815</v>
      </c>
      <c r="R1154" s="237">
        <v>0</v>
      </c>
      <c r="S1154" s="237">
        <v>16.293908140501255</v>
      </c>
      <c r="T1154" s="237">
        <v>1.2501719648621328</v>
      </c>
      <c r="U1154" s="237">
        <v>0.22867507517422897</v>
      </c>
      <c r="V1154" s="237">
        <v>2.3144891918606669</v>
      </c>
      <c r="W1154" s="237">
        <v>4.2320791899395287</v>
      </c>
      <c r="X1154" s="412">
        <v>4.8654234686813851</v>
      </c>
      <c r="Y1154" s="270">
        <v>0.86236636908910924</v>
      </c>
      <c r="Z1154" s="270">
        <v>86.066401467882017</v>
      </c>
      <c r="AA1154" s="270">
        <v>35015.816160122915</v>
      </c>
      <c r="AB1154" s="270">
        <v>375.68240559238586</v>
      </c>
      <c r="AC1154" s="270">
        <v>3.2053049588148208</v>
      </c>
      <c r="AD1154" s="270">
        <v>0.98172231057096304</v>
      </c>
      <c r="AE1154" s="270">
        <v>1.7775629979824961</v>
      </c>
      <c r="AF1154" s="270">
        <v>8.0784140838507171E-2</v>
      </c>
      <c r="AG1154" s="270">
        <v>22.863765367504719</v>
      </c>
      <c r="AH1154" s="270">
        <v>50.432599552763172</v>
      </c>
      <c r="AI1154" s="270">
        <v>6.1037209174682552</v>
      </c>
      <c r="AJ1154" s="270">
        <v>14.724362142913771</v>
      </c>
      <c r="AK1154" s="270">
        <v>790.27908805888717</v>
      </c>
      <c r="AL1154" s="270">
        <v>28.36948274858069</v>
      </c>
      <c r="AM1154" s="270">
        <v>2.8061692608150266</v>
      </c>
      <c r="AN1154" s="270">
        <v>125.3832123036441</v>
      </c>
      <c r="AO1154" s="270">
        <v>3.7335151001070064</v>
      </c>
      <c r="AP1154" s="270">
        <v>1313.5462136760548</v>
      </c>
      <c r="AQ1154" s="270">
        <v>0.98684013256998238</v>
      </c>
      <c r="AR1154" s="270">
        <v>1.4131189932311141</v>
      </c>
      <c r="AS1154" s="270">
        <v>0.15833405325885397</v>
      </c>
      <c r="AT1154" s="270">
        <v>0.74402117948952196</v>
      </c>
      <c r="AU1154" s="270">
        <v>3.2041517477884325</v>
      </c>
      <c r="AV1154" s="270">
        <v>0.12310733982049053</v>
      </c>
      <c r="AW1154" s="270">
        <v>0.29585157425574804</v>
      </c>
      <c r="AX1154" s="270">
        <v>3.9080709438579109E-2</v>
      </c>
      <c r="AY1154" s="270">
        <v>0.24151398828958892</v>
      </c>
      <c r="AZ1154" s="270">
        <v>3.5611387992690993E-2</v>
      </c>
      <c r="BA1154" s="270">
        <v>14.870772290197856</v>
      </c>
      <c r="BB1154" s="270">
        <v>31.079139632978773</v>
      </c>
      <c r="BC1154" s="270">
        <v>32.268437963737028</v>
      </c>
      <c r="BD1154" s="270">
        <v>53.207586676319252</v>
      </c>
      <c r="BE1154" s="270">
        <v>35.249276778759992</v>
      </c>
      <c r="BF1154" s="270">
        <v>159.06711846618478</v>
      </c>
      <c r="BG1154" s="26"/>
    </row>
    <row r="1155" spans="1:59" s="96" customFormat="1" ht="12.75" x14ac:dyDescent="0.2">
      <c r="A1155" s="13">
        <v>2.5</v>
      </c>
      <c r="B1155" s="279">
        <v>950</v>
      </c>
      <c r="C1155" s="408">
        <v>14.184924228231701</v>
      </c>
      <c r="D1155" s="408">
        <v>32.1617365369219</v>
      </c>
      <c r="E1155" s="408"/>
      <c r="F1155" s="408"/>
      <c r="G1155" s="408"/>
      <c r="H1155" s="408"/>
      <c r="I1155" s="408">
        <v>47.490060803240802</v>
      </c>
      <c r="J1155" s="408">
        <v>5.1092682125350599</v>
      </c>
      <c r="K1155" s="408"/>
      <c r="L1155" s="408"/>
      <c r="M1155" s="408"/>
      <c r="N1155" s="408"/>
      <c r="O1155" s="411">
        <v>1.05401021907056</v>
      </c>
      <c r="P1155" s="417">
        <v>10.557254344643299</v>
      </c>
      <c r="Q1155" s="237">
        <v>70.90620428714962</v>
      </c>
      <c r="R1155" s="237">
        <v>0</v>
      </c>
      <c r="S1155" s="237">
        <v>16.212696505346408</v>
      </c>
      <c r="T1155" s="237">
        <v>1.2353661544870573</v>
      </c>
      <c r="U1155" s="237">
        <v>0.22254966771503015</v>
      </c>
      <c r="V1155" s="237">
        <v>2.3104404642340337</v>
      </c>
      <c r="W1155" s="237">
        <v>4.0326386683335924</v>
      </c>
      <c r="X1155" s="412">
        <v>5.0801042527342428</v>
      </c>
      <c r="Y1155" s="270">
        <v>0.89611795636064218</v>
      </c>
      <c r="Z1155" s="270">
        <v>89.360620618330671</v>
      </c>
      <c r="AA1155" s="270">
        <v>36376.151253219905</v>
      </c>
      <c r="AB1155" s="270">
        <v>390.23921683924669</v>
      </c>
      <c r="AC1155" s="270">
        <v>3.2989399360969687</v>
      </c>
      <c r="AD1155" s="270">
        <v>1.0142071526131009</v>
      </c>
      <c r="AE1155" s="270">
        <v>1.7829477337929578</v>
      </c>
      <c r="AF1155" s="270">
        <v>8.1002472439990605E-2</v>
      </c>
      <c r="AG1155" s="270">
        <v>23.628018389001429</v>
      </c>
      <c r="AH1155" s="270">
        <v>51.788663238577193</v>
      </c>
      <c r="AI1155" s="270">
        <v>6.2283183997955094</v>
      </c>
      <c r="AJ1155" s="270">
        <v>15.217553676194756</v>
      </c>
      <c r="AK1155" s="270">
        <v>817.11710173905828</v>
      </c>
      <c r="AL1155" s="270">
        <v>28.87290824354778</v>
      </c>
      <c r="AM1155" s="270">
        <v>2.8168655145413983</v>
      </c>
      <c r="AN1155" s="270">
        <v>126.58911439129749</v>
      </c>
      <c r="AO1155" s="270">
        <v>3.7684643856938371</v>
      </c>
      <c r="AP1155" s="270">
        <v>1314.0010151244396</v>
      </c>
      <c r="AQ1155" s="270">
        <v>0.98995636858351932</v>
      </c>
      <c r="AR1155" s="270">
        <v>1.4129324410626838</v>
      </c>
      <c r="AS1155" s="270">
        <v>0.15819772774612842</v>
      </c>
      <c r="AT1155" s="270">
        <v>0.74308964671707456</v>
      </c>
      <c r="AU1155" s="270">
        <v>3.1996553086420061</v>
      </c>
      <c r="AV1155" s="270">
        <v>0.12292813067399865</v>
      </c>
      <c r="AW1155" s="270">
        <v>0.29538771351180682</v>
      </c>
      <c r="AX1155" s="270">
        <v>3.9017129729651163E-2</v>
      </c>
      <c r="AY1155" s="270">
        <v>0.24111433865414761</v>
      </c>
      <c r="AZ1155" s="270">
        <v>3.5552084119675482E-2</v>
      </c>
      <c r="BA1155" s="270">
        <v>14.846647228445915</v>
      </c>
      <c r="BB1155" s="270">
        <v>31.065723504598573</v>
      </c>
      <c r="BC1155" s="270">
        <v>32.108719582502012</v>
      </c>
      <c r="BD1155" s="270">
        <v>53.305365620962704</v>
      </c>
      <c r="BE1155" s="270">
        <v>35.1518177622618</v>
      </c>
      <c r="BF1155" s="270">
        <v>159.0125238891259</v>
      </c>
      <c r="BG1155" s="26"/>
    </row>
    <row r="1156" spans="1:59" s="96" customFormat="1" ht="12.75" x14ac:dyDescent="0.2">
      <c r="A1156" s="13">
        <v>0.5</v>
      </c>
      <c r="B1156" s="279">
        <v>960</v>
      </c>
      <c r="C1156" s="408">
        <v>41.474918213798198</v>
      </c>
      <c r="D1156" s="408">
        <v>25.623737122928699</v>
      </c>
      <c r="E1156" s="408">
        <v>10.739970540005499</v>
      </c>
      <c r="F1156" s="408">
        <v>19.920408576742201</v>
      </c>
      <c r="G1156" s="408"/>
      <c r="H1156" s="408"/>
      <c r="I1156" s="408"/>
      <c r="J1156" s="408"/>
      <c r="K1156" s="408"/>
      <c r="L1156" s="408">
        <v>2.24096554652535</v>
      </c>
      <c r="M1156" s="408"/>
      <c r="N1156" s="408"/>
      <c r="O1156" s="411"/>
      <c r="P1156" s="417">
        <v>3.61070888115849</v>
      </c>
      <c r="Q1156" s="237">
        <v>57.224039562236705</v>
      </c>
      <c r="R1156" s="237">
        <v>0</v>
      </c>
      <c r="S1156" s="237">
        <v>15.085950829787119</v>
      </c>
      <c r="T1156" s="237">
        <v>14.289855409134105</v>
      </c>
      <c r="U1156" s="237">
        <v>3.6635486766655969</v>
      </c>
      <c r="V1156" s="237">
        <v>4.2512692758063286</v>
      </c>
      <c r="W1156" s="237">
        <v>3.9016407083222444</v>
      </c>
      <c r="X1156" s="412">
        <v>1.5836955380479161</v>
      </c>
      <c r="Y1156" s="270">
        <v>0.29200132031780024</v>
      </c>
      <c r="Z1156" s="270">
        <v>29.784716443716913</v>
      </c>
      <c r="AA1156" s="270">
        <v>11086.054404106011</v>
      </c>
      <c r="AB1156" s="270">
        <v>90.045470445225206</v>
      </c>
      <c r="AC1156" s="270">
        <v>1.2534088532606704</v>
      </c>
      <c r="AD1156" s="270">
        <v>0.37114621602846654</v>
      </c>
      <c r="AE1156" s="270">
        <v>6.1225764174351669</v>
      </c>
      <c r="AF1156" s="270">
        <v>0.3218036306387469</v>
      </c>
      <c r="AG1156" s="270">
        <v>7.8605003329841852</v>
      </c>
      <c r="AH1156" s="270">
        <v>20.693473754642906</v>
      </c>
      <c r="AI1156" s="270">
        <v>3.0719662799762046</v>
      </c>
      <c r="AJ1156" s="270">
        <v>4.3178181383949905</v>
      </c>
      <c r="AK1156" s="270">
        <v>75.310096349241064</v>
      </c>
      <c r="AL1156" s="270">
        <v>16.344446932834394</v>
      </c>
      <c r="AM1156" s="270">
        <v>4.8164042057413061</v>
      </c>
      <c r="AN1156" s="270">
        <v>119.8789522660817</v>
      </c>
      <c r="AO1156" s="270">
        <v>3.2740496774064614</v>
      </c>
      <c r="AP1156" s="270">
        <v>7108.4463662156768</v>
      </c>
      <c r="AQ1156" s="270">
        <v>0.96560837596335281</v>
      </c>
      <c r="AR1156" s="270">
        <v>6.4593632509105872</v>
      </c>
      <c r="AS1156" s="270">
        <v>1.0914654934695611</v>
      </c>
      <c r="AT1156" s="270">
        <v>7.2177748032222864</v>
      </c>
      <c r="AU1156" s="270">
        <v>37.289981446691833</v>
      </c>
      <c r="AV1156" s="270">
        <v>1.5426124098284286</v>
      </c>
      <c r="AW1156" s="270">
        <v>4.476875457445372</v>
      </c>
      <c r="AX1156" s="270">
        <v>0.67142921925256371</v>
      </c>
      <c r="AY1156" s="270">
        <v>4.473299107945814</v>
      </c>
      <c r="AZ1156" s="270">
        <v>0.68683978147720681</v>
      </c>
      <c r="BA1156" s="270">
        <v>105.62983254300727</v>
      </c>
      <c r="BB1156" s="270">
        <v>18.302570757847228</v>
      </c>
      <c r="BC1156" s="270">
        <v>26.143625038561606</v>
      </c>
      <c r="BD1156" s="270">
        <v>55.718464542557129</v>
      </c>
      <c r="BE1156" s="270">
        <v>47.763285719174334</v>
      </c>
      <c r="BF1156" s="270">
        <v>360.61561054722722</v>
      </c>
      <c r="BG1156" s="26"/>
    </row>
    <row r="1157" spans="1:59" s="96" customFormat="1" ht="12.75" x14ac:dyDescent="0.2">
      <c r="A1157" s="13">
        <v>0.55000000000000004</v>
      </c>
      <c r="B1157" s="279">
        <v>960</v>
      </c>
      <c r="C1157" s="408">
        <v>40.6106899847167</v>
      </c>
      <c r="D1157" s="408">
        <v>25.880822518699102</v>
      </c>
      <c r="E1157" s="408">
        <v>11.231674568963101</v>
      </c>
      <c r="F1157" s="408">
        <v>20.048724915473301</v>
      </c>
      <c r="G1157" s="408"/>
      <c r="H1157" s="408"/>
      <c r="I1157" s="408"/>
      <c r="J1157" s="408"/>
      <c r="K1157" s="408"/>
      <c r="L1157" s="408">
        <v>2.2280880121477802</v>
      </c>
      <c r="M1157" s="408"/>
      <c r="N1157" s="408"/>
      <c r="O1157" s="411"/>
      <c r="P1157" s="417">
        <v>3.6875478053384501</v>
      </c>
      <c r="Q1157" s="237">
        <v>57.332278179880724</v>
      </c>
      <c r="R1157" s="237">
        <v>0</v>
      </c>
      <c r="S1157" s="237">
        <v>15.229116642337548</v>
      </c>
      <c r="T1157" s="237">
        <v>14.106034899854562</v>
      </c>
      <c r="U1157" s="237">
        <v>3.546995198363192</v>
      </c>
      <c r="V1157" s="237">
        <v>4.2473376132119922</v>
      </c>
      <c r="W1157" s="237">
        <v>3.9217255878924959</v>
      </c>
      <c r="X1157" s="412">
        <v>1.6165118784594881</v>
      </c>
      <c r="Y1157" s="270">
        <v>0.29763420271447222</v>
      </c>
      <c r="Z1157" s="270">
        <v>30.36219595415243</v>
      </c>
      <c r="AA1157" s="270">
        <v>11279.291809066332</v>
      </c>
      <c r="AB1157" s="270">
        <v>91.080771647275469</v>
      </c>
      <c r="AC1157" s="270">
        <v>1.2738019058579486</v>
      </c>
      <c r="AD1157" s="270">
        <v>0.37783836540112842</v>
      </c>
      <c r="AE1157" s="270">
        <v>6.2237398057855655</v>
      </c>
      <c r="AF1157" s="270">
        <v>0.32711898202384909</v>
      </c>
      <c r="AG1157" s="270">
        <v>7.9918289962520257</v>
      </c>
      <c r="AH1157" s="270">
        <v>21.033811642935756</v>
      </c>
      <c r="AI1157" s="270">
        <v>3.1207180283662619</v>
      </c>
      <c r="AJ1157" s="270">
        <v>4.3734695219008399</v>
      </c>
      <c r="AK1157" s="270">
        <v>75.301339062514003</v>
      </c>
      <c r="AL1157" s="270">
        <v>16.607735286594234</v>
      </c>
      <c r="AM1157" s="270">
        <v>4.8868462397325239</v>
      </c>
      <c r="AN1157" s="270">
        <v>121.84965173370124</v>
      </c>
      <c r="AO1157" s="270">
        <v>3.316052240057529</v>
      </c>
      <c r="AP1157" s="270">
        <v>7160.8386246648142</v>
      </c>
      <c r="AQ1157" s="270">
        <v>0.96718140650958973</v>
      </c>
      <c r="AR1157" s="270">
        <v>6.5431268319665019</v>
      </c>
      <c r="AS1157" s="270">
        <v>1.1047566895305925</v>
      </c>
      <c r="AT1157" s="270">
        <v>7.3008078994535559</v>
      </c>
      <c r="AU1157" s="270">
        <v>37.705811083452019</v>
      </c>
      <c r="AV1157" s="270">
        <v>1.5595916144565334</v>
      </c>
      <c r="AW1157" s="270">
        <v>4.5246850252316877</v>
      </c>
      <c r="AX1157" s="270">
        <v>0.67847217934450255</v>
      </c>
      <c r="AY1157" s="270">
        <v>4.5197215849263932</v>
      </c>
      <c r="AZ1157" s="270">
        <v>0.69393660501934473</v>
      </c>
      <c r="BA1157" s="270">
        <v>103.4537123249187</v>
      </c>
      <c r="BB1157" s="270">
        <v>17.78907010494682</v>
      </c>
      <c r="BC1157" s="270">
        <v>25.790798686724049</v>
      </c>
      <c r="BD1157" s="270">
        <v>56.021744038274669</v>
      </c>
      <c r="BE1157" s="270">
        <v>46.903248802539537</v>
      </c>
      <c r="BF1157" s="270">
        <v>361.91783175708218</v>
      </c>
      <c r="BG1157" s="26"/>
    </row>
    <row r="1158" spans="1:59" s="96" customFormat="1" ht="12.75" x14ac:dyDescent="0.2">
      <c r="A1158" s="13">
        <v>0.59999999999999798</v>
      </c>
      <c r="B1158" s="279">
        <v>960</v>
      </c>
      <c r="C1158" s="408">
        <v>39.892214637176302</v>
      </c>
      <c r="D1158" s="408">
        <v>26.121557796917401</v>
      </c>
      <c r="E1158" s="408">
        <v>11.619052577579801</v>
      </c>
      <c r="F1158" s="408">
        <v>20.146591598393002</v>
      </c>
      <c r="G1158" s="408"/>
      <c r="H1158" s="408"/>
      <c r="I1158" s="408"/>
      <c r="J1158" s="408"/>
      <c r="K1158" s="408"/>
      <c r="L1158" s="408">
        <v>2.2205833899335601</v>
      </c>
      <c r="M1158" s="408"/>
      <c r="N1158" s="408"/>
      <c r="O1158" s="411"/>
      <c r="P1158" s="417">
        <v>3.7539618285349499</v>
      </c>
      <c r="Q1158" s="237">
        <v>57.411166602928589</v>
      </c>
      <c r="R1158" s="237">
        <v>0</v>
      </c>
      <c r="S1158" s="237">
        <v>15.361914581480743</v>
      </c>
      <c r="T1158" s="237">
        <v>13.964330516789754</v>
      </c>
      <c r="U1158" s="237">
        <v>3.4383660702726346</v>
      </c>
      <c r="V1158" s="237">
        <v>4.2481740613208201</v>
      </c>
      <c r="W1158" s="237">
        <v>3.9339611091218476</v>
      </c>
      <c r="X1158" s="412">
        <v>1.6420870580856179</v>
      </c>
      <c r="Y1158" s="270">
        <v>0.30249682143779733</v>
      </c>
      <c r="Z1158" s="270">
        <v>30.860527897776159</v>
      </c>
      <c r="AA1158" s="270">
        <v>11445.897414072171</v>
      </c>
      <c r="AB1158" s="270">
        <v>91.974418578102984</v>
      </c>
      <c r="AC1158" s="270">
        <v>1.291282312005082</v>
      </c>
      <c r="AD1158" s="270">
        <v>0.38360199643048526</v>
      </c>
      <c r="AE1158" s="270">
        <v>6.3095095095463032</v>
      </c>
      <c r="AF1158" s="270">
        <v>0.33163134303987502</v>
      </c>
      <c r="AG1158" s="270">
        <v>8.1047954201597872</v>
      </c>
      <c r="AH1158" s="270">
        <v>21.325996004056897</v>
      </c>
      <c r="AI1158" s="270">
        <v>3.162418699857148</v>
      </c>
      <c r="AJ1158" s="270">
        <v>4.421399680058224</v>
      </c>
      <c r="AK1158" s="270">
        <v>75.31928556808495</v>
      </c>
      <c r="AL1158" s="270">
        <v>16.832981051693487</v>
      </c>
      <c r="AM1158" s="270">
        <v>4.9465397850748962</v>
      </c>
      <c r="AN1158" s="270">
        <v>123.51489295260274</v>
      </c>
      <c r="AO1158" s="270">
        <v>3.3513467889837201</v>
      </c>
      <c r="AP1158" s="270">
        <v>7201.5728646774296</v>
      </c>
      <c r="AQ1158" s="270">
        <v>0.96872857346570052</v>
      </c>
      <c r="AR1158" s="270">
        <v>6.6133162110770813</v>
      </c>
      <c r="AS1158" s="270">
        <v>1.1158298373533404</v>
      </c>
      <c r="AT1158" s="270">
        <v>7.3696359917216503</v>
      </c>
      <c r="AU1158" s="270">
        <v>38.049604947839526</v>
      </c>
      <c r="AV1158" s="270">
        <v>1.5736155557651379</v>
      </c>
      <c r="AW1158" s="270">
        <v>4.5640919798491373</v>
      </c>
      <c r="AX1158" s="270">
        <v>0.6842743613780089</v>
      </c>
      <c r="AY1158" s="270">
        <v>4.5579881917154177</v>
      </c>
      <c r="AZ1158" s="270">
        <v>0.69979326815298992</v>
      </c>
      <c r="BA1158" s="270">
        <v>101.80675759860569</v>
      </c>
      <c r="BB1158" s="270">
        <v>17.402926447647317</v>
      </c>
      <c r="BC1158" s="270">
        <v>25.503859408529824</v>
      </c>
      <c r="BD1158" s="270">
        <v>56.262305850318569</v>
      </c>
      <c r="BE1158" s="270">
        <v>46.227344563358784</v>
      </c>
      <c r="BF1158" s="270">
        <v>362.86864638668385</v>
      </c>
      <c r="BG1158" s="26"/>
    </row>
    <row r="1159" spans="1:59" s="96" customFormat="1" ht="12.75" x14ac:dyDescent="0.2">
      <c r="A1159" s="13">
        <v>0.64999999999999603</v>
      </c>
      <c r="B1159" s="279">
        <v>960</v>
      </c>
      <c r="C1159" s="408">
        <v>39.415504299500803</v>
      </c>
      <c r="D1159" s="408">
        <v>26.3245414246847</v>
      </c>
      <c r="E1159" s="408">
        <v>11.828464490375399</v>
      </c>
      <c r="F1159" s="408">
        <v>20.1517811273667</v>
      </c>
      <c r="G1159" s="408">
        <v>7.2593468460679905E-2</v>
      </c>
      <c r="H1159" s="408"/>
      <c r="I1159" s="408"/>
      <c r="J1159" s="408"/>
      <c r="K1159" s="408"/>
      <c r="L1159" s="408">
        <v>2.2071151896116801</v>
      </c>
      <c r="M1159" s="408"/>
      <c r="N1159" s="408"/>
      <c r="O1159" s="411"/>
      <c r="P1159" s="417">
        <v>3.7961518793035198</v>
      </c>
      <c r="Q1159" s="237">
        <v>57.451814435343977</v>
      </c>
      <c r="R1159" s="237">
        <v>0</v>
      </c>
      <c r="S1159" s="237">
        <v>15.445314713355382</v>
      </c>
      <c r="T1159" s="237">
        <v>13.88410688919571</v>
      </c>
      <c r="U1159" s="237">
        <v>3.3719651737087442</v>
      </c>
      <c r="V1159" s="237">
        <v>4.2729098418765616</v>
      </c>
      <c r="W1159" s="237">
        <v>3.9146103457016532</v>
      </c>
      <c r="X1159" s="412">
        <v>1.659278600817983</v>
      </c>
      <c r="Y1159" s="270">
        <v>0.30577884298402086</v>
      </c>
      <c r="Z1159" s="270">
        <v>31.201862739751839</v>
      </c>
      <c r="AA1159" s="270">
        <v>11557.456984337907</v>
      </c>
      <c r="AB1159" s="270">
        <v>92.667912940527714</v>
      </c>
      <c r="AC1159" s="270">
        <v>1.3032655431733566</v>
      </c>
      <c r="AD1159" s="270">
        <v>0.38757271091231138</v>
      </c>
      <c r="AE1159" s="270">
        <v>6.3702267198631715</v>
      </c>
      <c r="AF1159" s="270">
        <v>0.33466885725390649</v>
      </c>
      <c r="AG1159" s="270">
        <v>8.1810385070047182</v>
      </c>
      <c r="AH1159" s="270">
        <v>21.514124974407437</v>
      </c>
      <c r="AI1159" s="270">
        <v>3.1873720573453559</v>
      </c>
      <c r="AJ1159" s="270">
        <v>4.4565366830946838</v>
      </c>
      <c r="AK1159" s="270">
        <v>75.490574440371248</v>
      </c>
      <c r="AL1159" s="270">
        <v>16.95660690327378</v>
      </c>
      <c r="AM1159" s="270">
        <v>4.9725380384345126</v>
      </c>
      <c r="AN1159" s="270">
        <v>124.62003522818105</v>
      </c>
      <c r="AO1159" s="270">
        <v>3.3733579793447439</v>
      </c>
      <c r="AP1159" s="270">
        <v>7214.0706629914739</v>
      </c>
      <c r="AQ1159" s="270">
        <v>0.96992623310235271</v>
      </c>
      <c r="AR1159" s="270">
        <v>6.6377194276630194</v>
      </c>
      <c r="AS1159" s="270">
        <v>1.1193591379038623</v>
      </c>
      <c r="AT1159" s="270">
        <v>7.3907111858151469</v>
      </c>
      <c r="AU1159" s="270">
        <v>38.155088022083419</v>
      </c>
      <c r="AV1159" s="270">
        <v>1.5779694780594209</v>
      </c>
      <c r="AW1159" s="270">
        <v>4.5770067263085155</v>
      </c>
      <c r="AX1159" s="270">
        <v>0.68633171603876031</v>
      </c>
      <c r="AY1159" s="270">
        <v>4.5726659377197461</v>
      </c>
      <c r="AZ1159" s="270">
        <v>0.70222053992007405</v>
      </c>
      <c r="BA1159" s="270">
        <v>100.77226833018099</v>
      </c>
      <c r="BB1159" s="270">
        <v>17.166373015492354</v>
      </c>
      <c r="BC1159" s="270">
        <v>25.302473847158506</v>
      </c>
      <c r="BD1159" s="270">
        <v>56.434378798842445</v>
      </c>
      <c r="BE1159" s="270">
        <v>45.81531855971128</v>
      </c>
      <c r="BF1159" s="270">
        <v>362.63049688761805</v>
      </c>
      <c r="BG1159" s="26"/>
    </row>
    <row r="1160" spans="1:59" s="96" customFormat="1" ht="12.75" x14ac:dyDescent="0.2">
      <c r="A1160" s="13">
        <v>0.70000000000000395</v>
      </c>
      <c r="B1160" s="279">
        <v>960</v>
      </c>
      <c r="C1160" s="408">
        <v>38.5178768794893</v>
      </c>
      <c r="D1160" s="408">
        <v>26.525829171234101</v>
      </c>
      <c r="E1160" s="408">
        <v>12.119682430869201</v>
      </c>
      <c r="F1160" s="408">
        <v>20.096608911867399</v>
      </c>
      <c r="G1160" s="408">
        <v>0.56600898539133204</v>
      </c>
      <c r="H1160" s="408"/>
      <c r="I1160" s="408"/>
      <c r="J1160" s="408"/>
      <c r="K1160" s="408"/>
      <c r="L1160" s="408">
        <v>2.1739936211486799</v>
      </c>
      <c r="M1160" s="408"/>
      <c r="N1160" s="408"/>
      <c r="O1160" s="411"/>
      <c r="P1160" s="417">
        <v>3.8623585037654302</v>
      </c>
      <c r="Q1160" s="237">
        <v>57.631261734462548</v>
      </c>
      <c r="R1160" s="237">
        <v>0</v>
      </c>
      <c r="S1160" s="237">
        <v>15.607043345060506</v>
      </c>
      <c r="T1160" s="237">
        <v>13.662543985885861</v>
      </c>
      <c r="U1160" s="237">
        <v>3.2082536966290833</v>
      </c>
      <c r="V1160" s="237">
        <v>4.2844269153257928</v>
      </c>
      <c r="W1160" s="237">
        <v>3.9126876078376034</v>
      </c>
      <c r="X1160" s="412">
        <v>1.6937827147985824</v>
      </c>
      <c r="Y1160" s="270">
        <v>0.31179069582882207</v>
      </c>
      <c r="Z1160" s="270">
        <v>31.858989183876631</v>
      </c>
      <c r="AA1160" s="270">
        <v>11747.982472340256</v>
      </c>
      <c r="AB1160" s="270">
        <v>94.090103682065617</v>
      </c>
      <c r="AC1160" s="270">
        <v>1.327017895982356</v>
      </c>
      <c r="AD1160" s="270">
        <v>0.39531173054756807</v>
      </c>
      <c r="AE1160" s="270">
        <v>6.4804805567620933</v>
      </c>
      <c r="AF1160" s="270">
        <v>0.33963591025977691</v>
      </c>
      <c r="AG1160" s="270">
        <v>8.3133376205069709</v>
      </c>
      <c r="AH1160" s="270">
        <v>21.800239222443789</v>
      </c>
      <c r="AI1160" s="270">
        <v>3.2168557279147518</v>
      </c>
      <c r="AJ1160" s="270">
        <v>4.5239478798094757</v>
      </c>
      <c r="AK1160" s="270">
        <v>75.94773363008828</v>
      </c>
      <c r="AL1160" s="270">
        <v>17.040593142131815</v>
      </c>
      <c r="AM1160" s="270">
        <v>4.9556416657193125</v>
      </c>
      <c r="AN1160" s="270">
        <v>126.49689113755238</v>
      </c>
      <c r="AO1160" s="270">
        <v>3.4034370492373323</v>
      </c>
      <c r="AP1160" s="270">
        <v>7139.3230839947491</v>
      </c>
      <c r="AQ1160" s="270">
        <v>0.96864973554396194</v>
      </c>
      <c r="AR1160" s="270">
        <v>6.5860138093306437</v>
      </c>
      <c r="AS1160" s="270">
        <v>1.109854358433398</v>
      </c>
      <c r="AT1160" s="270">
        <v>7.3303734568495651</v>
      </c>
      <c r="AU1160" s="270">
        <v>37.866531165555777</v>
      </c>
      <c r="AV1160" s="270">
        <v>1.5667443375687335</v>
      </c>
      <c r="AW1160" s="270">
        <v>4.5510895595894407</v>
      </c>
      <c r="AX1160" s="270">
        <v>0.68360852753201895</v>
      </c>
      <c r="AY1160" s="270">
        <v>4.5619833953852611</v>
      </c>
      <c r="AZ1160" s="270">
        <v>0.70170889235092204</v>
      </c>
      <c r="BA1160" s="270">
        <v>98.443913365814765</v>
      </c>
      <c r="BB1160" s="270">
        <v>16.689422607442076</v>
      </c>
      <c r="BC1160" s="270">
        <v>24.91838419926081</v>
      </c>
      <c r="BD1160" s="270">
        <v>56.894372604732752</v>
      </c>
      <c r="BE1160" s="270">
        <v>45.236693521560106</v>
      </c>
      <c r="BF1160" s="270">
        <v>358.03769673167051</v>
      </c>
      <c r="BG1160" s="26"/>
    </row>
    <row r="1161" spans="1:59" s="96" customFormat="1" ht="12.75" x14ac:dyDescent="0.2">
      <c r="A1161" s="13">
        <v>0.749999999999999</v>
      </c>
      <c r="B1161" s="279">
        <v>960</v>
      </c>
      <c r="C1161" s="408">
        <v>37.521764670572097</v>
      </c>
      <c r="D1161" s="408">
        <v>26.533343338243199</v>
      </c>
      <c r="E1161" s="408">
        <v>11.912986346466299</v>
      </c>
      <c r="F1161" s="408">
        <v>19.647143528372801</v>
      </c>
      <c r="G1161" s="408">
        <v>2.3206915638383898</v>
      </c>
      <c r="H1161" s="408"/>
      <c r="I1161" s="408"/>
      <c r="J1161" s="408"/>
      <c r="K1161" s="408"/>
      <c r="L1161" s="408">
        <v>2.0640705525071699</v>
      </c>
      <c r="M1161" s="408"/>
      <c r="N1161" s="408"/>
      <c r="O1161" s="411"/>
      <c r="P1161" s="417">
        <v>3.8838413139632801</v>
      </c>
      <c r="Q1161" s="237">
        <v>58.028840398838</v>
      </c>
      <c r="R1161" s="237">
        <v>0</v>
      </c>
      <c r="S1161" s="237">
        <v>15.697442541023838</v>
      </c>
      <c r="T1161" s="237">
        <v>13.340677914726426</v>
      </c>
      <c r="U1161" s="237">
        <v>3.0285354746982871</v>
      </c>
      <c r="V1161" s="237">
        <v>4.3250156115251261</v>
      </c>
      <c r="W1161" s="237">
        <v>3.8553576514553169</v>
      </c>
      <c r="X1161" s="412">
        <v>1.7241304077330089</v>
      </c>
      <c r="Y1161" s="270">
        <v>0.31764309008283609</v>
      </c>
      <c r="Z1161" s="270">
        <v>32.612305347379596</v>
      </c>
      <c r="AA1161" s="270">
        <v>11891.827336572647</v>
      </c>
      <c r="AB1161" s="270">
        <v>96.32148258753368</v>
      </c>
      <c r="AC1161" s="270">
        <v>1.3565159370041016</v>
      </c>
      <c r="AD1161" s="270">
        <v>0.40461669156384295</v>
      </c>
      <c r="AE1161" s="270">
        <v>6.6058260112452851</v>
      </c>
      <c r="AF1161" s="270">
        <v>0.34325188405140211</v>
      </c>
      <c r="AG1161" s="270">
        <v>8.4213795748015858</v>
      </c>
      <c r="AH1161" s="270">
        <v>21.877511561208177</v>
      </c>
      <c r="AI1161" s="270">
        <v>3.1881307472244131</v>
      </c>
      <c r="AJ1161" s="270">
        <v>4.6111908545152991</v>
      </c>
      <c r="AK1161" s="270">
        <v>77.42319809315606</v>
      </c>
      <c r="AL1161" s="270">
        <v>16.630059750769259</v>
      </c>
      <c r="AM1161" s="270">
        <v>4.7204427902315578</v>
      </c>
      <c r="AN1161" s="270">
        <v>127.95297138841288</v>
      </c>
      <c r="AO1161" s="270">
        <v>3.4015380492835652</v>
      </c>
      <c r="AP1161" s="270">
        <v>6787.6967897297127</v>
      </c>
      <c r="AQ1161" s="270">
        <v>0.95881485650402765</v>
      </c>
      <c r="AR1161" s="270">
        <v>6.2091245488225058</v>
      </c>
      <c r="AS1161" s="270">
        <v>1.046034452535094</v>
      </c>
      <c r="AT1161" s="270">
        <v>6.9283158338010997</v>
      </c>
      <c r="AU1161" s="270">
        <v>35.894065673821196</v>
      </c>
      <c r="AV1161" s="270">
        <v>1.4879148982332167</v>
      </c>
      <c r="AW1161" s="270">
        <v>4.3469173784342221</v>
      </c>
      <c r="AX1161" s="270">
        <v>0.65701690991512218</v>
      </c>
      <c r="AY1161" s="270">
        <v>4.4101958899604483</v>
      </c>
      <c r="AZ1161" s="270">
        <v>0.68218873803071745</v>
      </c>
      <c r="BA1161" s="270">
        <v>95.37957598919445</v>
      </c>
      <c r="BB1161" s="270">
        <v>16.172924303195813</v>
      </c>
      <c r="BC1161" s="270">
        <v>24.431984508709572</v>
      </c>
      <c r="BD1161" s="270">
        <v>57.77168376473125</v>
      </c>
      <c r="BE1161" s="270">
        <v>45.228540427118205</v>
      </c>
      <c r="BF1161" s="270">
        <v>340.47467205768822</v>
      </c>
      <c r="BG1161" s="26"/>
    </row>
    <row r="1162" spans="1:59" s="96" customFormat="1" ht="12.75" x14ac:dyDescent="0.2">
      <c r="A1162" s="13">
        <v>0.80000000000000904</v>
      </c>
      <c r="B1162" s="279">
        <v>960</v>
      </c>
      <c r="C1162" s="408">
        <v>36.769048341659897</v>
      </c>
      <c r="D1162" s="408">
        <v>26.589904583501099</v>
      </c>
      <c r="E1162" s="408">
        <v>11.780780919039501</v>
      </c>
      <c r="F1162" s="408">
        <v>19.278253832709201</v>
      </c>
      <c r="G1162" s="408">
        <v>3.6013047231848101</v>
      </c>
      <c r="H1162" s="408"/>
      <c r="I1162" s="408"/>
      <c r="J1162" s="408"/>
      <c r="K1162" s="408"/>
      <c r="L1162" s="408">
        <v>1.98070759990541</v>
      </c>
      <c r="M1162" s="408"/>
      <c r="N1162" s="408"/>
      <c r="O1162" s="411"/>
      <c r="P1162" s="417">
        <v>3.9034826210974201</v>
      </c>
      <c r="Q1162" s="237">
        <v>58.340896849985249</v>
      </c>
      <c r="R1162" s="237">
        <v>0</v>
      </c>
      <c r="S1162" s="237">
        <v>15.769408947873007</v>
      </c>
      <c r="T1162" s="237">
        <v>13.1090103110729</v>
      </c>
      <c r="U1162" s="237">
        <v>2.868565533376648</v>
      </c>
      <c r="V1162" s="237">
        <v>4.3557793537900968</v>
      </c>
      <c r="W1162" s="237">
        <v>3.8070549100079156</v>
      </c>
      <c r="X1162" s="412">
        <v>1.7492840938941809</v>
      </c>
      <c r="Y1162" s="270">
        <v>0.32228482899511757</v>
      </c>
      <c r="Z1162" s="270">
        <v>33.20803278311071</v>
      </c>
      <c r="AA1162" s="270">
        <v>12008.710895302918</v>
      </c>
      <c r="AB1162" s="270">
        <v>98.131137671469986</v>
      </c>
      <c r="AC1162" s="270">
        <v>1.3795918094244737</v>
      </c>
      <c r="AD1162" s="270">
        <v>0.41195589371345376</v>
      </c>
      <c r="AE1162" s="270">
        <v>6.7065261377232526</v>
      </c>
      <c r="AF1162" s="270">
        <v>0.34617931579896832</v>
      </c>
      <c r="AG1162" s="270">
        <v>8.5092866675703362</v>
      </c>
      <c r="AH1162" s="270">
        <v>21.951357884354415</v>
      </c>
      <c r="AI1162" s="270">
        <v>3.1695941320727634</v>
      </c>
      <c r="AJ1162" s="270">
        <v>4.6818534293648852</v>
      </c>
      <c r="AK1162" s="270">
        <v>78.674794573109907</v>
      </c>
      <c r="AL1162" s="270">
        <v>16.353012102216976</v>
      </c>
      <c r="AM1162" s="270">
        <v>4.5642101407064688</v>
      </c>
      <c r="AN1162" s="270">
        <v>129.115381038316</v>
      </c>
      <c r="AO1162" s="270">
        <v>3.4014650892086697</v>
      </c>
      <c r="AP1162" s="270">
        <v>6554.5412669237803</v>
      </c>
      <c r="AQ1162" s="270">
        <v>0.95254793681682326</v>
      </c>
      <c r="AR1162" s="270">
        <v>5.9613380535420344</v>
      </c>
      <c r="AS1162" s="270">
        <v>1.004007287019278</v>
      </c>
      <c r="AT1162" s="270">
        <v>6.6618590968219422</v>
      </c>
      <c r="AU1162" s="270">
        <v>34.579299333559632</v>
      </c>
      <c r="AV1162" s="270">
        <v>1.4351832470724779</v>
      </c>
      <c r="AW1162" s="270">
        <v>4.2088816626470953</v>
      </c>
      <c r="AX1162" s="270">
        <v>0.63883510429344059</v>
      </c>
      <c r="AY1162" s="270">
        <v>4.3053181634270681</v>
      </c>
      <c r="AZ1162" s="270">
        <v>0.66856634868163567</v>
      </c>
      <c r="BA1162" s="270">
        <v>93.186267284015898</v>
      </c>
      <c r="BB1162" s="270">
        <v>15.798007165479</v>
      </c>
      <c r="BC1162" s="270">
        <v>24.066579212982376</v>
      </c>
      <c r="BD1162" s="270">
        <v>58.441259617210882</v>
      </c>
      <c r="BE1162" s="270">
        <v>45.164438385540009</v>
      </c>
      <c r="BF1162" s="270">
        <v>328.66816731586641</v>
      </c>
      <c r="BG1162" s="26"/>
    </row>
    <row r="1163" spans="1:59" s="96" customFormat="1" ht="12.75" x14ac:dyDescent="0.2">
      <c r="A1163" s="13">
        <v>0.85</v>
      </c>
      <c r="B1163" s="279">
        <v>960</v>
      </c>
      <c r="C1163" s="408">
        <v>36.365788247690098</v>
      </c>
      <c r="D1163" s="408">
        <v>27.509795213909499</v>
      </c>
      <c r="E1163" s="408">
        <v>8.3920668227729607</v>
      </c>
      <c r="F1163" s="408">
        <v>16.715445193340098</v>
      </c>
      <c r="G1163" s="408">
        <v>2.7575323196694499</v>
      </c>
      <c r="H1163" s="408"/>
      <c r="I1163" s="408">
        <v>6.2667290269546196</v>
      </c>
      <c r="J1163" s="408"/>
      <c r="K1163" s="408"/>
      <c r="L1163" s="408">
        <v>1.99264317566337</v>
      </c>
      <c r="M1163" s="408"/>
      <c r="N1163" s="408"/>
      <c r="O1163" s="411"/>
      <c r="P1163" s="417">
        <v>3.98703056193304</v>
      </c>
      <c r="Q1163" s="237">
        <v>59.361533623476383</v>
      </c>
      <c r="R1163" s="237">
        <v>0</v>
      </c>
      <c r="S1163" s="237">
        <v>15.917853219071324</v>
      </c>
      <c r="T1163" s="237">
        <v>12.035430550018674</v>
      </c>
      <c r="U1163" s="237">
        <v>2.6818255749954671</v>
      </c>
      <c r="V1163" s="237">
        <v>4.2781459807628464</v>
      </c>
      <c r="W1163" s="237">
        <v>3.9469531147527626</v>
      </c>
      <c r="X1163" s="412">
        <v>1.778257936922532</v>
      </c>
      <c r="Y1163" s="270">
        <v>0.3299464186946382</v>
      </c>
      <c r="Z1163" s="270">
        <v>33.873722848166864</v>
      </c>
      <c r="AA1163" s="270">
        <v>12430.330200355334</v>
      </c>
      <c r="AB1163" s="270">
        <v>103.93282699184056</v>
      </c>
      <c r="AC1163" s="270">
        <v>1.411890058636575</v>
      </c>
      <c r="AD1163" s="270">
        <v>0.42019205767967194</v>
      </c>
      <c r="AE1163" s="270">
        <v>6.8456573065807138</v>
      </c>
      <c r="AF1163" s="270">
        <v>0.35223290226804027</v>
      </c>
      <c r="AG1163" s="270">
        <v>8.7767475145928504</v>
      </c>
      <c r="AH1163" s="270">
        <v>22.523140775197461</v>
      </c>
      <c r="AI1163" s="270">
        <v>3.2305529783717053</v>
      </c>
      <c r="AJ1163" s="270">
        <v>4.9082192659103301</v>
      </c>
      <c r="AK1163" s="270">
        <v>88.003302406195772</v>
      </c>
      <c r="AL1163" s="270">
        <v>16.607747569316679</v>
      </c>
      <c r="AM1163" s="270">
        <v>4.0953120683022401</v>
      </c>
      <c r="AN1163" s="270">
        <v>122.85334775094478</v>
      </c>
      <c r="AO1163" s="270">
        <v>3.3489510706238224</v>
      </c>
      <c r="AP1163" s="270">
        <v>5860.6397788809527</v>
      </c>
      <c r="AQ1163" s="270">
        <v>0.95082280067053526</v>
      </c>
      <c r="AR1163" s="270">
        <v>4.104573112384573</v>
      </c>
      <c r="AS1163" s="270">
        <v>0.57976299153859634</v>
      </c>
      <c r="AT1163" s="270">
        <v>3.2076747569664441</v>
      </c>
      <c r="AU1163" s="270">
        <v>14.904629280228599</v>
      </c>
      <c r="AV1163" s="270">
        <v>0.58946601761882178</v>
      </c>
      <c r="AW1163" s="270">
        <v>1.5166571680812169</v>
      </c>
      <c r="AX1163" s="270">
        <v>0.20900858479870466</v>
      </c>
      <c r="AY1163" s="270">
        <v>1.3234291355139531</v>
      </c>
      <c r="AZ1163" s="270">
        <v>0.19782644839069796</v>
      </c>
      <c r="BA1163" s="270">
        <v>57.47628443329949</v>
      </c>
      <c r="BB1163" s="270">
        <v>18.858050506279067</v>
      </c>
      <c r="BC1163" s="270">
        <v>25.663657525403469</v>
      </c>
      <c r="BD1163" s="270">
        <v>55.766711611879835</v>
      </c>
      <c r="BE1163" s="270">
        <v>45.828794439978637</v>
      </c>
      <c r="BF1163" s="270">
        <v>283.0579799212166</v>
      </c>
      <c r="BG1163" s="26"/>
    </row>
    <row r="1164" spans="1:59" s="96" customFormat="1" ht="12.75" x14ac:dyDescent="0.2">
      <c r="A1164" s="13">
        <v>0.9000000000000089</v>
      </c>
      <c r="B1164" s="279">
        <v>960</v>
      </c>
      <c r="C1164" s="408">
        <v>36.226970521008901</v>
      </c>
      <c r="D1164" s="408">
        <v>29.142977573022701</v>
      </c>
      <c r="E1164" s="408">
        <v>3.39845911954006</v>
      </c>
      <c r="F1164" s="408">
        <v>12.8771391892894</v>
      </c>
      <c r="G1164" s="408">
        <v>0.73891291737014997</v>
      </c>
      <c r="H1164" s="408"/>
      <c r="I1164" s="408">
        <v>15.550763217596501</v>
      </c>
      <c r="J1164" s="408"/>
      <c r="K1164" s="408"/>
      <c r="L1164" s="408">
        <v>2.0647774621722799</v>
      </c>
      <c r="M1164" s="408"/>
      <c r="N1164" s="408"/>
      <c r="O1164" s="411"/>
      <c r="P1164" s="417">
        <v>4.0986227558317898</v>
      </c>
      <c r="Q1164" s="237">
        <v>60.860127150812417</v>
      </c>
      <c r="R1164" s="237">
        <v>0</v>
      </c>
      <c r="S1164" s="237">
        <v>16.079426614830403</v>
      </c>
      <c r="T1164" s="237">
        <v>10.474579960043638</v>
      </c>
      <c r="U1164" s="237">
        <v>2.4547386933421267</v>
      </c>
      <c r="V1164" s="237">
        <v>4.0875819400341786</v>
      </c>
      <c r="W1164" s="237">
        <v>4.2367894332108547</v>
      </c>
      <c r="X1164" s="412">
        <v>1.8067562077263546</v>
      </c>
      <c r="Y1164" s="270">
        <v>0.33899548480013736</v>
      </c>
      <c r="Z1164" s="270">
        <v>34.522208694746951</v>
      </c>
      <c r="AA1164" s="270">
        <v>13048.120849601586</v>
      </c>
      <c r="AB1164" s="270">
        <v>113.0281978947723</v>
      </c>
      <c r="AC1164" s="270">
        <v>1.4467091594116495</v>
      </c>
      <c r="AD1164" s="270">
        <v>0.42824563124785647</v>
      </c>
      <c r="AE1164" s="270">
        <v>7.0015050888020509</v>
      </c>
      <c r="AF1164" s="270">
        <v>0.35962421866028943</v>
      </c>
      <c r="AG1164" s="270">
        <v>9.1604245407935636</v>
      </c>
      <c r="AH1164" s="270">
        <v>23.410812175727347</v>
      </c>
      <c r="AI1164" s="270">
        <v>3.3404452997919196</v>
      </c>
      <c r="AJ1164" s="270">
        <v>5.2536150922760489</v>
      </c>
      <c r="AK1164" s="270">
        <v>106.84824986908949</v>
      </c>
      <c r="AL1164" s="270">
        <v>17.190943644555833</v>
      </c>
      <c r="AM1164" s="270">
        <v>3.6090213816639034</v>
      </c>
      <c r="AN1164" s="270">
        <v>113.9968106356133</v>
      </c>
      <c r="AO1164" s="270">
        <v>3.2712164153110073</v>
      </c>
      <c r="AP1164" s="270">
        <v>5141.4195839987997</v>
      </c>
      <c r="AQ1164" s="270">
        <v>0.95663628324266414</v>
      </c>
      <c r="AR1164" s="270">
        <v>2.8387922451815046</v>
      </c>
      <c r="AS1164" s="270">
        <v>0.3594061412428331</v>
      </c>
      <c r="AT1164" s="270">
        <v>1.8245428546371978</v>
      </c>
      <c r="AU1164" s="270">
        <v>8.1248549408777766</v>
      </c>
      <c r="AV1164" s="270">
        <v>0.31602522419923573</v>
      </c>
      <c r="AW1164" s="270">
        <v>0.78110155021460104</v>
      </c>
      <c r="AX1164" s="270">
        <v>0.10491272760883283</v>
      </c>
      <c r="AY1164" s="270">
        <v>0.65434898236063699</v>
      </c>
      <c r="AZ1164" s="270">
        <v>9.695714515189674E-2</v>
      </c>
      <c r="BA1164" s="270">
        <v>36.884801025793983</v>
      </c>
      <c r="BB1164" s="270">
        <v>27.147956549037396</v>
      </c>
      <c r="BC1164" s="270">
        <v>28.668595911128744</v>
      </c>
      <c r="BD1164" s="270">
        <v>51.868822308467898</v>
      </c>
      <c r="BE1164" s="270">
        <v>46.760902885638828</v>
      </c>
      <c r="BF1164" s="270">
        <v>237.84416083439257</v>
      </c>
      <c r="BG1164" s="26"/>
    </row>
    <row r="1165" spans="1:59" s="96" customFormat="1" ht="12.75" x14ac:dyDescent="0.2">
      <c r="A1165" s="13">
        <v>0.94999999999999107</v>
      </c>
      <c r="B1165" s="279">
        <v>960</v>
      </c>
      <c r="C1165" s="408">
        <v>35.7895279204633</v>
      </c>
      <c r="D1165" s="408">
        <v>30.171582245587199</v>
      </c>
      <c r="E1165" s="408"/>
      <c r="F1165" s="408">
        <v>9.9403790855480096</v>
      </c>
      <c r="G1165" s="408"/>
      <c r="H1165" s="408"/>
      <c r="I1165" s="408">
        <v>22.014520191446099</v>
      </c>
      <c r="J1165" s="408"/>
      <c r="K1165" s="408"/>
      <c r="L1165" s="408">
        <v>2.0839905569552699</v>
      </c>
      <c r="M1165" s="408"/>
      <c r="N1165" s="408"/>
      <c r="O1165" s="411"/>
      <c r="P1165" s="417">
        <v>4.1842925796715997</v>
      </c>
      <c r="Q1165" s="237">
        <v>62.181454329343623</v>
      </c>
      <c r="R1165" s="237">
        <v>0</v>
      </c>
      <c r="S1165" s="237">
        <v>16.195649803503706</v>
      </c>
      <c r="T1165" s="237">
        <v>9.1817699234592567</v>
      </c>
      <c r="U1165" s="237">
        <v>2.2089325489805649</v>
      </c>
      <c r="V1165" s="237">
        <v>3.9510923445618031</v>
      </c>
      <c r="W1165" s="237">
        <v>4.4417987158208518</v>
      </c>
      <c r="X1165" s="412">
        <v>1.8393023343301846</v>
      </c>
      <c r="Y1165" s="270">
        <v>0.34794816919818983</v>
      </c>
      <c r="Z1165" s="270">
        <v>35.292808668282795</v>
      </c>
      <c r="AA1165" s="270">
        <v>13580.128035164264</v>
      </c>
      <c r="AB1165" s="270">
        <v>121.86580396230141</v>
      </c>
      <c r="AC1165" s="270">
        <v>1.4841746507263438</v>
      </c>
      <c r="AD1165" s="270">
        <v>0.43777930452070757</v>
      </c>
      <c r="AE1165" s="270">
        <v>7.1634131759711224</v>
      </c>
      <c r="AF1165" s="270">
        <v>0.36588835496360345</v>
      </c>
      <c r="AG1165" s="270">
        <v>9.5003374966255798</v>
      </c>
      <c r="AH1165" s="270">
        <v>24.10732151601513</v>
      </c>
      <c r="AI1165" s="270">
        <v>3.4094117948802682</v>
      </c>
      <c r="AJ1165" s="270">
        <v>5.5768573663225451</v>
      </c>
      <c r="AK1165" s="270">
        <v>127.80616822451921</v>
      </c>
      <c r="AL1165" s="270">
        <v>17.453196852692152</v>
      </c>
      <c r="AM1165" s="270">
        <v>3.2920490010548442</v>
      </c>
      <c r="AN1165" s="270">
        <v>108.8649407952784</v>
      </c>
      <c r="AO1165" s="270">
        <v>3.2144825731861051</v>
      </c>
      <c r="AP1165" s="270">
        <v>4669.06972944058</v>
      </c>
      <c r="AQ1165" s="270">
        <v>0.95794247504448826</v>
      </c>
      <c r="AR1165" s="270">
        <v>2.318416846879658</v>
      </c>
      <c r="AS1165" s="270">
        <v>0.28256104204026805</v>
      </c>
      <c r="AT1165" s="270">
        <v>1.3975238862027264</v>
      </c>
      <c r="AU1165" s="270">
        <v>6.1502866550973865</v>
      </c>
      <c r="AV1165" s="270">
        <v>0.23816652962719653</v>
      </c>
      <c r="AW1165" s="270">
        <v>0.58263785314004879</v>
      </c>
      <c r="AX1165" s="270">
        <v>7.776833898642696E-2</v>
      </c>
      <c r="AY1165" s="270">
        <v>0.48333835195722352</v>
      </c>
      <c r="AZ1165" s="270">
        <v>7.1477772261410208E-2</v>
      </c>
      <c r="BA1165" s="270">
        <v>29.346842236294059</v>
      </c>
      <c r="BB1165" s="270">
        <v>37.318096043858738</v>
      </c>
      <c r="BC1165" s="270">
        <v>30.87079332268393</v>
      </c>
      <c r="BD1165" s="270">
        <v>49.780290722868493</v>
      </c>
      <c r="BE1165" s="270">
        <v>47.234538244877449</v>
      </c>
      <c r="BF1165" s="270">
        <v>211.40411269484207</v>
      </c>
      <c r="BG1165" s="26"/>
    </row>
    <row r="1166" spans="1:59" s="96" customFormat="1" ht="12.75" x14ac:dyDescent="0.2">
      <c r="A1166" s="13">
        <v>0.999999999999998</v>
      </c>
      <c r="B1166" s="279">
        <v>960</v>
      </c>
      <c r="C1166" s="408">
        <v>34.834719076721697</v>
      </c>
      <c r="D1166" s="408">
        <v>29.8030455833206</v>
      </c>
      <c r="E1166" s="408"/>
      <c r="F1166" s="408">
        <v>8.9368463177691098</v>
      </c>
      <c r="G1166" s="408"/>
      <c r="H1166" s="408"/>
      <c r="I1166" s="408">
        <v>24.352362539651001</v>
      </c>
      <c r="J1166" s="408"/>
      <c r="K1166" s="408"/>
      <c r="L1166" s="408">
        <v>2.0730264825376499</v>
      </c>
      <c r="M1166" s="408"/>
      <c r="N1166" s="408"/>
      <c r="O1166" s="411"/>
      <c r="P1166" s="417">
        <v>4.2989824763648397</v>
      </c>
      <c r="Q1166" s="237">
        <v>63.02200591478514</v>
      </c>
      <c r="R1166" s="237">
        <v>0</v>
      </c>
      <c r="S1166" s="237">
        <v>16.336180114427336</v>
      </c>
      <c r="T1166" s="237">
        <v>8.3099699133063325</v>
      </c>
      <c r="U1166" s="237">
        <v>1.9625922307929262</v>
      </c>
      <c r="V1166" s="237">
        <v>3.9148693374360577</v>
      </c>
      <c r="W1166" s="237">
        <v>4.5629776889388189</v>
      </c>
      <c r="X1166" s="412">
        <v>1.8914048003133968</v>
      </c>
      <c r="Y1166" s="270">
        <v>0.35810232434542949</v>
      </c>
      <c r="Z1166" s="270">
        <v>36.303390609689224</v>
      </c>
      <c r="AA1166" s="270">
        <v>14019.316855536928</v>
      </c>
      <c r="AB1166" s="270">
        <v>127.32092039725909</v>
      </c>
      <c r="AC1166" s="270">
        <v>1.5248087408878597</v>
      </c>
      <c r="AD1166" s="270">
        <v>0.44952600731937004</v>
      </c>
      <c r="AE1166" s="270">
        <v>7.3469059267449168</v>
      </c>
      <c r="AF1166" s="270">
        <v>0.37309830551422124</v>
      </c>
      <c r="AG1166" s="270">
        <v>9.8025451890456736</v>
      </c>
      <c r="AH1166" s="270">
        <v>24.762142201211276</v>
      </c>
      <c r="AI1166" s="270">
        <v>3.4827979439890702</v>
      </c>
      <c r="AJ1166" s="270">
        <v>5.7914338410479314</v>
      </c>
      <c r="AK1166" s="270">
        <v>137.95164781033407</v>
      </c>
      <c r="AL1166" s="270">
        <v>17.742998656050805</v>
      </c>
      <c r="AM1166" s="270">
        <v>3.2069712812651519</v>
      </c>
      <c r="AN1166" s="270">
        <v>108.57696106895172</v>
      </c>
      <c r="AO1166" s="270">
        <v>3.2212024155383761</v>
      </c>
      <c r="AP1166" s="270">
        <v>4508.3788428314656</v>
      </c>
      <c r="AQ1166" s="270">
        <v>0.95472763294292962</v>
      </c>
      <c r="AR1166" s="270">
        <v>2.1794356064083105</v>
      </c>
      <c r="AS1166" s="270">
        <v>0.26274254283656046</v>
      </c>
      <c r="AT1166" s="270">
        <v>1.2902969809110025</v>
      </c>
      <c r="AU1166" s="270">
        <v>5.6606015874617839</v>
      </c>
      <c r="AV1166" s="270">
        <v>0.21895070494155081</v>
      </c>
      <c r="AW1166" s="270">
        <v>0.53419887818843681</v>
      </c>
      <c r="AX1166" s="270">
        <v>7.1188574631833534E-2</v>
      </c>
      <c r="AY1166" s="270">
        <v>0.44204669359410786</v>
      </c>
      <c r="AZ1166" s="270">
        <v>6.5339231066655193E-2</v>
      </c>
      <c r="BA1166" s="270">
        <v>26.877910412899784</v>
      </c>
      <c r="BB1166" s="270">
        <v>36.494281129471894</v>
      </c>
      <c r="BC1166" s="270">
        <v>31.116236358599654</v>
      </c>
      <c r="BD1166" s="270">
        <v>49.756109460858987</v>
      </c>
      <c r="BE1166" s="270">
        <v>45.958488295546772</v>
      </c>
      <c r="BF1166" s="270">
        <v>202.88757692860378</v>
      </c>
      <c r="BG1166" s="26"/>
    </row>
    <row r="1167" spans="1:59" s="96" customFormat="1" ht="12.75" x14ac:dyDescent="0.2">
      <c r="A1167" s="13">
        <v>1.05</v>
      </c>
      <c r="B1167" s="279">
        <v>960</v>
      </c>
      <c r="C1167" s="408">
        <v>33.906493490775297</v>
      </c>
      <c r="D1167" s="408">
        <v>29.437636345185201</v>
      </c>
      <c r="E1167" s="408"/>
      <c r="F1167" s="408">
        <v>7.99339726264735</v>
      </c>
      <c r="G1167" s="408"/>
      <c r="H1167" s="408"/>
      <c r="I1167" s="408">
        <v>26.594549640261299</v>
      </c>
      <c r="J1167" s="408"/>
      <c r="K1167" s="408"/>
      <c r="L1167" s="408">
        <v>2.0679232611308298</v>
      </c>
      <c r="M1167" s="408"/>
      <c r="N1167" s="408"/>
      <c r="O1167" s="411"/>
      <c r="P1167" s="417">
        <v>4.4166717523436301</v>
      </c>
      <c r="Q1167" s="237">
        <v>63.881694298337308</v>
      </c>
      <c r="R1167" s="237">
        <v>0</v>
      </c>
      <c r="S1167" s="237">
        <v>16.471395270970739</v>
      </c>
      <c r="T1167" s="237">
        <v>7.4161251984381087</v>
      </c>
      <c r="U1167" s="237">
        <v>1.7321734931619488</v>
      </c>
      <c r="V1167" s="237">
        <v>3.8685125164454779</v>
      </c>
      <c r="W1167" s="237">
        <v>4.6842997082859013</v>
      </c>
      <c r="X1167" s="412">
        <v>1.9457995143605218</v>
      </c>
      <c r="Y1167" s="270">
        <v>0.36852757845982453</v>
      </c>
      <c r="Z1167" s="270">
        <v>37.340510992911298</v>
      </c>
      <c r="AA1167" s="270">
        <v>14471.101093150486</v>
      </c>
      <c r="AB1167" s="270">
        <v>133.01060080970618</v>
      </c>
      <c r="AC1167" s="270">
        <v>1.5663966154802833</v>
      </c>
      <c r="AD1167" s="270">
        <v>0.46153492027750725</v>
      </c>
      <c r="AE1167" s="270">
        <v>7.5305152196128473</v>
      </c>
      <c r="AF1167" s="270">
        <v>0.3802604767221181</v>
      </c>
      <c r="AG1167" s="270">
        <v>10.112580711114351</v>
      </c>
      <c r="AH1167" s="270">
        <v>25.428673895049705</v>
      </c>
      <c r="AI1167" s="270">
        <v>3.5568443335146105</v>
      </c>
      <c r="AJ1167" s="270">
        <v>6.0130565914914778</v>
      </c>
      <c r="AK1167" s="270">
        <v>149.12821758103806</v>
      </c>
      <c r="AL1167" s="270">
        <v>18.033420272957549</v>
      </c>
      <c r="AM1167" s="270">
        <v>3.1298292286792826</v>
      </c>
      <c r="AN1167" s="270">
        <v>108.30227855575799</v>
      </c>
      <c r="AO1167" s="270">
        <v>3.227711560638344</v>
      </c>
      <c r="AP1167" s="270">
        <v>4362.7788142097479</v>
      </c>
      <c r="AQ1167" s="270">
        <v>0.95143398642275667</v>
      </c>
      <c r="AR1167" s="270">
        <v>2.0611052508266439</v>
      </c>
      <c r="AS1167" s="270">
        <v>0.24619659818205936</v>
      </c>
      <c r="AT1167" s="270">
        <v>1.2019108645560754</v>
      </c>
      <c r="AU1167" s="270">
        <v>5.2592194453070187</v>
      </c>
      <c r="AV1167" s="270">
        <v>0.20323250858872052</v>
      </c>
      <c r="AW1167" s="270">
        <v>0.49476533550672125</v>
      </c>
      <c r="AX1167" s="270">
        <v>6.5847368766578054E-2</v>
      </c>
      <c r="AY1167" s="270">
        <v>0.4085813088110799</v>
      </c>
      <c r="AZ1167" s="270">
        <v>6.036850674383179E-2</v>
      </c>
      <c r="BA1167" s="270">
        <v>24.871164377143291</v>
      </c>
      <c r="BB1167" s="270">
        <v>35.741814095948996</v>
      </c>
      <c r="BC1167" s="270">
        <v>31.35696278014376</v>
      </c>
      <c r="BD1167" s="270">
        <v>49.732145065922616</v>
      </c>
      <c r="BE1167" s="270">
        <v>44.80730738777828</v>
      </c>
      <c r="BF1167" s="270">
        <v>195.31876889550145</v>
      </c>
      <c r="BG1167" s="26"/>
    </row>
    <row r="1168" spans="1:59" s="96" customFormat="1" ht="12.75" x14ac:dyDescent="0.2">
      <c r="A1168" s="13">
        <v>1.1000000000000201</v>
      </c>
      <c r="B1168" s="279">
        <v>960</v>
      </c>
      <c r="C1168" s="408">
        <v>33.369327983140501</v>
      </c>
      <c r="D1168" s="408">
        <v>28.980387742256301</v>
      </c>
      <c r="E1168" s="408"/>
      <c r="F1168" s="408">
        <v>5.31209222143932</v>
      </c>
      <c r="G1168" s="408"/>
      <c r="H1168" s="408"/>
      <c r="I1168" s="408">
        <v>31.284181823780301</v>
      </c>
      <c r="J1168" s="408"/>
      <c r="K1168" s="408"/>
      <c r="L1168" s="408"/>
      <c r="M1168" s="408"/>
      <c r="N1168" s="408"/>
      <c r="O1168" s="411">
        <v>1.05401022938358</v>
      </c>
      <c r="P1168" s="417">
        <v>4.4877695007584499</v>
      </c>
      <c r="Q1168" s="237">
        <v>64.212696220343091</v>
      </c>
      <c r="R1168" s="237">
        <v>0</v>
      </c>
      <c r="S1168" s="237">
        <v>16.546333417992773</v>
      </c>
      <c r="T1168" s="237">
        <v>6.9922225295909382</v>
      </c>
      <c r="U1168" s="237">
        <v>1.6061925457052657</v>
      </c>
      <c r="V1168" s="237">
        <v>3.6770168941646442</v>
      </c>
      <c r="W1168" s="237">
        <v>4.9785090963064329</v>
      </c>
      <c r="X1168" s="412">
        <v>1.9870292958968427</v>
      </c>
      <c r="Y1168" s="270">
        <v>0.3773529555923581</v>
      </c>
      <c r="Z1168" s="270">
        <v>38.178852818601314</v>
      </c>
      <c r="AA1168" s="270">
        <v>14999.685265018203</v>
      </c>
      <c r="AB1168" s="270">
        <v>144.26035562348909</v>
      </c>
      <c r="AC1168" s="270">
        <v>1.5991055517930806</v>
      </c>
      <c r="AD1168" s="270">
        <v>0.47003889290473433</v>
      </c>
      <c r="AE1168" s="270">
        <v>1.6088693968958678</v>
      </c>
      <c r="AF1168" s="270">
        <v>7.4324414795100852E-2</v>
      </c>
      <c r="AG1168" s="270">
        <v>10.496565230385395</v>
      </c>
      <c r="AH1168" s="270">
        <v>26.149063648221215</v>
      </c>
      <c r="AI1168" s="270">
        <v>3.6186503302215445</v>
      </c>
      <c r="AJ1168" s="270">
        <v>6.3914862376516206</v>
      </c>
      <c r="AK1168" s="270">
        <v>187.88843401943856</v>
      </c>
      <c r="AL1168" s="270">
        <v>18.167334817080839</v>
      </c>
      <c r="AM1168" s="270">
        <v>2.9320068693983226</v>
      </c>
      <c r="AN1168" s="270">
        <v>104.24394514382237</v>
      </c>
      <c r="AO1168" s="270">
        <v>3.0297672329588354</v>
      </c>
      <c r="AP1168" s="270">
        <v>1384.9272178157353</v>
      </c>
      <c r="AQ1168" s="270">
        <v>0.94505555480630243</v>
      </c>
      <c r="AR1168" s="270">
        <v>1.8379606817960161</v>
      </c>
      <c r="AS1168" s="270">
        <v>0.21649393088272167</v>
      </c>
      <c r="AT1168" s="270">
        <v>1.047591649318351</v>
      </c>
      <c r="AU1168" s="270">
        <v>4.5667015019435322</v>
      </c>
      <c r="AV1168" s="270">
        <v>0.17622126171414518</v>
      </c>
      <c r="AW1168" s="270">
        <v>0.42766140959270893</v>
      </c>
      <c r="AX1168" s="270">
        <v>5.6811276730106101E-2</v>
      </c>
      <c r="AY1168" s="270">
        <v>0.35215000636956761</v>
      </c>
      <c r="AZ1168" s="270">
        <v>5.2006796887464478E-2</v>
      </c>
      <c r="BA1168" s="270">
        <v>21.642540962292991</v>
      </c>
      <c r="BB1168" s="270">
        <v>34.802225288864001</v>
      </c>
      <c r="BC1168" s="270">
        <v>33.382988992337012</v>
      </c>
      <c r="BD1168" s="270">
        <v>50.674195106472808</v>
      </c>
      <c r="BE1168" s="270">
        <v>42.33290797128636</v>
      </c>
      <c r="BF1168" s="270">
        <v>196.3133721437228</v>
      </c>
      <c r="BG1168" s="26"/>
    </row>
    <row r="1169" spans="1:59" s="96" customFormat="1" ht="12.75" x14ac:dyDescent="0.2">
      <c r="A1169" s="13">
        <v>1.1499999999999999</v>
      </c>
      <c r="B1169" s="279">
        <v>960</v>
      </c>
      <c r="C1169" s="408">
        <v>32.771712689706703</v>
      </c>
      <c r="D1169" s="408">
        <v>28.527457780219901</v>
      </c>
      <c r="E1169" s="408"/>
      <c r="F1169" s="408">
        <v>4.4218023214810396</v>
      </c>
      <c r="G1169" s="408"/>
      <c r="H1169" s="408"/>
      <c r="I1169" s="408">
        <v>33.225017003599497</v>
      </c>
      <c r="J1169" s="408"/>
      <c r="K1169" s="408"/>
      <c r="L1169" s="408"/>
      <c r="M1169" s="408"/>
      <c r="N1169" s="408"/>
      <c r="O1169" s="411">
        <v>1.0540102049928799</v>
      </c>
      <c r="P1169" s="417">
        <v>4.5696070967117803</v>
      </c>
      <c r="Q1169" s="237">
        <v>64.936853713763526</v>
      </c>
      <c r="R1169" s="237">
        <v>0</v>
      </c>
      <c r="S1169" s="237">
        <v>16.616082281904042</v>
      </c>
      <c r="T1169" s="237">
        <v>6.2927227455446486</v>
      </c>
      <c r="U1169" s="237">
        <v>1.4258051881541034</v>
      </c>
      <c r="V1169" s="237">
        <v>3.624985402552733</v>
      </c>
      <c r="W1169" s="237">
        <v>5.0753958014205409</v>
      </c>
      <c r="X1169" s="412">
        <v>2.0281548666603975</v>
      </c>
      <c r="Y1169" s="270">
        <v>0.38502674907232043</v>
      </c>
      <c r="Z1169" s="270">
        <v>38.935051100145806</v>
      </c>
      <c r="AA1169" s="270">
        <v>15361.49034695399</v>
      </c>
      <c r="AB1169" s="270">
        <v>150.05373026640439</v>
      </c>
      <c r="AC1169" s="270">
        <v>1.6303177187119011</v>
      </c>
      <c r="AD1169" s="270">
        <v>0.47869824442012787</v>
      </c>
      <c r="AE1169" s="270">
        <v>1.6147340722213825</v>
      </c>
      <c r="AF1169" s="270">
        <v>7.4495009350028729E-2</v>
      </c>
      <c r="AG1169" s="270">
        <v>10.750961572824739</v>
      </c>
      <c r="AH1169" s="270">
        <v>26.67103338819069</v>
      </c>
      <c r="AI1169" s="270">
        <v>3.6732127111325026</v>
      </c>
      <c r="AJ1169" s="270">
        <v>6.5991726430391413</v>
      </c>
      <c r="AK1169" s="270">
        <v>207.03025670878284</v>
      </c>
      <c r="AL1169" s="270">
        <v>18.360783319328387</v>
      </c>
      <c r="AM1169" s="270">
        <v>2.8709550203406926</v>
      </c>
      <c r="AN1169" s="270">
        <v>103.6885865905008</v>
      </c>
      <c r="AO1169" s="270">
        <v>3.0256199440536049</v>
      </c>
      <c r="AP1169" s="270">
        <v>1372.1746344778564</v>
      </c>
      <c r="AQ1169" s="270">
        <v>0.94226516653295056</v>
      </c>
      <c r="AR1169" s="270">
        <v>1.762886524849772</v>
      </c>
      <c r="AS1169" s="270">
        <v>0.20650723513413691</v>
      </c>
      <c r="AT1169" s="270">
        <v>0.99584165235759958</v>
      </c>
      <c r="AU1169" s="270">
        <v>4.3346825294101601</v>
      </c>
      <c r="AV1169" s="270">
        <v>0.16717815210739251</v>
      </c>
      <c r="AW1169" s="270">
        <v>0.40521166374884665</v>
      </c>
      <c r="AX1169" s="270">
        <v>5.3789117018186214E-2</v>
      </c>
      <c r="AY1169" s="270">
        <v>0.33327820343797399</v>
      </c>
      <c r="AZ1169" s="270">
        <v>4.920813060393317E-2</v>
      </c>
      <c r="BA1169" s="270">
        <v>20.486861622404028</v>
      </c>
      <c r="BB1169" s="270">
        <v>34.208538275321118</v>
      </c>
      <c r="BC1169" s="270">
        <v>33.717502529903406</v>
      </c>
      <c r="BD1169" s="270">
        <v>50.649210376837019</v>
      </c>
      <c r="BE1169" s="270">
        <v>41.529021908590835</v>
      </c>
      <c r="BF1169" s="270">
        <v>190.03616574881895</v>
      </c>
      <c r="BG1169" s="26"/>
    </row>
    <row r="1170" spans="1:59" s="96" customFormat="1" ht="12.75" x14ac:dyDescent="0.2">
      <c r="A1170" s="13">
        <v>1.2</v>
      </c>
      <c r="B1170" s="279">
        <v>960</v>
      </c>
      <c r="C1170" s="408">
        <v>32.1698032551609</v>
      </c>
      <c r="D1170" s="408">
        <v>28.111277019170799</v>
      </c>
      <c r="E1170" s="408"/>
      <c r="F1170" s="408">
        <v>3.6339016478939099</v>
      </c>
      <c r="G1170" s="408"/>
      <c r="H1170" s="408"/>
      <c r="I1170" s="408">
        <v>35.0310078519882</v>
      </c>
      <c r="J1170" s="408"/>
      <c r="K1170" s="408"/>
      <c r="L1170" s="408"/>
      <c r="M1170" s="408"/>
      <c r="N1170" s="408"/>
      <c r="O1170" s="411">
        <v>1.0540102257862101</v>
      </c>
      <c r="P1170" s="417">
        <v>4.6551064574419403</v>
      </c>
      <c r="Q1170" s="237">
        <v>65.622702031138331</v>
      </c>
      <c r="R1170" s="237">
        <v>0</v>
      </c>
      <c r="S1170" s="237">
        <v>16.689048313704994</v>
      </c>
      <c r="T1170" s="237">
        <v>5.619001462556402</v>
      </c>
      <c r="U1170" s="237">
        <v>1.2620345353802751</v>
      </c>
      <c r="V1170" s="237">
        <v>3.5850194861466038</v>
      </c>
      <c r="W1170" s="237">
        <v>5.1533285041205747</v>
      </c>
      <c r="X1170" s="412">
        <v>2.0688656669528309</v>
      </c>
      <c r="Y1170" s="270">
        <v>0.392962469254381</v>
      </c>
      <c r="Z1170" s="270">
        <v>39.718240609066996</v>
      </c>
      <c r="AA1170" s="270">
        <v>15731.012573813066</v>
      </c>
      <c r="AB1170" s="270">
        <v>155.89865744999511</v>
      </c>
      <c r="AC1170" s="270">
        <v>1.6623908912137035</v>
      </c>
      <c r="AD1170" s="270">
        <v>0.48764069713800301</v>
      </c>
      <c r="AE1170" s="270">
        <v>1.6205204361238621</v>
      </c>
      <c r="AF1170" s="270">
        <v>7.466933663850843E-2</v>
      </c>
      <c r="AG1170" s="270">
        <v>11.008737456803487</v>
      </c>
      <c r="AH1170" s="270">
        <v>27.198602353356332</v>
      </c>
      <c r="AI1170" s="270">
        <v>3.7283674240409064</v>
      </c>
      <c r="AJ1170" s="270">
        <v>6.8076152308099429</v>
      </c>
      <c r="AK1170" s="270">
        <v>227.82839792827414</v>
      </c>
      <c r="AL1170" s="270">
        <v>18.558569129854945</v>
      </c>
      <c r="AM1170" s="270">
        <v>2.8174693375157203</v>
      </c>
      <c r="AN1170" s="270">
        <v>103.24925478663108</v>
      </c>
      <c r="AO1170" s="270">
        <v>3.0238526885749311</v>
      </c>
      <c r="AP1170" s="270">
        <v>1360.6353023585741</v>
      </c>
      <c r="AQ1170" s="270">
        <v>0.9392847734689842</v>
      </c>
      <c r="AR1170" s="270">
        <v>1.6986190458821235</v>
      </c>
      <c r="AS1170" s="270">
        <v>0.19803032395598594</v>
      </c>
      <c r="AT1170" s="270">
        <v>0.95215502229624538</v>
      </c>
      <c r="AU1170" s="270">
        <v>4.1392858293284132</v>
      </c>
      <c r="AV1170" s="270">
        <v>0.1595691155279623</v>
      </c>
      <c r="AW1170" s="270">
        <v>0.38636062742641647</v>
      </c>
      <c r="AX1170" s="270">
        <v>5.1254546463588867E-2</v>
      </c>
      <c r="AY1170" s="270">
        <v>0.31746226187999743</v>
      </c>
      <c r="AZ1170" s="270">
        <v>4.686360471437425E-2</v>
      </c>
      <c r="BA1170" s="270">
        <v>19.517959478240126</v>
      </c>
      <c r="BB1170" s="270">
        <v>33.680894229039488</v>
      </c>
      <c r="BC1170" s="270">
        <v>34.027198774007353</v>
      </c>
      <c r="BD1170" s="270">
        <v>50.627064461011777</v>
      </c>
      <c r="BE1170" s="270">
        <v>40.811584222847323</v>
      </c>
      <c r="BF1170" s="270">
        <v>184.58354954843765</v>
      </c>
      <c r="BG1170" s="26"/>
    </row>
    <row r="1171" spans="1:59" s="96" customFormat="1" ht="12.75" x14ac:dyDescent="0.2">
      <c r="A1171" s="13">
        <v>1.25</v>
      </c>
      <c r="B1171" s="279">
        <v>960</v>
      </c>
      <c r="C1171" s="408">
        <v>31.707783599730401</v>
      </c>
      <c r="D1171" s="408">
        <v>27.590900682508401</v>
      </c>
      <c r="E1171" s="408"/>
      <c r="F1171" s="408">
        <v>2.8225448672304001</v>
      </c>
      <c r="G1171" s="408"/>
      <c r="H1171" s="408"/>
      <c r="I1171" s="408">
        <v>36.824760650306899</v>
      </c>
      <c r="J1171" s="408"/>
      <c r="K1171" s="408"/>
      <c r="L1171" s="408"/>
      <c r="M1171" s="408"/>
      <c r="N1171" s="408"/>
      <c r="O1171" s="411">
        <v>1.05401020022392</v>
      </c>
      <c r="P1171" s="417">
        <v>4.7229366388659297</v>
      </c>
      <c r="Q1171" s="237">
        <v>66.311741092280158</v>
      </c>
      <c r="R1171" s="237">
        <v>0</v>
      </c>
      <c r="S1171" s="237">
        <v>16.70650900863232</v>
      </c>
      <c r="T1171" s="237">
        <v>5.0116870818873327</v>
      </c>
      <c r="U1171" s="237">
        <v>1.1157979070309112</v>
      </c>
      <c r="V1171" s="237">
        <v>3.5036987259827028</v>
      </c>
      <c r="W1171" s="237">
        <v>5.2459709542185688</v>
      </c>
      <c r="X1171" s="412">
        <v>2.1045952299680017</v>
      </c>
      <c r="Y1171" s="270">
        <v>0.39950930365883519</v>
      </c>
      <c r="Z1171" s="270">
        <v>40.360871560469867</v>
      </c>
      <c r="AA1171" s="270">
        <v>16052.67412139002</v>
      </c>
      <c r="AB1171" s="270">
        <v>161.67871185085082</v>
      </c>
      <c r="AC1171" s="270">
        <v>1.6896688629740622</v>
      </c>
      <c r="AD1171" s="270">
        <v>0.49495994805991417</v>
      </c>
      <c r="AE1171" s="270">
        <v>1.6252695701154583</v>
      </c>
      <c r="AF1171" s="270">
        <v>7.4798204589647935E-2</v>
      </c>
      <c r="AG1171" s="270">
        <v>11.237288926912038</v>
      </c>
      <c r="AH1171" s="270">
        <v>27.654480137637318</v>
      </c>
      <c r="AI1171" s="270">
        <v>3.7743462911025198</v>
      </c>
      <c r="AJ1171" s="270">
        <v>7.0061831128954397</v>
      </c>
      <c r="AK1171" s="270">
        <v>253.36752987381013</v>
      </c>
      <c r="AL1171" s="270">
        <v>18.710036470433053</v>
      </c>
      <c r="AM1171" s="270">
        <v>2.7632472417634304</v>
      </c>
      <c r="AN1171" s="270">
        <v>102.61205242927814</v>
      </c>
      <c r="AO1171" s="270">
        <v>3.0165719248064171</v>
      </c>
      <c r="AP1171" s="270">
        <v>1349.1247825937899</v>
      </c>
      <c r="AQ1171" s="270">
        <v>0.93601140805598038</v>
      </c>
      <c r="AR1171" s="270">
        <v>1.6386351536489663</v>
      </c>
      <c r="AS1171" s="270">
        <v>0.19022867833031445</v>
      </c>
      <c r="AT1171" s="270">
        <v>0.91226367204283865</v>
      </c>
      <c r="AU1171" s="270">
        <v>3.9614338017817543</v>
      </c>
      <c r="AV1171" s="270">
        <v>0.15265113345533085</v>
      </c>
      <c r="AW1171" s="270">
        <v>0.36926499276691943</v>
      </c>
      <c r="AX1171" s="270">
        <v>4.8959300432222144E-2</v>
      </c>
      <c r="AY1171" s="270">
        <v>0.30315064721021356</v>
      </c>
      <c r="AZ1171" s="270">
        <v>4.4742901154484281E-2</v>
      </c>
      <c r="BA1171" s="270">
        <v>18.640766480983594</v>
      </c>
      <c r="BB1171" s="270">
        <v>33.179149701392475</v>
      </c>
      <c r="BC1171" s="270">
        <v>34.417755373145525</v>
      </c>
      <c r="BD1171" s="270">
        <v>50.603949668060466</v>
      </c>
      <c r="BE1171" s="270">
        <v>40.160433291673286</v>
      </c>
      <c r="BF1171" s="270">
        <v>179.44329056319148</v>
      </c>
      <c r="BG1171" s="26"/>
    </row>
    <row r="1172" spans="1:59" s="96" customFormat="1" ht="12.75" x14ac:dyDescent="0.2">
      <c r="A1172" s="13">
        <v>1.3</v>
      </c>
      <c r="B1172" s="279">
        <v>960</v>
      </c>
      <c r="C1172" s="408">
        <v>31.283062306987201</v>
      </c>
      <c r="D1172" s="408">
        <v>27.173312187407301</v>
      </c>
      <c r="E1172" s="408"/>
      <c r="F1172" s="408">
        <v>2.0810535372735401</v>
      </c>
      <c r="G1172" s="408"/>
      <c r="H1172" s="408"/>
      <c r="I1172" s="408">
        <v>38.408561757536198</v>
      </c>
      <c r="J1172" s="408"/>
      <c r="K1172" s="408"/>
      <c r="L1172" s="408"/>
      <c r="M1172" s="408"/>
      <c r="N1172" s="408"/>
      <c r="O1172" s="411">
        <v>1.0540102107956699</v>
      </c>
      <c r="P1172" s="417">
        <v>4.7870588756978103</v>
      </c>
      <c r="Q1172" s="237">
        <v>66.945023953356682</v>
      </c>
      <c r="R1172" s="237">
        <v>0</v>
      </c>
      <c r="S1172" s="237">
        <v>16.720210406202568</v>
      </c>
      <c r="T1172" s="237">
        <v>4.4575176191824459</v>
      </c>
      <c r="U1172" s="237">
        <v>0.98158829747892051</v>
      </c>
      <c r="V1172" s="237">
        <v>3.4362597592848889</v>
      </c>
      <c r="W1172" s="237">
        <v>5.3203670210999325</v>
      </c>
      <c r="X1172" s="412">
        <v>2.1390329433945903</v>
      </c>
      <c r="Y1172" s="270">
        <v>0.40571621776321182</v>
      </c>
      <c r="Z1172" s="270">
        <v>40.96913621167522</v>
      </c>
      <c r="AA1172" s="270">
        <v>16359.553993750387</v>
      </c>
      <c r="AB1172" s="270">
        <v>167.35978910641489</v>
      </c>
      <c r="AC1172" s="270">
        <v>1.715238607971924</v>
      </c>
      <c r="AD1172" s="270">
        <v>0.50187318650415813</v>
      </c>
      <c r="AE1172" s="270">
        <v>1.6296691521978153</v>
      </c>
      <c r="AF1172" s="270">
        <v>7.491818900646062E-2</v>
      </c>
      <c r="AG1172" s="270">
        <v>11.455436941312103</v>
      </c>
      <c r="AH1172" s="270">
        <v>28.087359194319564</v>
      </c>
      <c r="AI1172" s="270">
        <v>3.8177505747318157</v>
      </c>
      <c r="AJ1172" s="270">
        <v>7.1986793777193059</v>
      </c>
      <c r="AK1172" s="270">
        <v>282.29665478113878</v>
      </c>
      <c r="AL1172" s="270">
        <v>18.854162382944828</v>
      </c>
      <c r="AM1172" s="270">
        <v>2.7174215440821614</v>
      </c>
      <c r="AN1172" s="270">
        <v>102.07862166471259</v>
      </c>
      <c r="AO1172" s="270">
        <v>3.0106551068348355</v>
      </c>
      <c r="AP1172" s="270">
        <v>1339.1191316269815</v>
      </c>
      <c r="AQ1172" s="270">
        <v>0.93365016512869181</v>
      </c>
      <c r="AR1172" s="270">
        <v>1.5891145739422297</v>
      </c>
      <c r="AS1172" s="270">
        <v>0.18383401625475271</v>
      </c>
      <c r="AT1172" s="270">
        <v>0.87971494859868249</v>
      </c>
      <c r="AU1172" s="270">
        <v>3.816606701060774</v>
      </c>
      <c r="AV1172" s="270">
        <v>0.14702181156458244</v>
      </c>
      <c r="AW1172" s="270">
        <v>0.35537741821797486</v>
      </c>
      <c r="AX1172" s="270">
        <v>4.709668095309754E-2</v>
      </c>
      <c r="AY1172" s="270">
        <v>0.29154343746363159</v>
      </c>
      <c r="AZ1172" s="270">
        <v>4.3023533338963083E-2</v>
      </c>
      <c r="BA1172" s="270">
        <v>17.92921094745304</v>
      </c>
      <c r="BB1172" s="270">
        <v>32.739595503830067</v>
      </c>
      <c r="BC1172" s="270">
        <v>34.743019025835721</v>
      </c>
      <c r="BD1172" s="270">
        <v>50.583051845399872</v>
      </c>
      <c r="BE1172" s="270">
        <v>39.58346872129642</v>
      </c>
      <c r="BF1172" s="270">
        <v>175.11559160587586</v>
      </c>
      <c r="BG1172" s="26"/>
    </row>
    <row r="1173" spans="1:59" s="96" customFormat="1" ht="12.75" x14ac:dyDescent="0.2">
      <c r="A1173" s="13">
        <v>1.35</v>
      </c>
      <c r="B1173" s="279">
        <v>960</v>
      </c>
      <c r="C1173" s="408">
        <v>30.915653633228501</v>
      </c>
      <c r="D1173" s="408">
        <v>26.821105832657</v>
      </c>
      <c r="E1173" s="408"/>
      <c r="F1173" s="408">
        <v>1.38312130663371</v>
      </c>
      <c r="G1173" s="408"/>
      <c r="H1173" s="408"/>
      <c r="I1173" s="408">
        <v>39.826109020164203</v>
      </c>
      <c r="J1173" s="408"/>
      <c r="K1173" s="408"/>
      <c r="L1173" s="408"/>
      <c r="M1173" s="408"/>
      <c r="N1173" s="408"/>
      <c r="O1173" s="411">
        <v>1.0540102073166</v>
      </c>
      <c r="P1173" s="417">
        <v>4.8439491546006996</v>
      </c>
      <c r="Q1173" s="237">
        <v>67.542124606182512</v>
      </c>
      <c r="R1173" s="237">
        <v>0</v>
      </c>
      <c r="S1173" s="237">
        <v>16.709154416947129</v>
      </c>
      <c r="T1173" s="237">
        <v>3.9665718024746917</v>
      </c>
      <c r="U1173" s="237">
        <v>0.8652608367334611</v>
      </c>
      <c r="V1173" s="237">
        <v>3.3591307946635451</v>
      </c>
      <c r="W1173" s="237">
        <v>5.3858237208520654</v>
      </c>
      <c r="X1173" s="412">
        <v>2.1719338221465958</v>
      </c>
      <c r="Y1173" s="270">
        <v>0.41130784526732195</v>
      </c>
      <c r="Z1173" s="270">
        <v>41.515234931562709</v>
      </c>
      <c r="AA1173" s="270">
        <v>16642.132435839441</v>
      </c>
      <c r="AB1173" s="270">
        <v>172.91087099432048</v>
      </c>
      <c r="AC1173" s="270">
        <v>1.7381965596315272</v>
      </c>
      <c r="AD1173" s="270">
        <v>0.5080682797770899</v>
      </c>
      <c r="AE1173" s="270">
        <v>1.6335887946045697</v>
      </c>
      <c r="AF1173" s="270">
        <v>7.5021929664916068E-2</v>
      </c>
      <c r="AG1173" s="270">
        <v>11.6576236684432</v>
      </c>
      <c r="AH1173" s="270">
        <v>28.484578823319438</v>
      </c>
      <c r="AI1173" s="270">
        <v>3.8570346712170038</v>
      </c>
      <c r="AJ1173" s="270">
        <v>7.3830403960569351</v>
      </c>
      <c r="AK1173" s="270">
        <v>316.04407707007488</v>
      </c>
      <c r="AL1173" s="270">
        <v>18.982728329766449</v>
      </c>
      <c r="AM1173" s="270">
        <v>2.6773899946266844</v>
      </c>
      <c r="AN1173" s="270">
        <v>101.58464358851208</v>
      </c>
      <c r="AO1173" s="270">
        <v>3.0046504570748258</v>
      </c>
      <c r="AP1173" s="270">
        <v>1330.2318962289637</v>
      </c>
      <c r="AQ1173" s="270">
        <v>0.93203142327384636</v>
      </c>
      <c r="AR1173" s="270">
        <v>1.5471634517183295</v>
      </c>
      <c r="AS1173" s="270">
        <v>0.17845565694478357</v>
      </c>
      <c r="AT1173" s="270">
        <v>0.85245807764909598</v>
      </c>
      <c r="AU1173" s="270">
        <v>3.6955508276906675</v>
      </c>
      <c r="AV1173" s="270">
        <v>0.14231960365624671</v>
      </c>
      <c r="AW1173" s="270">
        <v>0.34379494877072081</v>
      </c>
      <c r="AX1173" s="270">
        <v>4.554465472656842E-2</v>
      </c>
      <c r="AY1173" s="270">
        <v>0.28187674138272945</v>
      </c>
      <c r="AZ1173" s="270">
        <v>4.1592033676640223E-2</v>
      </c>
      <c r="BA1173" s="270">
        <v>17.33651711206565</v>
      </c>
      <c r="BB1173" s="270">
        <v>32.347885761159688</v>
      </c>
      <c r="BC1173" s="270">
        <v>35.027494392556619</v>
      </c>
      <c r="BD1173" s="270">
        <v>50.563543938347934</v>
      </c>
      <c r="BE1173" s="270">
        <v>39.06861752948425</v>
      </c>
      <c r="BF1173" s="270">
        <v>171.38751849023549</v>
      </c>
      <c r="BG1173" s="26"/>
    </row>
    <row r="1174" spans="1:59" s="96" customFormat="1" ht="12.75" x14ac:dyDescent="0.2">
      <c r="A1174" s="13">
        <v>1.4</v>
      </c>
      <c r="B1174" s="279">
        <v>960</v>
      </c>
      <c r="C1174" s="408">
        <v>30.6076562361933</v>
      </c>
      <c r="D1174" s="408">
        <v>26.553422427085501</v>
      </c>
      <c r="E1174" s="408"/>
      <c r="F1174" s="408">
        <v>0.74380464004750402</v>
      </c>
      <c r="G1174" s="408"/>
      <c r="H1174" s="408"/>
      <c r="I1174" s="408">
        <v>41.041106491758001</v>
      </c>
      <c r="J1174" s="408"/>
      <c r="K1174" s="408"/>
      <c r="L1174" s="408"/>
      <c r="M1174" s="408"/>
      <c r="N1174" s="408"/>
      <c r="O1174" s="411">
        <v>1.05401020491574</v>
      </c>
      <c r="P1174" s="417">
        <v>4.8926926603075804</v>
      </c>
      <c r="Q1174" s="237">
        <v>68.062015259070762</v>
      </c>
      <c r="R1174" s="237">
        <v>0</v>
      </c>
      <c r="S1174" s="237">
        <v>16.675314288469906</v>
      </c>
      <c r="T1174" s="237">
        <v>3.5718715549627715</v>
      </c>
      <c r="U1174" s="237">
        <v>0.77003448655394591</v>
      </c>
      <c r="V1174" s="237">
        <v>3.2948877441879407</v>
      </c>
      <c r="W1174" s="237">
        <v>5.4235646343469464</v>
      </c>
      <c r="X1174" s="412">
        <v>2.2023120324077259</v>
      </c>
      <c r="Y1174" s="270">
        <v>0.41617827562280563</v>
      </c>
      <c r="Z1174" s="270">
        <v>41.988974535720892</v>
      </c>
      <c r="AA1174" s="270">
        <v>16894.027926193899</v>
      </c>
      <c r="AB1174" s="270">
        <v>178.16591897977199</v>
      </c>
      <c r="AC1174" s="270">
        <v>1.7580290124113969</v>
      </c>
      <c r="AD1174" s="270">
        <v>0.5134342426985008</v>
      </c>
      <c r="AE1174" s="270">
        <v>1.6369853756007644</v>
      </c>
      <c r="AF1174" s="270">
        <v>7.5109105994131911E-2</v>
      </c>
      <c r="AG1174" s="270">
        <v>11.839160862605398</v>
      </c>
      <c r="AH1174" s="270">
        <v>28.838133293065194</v>
      </c>
      <c r="AI1174" s="270">
        <v>3.8915596204425875</v>
      </c>
      <c r="AJ1174" s="270">
        <v>7.5542147254920593</v>
      </c>
      <c r="AK1174" s="270">
        <v>354.63477560651518</v>
      </c>
      <c r="AL1174" s="270">
        <v>19.094787134052261</v>
      </c>
      <c r="AM1174" s="270">
        <v>2.6438402215572721</v>
      </c>
      <c r="AN1174" s="270">
        <v>101.1518652138092</v>
      </c>
      <c r="AO1174" s="270">
        <v>2.998975785843367</v>
      </c>
      <c r="AP1174" s="270">
        <v>1322.652617071464</v>
      </c>
      <c r="AQ1174" s="270">
        <v>0.93127761429918032</v>
      </c>
      <c r="AR1174" s="270">
        <v>1.512845855199243</v>
      </c>
      <c r="AS1174" s="270">
        <v>0.17408196758056663</v>
      </c>
      <c r="AT1174" s="270">
        <v>0.83037291086113008</v>
      </c>
      <c r="AU1174" s="270">
        <v>3.597616628749956</v>
      </c>
      <c r="AV1174" s="270">
        <v>0.13851765279158165</v>
      </c>
      <c r="AW1174" s="270">
        <v>0.33444222792614969</v>
      </c>
      <c r="AX1174" s="270">
        <v>4.4292394185250973E-2</v>
      </c>
      <c r="AY1174" s="270">
        <v>0.27408059387801748</v>
      </c>
      <c r="AZ1174" s="270">
        <v>4.0437832918999127E-2</v>
      </c>
      <c r="BA1174" s="270">
        <v>16.858472859816814</v>
      </c>
      <c r="BB1174" s="270">
        <v>32.009223751220176</v>
      </c>
      <c r="BC1174" s="270">
        <v>35.254485042608032</v>
      </c>
      <c r="BD1174" s="270">
        <v>50.545884510897153</v>
      </c>
      <c r="BE1174" s="270">
        <v>38.620436304490433</v>
      </c>
      <c r="BF1174" s="270">
        <v>168.28389542091639</v>
      </c>
      <c r="BG1174" s="26"/>
    </row>
    <row r="1175" spans="1:59" s="96" customFormat="1" ht="12.75" x14ac:dyDescent="0.2">
      <c r="A1175" s="13">
        <v>1.4500000000000399</v>
      </c>
      <c r="B1175" s="279">
        <v>960</v>
      </c>
      <c r="C1175" s="408">
        <v>30.3410355681468</v>
      </c>
      <c r="D1175" s="408">
        <v>26.371539806149102</v>
      </c>
      <c r="E1175" s="408"/>
      <c r="F1175" s="408">
        <v>0.13818648628678701</v>
      </c>
      <c r="G1175" s="408"/>
      <c r="H1175" s="408"/>
      <c r="I1175" s="408">
        <v>42.095227914287499</v>
      </c>
      <c r="J1175" s="408"/>
      <c r="K1175" s="408"/>
      <c r="L1175" s="408"/>
      <c r="M1175" s="408"/>
      <c r="N1175" s="408"/>
      <c r="O1175" s="411">
        <v>1.0540102251297701</v>
      </c>
      <c r="P1175" s="417">
        <v>4.9356871854206599</v>
      </c>
      <c r="Q1175" s="237">
        <v>68.576442833665268</v>
      </c>
      <c r="R1175" s="237">
        <v>0</v>
      </c>
      <c r="S1175" s="237">
        <v>16.614988409862093</v>
      </c>
      <c r="T1175" s="237">
        <v>3.214718527114631</v>
      </c>
      <c r="U1175" s="237">
        <v>0.68690236711980546</v>
      </c>
      <c r="V1175" s="237">
        <v>3.2059519145707052</v>
      </c>
      <c r="W1175" s="237">
        <v>5.4689107062142881</v>
      </c>
      <c r="X1175" s="412">
        <v>2.2320852414532228</v>
      </c>
      <c r="Y1175" s="270">
        <v>0.42054944664240546</v>
      </c>
      <c r="Z1175" s="270">
        <v>42.412107323467296</v>
      </c>
      <c r="AA1175" s="270">
        <v>17125.584103317684</v>
      </c>
      <c r="AB1175" s="270">
        <v>183.29454428637163</v>
      </c>
      <c r="AC1175" s="270">
        <v>1.775553412652946</v>
      </c>
      <c r="AD1175" s="270">
        <v>0.51822122384471603</v>
      </c>
      <c r="AE1175" s="270">
        <v>1.6400363038098968</v>
      </c>
      <c r="AF1175" s="270">
        <v>7.5185143503371327E-2</v>
      </c>
      <c r="AG1175" s="270">
        <v>12.00733424636516</v>
      </c>
      <c r="AH1175" s="270">
        <v>29.163375576645429</v>
      </c>
      <c r="AI1175" s="270">
        <v>3.922970998153998</v>
      </c>
      <c r="AJ1175" s="270">
        <v>7.7182190386332961</v>
      </c>
      <c r="AK1175" s="270">
        <v>400.70890658228444</v>
      </c>
      <c r="AL1175" s="270">
        <v>19.196828085246167</v>
      </c>
      <c r="AM1175" s="270">
        <v>2.6153646831378423</v>
      </c>
      <c r="AN1175" s="270">
        <v>100.77459071694705</v>
      </c>
      <c r="AO1175" s="270">
        <v>2.9937018429920998</v>
      </c>
      <c r="AP1175" s="270">
        <v>1316.0902483495099</v>
      </c>
      <c r="AQ1175" s="270">
        <v>0.93145134336290536</v>
      </c>
      <c r="AR1175" s="270">
        <v>1.4842092806307103</v>
      </c>
      <c r="AS1175" s="270">
        <v>0.17044957291464138</v>
      </c>
      <c r="AT1175" s="270">
        <v>0.81208551132772133</v>
      </c>
      <c r="AU1175" s="270">
        <v>3.5166289166816411</v>
      </c>
      <c r="AV1175" s="270">
        <v>0.13537507429341294</v>
      </c>
      <c r="AW1175" s="270">
        <v>0.32672017805613168</v>
      </c>
      <c r="AX1175" s="270">
        <v>4.3259173494299905E-2</v>
      </c>
      <c r="AY1175" s="270">
        <v>0.2676506517882562</v>
      </c>
      <c r="AZ1175" s="270">
        <v>3.9486118786224517E-2</v>
      </c>
      <c r="BA1175" s="270">
        <v>16.464208120375943</v>
      </c>
      <c r="BB1175" s="270">
        <v>31.707770127507356</v>
      </c>
      <c r="BC1175" s="270">
        <v>35.422186240783347</v>
      </c>
      <c r="BD1175" s="270">
        <v>50.529424073334432</v>
      </c>
      <c r="BE1175" s="270">
        <v>38.215893378892233</v>
      </c>
      <c r="BF1175" s="270">
        <v>165.64207029544067</v>
      </c>
      <c r="BG1175" s="26"/>
    </row>
    <row r="1176" spans="1:59" s="96" customFormat="1" ht="12.75" x14ac:dyDescent="0.2">
      <c r="A1176" s="13">
        <v>1.5</v>
      </c>
      <c r="B1176" s="279">
        <v>959.99999999999</v>
      </c>
      <c r="C1176" s="408">
        <v>29.624651791551699</v>
      </c>
      <c r="D1176" s="408">
        <v>26.352368898767701</v>
      </c>
      <c r="E1176" s="408"/>
      <c r="F1176" s="408"/>
      <c r="G1176" s="408"/>
      <c r="H1176" s="408"/>
      <c r="I1176" s="408">
        <v>42.802616184208297</v>
      </c>
      <c r="J1176" s="408">
        <v>0.16635291564804799</v>
      </c>
      <c r="K1176" s="408"/>
      <c r="L1176" s="408"/>
      <c r="M1176" s="408"/>
      <c r="N1176" s="408"/>
      <c r="O1176" s="411">
        <v>1.0540102098242601</v>
      </c>
      <c r="P1176" s="417">
        <v>5.0550419819641403</v>
      </c>
      <c r="Q1176" s="237">
        <v>68.890876178373645</v>
      </c>
      <c r="R1176" s="237">
        <v>0</v>
      </c>
      <c r="S1176" s="237">
        <v>16.592906906293887</v>
      </c>
      <c r="T1176" s="237">
        <v>2.9618385659970676</v>
      </c>
      <c r="U1176" s="237">
        <v>0.62504848325302997</v>
      </c>
      <c r="V1176" s="237">
        <v>3.1302739099074954</v>
      </c>
      <c r="W1176" s="237">
        <v>5.5075572530583008</v>
      </c>
      <c r="X1176" s="412">
        <v>2.2914987031165777</v>
      </c>
      <c r="Y1176" s="270">
        <v>0.43086054378826405</v>
      </c>
      <c r="Z1176" s="270">
        <v>43.440272003793645</v>
      </c>
      <c r="AA1176" s="270">
        <v>17556.973922787158</v>
      </c>
      <c r="AB1176" s="270">
        <v>188.56264046997987</v>
      </c>
      <c r="AC1176" s="270">
        <v>1.8147485350080299</v>
      </c>
      <c r="AD1176" s="270">
        <v>0.52986829031894667</v>
      </c>
      <c r="AE1176" s="270">
        <v>1.6460087837214377</v>
      </c>
      <c r="AF1176" s="270">
        <v>7.5417400477926652E-2</v>
      </c>
      <c r="AG1176" s="270">
        <v>12.291317180563835</v>
      </c>
      <c r="AH1176" s="270">
        <v>29.759753338736243</v>
      </c>
      <c r="AI1176" s="270">
        <v>3.9887891209590634</v>
      </c>
      <c r="AJ1176" s="270">
        <v>7.9138167922063856</v>
      </c>
      <c r="AK1176" s="270">
        <v>421.46775821201754</v>
      </c>
      <c r="AL1176" s="270">
        <v>19.47066454141758</v>
      </c>
      <c r="AM1176" s="270">
        <v>2.6084765920757449</v>
      </c>
      <c r="AN1176" s="270">
        <v>101.35065465848153</v>
      </c>
      <c r="AO1176" s="270">
        <v>3.0145479172312419</v>
      </c>
      <c r="AP1176" s="270">
        <v>1313.0033338585781</v>
      </c>
      <c r="AQ1176" s="270">
        <v>0.93085793436166708</v>
      </c>
      <c r="AR1176" s="270">
        <v>1.4682085279707082</v>
      </c>
      <c r="AS1176" s="270">
        <v>0.16829223216020181</v>
      </c>
      <c r="AT1176" s="270">
        <v>0.80091219846315576</v>
      </c>
      <c r="AU1176" s="270">
        <v>3.4666346504440542</v>
      </c>
      <c r="AV1176" s="270">
        <v>0.13342841592127883</v>
      </c>
      <c r="AW1176" s="270">
        <v>0.32190144180729358</v>
      </c>
      <c r="AX1176" s="270">
        <v>4.2611951484590134E-2</v>
      </c>
      <c r="AY1176" s="270">
        <v>0.26361555533149666</v>
      </c>
      <c r="AZ1176" s="270">
        <v>3.8888458364479517E-2</v>
      </c>
      <c r="BA1176" s="270">
        <v>16.216994962726336</v>
      </c>
      <c r="BB1176" s="270">
        <v>31.575932732568685</v>
      </c>
      <c r="BC1176" s="270">
        <v>35.455047705920187</v>
      </c>
      <c r="BD1176" s="270">
        <v>50.610998340077181</v>
      </c>
      <c r="BE1176" s="270">
        <v>37.969010657970799</v>
      </c>
      <c r="BF1176" s="270">
        <v>164.24815523429891</v>
      </c>
      <c r="BG1176" s="26"/>
    </row>
    <row r="1177" spans="1:59" s="96" customFormat="1" ht="12.75" x14ac:dyDescent="0.2">
      <c r="A1177" s="13">
        <v>1.55</v>
      </c>
      <c r="B1177" s="279">
        <v>960</v>
      </c>
      <c r="C1177" s="408">
        <v>28.663280973192901</v>
      </c>
      <c r="D1177" s="408">
        <v>26.422151762404301</v>
      </c>
      <c r="E1177" s="408"/>
      <c r="F1177" s="408"/>
      <c r="G1177" s="408"/>
      <c r="H1177" s="408"/>
      <c r="I1177" s="408">
        <v>43.378602048719401</v>
      </c>
      <c r="J1177" s="408">
        <v>0.48195499269836001</v>
      </c>
      <c r="K1177" s="408"/>
      <c r="L1177" s="408"/>
      <c r="M1177" s="408"/>
      <c r="N1177" s="408"/>
      <c r="O1177" s="411">
        <v>1.0540102229849999</v>
      </c>
      <c r="P1177" s="417">
        <v>5.2245886974476496</v>
      </c>
      <c r="Q1177" s="237">
        <v>69.065818172314096</v>
      </c>
      <c r="R1177" s="237">
        <v>0</v>
      </c>
      <c r="S1177" s="237">
        <v>16.612094031851285</v>
      </c>
      <c r="T1177" s="237">
        <v>2.7722491364859674</v>
      </c>
      <c r="U1177" s="237">
        <v>0.58710390220315545</v>
      </c>
      <c r="V1177" s="237">
        <v>3.0255471343333959</v>
      </c>
      <c r="W1177" s="237">
        <v>5.5645949148505718</v>
      </c>
      <c r="X1177" s="412">
        <v>2.3725927079615263</v>
      </c>
      <c r="Y1177" s="270">
        <v>0.44526607584201661</v>
      </c>
      <c r="Z1177" s="270">
        <v>44.880393421916622</v>
      </c>
      <c r="AA1177" s="270">
        <v>18141.851262345153</v>
      </c>
      <c r="AB1177" s="270">
        <v>194.84325775654602</v>
      </c>
      <c r="AC1177" s="270">
        <v>1.8687009801276724</v>
      </c>
      <c r="AD1177" s="270">
        <v>0.5461518053470239</v>
      </c>
      <c r="AE1177" s="270">
        <v>1.6538401441368884</v>
      </c>
      <c r="AF1177" s="270">
        <v>7.5737455852912042E-2</v>
      </c>
      <c r="AG1177" s="270">
        <v>12.669921468800256</v>
      </c>
      <c r="AH1177" s="270">
        <v>30.564408457932771</v>
      </c>
      <c r="AI1177" s="270">
        <v>4.0792061380832534</v>
      </c>
      <c r="AJ1177" s="270">
        <v>8.1568955138469388</v>
      </c>
      <c r="AK1177" s="270">
        <v>434.62617138231468</v>
      </c>
      <c r="AL1177" s="270">
        <v>19.859449780633891</v>
      </c>
      <c r="AM1177" s="270">
        <v>2.6116727778706328</v>
      </c>
      <c r="AN1177" s="270">
        <v>102.42785342559786</v>
      </c>
      <c r="AO1177" s="270">
        <v>3.0494505561608047</v>
      </c>
      <c r="AP1177" s="270">
        <v>1311.3986583974747</v>
      </c>
      <c r="AQ1177" s="270">
        <v>0.9313083798037225</v>
      </c>
      <c r="AR1177" s="270">
        <v>1.4572997047434537</v>
      </c>
      <c r="AS1177" s="270">
        <v>0.16671400018474605</v>
      </c>
      <c r="AT1177" s="270">
        <v>0.79249517017758198</v>
      </c>
      <c r="AU1177" s="270">
        <v>3.4285893763891493</v>
      </c>
      <c r="AV1177" s="270">
        <v>0.13194204226442635</v>
      </c>
      <c r="AW1177" s="270">
        <v>0.3181961629382084</v>
      </c>
      <c r="AX1177" s="270">
        <v>4.2112486601364893E-2</v>
      </c>
      <c r="AY1177" s="270">
        <v>0.26049633983431431</v>
      </c>
      <c r="AZ1177" s="270">
        <v>3.8426144225643971E-2</v>
      </c>
      <c r="BA1177" s="270">
        <v>16.026119074455902</v>
      </c>
      <c r="BB1177" s="270">
        <v>31.515880930781812</v>
      </c>
      <c r="BC1177" s="270">
        <v>35.4333576139258</v>
      </c>
      <c r="BD1177" s="270">
        <v>50.773776210727007</v>
      </c>
      <c r="BE1177" s="270">
        <v>37.778888233318455</v>
      </c>
      <c r="BF1177" s="270">
        <v>163.35562226717224</v>
      </c>
      <c r="BG1177" s="26"/>
    </row>
    <row r="1178" spans="1:59" s="96" customFormat="1" ht="12.75" x14ac:dyDescent="0.2">
      <c r="A1178" s="13">
        <v>1.6</v>
      </c>
      <c r="B1178" s="279">
        <v>960</v>
      </c>
      <c r="C1178" s="408">
        <v>27.7335829441346</v>
      </c>
      <c r="D1178" s="408">
        <v>26.516213701639501</v>
      </c>
      <c r="E1178" s="408"/>
      <c r="F1178" s="408"/>
      <c r="G1178" s="408"/>
      <c r="H1178" s="408"/>
      <c r="I1178" s="408">
        <v>43.895790527825703</v>
      </c>
      <c r="J1178" s="408">
        <v>0.80040261117189604</v>
      </c>
      <c r="K1178" s="408"/>
      <c r="L1178" s="408"/>
      <c r="M1178" s="408"/>
      <c r="N1178" s="408"/>
      <c r="O1178" s="411">
        <v>1.05401021522823</v>
      </c>
      <c r="P1178" s="417">
        <v>5.3997297134448798</v>
      </c>
      <c r="Q1178" s="237">
        <v>69.206173901334054</v>
      </c>
      <c r="R1178" s="237">
        <v>0</v>
      </c>
      <c r="S1178" s="237">
        <v>16.6169003976343</v>
      </c>
      <c r="T1178" s="237">
        <v>2.6233802036167648</v>
      </c>
      <c r="U1178" s="237">
        <v>0.55099232259929831</v>
      </c>
      <c r="V1178" s="237">
        <v>2.9366960940834486</v>
      </c>
      <c r="W1178" s="237">
        <v>5.6091894266611924</v>
      </c>
      <c r="X1178" s="412">
        <v>2.456667654070948</v>
      </c>
      <c r="Y1178" s="270">
        <v>0.46014274493435359</v>
      </c>
      <c r="Z1178" s="270">
        <v>46.366502227855477</v>
      </c>
      <c r="AA1178" s="270">
        <v>18745.72204123385</v>
      </c>
      <c r="AB1178" s="270">
        <v>201.32710538757968</v>
      </c>
      <c r="AC1178" s="270">
        <v>1.9238646118307308</v>
      </c>
      <c r="AD1178" s="270">
        <v>0.56288190283877715</v>
      </c>
      <c r="AE1178" s="270">
        <v>1.661496642376818</v>
      </c>
      <c r="AF1178" s="270">
        <v>7.6050428793259434E-2</v>
      </c>
      <c r="AG1178" s="270">
        <v>13.059080560439746</v>
      </c>
      <c r="AH1178" s="270">
        <v>31.38659849409628</v>
      </c>
      <c r="AI1178" s="270">
        <v>4.1709527453645983</v>
      </c>
      <c r="AJ1178" s="270">
        <v>8.4067984676870076</v>
      </c>
      <c r="AK1178" s="270">
        <v>448.15544053070499</v>
      </c>
      <c r="AL1178" s="270">
        <v>20.25337395084161</v>
      </c>
      <c r="AM1178" s="270">
        <v>2.6161140329961041</v>
      </c>
      <c r="AN1178" s="270">
        <v>103.52277959481847</v>
      </c>
      <c r="AO1178" s="270">
        <v>3.0845822473409337</v>
      </c>
      <c r="AP1178" s="270">
        <v>1310.1018934903814</v>
      </c>
      <c r="AQ1178" s="270">
        <v>0.93221093158268153</v>
      </c>
      <c r="AR1178" s="270">
        <v>1.4479481123547995</v>
      </c>
      <c r="AS1178" s="270">
        <v>0.16534374809871832</v>
      </c>
      <c r="AT1178" s="270">
        <v>0.78515632053529094</v>
      </c>
      <c r="AU1178" s="270">
        <v>3.3953759384125668</v>
      </c>
      <c r="AV1178" s="270">
        <v>0.13064393895950369</v>
      </c>
      <c r="AW1178" s="270">
        <v>0.31495784924081571</v>
      </c>
      <c r="AX1178" s="270">
        <v>4.1675830011538149E-2</v>
      </c>
      <c r="AY1178" s="270">
        <v>0.25776905600058919</v>
      </c>
      <c r="AZ1178" s="270">
        <v>3.8021915751441739E-2</v>
      </c>
      <c r="BA1178" s="270">
        <v>15.859274143463152</v>
      </c>
      <c r="BB1178" s="270">
        <v>31.46621711486776</v>
      </c>
      <c r="BC1178" s="270">
        <v>35.395978742239762</v>
      </c>
      <c r="BD1178" s="270">
        <v>50.939172527937686</v>
      </c>
      <c r="BE1178" s="270">
        <v>37.603797638530018</v>
      </c>
      <c r="BF1178" s="270">
        <v>162.58984379179051</v>
      </c>
      <c r="BG1178" s="26"/>
    </row>
    <row r="1179" spans="1:59" s="96" customFormat="1" ht="12.75" x14ac:dyDescent="0.2">
      <c r="A1179" s="13">
        <v>1.6500000000000099</v>
      </c>
      <c r="B1179" s="279">
        <v>960</v>
      </c>
      <c r="C1179" s="408">
        <v>26.8320750026597</v>
      </c>
      <c r="D1179" s="408">
        <v>26.670106727431801</v>
      </c>
      <c r="E1179" s="408"/>
      <c r="F1179" s="408"/>
      <c r="G1179" s="408"/>
      <c r="H1179" s="408"/>
      <c r="I1179" s="408">
        <v>44.334553420716198</v>
      </c>
      <c r="J1179" s="408">
        <v>1.1092546417567699</v>
      </c>
      <c r="K1179" s="408"/>
      <c r="L1179" s="408"/>
      <c r="M1179" s="408"/>
      <c r="N1179" s="408"/>
      <c r="O1179" s="411">
        <v>1.05401020743544</v>
      </c>
      <c r="P1179" s="417">
        <v>5.5811504435605004</v>
      </c>
      <c r="Q1179" s="237">
        <v>69.33530224695123</v>
      </c>
      <c r="R1179" s="237">
        <v>0</v>
      </c>
      <c r="S1179" s="237">
        <v>16.623463962648579</v>
      </c>
      <c r="T1179" s="237">
        <v>2.484496118145024</v>
      </c>
      <c r="U1179" s="237">
        <v>0.52063780890204936</v>
      </c>
      <c r="V1179" s="237">
        <v>2.8479211747536781</v>
      </c>
      <c r="W1179" s="237">
        <v>5.644092636295734</v>
      </c>
      <c r="X1179" s="412">
        <v>2.544086052303709</v>
      </c>
      <c r="Y1179" s="270">
        <v>0.47554666883997404</v>
      </c>
      <c r="Z1179" s="270">
        <v>47.903625449479172</v>
      </c>
      <c r="AA1179" s="270">
        <v>19370.83697721759</v>
      </c>
      <c r="AB1179" s="270">
        <v>208.03748986142074</v>
      </c>
      <c r="AC1179" s="270">
        <v>1.9801601029753522</v>
      </c>
      <c r="AD1179" s="270">
        <v>0.58010349149592844</v>
      </c>
      <c r="AE1179" s="270">
        <v>1.6690066834817512</v>
      </c>
      <c r="AF1179" s="270">
        <v>7.6357559593602992E-2</v>
      </c>
      <c r="AG1179" s="270">
        <v>13.459971150440104</v>
      </c>
      <c r="AH1179" s="270">
        <v>32.228564589991386</v>
      </c>
      <c r="AI1179" s="270">
        <v>4.2641959497616329</v>
      </c>
      <c r="AJ1179" s="270">
        <v>8.6643835986963982</v>
      </c>
      <c r="AK1179" s="270">
        <v>462.09071972305435</v>
      </c>
      <c r="AL1179" s="270">
        <v>20.65406154067615</v>
      </c>
      <c r="AM1179" s="270">
        <v>2.6224154696667252</v>
      </c>
      <c r="AN1179" s="270">
        <v>104.6527523841185</v>
      </c>
      <c r="AO1179" s="270">
        <v>3.1201712488837865</v>
      </c>
      <c r="AP1179" s="270">
        <v>1309.2154840288167</v>
      </c>
      <c r="AQ1179" s="270">
        <v>0.93376162181319078</v>
      </c>
      <c r="AR1179" s="270">
        <v>1.440572784432018</v>
      </c>
      <c r="AS1179" s="270">
        <v>0.16423096909080701</v>
      </c>
      <c r="AT1179" s="270">
        <v>0.77913565078812463</v>
      </c>
      <c r="AU1179" s="270">
        <v>3.368042685191194</v>
      </c>
      <c r="AV1179" s="270">
        <v>0.12957459454296469</v>
      </c>
      <c r="AW1179" s="270">
        <v>0.31228508797317744</v>
      </c>
      <c r="AX1179" s="270">
        <v>4.1315120782776917E-2</v>
      </c>
      <c r="AY1179" s="270">
        <v>0.25551537569778526</v>
      </c>
      <c r="AZ1179" s="270">
        <v>3.7687866338198331E-2</v>
      </c>
      <c r="BA1179" s="270">
        <v>15.721505287639026</v>
      </c>
      <c r="BB1179" s="270">
        <v>31.42484104814201</v>
      </c>
      <c r="BC1179" s="270">
        <v>35.315673025951561</v>
      </c>
      <c r="BD1179" s="270">
        <v>51.100847218970905</v>
      </c>
      <c r="BE1179" s="270">
        <v>37.436737693822735</v>
      </c>
      <c r="BF1179" s="270">
        <v>161.97582232990871</v>
      </c>
      <c r="BG1179" s="26"/>
    </row>
    <row r="1180" spans="1:59" s="96" customFormat="1" ht="12.75" x14ac:dyDescent="0.2">
      <c r="A1180" s="13">
        <v>1.6999999999999902</v>
      </c>
      <c r="B1180" s="279">
        <v>960</v>
      </c>
      <c r="C1180" s="408">
        <v>26.031361846085201</v>
      </c>
      <c r="D1180" s="408">
        <v>26.806661319836</v>
      </c>
      <c r="E1180" s="408"/>
      <c r="F1180" s="408"/>
      <c r="G1180" s="408"/>
      <c r="H1180" s="408"/>
      <c r="I1180" s="408">
        <v>44.709049276781698</v>
      </c>
      <c r="J1180" s="408">
        <v>1.3989173430485</v>
      </c>
      <c r="K1180" s="408"/>
      <c r="L1180" s="408"/>
      <c r="M1180" s="408"/>
      <c r="N1180" s="408"/>
      <c r="O1180" s="411">
        <v>1.05401021424869</v>
      </c>
      <c r="P1180" s="417">
        <v>5.7528243459959896</v>
      </c>
      <c r="Q1180" s="237">
        <v>69.421582654078478</v>
      </c>
      <c r="R1180" s="237">
        <v>0</v>
      </c>
      <c r="S1180" s="237">
        <v>16.621829940213985</v>
      </c>
      <c r="T1180" s="237">
        <v>2.3921543743784204</v>
      </c>
      <c r="U1180" s="237">
        <v>0.49631673664687115</v>
      </c>
      <c r="V1180" s="237">
        <v>2.768676586711639</v>
      </c>
      <c r="W1180" s="237">
        <v>5.6723218427086639</v>
      </c>
      <c r="X1180" s="412">
        <v>2.6271178652619502</v>
      </c>
      <c r="Y1180" s="270">
        <v>0.49011968169068876</v>
      </c>
      <c r="Z1180" s="270">
        <v>49.356963673625323</v>
      </c>
      <c r="AA1180" s="270">
        <v>19962.102295625034</v>
      </c>
      <c r="AB1180" s="270">
        <v>214.38420613680915</v>
      </c>
      <c r="AC1180" s="270">
        <v>2.0330065917351656</v>
      </c>
      <c r="AD1180" s="270">
        <v>0.59631574338793947</v>
      </c>
      <c r="AE1180" s="270">
        <v>1.6757394395679208</v>
      </c>
      <c r="AF1180" s="270">
        <v>7.6632877593049181E-2</v>
      </c>
      <c r="AG1180" s="270">
        <v>13.837469138378189</v>
      </c>
      <c r="AH1180" s="270">
        <v>33.016492674342651</v>
      </c>
      <c r="AI1180" s="270">
        <v>4.3508592924814709</v>
      </c>
      <c r="AJ1180" s="270">
        <v>8.9069308537614429</v>
      </c>
      <c r="AK1180" s="270">
        <v>475.22029796934476</v>
      </c>
      <c r="AL1180" s="270">
        <v>21.025307859793109</v>
      </c>
      <c r="AM1180" s="270">
        <v>2.6286280433376259</v>
      </c>
      <c r="AN1180" s="270">
        <v>105.69201798291559</v>
      </c>
      <c r="AO1180" s="270">
        <v>3.1528325200852061</v>
      </c>
      <c r="AP1180" s="270">
        <v>1308.5381783140795</v>
      </c>
      <c r="AQ1180" s="270">
        <v>0.93535424377622178</v>
      </c>
      <c r="AR1180" s="270">
        <v>1.4345011658516167</v>
      </c>
      <c r="AS1180" s="270">
        <v>0.16330500914119506</v>
      </c>
      <c r="AT1180" s="270">
        <v>0.77410882917368762</v>
      </c>
      <c r="AU1180" s="270">
        <v>3.3451985755334235</v>
      </c>
      <c r="AV1180" s="270">
        <v>0.12868059853939212</v>
      </c>
      <c r="AW1180" s="270">
        <v>0.31004923533216022</v>
      </c>
      <c r="AX1180" s="270">
        <v>4.1013287790134592E-2</v>
      </c>
      <c r="AY1180" s="270">
        <v>0.2536293021269943</v>
      </c>
      <c r="AZ1180" s="270">
        <v>3.7408291251137676E-2</v>
      </c>
      <c r="BA1180" s="270">
        <v>15.606224936828887</v>
      </c>
      <c r="BB1180" s="270">
        <v>31.394377238643767</v>
      </c>
      <c r="BC1180" s="270">
        <v>35.247453471020208</v>
      </c>
      <c r="BD1180" s="270">
        <v>51.253383617530758</v>
      </c>
      <c r="BE1180" s="270">
        <v>37.296972214764473</v>
      </c>
      <c r="BF1180" s="270">
        <v>161.47548799704884</v>
      </c>
      <c r="BG1180" s="26"/>
    </row>
    <row r="1181" spans="1:59" s="96" customFormat="1" ht="12.75" x14ac:dyDescent="0.2">
      <c r="A1181" s="13">
        <v>1.7499999999999902</v>
      </c>
      <c r="B1181" s="279">
        <v>960</v>
      </c>
      <c r="C1181" s="408">
        <v>25.1859031928389</v>
      </c>
      <c r="D1181" s="408">
        <v>27.075560755082101</v>
      </c>
      <c r="E1181" s="408"/>
      <c r="F1181" s="408"/>
      <c r="G1181" s="408"/>
      <c r="H1181" s="408"/>
      <c r="I1181" s="408">
        <v>45.013841422062299</v>
      </c>
      <c r="J1181" s="408">
        <v>1.67068441847341</v>
      </c>
      <c r="K1181" s="408"/>
      <c r="L1181" s="408"/>
      <c r="M1181" s="408"/>
      <c r="N1181" s="408"/>
      <c r="O1181" s="411">
        <v>1.0540102115433001</v>
      </c>
      <c r="P1181" s="417">
        <v>5.94593941353176</v>
      </c>
      <c r="Q1181" s="237">
        <v>69.545027957909696</v>
      </c>
      <c r="R1181" s="237">
        <v>0</v>
      </c>
      <c r="S1181" s="237">
        <v>16.652420431835964</v>
      </c>
      <c r="T1181" s="237">
        <v>2.2308216589110681</v>
      </c>
      <c r="U1181" s="237">
        <v>0.46318777765757824</v>
      </c>
      <c r="V1181" s="237">
        <v>2.707080058242342</v>
      </c>
      <c r="W1181" s="237">
        <v>5.6805802010690725</v>
      </c>
      <c r="X1181" s="412">
        <v>2.7208819143742908</v>
      </c>
      <c r="Y1181" s="270">
        <v>0.50650260034000094</v>
      </c>
      <c r="Z1181" s="270">
        <v>50.988032429603173</v>
      </c>
      <c r="AA1181" s="270">
        <v>20626.590488786318</v>
      </c>
      <c r="AB1181" s="270">
        <v>221.51367331250057</v>
      </c>
      <c r="AC1181" s="270">
        <v>2.091056043144734</v>
      </c>
      <c r="AD1181" s="270">
        <v>0.61440662017862002</v>
      </c>
      <c r="AE1181" s="270">
        <v>1.6829315704966783</v>
      </c>
      <c r="AF1181" s="270">
        <v>7.6927109223327766E-2</v>
      </c>
      <c r="AG1181" s="270">
        <v>14.259246314703171</v>
      </c>
      <c r="AH1181" s="270">
        <v>33.891256174683448</v>
      </c>
      <c r="AI1181" s="270">
        <v>4.4461622682228361</v>
      </c>
      <c r="AJ1181" s="270">
        <v>9.1782728271811145</v>
      </c>
      <c r="AK1181" s="270">
        <v>489.87719814429329</v>
      </c>
      <c r="AL1181" s="270">
        <v>21.435299084367024</v>
      </c>
      <c r="AM1181" s="270">
        <v>2.6378722944479618</v>
      </c>
      <c r="AN1181" s="270">
        <v>106.8729066673566</v>
      </c>
      <c r="AO1181" s="270">
        <v>3.1887944109132129</v>
      </c>
      <c r="AP1181" s="270">
        <v>1308.3114806586125</v>
      </c>
      <c r="AQ1181" s="270">
        <v>0.93791833533811342</v>
      </c>
      <c r="AR1181" s="270">
        <v>1.430311857510721</v>
      </c>
      <c r="AS1181" s="270">
        <v>0.16260684010406218</v>
      </c>
      <c r="AT1181" s="270">
        <v>0.77020851284493719</v>
      </c>
      <c r="AU1181" s="270">
        <v>3.327319178287238</v>
      </c>
      <c r="AV1181" s="270">
        <v>0.12797897321563781</v>
      </c>
      <c r="AW1181" s="270">
        <v>0.30828521936592718</v>
      </c>
      <c r="AX1181" s="270">
        <v>4.0774589548449688E-2</v>
      </c>
      <c r="AY1181" s="270">
        <v>0.2521364223499849</v>
      </c>
      <c r="AZ1181" s="270">
        <v>3.7186978551020045E-2</v>
      </c>
      <c r="BA1181" s="270">
        <v>15.5151757250292</v>
      </c>
      <c r="BB1181" s="270">
        <v>31.361605789351287</v>
      </c>
      <c r="BC1181" s="270">
        <v>35.082927373555634</v>
      </c>
      <c r="BD1181" s="270">
        <v>51.397848199137776</v>
      </c>
      <c r="BE1181" s="270">
        <v>37.136516014292539</v>
      </c>
      <c r="BF1181" s="270">
        <v>161.09820633905315</v>
      </c>
      <c r="BG1181" s="26"/>
    </row>
    <row r="1182" spans="1:59" s="96" customFormat="1" ht="12.75" x14ac:dyDescent="0.2">
      <c r="A1182" s="13">
        <v>1.8</v>
      </c>
      <c r="B1182" s="279">
        <v>960</v>
      </c>
      <c r="C1182" s="408">
        <v>24.344159485256199</v>
      </c>
      <c r="D1182" s="408">
        <v>27.381763329542299</v>
      </c>
      <c r="E1182" s="408"/>
      <c r="F1182" s="408"/>
      <c r="G1182" s="408"/>
      <c r="H1182" s="408"/>
      <c r="I1182" s="408">
        <v>45.279381831724599</v>
      </c>
      <c r="J1182" s="408">
        <v>1.94068514988688</v>
      </c>
      <c r="K1182" s="408"/>
      <c r="L1182" s="408"/>
      <c r="M1182" s="408"/>
      <c r="N1182" s="408"/>
      <c r="O1182" s="411">
        <v>1.05401020359007</v>
      </c>
      <c r="P1182" s="417">
        <v>6.1515310377350998</v>
      </c>
      <c r="Q1182" s="237">
        <v>69.649070857260469</v>
      </c>
      <c r="R1182" s="237">
        <v>0</v>
      </c>
      <c r="S1182" s="237">
        <v>16.68017520652657</v>
      </c>
      <c r="T1182" s="237">
        <v>2.0909359788550264</v>
      </c>
      <c r="U1182" s="237">
        <v>0.43650379639595505</v>
      </c>
      <c r="V1182" s="237">
        <v>2.6547544045590272</v>
      </c>
      <c r="W1182" s="237">
        <v>5.6674315948852287</v>
      </c>
      <c r="X1182" s="412">
        <v>2.8211281615177173</v>
      </c>
      <c r="Y1182" s="270">
        <v>0.52393695819792419</v>
      </c>
      <c r="Z1182" s="270">
        <v>52.721903813356533</v>
      </c>
      <c r="AA1182" s="270">
        <v>21333.524718473818</v>
      </c>
      <c r="AB1182" s="270">
        <v>229.09699770553564</v>
      </c>
      <c r="AC1182" s="270">
        <v>2.1519515499492337</v>
      </c>
      <c r="AD1182" s="270">
        <v>0.63353473300282948</v>
      </c>
      <c r="AE1182" s="270">
        <v>1.690164627402192</v>
      </c>
      <c r="AF1182" s="270">
        <v>7.7223016869099936E-2</v>
      </c>
      <c r="AG1182" s="270">
        <v>14.705503675112077</v>
      </c>
      <c r="AH1182" s="270">
        <v>34.810368667690568</v>
      </c>
      <c r="AI1182" s="270">
        <v>4.5454485085998799</v>
      </c>
      <c r="AJ1182" s="270">
        <v>9.4654911887004882</v>
      </c>
      <c r="AK1182" s="270">
        <v>505.386413488382</v>
      </c>
      <c r="AL1182" s="270">
        <v>21.862010657969837</v>
      </c>
      <c r="AM1182" s="270">
        <v>2.6483572118904277</v>
      </c>
      <c r="AN1182" s="270">
        <v>108.10441547421304</v>
      </c>
      <c r="AO1182" s="270">
        <v>3.2258939832394624</v>
      </c>
      <c r="AP1182" s="270">
        <v>1308.3075125023315</v>
      </c>
      <c r="AQ1182" s="270">
        <v>0.94089680076663962</v>
      </c>
      <c r="AR1182" s="270">
        <v>1.4271003939619371</v>
      </c>
      <c r="AS1182" s="270">
        <v>0.16203202161318614</v>
      </c>
      <c r="AT1182" s="270">
        <v>0.76693014047343455</v>
      </c>
      <c r="AU1182" s="270">
        <v>3.3121986407294592</v>
      </c>
      <c r="AV1182" s="270">
        <v>0.12738447205023321</v>
      </c>
      <c r="AW1182" s="270">
        <v>0.30678496647780346</v>
      </c>
      <c r="AX1182" s="270">
        <v>4.0571235345071441E-2</v>
      </c>
      <c r="AY1182" s="270">
        <v>0.2508637131842496</v>
      </c>
      <c r="AZ1182" s="270">
        <v>3.6998276149873041E-2</v>
      </c>
      <c r="BA1182" s="270">
        <v>15.437656410467811</v>
      </c>
      <c r="BB1182" s="270">
        <v>31.332849313976677</v>
      </c>
      <c r="BC1182" s="270">
        <v>34.89409621351043</v>
      </c>
      <c r="BD1182" s="270">
        <v>51.542328092510004</v>
      </c>
      <c r="BE1182" s="270">
        <v>36.978548503877356</v>
      </c>
      <c r="BF1182" s="270">
        <v>160.79636313110183</v>
      </c>
      <c r="BG1182" s="26"/>
    </row>
    <row r="1183" spans="1:59" s="96" customFormat="1" ht="12.75" x14ac:dyDescent="0.2">
      <c r="A1183" s="13">
        <v>1.8500000000000099</v>
      </c>
      <c r="B1183" s="279">
        <v>960</v>
      </c>
      <c r="C1183" s="408">
        <v>23.616820011265599</v>
      </c>
      <c r="D1183" s="408">
        <v>27.604054542598998</v>
      </c>
      <c r="E1183" s="408"/>
      <c r="F1183" s="408"/>
      <c r="G1183" s="408"/>
      <c r="H1183" s="408"/>
      <c r="I1183" s="408">
        <v>45.530575489701398</v>
      </c>
      <c r="J1183" s="408">
        <v>2.1945397481759201</v>
      </c>
      <c r="K1183" s="408"/>
      <c r="L1183" s="408"/>
      <c r="M1183" s="408"/>
      <c r="N1183" s="408"/>
      <c r="O1183" s="411">
        <v>1.05401020825809</v>
      </c>
      <c r="P1183" s="417">
        <v>6.3409830210586398</v>
      </c>
      <c r="Q1183" s="237">
        <v>69.715207464028552</v>
      </c>
      <c r="R1183" s="237">
        <v>0</v>
      </c>
      <c r="S1183" s="237">
        <v>16.660725032264132</v>
      </c>
      <c r="T1183" s="237">
        <v>2.0403046411532482</v>
      </c>
      <c r="U1183" s="237">
        <v>0.41763170710161351</v>
      </c>
      <c r="V1183" s="237">
        <v>2.5976118580698015</v>
      </c>
      <c r="W1183" s="237">
        <v>5.6546250659723833</v>
      </c>
      <c r="X1183" s="412">
        <v>2.9138942314102612</v>
      </c>
      <c r="Y1183" s="270">
        <v>0.5400004554202571</v>
      </c>
      <c r="Z1183" s="270">
        <v>54.318889839546266</v>
      </c>
      <c r="AA1183" s="270">
        <v>21984.720450691901</v>
      </c>
      <c r="AB1183" s="270">
        <v>236.08298359819705</v>
      </c>
      <c r="AC1183" s="270">
        <v>2.2078465204331241</v>
      </c>
      <c r="AD1183" s="270">
        <v>0.65106978335946231</v>
      </c>
      <c r="AE1183" s="270">
        <v>1.6964597936712134</v>
      </c>
      <c r="AF1183" s="270">
        <v>7.748034098206856E-2</v>
      </c>
      <c r="AG1183" s="270">
        <v>15.11456832445981</v>
      </c>
      <c r="AH1183" s="270">
        <v>35.646606189206274</v>
      </c>
      <c r="AI1183" s="270">
        <v>4.635108381633807</v>
      </c>
      <c r="AJ1183" s="270">
        <v>9.7286411965162447</v>
      </c>
      <c r="AK1183" s="270">
        <v>519.6200856640321</v>
      </c>
      <c r="AL1183" s="270">
        <v>22.244670447760143</v>
      </c>
      <c r="AM1183" s="270">
        <v>2.6569268061074833</v>
      </c>
      <c r="AN1183" s="270">
        <v>109.17934709951459</v>
      </c>
      <c r="AO1183" s="270">
        <v>3.2586203777213645</v>
      </c>
      <c r="AP1183" s="270">
        <v>1308.2029547832701</v>
      </c>
      <c r="AQ1183" s="270">
        <v>0.94331136106058688</v>
      </c>
      <c r="AR1183" s="270">
        <v>1.4238500975193795</v>
      </c>
      <c r="AS1183" s="270">
        <v>0.16147754758737112</v>
      </c>
      <c r="AT1183" s="270">
        <v>0.76381305857746506</v>
      </c>
      <c r="AU1183" s="270">
        <v>3.2978841729849742</v>
      </c>
      <c r="AV1183" s="270">
        <v>0.12682243408423799</v>
      </c>
      <c r="AW1183" s="270">
        <v>0.30537036367547127</v>
      </c>
      <c r="AX1183" s="270">
        <v>4.0379715401655338E-2</v>
      </c>
      <c r="AY1183" s="270">
        <v>0.24966558785768306</v>
      </c>
      <c r="AZ1183" s="270">
        <v>3.6820638020552861E-2</v>
      </c>
      <c r="BA1183" s="270">
        <v>15.364596489473925</v>
      </c>
      <c r="BB1183" s="270">
        <v>31.311890065690978</v>
      </c>
      <c r="BC1183" s="270">
        <v>34.764889465920376</v>
      </c>
      <c r="BD1183" s="270">
        <v>51.678665100931426</v>
      </c>
      <c r="BE1183" s="270">
        <v>36.852026407573675</v>
      </c>
      <c r="BF1183" s="270">
        <v>160.51067943447495</v>
      </c>
      <c r="BG1183" s="26"/>
    </row>
    <row r="1184" spans="1:59" s="96" customFormat="1" ht="12.75" x14ac:dyDescent="0.2">
      <c r="A1184" s="13">
        <v>1.9</v>
      </c>
      <c r="B1184" s="279">
        <v>960</v>
      </c>
      <c r="C1184" s="408">
        <v>22.872573900534899</v>
      </c>
      <c r="D1184" s="408">
        <v>27.826397720237399</v>
      </c>
      <c r="E1184" s="408"/>
      <c r="F1184" s="408"/>
      <c r="G1184" s="408"/>
      <c r="H1184" s="408"/>
      <c r="I1184" s="408">
        <v>45.790807213310501</v>
      </c>
      <c r="J1184" s="408">
        <v>2.4562109640424299</v>
      </c>
      <c r="K1184" s="408"/>
      <c r="L1184" s="408"/>
      <c r="M1184" s="408"/>
      <c r="N1184" s="408"/>
      <c r="O1184" s="411">
        <v>1.0540102018747599</v>
      </c>
      <c r="P1184" s="417">
        <v>6.5473109329900696</v>
      </c>
      <c r="Q1184" s="237">
        <v>69.781410858022426</v>
      </c>
      <c r="R1184" s="237">
        <v>0</v>
      </c>
      <c r="S1184" s="237">
        <v>16.638358667013794</v>
      </c>
      <c r="T1184" s="237">
        <v>1.9929115793258247</v>
      </c>
      <c r="U1184" s="237">
        <v>0.40013174451655104</v>
      </c>
      <c r="V1184" s="237">
        <v>2.532766055019696</v>
      </c>
      <c r="W1184" s="237">
        <v>5.6390696305519832</v>
      </c>
      <c r="X1184" s="412">
        <v>3.0153514655497236</v>
      </c>
      <c r="Y1184" s="270">
        <v>0.55749027626238523</v>
      </c>
      <c r="Z1184" s="270">
        <v>56.056465784148116</v>
      </c>
      <c r="AA1184" s="270">
        <v>22693.546967183043</v>
      </c>
      <c r="AB1184" s="270">
        <v>243.68689580114889</v>
      </c>
      <c r="AC1184" s="270">
        <v>2.2681722463016469</v>
      </c>
      <c r="AD1184" s="270">
        <v>0.67004881674469841</v>
      </c>
      <c r="AE1184" s="270">
        <v>1.7029492109164894</v>
      </c>
      <c r="AF1184" s="270">
        <v>7.7745386634845023E-2</v>
      </c>
      <c r="AG1184" s="270">
        <v>15.557422760128416</v>
      </c>
      <c r="AH1184" s="270">
        <v>36.544978145438172</v>
      </c>
      <c r="AI1184" s="270">
        <v>4.7306054542179758</v>
      </c>
      <c r="AJ1184" s="270">
        <v>10.013501308629777</v>
      </c>
      <c r="AK1184" s="270">
        <v>535.04139446779425</v>
      </c>
      <c r="AL1184" s="270">
        <v>22.65026800883032</v>
      </c>
      <c r="AM1184" s="270">
        <v>2.6656626269383792</v>
      </c>
      <c r="AN1184" s="270">
        <v>110.29950423462979</v>
      </c>
      <c r="AO1184" s="270">
        <v>3.2927834820992046</v>
      </c>
      <c r="AP1184" s="270">
        <v>1308.0796945644436</v>
      </c>
      <c r="AQ1184" s="270">
        <v>0.94576565083692354</v>
      </c>
      <c r="AR1184" s="270">
        <v>1.4204656696767741</v>
      </c>
      <c r="AS1184" s="270">
        <v>0.16090495736370999</v>
      </c>
      <c r="AT1184" s="270">
        <v>0.7606040631590566</v>
      </c>
      <c r="AU1184" s="270">
        <v>3.2831631434335167</v>
      </c>
      <c r="AV1184" s="270">
        <v>0.12624463574035294</v>
      </c>
      <c r="AW1184" s="270">
        <v>0.30391714718905555</v>
      </c>
      <c r="AX1184" s="270">
        <v>4.0183039642528492E-2</v>
      </c>
      <c r="AY1184" s="270">
        <v>0.24843541353282184</v>
      </c>
      <c r="AZ1184" s="270">
        <v>3.6638258719977342E-2</v>
      </c>
      <c r="BA1184" s="270">
        <v>15.289565798446286</v>
      </c>
      <c r="BB1184" s="270">
        <v>31.290708249036459</v>
      </c>
      <c r="BC1184" s="270">
        <v>34.637453574042141</v>
      </c>
      <c r="BD1184" s="270">
        <v>51.819931547084074</v>
      </c>
      <c r="BE1184" s="270">
        <v>36.724259673242038</v>
      </c>
      <c r="BF1184" s="270">
        <v>160.21478498936986</v>
      </c>
      <c r="BG1184" s="26"/>
    </row>
    <row r="1185" spans="1:59" s="96" customFormat="1" ht="12.75" x14ac:dyDescent="0.2">
      <c r="A1185" s="13">
        <v>1.95</v>
      </c>
      <c r="B1185" s="279">
        <v>960</v>
      </c>
      <c r="C1185" s="408">
        <v>22.110134804248901</v>
      </c>
      <c r="D1185" s="408">
        <v>28.198646379985199</v>
      </c>
      <c r="E1185" s="408"/>
      <c r="F1185" s="408"/>
      <c r="G1185" s="408"/>
      <c r="H1185" s="408"/>
      <c r="I1185" s="408">
        <v>45.947395827057598</v>
      </c>
      <c r="J1185" s="408">
        <v>2.6898127794882498</v>
      </c>
      <c r="K1185" s="408"/>
      <c r="L1185" s="408"/>
      <c r="M1185" s="408"/>
      <c r="N1185" s="408"/>
      <c r="O1185" s="411">
        <v>1.0540102092199599</v>
      </c>
      <c r="P1185" s="417">
        <v>6.7730863538742296</v>
      </c>
      <c r="Q1185" s="237">
        <v>69.850350681943397</v>
      </c>
      <c r="R1185" s="237">
        <v>0</v>
      </c>
      <c r="S1185" s="237">
        <v>16.626461342488565</v>
      </c>
      <c r="T1185" s="237">
        <v>1.9331811792826799</v>
      </c>
      <c r="U1185" s="237">
        <v>0.38567063678628677</v>
      </c>
      <c r="V1185" s="237">
        <v>2.5144056042244229</v>
      </c>
      <c r="W1185" s="237">
        <v>5.5630445097260433</v>
      </c>
      <c r="X1185" s="412">
        <v>3.1268860455485994</v>
      </c>
      <c r="Y1185" s="270">
        <v>0.576613299921519</v>
      </c>
      <c r="Z1185" s="270">
        <v>57.952162472839831</v>
      </c>
      <c r="AA1185" s="270">
        <v>23468.274177231953</v>
      </c>
      <c r="AB1185" s="270">
        <v>251.99264885612888</v>
      </c>
      <c r="AC1185" s="270">
        <v>2.3321950923248886</v>
      </c>
      <c r="AD1185" s="270">
        <v>0.69061820973635801</v>
      </c>
      <c r="AE1185" s="270">
        <v>1.7096793118115785</v>
      </c>
      <c r="AF1185" s="270">
        <v>7.8020573155904535E-2</v>
      </c>
      <c r="AG1185" s="270">
        <v>16.038206086074759</v>
      </c>
      <c r="AH1185" s="270">
        <v>37.513888779982715</v>
      </c>
      <c r="AI1185" s="270">
        <v>4.8325668265136787</v>
      </c>
      <c r="AJ1185" s="270">
        <v>10.3233038046413</v>
      </c>
      <c r="AK1185" s="270">
        <v>551.76019833342798</v>
      </c>
      <c r="AL1185" s="270">
        <v>23.086477005246291</v>
      </c>
      <c r="AM1185" s="270">
        <v>2.678039398256562</v>
      </c>
      <c r="AN1185" s="270">
        <v>111.55338990081677</v>
      </c>
      <c r="AO1185" s="270">
        <v>3.3295783086133937</v>
      </c>
      <c r="AP1185" s="270">
        <v>1308.5544171426077</v>
      </c>
      <c r="AQ1185" s="270">
        <v>0.94940488863759731</v>
      </c>
      <c r="AR1185" s="270">
        <v>1.4196206208947557</v>
      </c>
      <c r="AS1185" s="270">
        <v>0.16064165761094257</v>
      </c>
      <c r="AT1185" s="270">
        <v>0.75892534803676936</v>
      </c>
      <c r="AU1185" s="270">
        <v>3.2751824111391783</v>
      </c>
      <c r="AV1185" s="270">
        <v>0.12592792723024493</v>
      </c>
      <c r="AW1185" s="270">
        <v>0.30310365902314462</v>
      </c>
      <c r="AX1185" s="270">
        <v>4.0071890407704452E-2</v>
      </c>
      <c r="AY1185" s="270">
        <v>0.24773755509352854</v>
      </c>
      <c r="AZ1185" s="270">
        <v>3.6534718566493929E-2</v>
      </c>
      <c r="BA1185" s="270">
        <v>15.247324150180349</v>
      </c>
      <c r="BB1185" s="270">
        <v>31.270281719167684</v>
      </c>
      <c r="BC1185" s="270">
        <v>34.405314021343727</v>
      </c>
      <c r="BD1185" s="270">
        <v>51.947356223310635</v>
      </c>
      <c r="BE1185" s="270">
        <v>36.580861353294026</v>
      </c>
      <c r="BF1185" s="270">
        <v>160.0949834412778</v>
      </c>
      <c r="BG1185" s="26"/>
    </row>
    <row r="1186" spans="1:59" s="96" customFormat="1" ht="12.75" x14ac:dyDescent="0.2">
      <c r="A1186" s="13">
        <v>2</v>
      </c>
      <c r="B1186" s="279">
        <v>960</v>
      </c>
      <c r="C1186" s="408">
        <v>21.347696844098099</v>
      </c>
      <c r="D1186" s="408">
        <v>28.570894366368499</v>
      </c>
      <c r="E1186" s="408"/>
      <c r="F1186" s="408"/>
      <c r="G1186" s="408"/>
      <c r="H1186" s="408"/>
      <c r="I1186" s="408">
        <v>46.103984018724503</v>
      </c>
      <c r="J1186" s="408">
        <v>2.92341456588934</v>
      </c>
      <c r="K1186" s="408"/>
      <c r="L1186" s="408"/>
      <c r="M1186" s="408"/>
      <c r="N1186" s="408"/>
      <c r="O1186" s="411">
        <v>1.0540102049195099</v>
      </c>
      <c r="P1186" s="417">
        <v>7.0149893451256302</v>
      </c>
      <c r="Q1186" s="237">
        <v>69.924587347992841</v>
      </c>
      <c r="R1186" s="237">
        <v>0</v>
      </c>
      <c r="S1186" s="237">
        <v>16.61364919932349</v>
      </c>
      <c r="T1186" s="237">
        <v>1.8688624043811453</v>
      </c>
      <c r="U1186" s="237">
        <v>0.37009865227537397</v>
      </c>
      <c r="V1186" s="237">
        <v>2.4946347141827223</v>
      </c>
      <c r="W1186" s="237">
        <v>5.4811787944726609</v>
      </c>
      <c r="X1186" s="412">
        <v>3.2469888873717832</v>
      </c>
      <c r="Y1186" s="270">
        <v>0.59709480713651275</v>
      </c>
      <c r="Z1186" s="270">
        <v>59.980559689359552</v>
      </c>
      <c r="AA1186" s="270">
        <v>24297.766036189067</v>
      </c>
      <c r="AB1186" s="270">
        <v>260.88454844568719</v>
      </c>
      <c r="AC1186" s="270">
        <v>2.3999371164063037</v>
      </c>
      <c r="AD1186" s="270">
        <v>0.71249045882421524</v>
      </c>
      <c r="AE1186" s="270">
        <v>1.7164628254036891</v>
      </c>
      <c r="AF1186" s="270">
        <v>7.8297715040115609E-2</v>
      </c>
      <c r="AG1186" s="270">
        <v>16.549652309456942</v>
      </c>
      <c r="AH1186" s="270">
        <v>38.535574250714141</v>
      </c>
      <c r="AI1186" s="270">
        <v>4.9390201240069374</v>
      </c>
      <c r="AJ1186" s="270">
        <v>10.652887447800889</v>
      </c>
      <c r="AK1186" s="270">
        <v>569.55752496731907</v>
      </c>
      <c r="AL1186" s="270">
        <v>23.539816689487289</v>
      </c>
      <c r="AM1186" s="270">
        <v>2.6905316271845661</v>
      </c>
      <c r="AN1186" s="270">
        <v>112.83611016665809</v>
      </c>
      <c r="AO1186" s="270">
        <v>3.3672047018325912</v>
      </c>
      <c r="AP1186" s="270">
        <v>1309.0294949772549</v>
      </c>
      <c r="AQ1186" s="270">
        <v>0.95307223927653117</v>
      </c>
      <c r="AR1186" s="270">
        <v>1.4187765835566872</v>
      </c>
      <c r="AS1186" s="270">
        <v>0.16037921917300016</v>
      </c>
      <c r="AT1186" s="270">
        <v>0.75725403218772847</v>
      </c>
      <c r="AU1186" s="270">
        <v>3.2672404087544207</v>
      </c>
      <c r="AV1186" s="270">
        <v>0.12561280475798917</v>
      </c>
      <c r="AW1186" s="270">
        <v>0.30229451653383244</v>
      </c>
      <c r="AX1186" s="270">
        <v>3.996135469511479E-2</v>
      </c>
      <c r="AY1186" s="270">
        <v>0.24704360828303551</v>
      </c>
      <c r="AZ1186" s="270">
        <v>3.643176227465935E-2</v>
      </c>
      <c r="BA1186" s="270">
        <v>15.20531539070142</v>
      </c>
      <c r="BB1186" s="270">
        <v>31.249881982010841</v>
      </c>
      <c r="BC1186" s="270">
        <v>34.176265811624702</v>
      </c>
      <c r="BD1186" s="270">
        <v>52.075409091564808</v>
      </c>
      <c r="BE1186" s="270">
        <v>36.438578891320361</v>
      </c>
      <c r="BF1186" s="270">
        <v>159.97536169208882</v>
      </c>
      <c r="BG1186" s="26"/>
    </row>
    <row r="1187" spans="1:59" s="96" customFormat="1" ht="12.75" x14ac:dyDescent="0.2">
      <c r="A1187" s="13">
        <v>2.0499999999999998</v>
      </c>
      <c r="B1187" s="279">
        <v>960</v>
      </c>
      <c r="C1187" s="408">
        <v>20.5852580176443</v>
      </c>
      <c r="D1187" s="408">
        <v>28.943143276941399</v>
      </c>
      <c r="E1187" s="408"/>
      <c r="F1187" s="408"/>
      <c r="G1187" s="408"/>
      <c r="H1187" s="408"/>
      <c r="I1187" s="408">
        <v>46.260572115437498</v>
      </c>
      <c r="J1187" s="408">
        <v>3.1570163796027102</v>
      </c>
      <c r="K1187" s="408"/>
      <c r="L1187" s="408"/>
      <c r="M1187" s="408"/>
      <c r="N1187" s="408"/>
      <c r="O1187" s="411">
        <v>1.0540102103740201</v>
      </c>
      <c r="P1187" s="417">
        <v>7.2748109726873</v>
      </c>
      <c r="Q1187" s="237">
        <v>70.004754378160257</v>
      </c>
      <c r="R1187" s="237">
        <v>0</v>
      </c>
      <c r="S1187" s="237">
        <v>16.599813561941765</v>
      </c>
      <c r="T1187" s="237">
        <v>1.7994051665289383</v>
      </c>
      <c r="U1187" s="237">
        <v>0.35328267130348134</v>
      </c>
      <c r="V1187" s="237">
        <v>2.4732845138115791</v>
      </c>
      <c r="W1187" s="237">
        <v>5.3927733123824479</v>
      </c>
      <c r="X1187" s="412">
        <v>3.3766863958715296</v>
      </c>
      <c r="Y1187" s="270">
        <v>0.61908494714477147</v>
      </c>
      <c r="Z1187" s="270">
        <v>62.156102451911629</v>
      </c>
      <c r="AA1187" s="270">
        <v>25188.04460898268</v>
      </c>
      <c r="AB1187" s="270">
        <v>270.42693751329483</v>
      </c>
      <c r="AC1187" s="270">
        <v>2.4717322789582652</v>
      </c>
      <c r="AD1187" s="270">
        <v>0.73579345838517041</v>
      </c>
      <c r="AE1187" s="270">
        <v>1.7233003772998887</v>
      </c>
      <c r="AF1187" s="270">
        <v>7.8576832532050611E-2</v>
      </c>
      <c r="AG1187" s="270">
        <v>17.094792899348288</v>
      </c>
      <c r="AH1187" s="270">
        <v>39.614469968183322</v>
      </c>
      <c r="AI1187" s="270">
        <v>5.0502691604211654</v>
      </c>
      <c r="AJ1187" s="270">
        <v>11.004210229260112</v>
      </c>
      <c r="AK1187" s="270">
        <v>588.54126632882378</v>
      </c>
      <c r="AL1187" s="270">
        <v>24.011317627572311</v>
      </c>
      <c r="AM1187" s="270">
        <v>2.7031409689353767</v>
      </c>
      <c r="AN1187" s="270">
        <v>114.14867442523415</v>
      </c>
      <c r="AO1187" s="270">
        <v>3.4056912609974446</v>
      </c>
      <c r="AP1187" s="270">
        <v>1309.5049115593451</v>
      </c>
      <c r="AQ1187" s="270">
        <v>0.95676803874541794</v>
      </c>
      <c r="AR1187" s="270">
        <v>1.4179335544379796</v>
      </c>
      <c r="AS1187" s="270">
        <v>0.16011763728398706</v>
      </c>
      <c r="AT1187" s="270">
        <v>0.75559006325338696</v>
      </c>
      <c r="AU1187" s="270">
        <v>3.2593368381589838</v>
      </c>
      <c r="AV1187" s="270">
        <v>0.12529925576985843</v>
      </c>
      <c r="AW1187" s="270">
        <v>0.30148968327664394</v>
      </c>
      <c r="AX1187" s="270">
        <v>3.9851427205366656E-2</v>
      </c>
      <c r="AY1187" s="270">
        <v>0.24635353884290154</v>
      </c>
      <c r="AZ1187" s="270">
        <v>3.6329384703462378E-2</v>
      </c>
      <c r="BA1187" s="270">
        <v>15.163537511334816</v>
      </c>
      <c r="BB1187" s="270">
        <v>31.229508781381004</v>
      </c>
      <c r="BC1187" s="270">
        <v>33.950246522937853</v>
      </c>
      <c r="BD1187" s="270">
        <v>52.204094857294209</v>
      </c>
      <c r="BE1187" s="270">
        <v>36.297398710429022</v>
      </c>
      <c r="BF1187" s="270">
        <v>159.85591877784091</v>
      </c>
      <c r="BG1187" s="26"/>
    </row>
    <row r="1188" spans="1:59" s="96" customFormat="1" ht="12.75" x14ac:dyDescent="0.2">
      <c r="A1188" s="13">
        <v>2.0999999999999903</v>
      </c>
      <c r="B1188" s="279">
        <v>960</v>
      </c>
      <c r="C1188" s="408">
        <v>19.783244850022299</v>
      </c>
      <c r="D1188" s="408">
        <v>29.292489993962199</v>
      </c>
      <c r="E1188" s="408"/>
      <c r="F1188" s="408"/>
      <c r="G1188" s="408"/>
      <c r="H1188" s="408"/>
      <c r="I1188" s="408">
        <v>46.467367807038798</v>
      </c>
      <c r="J1188" s="408">
        <v>3.4028871509594798</v>
      </c>
      <c r="K1188" s="408"/>
      <c r="L1188" s="408"/>
      <c r="M1188" s="408"/>
      <c r="N1188" s="408"/>
      <c r="O1188" s="411">
        <v>1.0540101980171499</v>
      </c>
      <c r="P1188" s="417">
        <v>7.5697320071675502</v>
      </c>
      <c r="Q1188" s="237">
        <v>70.139807246474447</v>
      </c>
      <c r="R1188" s="237">
        <v>0</v>
      </c>
      <c r="S1188" s="237">
        <v>16.598748147899574</v>
      </c>
      <c r="T1188" s="237">
        <v>1.6636670310040891</v>
      </c>
      <c r="U1188" s="237">
        <v>0.32279824505057531</v>
      </c>
      <c r="V1188" s="237">
        <v>2.4233902330564003</v>
      </c>
      <c r="W1188" s="237">
        <v>5.3268009606735935</v>
      </c>
      <c r="X1188" s="412">
        <v>3.5247881358413116</v>
      </c>
      <c r="Y1188" s="270">
        <v>0.64403837297246147</v>
      </c>
      <c r="Z1188" s="270">
        <v>64.622901507915373</v>
      </c>
      <c r="AA1188" s="270">
        <v>26197.907341309259</v>
      </c>
      <c r="AB1188" s="270">
        <v>281.25145312941669</v>
      </c>
      <c r="AC1188" s="270">
        <v>2.5524850890395618</v>
      </c>
      <c r="AD1188" s="270">
        <v>0.76202145324609494</v>
      </c>
      <c r="AE1188" s="270">
        <v>1.7305391477588858</v>
      </c>
      <c r="AF1188" s="270">
        <v>7.8871760943258248E-2</v>
      </c>
      <c r="AG1188" s="270">
        <v>17.708381428939617</v>
      </c>
      <c r="AH1188" s="270">
        <v>40.81512601353851</v>
      </c>
      <c r="AI1188" s="270">
        <v>5.1725899055851334</v>
      </c>
      <c r="AJ1188" s="270">
        <v>11.399458042993622</v>
      </c>
      <c r="AK1188" s="270">
        <v>609.94124140164126</v>
      </c>
      <c r="AL1188" s="270">
        <v>24.524827922091443</v>
      </c>
      <c r="AM1188" s="270">
        <v>2.7151087989661526</v>
      </c>
      <c r="AN1188" s="270">
        <v>115.52543831021671</v>
      </c>
      <c r="AO1188" s="270">
        <v>3.4465325276640426</v>
      </c>
      <c r="AP1188" s="270">
        <v>1309.7581096121166</v>
      </c>
      <c r="AQ1188" s="270">
        <v>0.96020886239362846</v>
      </c>
      <c r="AR1188" s="270">
        <v>1.4160233481109192</v>
      </c>
      <c r="AS1188" s="270">
        <v>0.1597197625629467</v>
      </c>
      <c r="AT1188" s="270">
        <v>0.7532403518217301</v>
      </c>
      <c r="AU1188" s="270">
        <v>3.2483988222412621</v>
      </c>
      <c r="AV1188" s="270">
        <v>0.12486800569452831</v>
      </c>
      <c r="AW1188" s="270">
        <v>0.30039583878557891</v>
      </c>
      <c r="AX1188" s="270">
        <v>3.9702842112956382E-2</v>
      </c>
      <c r="AY1188" s="270">
        <v>0.245422909834868</v>
      </c>
      <c r="AZ1188" s="270">
        <v>3.619139824833599E-2</v>
      </c>
      <c r="BA1188" s="270">
        <v>15.106972960162198</v>
      </c>
      <c r="BB1188" s="270">
        <v>31.203773872570082</v>
      </c>
      <c r="BC1188" s="270">
        <v>33.742814570949221</v>
      </c>
      <c r="BD1188" s="270">
        <v>52.340064924016062</v>
      </c>
      <c r="BE1188" s="270">
        <v>36.149409482024964</v>
      </c>
      <c r="BF1188" s="270">
        <v>159.65120676369972</v>
      </c>
      <c r="BG1188" s="26"/>
    </row>
    <row r="1189" spans="1:59" s="96" customFormat="1" ht="12.75" x14ac:dyDescent="0.2">
      <c r="A1189" s="13">
        <v>2.15</v>
      </c>
      <c r="B1189" s="279">
        <v>960</v>
      </c>
      <c r="C1189" s="408">
        <v>19.1097041110269</v>
      </c>
      <c r="D1189" s="408">
        <v>29.656756169272001</v>
      </c>
      <c r="E1189" s="408"/>
      <c r="F1189" s="408"/>
      <c r="G1189" s="408"/>
      <c r="H1189" s="408"/>
      <c r="I1189" s="408">
        <v>46.575952446243299</v>
      </c>
      <c r="J1189" s="408">
        <v>3.6035770669135498</v>
      </c>
      <c r="K1189" s="408"/>
      <c r="L1189" s="408"/>
      <c r="M1189" s="408"/>
      <c r="N1189" s="408"/>
      <c r="O1189" s="411">
        <v>1.0540102065441601</v>
      </c>
      <c r="P1189" s="417">
        <v>7.8365353146130197</v>
      </c>
      <c r="Q1189" s="237">
        <v>70.205098011481709</v>
      </c>
      <c r="R1189" s="237">
        <v>0</v>
      </c>
      <c r="S1189" s="237">
        <v>16.568378386847073</v>
      </c>
      <c r="T1189" s="237">
        <v>1.6262699202998676</v>
      </c>
      <c r="U1189" s="237">
        <v>0.31306844817110441</v>
      </c>
      <c r="V1189" s="237">
        <v>2.4218074291292875</v>
      </c>
      <c r="W1189" s="237">
        <v>5.2057914850860971</v>
      </c>
      <c r="X1189" s="412">
        <v>3.6595863189848532</v>
      </c>
      <c r="Y1189" s="270">
        <v>0.66659690402402172</v>
      </c>
      <c r="Z1189" s="270">
        <v>66.848751294041719</v>
      </c>
      <c r="AA1189" s="270">
        <v>27110.471432755654</v>
      </c>
      <c r="AB1189" s="270">
        <v>291.02874471147618</v>
      </c>
      <c r="AC1189" s="270">
        <v>2.6236997019921233</v>
      </c>
      <c r="AD1189" s="270">
        <v>0.78551123742804629</v>
      </c>
      <c r="AE1189" s="270">
        <v>1.7366849735481749</v>
      </c>
      <c r="AF1189" s="270">
        <v>7.9122397583676007E-2</v>
      </c>
      <c r="AG1189" s="270">
        <v>18.258627787952697</v>
      </c>
      <c r="AH1189" s="270">
        <v>41.882892202468177</v>
      </c>
      <c r="AI1189" s="270">
        <v>5.280264425095301</v>
      </c>
      <c r="AJ1189" s="270">
        <v>11.754298498016553</v>
      </c>
      <c r="AK1189" s="270">
        <v>629.12242680421832</v>
      </c>
      <c r="AL1189" s="270">
        <v>24.978143822004743</v>
      </c>
      <c r="AM1189" s="270">
        <v>2.7274194965504117</v>
      </c>
      <c r="AN1189" s="270">
        <v>116.76492720933014</v>
      </c>
      <c r="AO1189" s="270">
        <v>3.4824729261631009</v>
      </c>
      <c r="AP1189" s="270">
        <v>1310.346252680831</v>
      </c>
      <c r="AQ1189" s="270">
        <v>0.96384334637278013</v>
      </c>
      <c r="AR1189" s="270">
        <v>1.4159917888485793</v>
      </c>
      <c r="AS1189" s="270">
        <v>0.15957653349401496</v>
      </c>
      <c r="AT1189" s="270">
        <v>0.75220886819305821</v>
      </c>
      <c r="AU1189" s="270">
        <v>3.2433550021571622</v>
      </c>
      <c r="AV1189" s="270">
        <v>0.12466618777226438</v>
      </c>
      <c r="AW1189" s="270">
        <v>0.29986950435194548</v>
      </c>
      <c r="AX1189" s="270">
        <v>3.9630447904569405E-2</v>
      </c>
      <c r="AY1189" s="270">
        <v>0.2449671933656774</v>
      </c>
      <c r="AZ1189" s="270">
        <v>3.6123748883550529E-2</v>
      </c>
      <c r="BA1189" s="270">
        <v>15.079531948778207</v>
      </c>
      <c r="BB1189" s="270">
        <v>31.18723965583802</v>
      </c>
      <c r="BC1189" s="270">
        <v>33.524641752418667</v>
      </c>
      <c r="BD1189" s="270">
        <v>52.451880810086131</v>
      </c>
      <c r="BE1189" s="270">
        <v>36.024658088981603</v>
      </c>
      <c r="BF1189" s="270">
        <v>159.59785583015949</v>
      </c>
      <c r="BG1189" s="26"/>
    </row>
    <row r="1190" spans="1:59" s="96" customFormat="1" ht="12.75" x14ac:dyDescent="0.2">
      <c r="A1190" s="13">
        <v>2.2000000000000002</v>
      </c>
      <c r="B1190" s="279">
        <v>960</v>
      </c>
      <c r="C1190" s="408">
        <v>18.436163462044298</v>
      </c>
      <c r="D1190" s="408">
        <v>30.021021338570499</v>
      </c>
      <c r="E1190" s="408"/>
      <c r="F1190" s="408"/>
      <c r="G1190" s="408"/>
      <c r="H1190" s="408"/>
      <c r="I1190" s="408">
        <v>46.684537987209303</v>
      </c>
      <c r="J1190" s="408">
        <v>3.80426699472038</v>
      </c>
      <c r="K1190" s="408"/>
      <c r="L1190" s="408"/>
      <c r="M1190" s="408"/>
      <c r="N1190" s="408"/>
      <c r="O1190" s="411">
        <v>1.05401021745546</v>
      </c>
      <c r="P1190" s="417">
        <v>8.1228323245310694</v>
      </c>
      <c r="Q1190" s="237">
        <v>70.275580153115285</v>
      </c>
      <c r="R1190" s="237">
        <v>0</v>
      </c>
      <c r="S1190" s="237">
        <v>16.535593363142777</v>
      </c>
      <c r="T1190" s="237">
        <v>1.5858988133991183</v>
      </c>
      <c r="U1190" s="237">
        <v>0.30256483078945345</v>
      </c>
      <c r="V1190" s="237">
        <v>2.4200986385668224</v>
      </c>
      <c r="W1190" s="237">
        <v>5.0751591805109939</v>
      </c>
      <c r="X1190" s="412">
        <v>3.805105020475553</v>
      </c>
      <c r="Y1190" s="270">
        <v>0.69079309498051</v>
      </c>
      <c r="Z1190" s="270">
        <v>69.233403390911931</v>
      </c>
      <c r="AA1190" s="270">
        <v>28088.905427428152</v>
      </c>
      <c r="AB1190" s="270">
        <v>301.51030402153083</v>
      </c>
      <c r="AC1190" s="270">
        <v>2.6990021580580419</v>
      </c>
      <c r="AD1190" s="270">
        <v>0.81049525355643059</v>
      </c>
      <c r="AE1190" s="270">
        <v>1.7428746027914936</v>
      </c>
      <c r="AF1190" s="270">
        <v>7.9374632024247396E-2</v>
      </c>
      <c r="AG1190" s="270">
        <v>18.844165904541356</v>
      </c>
      <c r="AH1190" s="270">
        <v>43.008026778624341</v>
      </c>
      <c r="AI1190" s="270">
        <v>5.3925170076147202</v>
      </c>
      <c r="AJ1190" s="270">
        <v>12.131939458876721</v>
      </c>
      <c r="AK1190" s="270">
        <v>649.54918445305725</v>
      </c>
      <c r="AL1190" s="270">
        <v>25.448533318947788</v>
      </c>
      <c r="AM1190" s="270">
        <v>2.7398423066524455</v>
      </c>
      <c r="AN1190" s="270">
        <v>118.0313008413406</v>
      </c>
      <c r="AO1190" s="270">
        <v>3.5191707763470035</v>
      </c>
      <c r="AP1190" s="270">
        <v>1310.9349167664309</v>
      </c>
      <c r="AQ1190" s="270">
        <v>0.96750543771520159</v>
      </c>
      <c r="AR1190" s="270">
        <v>1.4159602087952108</v>
      </c>
      <c r="AS1190" s="270">
        <v>0.15943355842326198</v>
      </c>
      <c r="AT1190" s="270">
        <v>0.75118019274417247</v>
      </c>
      <c r="AU1190" s="270">
        <v>3.2383267641128777</v>
      </c>
      <c r="AV1190" s="270">
        <v>0.12446501897556828</v>
      </c>
      <c r="AW1190" s="270">
        <v>0.29934500574841588</v>
      </c>
      <c r="AX1190" s="270">
        <v>3.9558316507830794E-2</v>
      </c>
      <c r="AY1190" s="270">
        <v>0.24451316171973272</v>
      </c>
      <c r="AZ1190" s="270">
        <v>3.6056351290969978E-2</v>
      </c>
      <c r="BA1190" s="270">
        <v>15.052190172999504</v>
      </c>
      <c r="BB1190" s="270">
        <v>31.170722871356869</v>
      </c>
      <c r="BC1190" s="270">
        <v>33.309272747910931</v>
      </c>
      <c r="BD1190" s="270">
        <v>52.56417547523241</v>
      </c>
      <c r="BE1190" s="270">
        <v>35.900764785996543</v>
      </c>
      <c r="BF1190" s="270">
        <v>159.54453885441595</v>
      </c>
      <c r="BG1190" s="26"/>
    </row>
    <row r="1191" spans="1:59" s="96" customFormat="1" ht="12.75" x14ac:dyDescent="0.2">
      <c r="A1191" s="13">
        <v>2.25</v>
      </c>
      <c r="B1191" s="279">
        <v>960</v>
      </c>
      <c r="C1191" s="408">
        <v>17.7626227967936</v>
      </c>
      <c r="D1191" s="408">
        <v>30.385287297093299</v>
      </c>
      <c r="E1191" s="408"/>
      <c r="F1191" s="408"/>
      <c r="G1191" s="408"/>
      <c r="H1191" s="408"/>
      <c r="I1191" s="408">
        <v>46.793122858147001</v>
      </c>
      <c r="J1191" s="408">
        <v>4.0049568419095198</v>
      </c>
      <c r="K1191" s="408"/>
      <c r="L1191" s="408"/>
      <c r="M1191" s="408"/>
      <c r="N1191" s="408"/>
      <c r="O1191" s="411">
        <v>1.0540102060565399</v>
      </c>
      <c r="P1191" s="417">
        <v>8.4308420044591692</v>
      </c>
      <c r="Q1191" s="237">
        <v>70.351902120645477</v>
      </c>
      <c r="R1191" s="237">
        <v>0</v>
      </c>
      <c r="S1191" s="237">
        <v>16.500092343681665</v>
      </c>
      <c r="T1191" s="237">
        <v>1.5421840288240047</v>
      </c>
      <c r="U1191" s="237">
        <v>0.29119127285076124</v>
      </c>
      <c r="V1191" s="237">
        <v>2.4182481515972807</v>
      </c>
      <c r="W1191" s="237">
        <v>4.9337068610912764</v>
      </c>
      <c r="X1191" s="412">
        <v>3.9626752213095502</v>
      </c>
      <c r="Y1191" s="270">
        <v>0.71681199824703168</v>
      </c>
      <c r="Z1191" s="270">
        <v>71.794481338634341</v>
      </c>
      <c r="AA1191" s="270">
        <v>29140.608365241726</v>
      </c>
      <c r="AB1191" s="270">
        <v>312.7750692971839</v>
      </c>
      <c r="AC1191" s="270">
        <v>2.7787548234594968</v>
      </c>
      <c r="AD1191" s="270">
        <v>0.83712076581464345</v>
      </c>
      <c r="AE1191" s="270">
        <v>1.7491085435532454</v>
      </c>
      <c r="AF1191" s="270">
        <v>7.9628481325281067E-2</v>
      </c>
      <c r="AG1191" s="270">
        <v>19.46850368831549</v>
      </c>
      <c r="AH1191" s="270">
        <v>44.19528099994556</v>
      </c>
      <c r="AI1191" s="270">
        <v>5.5096459934514668</v>
      </c>
      <c r="AJ1191" s="270">
        <v>12.534651539056059</v>
      </c>
      <c r="AK1191" s="270">
        <v>671.34691448246485</v>
      </c>
      <c r="AL1191" s="270">
        <v>25.936979715213656</v>
      </c>
      <c r="AM1191" s="270">
        <v>2.7523788239649587</v>
      </c>
      <c r="AN1191" s="270">
        <v>119.32544544905561</v>
      </c>
      <c r="AO1191" s="270">
        <v>3.5566503186777876</v>
      </c>
      <c r="AP1191" s="270">
        <v>1311.5241326188404</v>
      </c>
      <c r="AQ1191" s="270">
        <v>0.97119547073706669</v>
      </c>
      <c r="AR1191" s="270">
        <v>1.4159286462685174</v>
      </c>
      <c r="AS1191" s="270">
        <v>0.15929084126428797</v>
      </c>
      <c r="AT1191" s="270">
        <v>0.75015433647857266</v>
      </c>
      <c r="AU1191" s="270">
        <v>3.2333141344527556</v>
      </c>
      <c r="AV1191" s="270">
        <v>0.12426449998433325</v>
      </c>
      <c r="AW1191" s="270">
        <v>0.29882234267719249</v>
      </c>
      <c r="AX1191" s="270">
        <v>3.9486447733389031E-2</v>
      </c>
      <c r="AY1191" s="270">
        <v>0.24406081327363194</v>
      </c>
      <c r="AZ1191" s="270">
        <v>3.5989205207689563E-2</v>
      </c>
      <c r="BA1191" s="270">
        <v>15.024947570148603</v>
      </c>
      <c r="BB1191" s="270">
        <v>31.15422360973983</v>
      </c>
      <c r="BC1191" s="270">
        <v>33.096652723280378</v>
      </c>
      <c r="BD1191" s="270">
        <v>52.67695194297881</v>
      </c>
      <c r="BE1191" s="270">
        <v>35.777720693860488</v>
      </c>
      <c r="BF1191" s="270">
        <v>159.49125867323528</v>
      </c>
      <c r="BG1191" s="26"/>
    </row>
    <row r="1192" spans="1:59" s="96" customFormat="1" ht="12.75" x14ac:dyDescent="0.2">
      <c r="A1192" s="13">
        <v>2.2999999999999998</v>
      </c>
      <c r="B1192" s="279">
        <v>960</v>
      </c>
      <c r="C1192" s="408">
        <v>17.049781181208399</v>
      </c>
      <c r="D1192" s="408">
        <v>30.7443484134069</v>
      </c>
      <c r="E1192" s="408"/>
      <c r="F1192" s="408"/>
      <c r="G1192" s="408"/>
      <c r="H1192" s="408"/>
      <c r="I1192" s="408">
        <v>46.933497880755397</v>
      </c>
      <c r="J1192" s="408">
        <v>4.2183623089565101</v>
      </c>
      <c r="K1192" s="408"/>
      <c r="L1192" s="408"/>
      <c r="M1192" s="408"/>
      <c r="N1192" s="408"/>
      <c r="O1192" s="411">
        <v>1.05401021567278</v>
      </c>
      <c r="P1192" s="417">
        <v>8.7833304455002992</v>
      </c>
      <c r="Q1192" s="237">
        <v>70.472579339806572</v>
      </c>
      <c r="R1192" s="237">
        <v>0</v>
      </c>
      <c r="S1192" s="237">
        <v>16.474198084199411</v>
      </c>
      <c r="T1192" s="237">
        <v>1.4467774410703411</v>
      </c>
      <c r="U1192" s="237">
        <v>0.26992252675505873</v>
      </c>
      <c r="V1192" s="237">
        <v>2.3919330762161111</v>
      </c>
      <c r="W1192" s="237">
        <v>4.8002841096869346</v>
      </c>
      <c r="X1192" s="412">
        <v>4.1443054222655604</v>
      </c>
      <c r="Y1192" s="270">
        <v>0.74657552489334522</v>
      </c>
      <c r="Z1192" s="270">
        <v>74.720851843188598</v>
      </c>
      <c r="AA1192" s="270">
        <v>30343.123602580959</v>
      </c>
      <c r="AB1192" s="270">
        <v>325.65451357767881</v>
      </c>
      <c r="AC1192" s="270">
        <v>2.8688135264726391</v>
      </c>
      <c r="AD1192" s="270">
        <v>0.86728449606684055</v>
      </c>
      <c r="AE1192" s="270">
        <v>1.7557470835876419</v>
      </c>
      <c r="AF1192" s="270">
        <v>7.9898408407612365E-2</v>
      </c>
      <c r="AG1192" s="270">
        <v>20.176000519429873</v>
      </c>
      <c r="AH1192" s="270">
        <v>45.524401836591885</v>
      </c>
      <c r="AI1192" s="270">
        <v>5.6391294310639086</v>
      </c>
      <c r="AJ1192" s="270">
        <v>12.990886271509932</v>
      </c>
      <c r="AK1192" s="270">
        <v>696.08206987301344</v>
      </c>
      <c r="AL1192" s="270">
        <v>26.472546983901257</v>
      </c>
      <c r="AM1192" s="270">
        <v>2.7648863606616914</v>
      </c>
      <c r="AN1192" s="270">
        <v>120.70202437333538</v>
      </c>
      <c r="AO1192" s="270">
        <v>3.5968118022689111</v>
      </c>
      <c r="AP1192" s="270">
        <v>1311.999393117929</v>
      </c>
      <c r="AQ1192" s="270">
        <v>0.97483678053739597</v>
      </c>
      <c r="AR1192" s="270">
        <v>1.4152784839395223</v>
      </c>
      <c r="AS1192" s="270">
        <v>0.15906610550548084</v>
      </c>
      <c r="AT1192" s="270">
        <v>0.74870954869765105</v>
      </c>
      <c r="AU1192" s="270">
        <v>3.2264384139260751</v>
      </c>
      <c r="AV1192" s="270">
        <v>0.12399159688058618</v>
      </c>
      <c r="AW1192" s="270">
        <v>0.29812136215123486</v>
      </c>
      <c r="AX1192" s="270">
        <v>3.9390690431509209E-2</v>
      </c>
      <c r="AY1192" s="270">
        <v>0.24345971384426665</v>
      </c>
      <c r="AZ1192" s="270">
        <v>3.5900036609987453E-2</v>
      </c>
      <c r="BA1192" s="270">
        <v>14.988571982012617</v>
      </c>
      <c r="BB1192" s="270">
        <v>31.134442034155562</v>
      </c>
      <c r="BC1192" s="270">
        <v>32.890853258347413</v>
      </c>
      <c r="BD1192" s="270">
        <v>52.797295386849761</v>
      </c>
      <c r="BE1192" s="270">
        <v>35.648414239894542</v>
      </c>
      <c r="BF1192" s="270">
        <v>159.38782086040189</v>
      </c>
      <c r="BG1192" s="26"/>
    </row>
    <row r="1193" spans="1:59" s="96" customFormat="1" ht="12.75" x14ac:dyDescent="0.2">
      <c r="A1193" s="13">
        <v>2.35</v>
      </c>
      <c r="B1193" s="279">
        <v>960</v>
      </c>
      <c r="C1193" s="408">
        <v>16.4899658005485</v>
      </c>
      <c r="D1193" s="408">
        <v>31.037009746942701</v>
      </c>
      <c r="E1193" s="408"/>
      <c r="F1193" s="408"/>
      <c r="G1193" s="408"/>
      <c r="H1193" s="408"/>
      <c r="I1193" s="408">
        <v>47.030671594702099</v>
      </c>
      <c r="J1193" s="408">
        <v>4.3883426485812498</v>
      </c>
      <c r="K1193" s="408"/>
      <c r="L1193" s="408"/>
      <c r="M1193" s="408"/>
      <c r="N1193" s="408"/>
      <c r="O1193" s="411">
        <v>1.0540102092255099</v>
      </c>
      <c r="P1193" s="417">
        <v>9.0815136482184293</v>
      </c>
      <c r="Q1193" s="237">
        <v>70.53675373189246</v>
      </c>
      <c r="R1193" s="237">
        <v>0</v>
      </c>
      <c r="S1193" s="237">
        <v>16.41220319793084</v>
      </c>
      <c r="T1193" s="237">
        <v>1.4415890438898709</v>
      </c>
      <c r="U1193" s="237">
        <v>0.26627905237211108</v>
      </c>
      <c r="V1193" s="237">
        <v>2.3913983839433626</v>
      </c>
      <c r="W1193" s="237">
        <v>4.6527231603225214</v>
      </c>
      <c r="X1193" s="412">
        <v>4.299053429648823</v>
      </c>
      <c r="Y1193" s="270">
        <v>0.77173960959025001</v>
      </c>
      <c r="Z1193" s="270">
        <v>77.191338081476118</v>
      </c>
      <c r="AA1193" s="270">
        <v>31359.352797317628</v>
      </c>
      <c r="AB1193" s="270">
        <v>336.53636969910013</v>
      </c>
      <c r="AC1193" s="270">
        <v>2.9435914840793656</v>
      </c>
      <c r="AD1193" s="270">
        <v>0.89253988360863434</v>
      </c>
      <c r="AE1193" s="270">
        <v>1.76100023716495</v>
      </c>
      <c r="AF1193" s="270">
        <v>8.0111971176263966E-2</v>
      </c>
      <c r="AG1193" s="270">
        <v>20.768800245659808</v>
      </c>
      <c r="AH1193" s="270">
        <v>46.626474589172453</v>
      </c>
      <c r="AI1193" s="270">
        <v>5.7453159034842383</v>
      </c>
      <c r="AJ1193" s="270">
        <v>13.373279666880213</v>
      </c>
      <c r="AK1193" s="270">
        <v>716.8195145514137</v>
      </c>
      <c r="AL1193" s="270">
        <v>26.910379740297195</v>
      </c>
      <c r="AM1193" s="270">
        <v>2.7752696269638761</v>
      </c>
      <c r="AN1193" s="270">
        <v>121.81915999160826</v>
      </c>
      <c r="AO1193" s="270">
        <v>3.6292374371002696</v>
      </c>
      <c r="AP1193" s="270">
        <v>1312.4531149966842</v>
      </c>
      <c r="AQ1193" s="270">
        <v>0.97787755188278791</v>
      </c>
      <c r="AR1193" s="270">
        <v>1.4150913673934675</v>
      </c>
      <c r="AS1193" s="270">
        <v>0.15892851791172694</v>
      </c>
      <c r="AT1193" s="270">
        <v>0.74776625107329431</v>
      </c>
      <c r="AU1193" s="270">
        <v>3.2218792718641356</v>
      </c>
      <c r="AV1193" s="270">
        <v>0.12380980673998092</v>
      </c>
      <c r="AW1193" s="270">
        <v>0.29765036422926938</v>
      </c>
      <c r="AX1193" s="270">
        <v>3.9326099216995571E-2</v>
      </c>
      <c r="AY1193" s="270">
        <v>0.24305360589032887</v>
      </c>
      <c r="AZ1193" s="270">
        <v>3.5839768522309898E-2</v>
      </c>
      <c r="BA1193" s="270">
        <v>14.964063606388413</v>
      </c>
      <c r="BB1193" s="270">
        <v>31.120978260229556</v>
      </c>
      <c r="BC1193" s="270">
        <v>32.724930120640749</v>
      </c>
      <c r="BD1193" s="270">
        <v>52.893570843568526</v>
      </c>
      <c r="BE1193" s="270">
        <v>35.548739009906456</v>
      </c>
      <c r="BF1193" s="270">
        <v>159.33300666981279</v>
      </c>
      <c r="BG1193" s="26"/>
    </row>
    <row r="1194" spans="1:59" s="96" customFormat="1" ht="12.75" x14ac:dyDescent="0.2">
      <c r="A1194" s="13">
        <v>2.4000000000000097</v>
      </c>
      <c r="B1194" s="279">
        <v>960</v>
      </c>
      <c r="C1194" s="408">
        <v>15.9301500237836</v>
      </c>
      <c r="D1194" s="408">
        <v>31.329671508067701</v>
      </c>
      <c r="E1194" s="408"/>
      <c r="F1194" s="408"/>
      <c r="G1194" s="408"/>
      <c r="H1194" s="408"/>
      <c r="I1194" s="408">
        <v>47.1278451995721</v>
      </c>
      <c r="J1194" s="408">
        <v>4.5583230508357904</v>
      </c>
      <c r="K1194" s="408"/>
      <c r="L1194" s="408"/>
      <c r="M1194" s="408"/>
      <c r="N1194" s="408"/>
      <c r="O1194" s="411">
        <v>1.0540102177408099</v>
      </c>
      <c r="P1194" s="417">
        <v>9.4006561308802006</v>
      </c>
      <c r="Q1194" s="237">
        <v>70.605903253243682</v>
      </c>
      <c r="R1194" s="237">
        <v>0</v>
      </c>
      <c r="S1194" s="237">
        <v>16.345400871344932</v>
      </c>
      <c r="T1194" s="237">
        <v>1.4359981993333828</v>
      </c>
      <c r="U1194" s="237">
        <v>0.26235293315626218</v>
      </c>
      <c r="V1194" s="237">
        <v>2.3908226895753169</v>
      </c>
      <c r="W1194" s="237">
        <v>4.4937157420455422</v>
      </c>
      <c r="X1194" s="412">
        <v>4.4658063113008586</v>
      </c>
      <c r="Y1194" s="270">
        <v>0.79865924797209609</v>
      </c>
      <c r="Z1194" s="270">
        <v>79.83077492885748</v>
      </c>
      <c r="AA1194" s="270">
        <v>32446.011094175028</v>
      </c>
      <c r="AB1194" s="270">
        <v>348.17061727360351</v>
      </c>
      <c r="AC1194" s="270">
        <v>3.0223721234747387</v>
      </c>
      <c r="AD1194" s="270">
        <v>0.91931028455064179</v>
      </c>
      <c r="AE1194" s="270">
        <v>1.7662849008775183</v>
      </c>
      <c r="AF1194" s="270">
        <v>8.0326677811769151E-2</v>
      </c>
      <c r="AG1194" s="270">
        <v>21.397489507196582</v>
      </c>
      <c r="AH1194" s="270">
        <v>47.783230788681166</v>
      </c>
      <c r="AI1194" s="270">
        <v>5.8555782492994908</v>
      </c>
      <c r="AJ1194" s="270">
        <v>13.778867995575641</v>
      </c>
      <c r="AK1194" s="270">
        <v>738.83052225918766</v>
      </c>
      <c r="AL1194" s="270">
        <v>27.36293913632602</v>
      </c>
      <c r="AM1194" s="270">
        <v>2.7857311873565322</v>
      </c>
      <c r="AN1194" s="270">
        <v>122.95716847425105</v>
      </c>
      <c r="AO1194" s="270">
        <v>3.6622530495348387</v>
      </c>
      <c r="AP1194" s="270">
        <v>1312.9071394944506</v>
      </c>
      <c r="AQ1194" s="270">
        <v>0.98093735664707116</v>
      </c>
      <c r="AR1194" s="270">
        <v>1.4149043044077094</v>
      </c>
      <c r="AS1194" s="270">
        <v>0.1587911685413414</v>
      </c>
      <c r="AT1194" s="270">
        <v>0.74682532919998423</v>
      </c>
      <c r="AU1194" s="270">
        <v>3.2173330039891055</v>
      </c>
      <c r="AV1194" s="270">
        <v>0.12362854917625915</v>
      </c>
      <c r="AW1194" s="270">
        <v>0.2971808529066674</v>
      </c>
      <c r="AX1194" s="270">
        <v>3.9261719575926987E-2</v>
      </c>
      <c r="AY1194" s="270">
        <v>0.24264885108406486</v>
      </c>
      <c r="AZ1194" s="270">
        <v>3.5779702532979608E-2</v>
      </c>
      <c r="BA1194" s="270">
        <v>14.939635284578369</v>
      </c>
      <c r="BB1194" s="270">
        <v>31.107526122124721</v>
      </c>
      <c r="BC1194" s="270">
        <v>32.560672377668268</v>
      </c>
      <c r="BD1194" s="270">
        <v>52.990198102149733</v>
      </c>
      <c r="BE1194" s="270">
        <v>35.449619537434849</v>
      </c>
      <c r="BF1194" s="270">
        <v>159.27823043087301</v>
      </c>
      <c r="BG1194" s="26"/>
    </row>
    <row r="1195" spans="1:59" s="96" customFormat="1" ht="12.75" x14ac:dyDescent="0.2">
      <c r="A1195" s="13">
        <v>2.4500000000000099</v>
      </c>
      <c r="B1195" s="279">
        <v>960</v>
      </c>
      <c r="C1195" s="408">
        <v>15.3703340837748</v>
      </c>
      <c r="D1195" s="408">
        <v>31.622333016681299</v>
      </c>
      <c r="E1195" s="408"/>
      <c r="F1195" s="408"/>
      <c r="G1195" s="408"/>
      <c r="H1195" s="408"/>
      <c r="I1195" s="408">
        <v>47.225019272116498</v>
      </c>
      <c r="J1195" s="408">
        <v>4.7283034111357596</v>
      </c>
      <c r="K1195" s="408"/>
      <c r="L1195" s="408"/>
      <c r="M1195" s="408"/>
      <c r="N1195" s="408"/>
      <c r="O1195" s="411">
        <v>1.0540102162915801</v>
      </c>
      <c r="P1195" s="417">
        <v>9.7430446605439904</v>
      </c>
      <c r="Q1195" s="237">
        <v>70.680636508032961</v>
      </c>
      <c r="R1195" s="237">
        <v>0</v>
      </c>
      <c r="S1195" s="237">
        <v>16.273205629258083</v>
      </c>
      <c r="T1195" s="237">
        <v>1.4299562329924587</v>
      </c>
      <c r="U1195" s="237">
        <v>0.2581099531028877</v>
      </c>
      <c r="V1195" s="237">
        <v>2.3902001778115975</v>
      </c>
      <c r="W1195" s="237">
        <v>4.3218746577418328</v>
      </c>
      <c r="X1195" s="412">
        <v>4.646016841060181</v>
      </c>
      <c r="Y1195" s="270">
        <v>0.82752477992609075</v>
      </c>
      <c r="Z1195" s="270">
        <v>82.657105985016656</v>
      </c>
      <c r="AA1195" s="270">
        <v>33610.682374336575</v>
      </c>
      <c r="AB1195" s="270">
        <v>360.6380778453497</v>
      </c>
      <c r="AC1195" s="270">
        <v>3.1054856371712387</v>
      </c>
      <c r="AD1195" s="270">
        <v>0.94773622575462413</v>
      </c>
      <c r="AE1195" s="270">
        <v>1.7716013945899287</v>
      </c>
      <c r="AF1195" s="270">
        <v>8.0542539141617214E-2</v>
      </c>
      <c r="AG1195" s="270">
        <v>22.065429016688235</v>
      </c>
      <c r="AH1195" s="270">
        <v>48.998843405764887</v>
      </c>
      <c r="AI1195" s="270">
        <v>5.9701556787643941</v>
      </c>
      <c r="AJ1195" s="270">
        <v>14.209827486259902</v>
      </c>
      <c r="AK1195" s="270">
        <v>762.23612126771923</v>
      </c>
      <c r="AL1195" s="270">
        <v>27.830980617372919</v>
      </c>
      <c r="AM1195" s="270">
        <v>2.7962719037895485</v>
      </c>
      <c r="AN1195" s="270">
        <v>124.11663950202629</v>
      </c>
      <c r="AO1195" s="270">
        <v>3.6958748770788832</v>
      </c>
      <c r="AP1195" s="270">
        <v>1313.3614840432172</v>
      </c>
      <c r="AQ1195" s="270">
        <v>0.98401636524981773</v>
      </c>
      <c r="AR1195" s="270">
        <v>1.4147172799098293</v>
      </c>
      <c r="AS1195" s="270">
        <v>0.15865405503330621</v>
      </c>
      <c r="AT1195" s="270">
        <v>0.74588676573295554</v>
      </c>
      <c r="AU1195" s="270">
        <v>3.2127995193536343</v>
      </c>
      <c r="AV1195" s="270">
        <v>0.1234478204445941</v>
      </c>
      <c r="AW1195" s="270">
        <v>0.29671281773755398</v>
      </c>
      <c r="AX1195" s="270">
        <v>3.9197550015695498E-2</v>
      </c>
      <c r="AY1195" s="270">
        <v>0.24224543985065825</v>
      </c>
      <c r="AZ1195" s="270">
        <v>3.5719837209580503E-2</v>
      </c>
      <c r="BA1195" s="270">
        <v>14.915286450835262</v>
      </c>
      <c r="BB1195" s="270">
        <v>31.094085529358868</v>
      </c>
      <c r="BC1195" s="270">
        <v>32.398055469987355</v>
      </c>
      <c r="BD1195" s="270">
        <v>53.087179018576869</v>
      </c>
      <c r="BE1195" s="270">
        <v>35.351051193654115</v>
      </c>
      <c r="BF1195" s="270">
        <v>159.22349092554271</v>
      </c>
      <c r="BG1195" s="26"/>
    </row>
    <row r="1196" spans="1:59" s="96" customFormat="1" ht="12.75" x14ac:dyDescent="0.2">
      <c r="A1196" s="13">
        <v>2.5</v>
      </c>
      <c r="B1196" s="279">
        <v>960</v>
      </c>
      <c r="C1196" s="408">
        <v>14.7556317286106</v>
      </c>
      <c r="D1196" s="408">
        <v>31.943014583354501</v>
      </c>
      <c r="E1196" s="408"/>
      <c r="F1196" s="408"/>
      <c r="G1196" s="408"/>
      <c r="H1196" s="408"/>
      <c r="I1196" s="408">
        <v>47.3354962711106</v>
      </c>
      <c r="J1196" s="408">
        <v>4.9118471923335898</v>
      </c>
      <c r="K1196" s="408"/>
      <c r="L1196" s="408"/>
      <c r="M1196" s="408"/>
      <c r="N1196" s="408"/>
      <c r="O1196" s="411">
        <v>1.0540102245908001</v>
      </c>
      <c r="P1196" s="417">
        <v>10.1489287634347</v>
      </c>
      <c r="Q1196" s="237">
        <v>70.795253676737786</v>
      </c>
      <c r="R1196" s="237">
        <v>0</v>
      </c>
      <c r="S1196" s="237">
        <v>16.208285131838572</v>
      </c>
      <c r="T1196" s="237">
        <v>1.3790085911318675</v>
      </c>
      <c r="U1196" s="237">
        <v>0.24525002478892824</v>
      </c>
      <c r="V1196" s="237">
        <v>2.37831538427975</v>
      </c>
      <c r="W1196" s="237">
        <v>4.132460739434304</v>
      </c>
      <c r="X1196" s="412">
        <v>4.861426451788784</v>
      </c>
      <c r="Y1196" s="270">
        <v>0.86172323050345123</v>
      </c>
      <c r="Z1196" s="270">
        <v>86.000408888248785</v>
      </c>
      <c r="AA1196" s="270">
        <v>34989.800681941277</v>
      </c>
      <c r="AB1196" s="270">
        <v>375.39853718326606</v>
      </c>
      <c r="AC1196" s="270">
        <v>3.202184391852442</v>
      </c>
      <c r="AD1196" s="270">
        <v>0.98104125221008032</v>
      </c>
      <c r="AE1196" s="270">
        <v>1.7774746918865731</v>
      </c>
      <c r="AF1196" s="270">
        <v>8.0780790569940378E-2</v>
      </c>
      <c r="AG1196" s="270">
        <v>22.848477407784486</v>
      </c>
      <c r="AH1196" s="270">
        <v>50.406283559135119</v>
      </c>
      <c r="AI1196" s="270">
        <v>6.1011285199903265</v>
      </c>
      <c r="AJ1196" s="270">
        <v>14.715104666024994</v>
      </c>
      <c r="AK1196" s="270">
        <v>789.70384167057045</v>
      </c>
      <c r="AL1196" s="270">
        <v>28.362961581871279</v>
      </c>
      <c r="AM1196" s="270">
        <v>2.8077768007417765</v>
      </c>
      <c r="AN1196" s="270">
        <v>125.41031125647174</v>
      </c>
      <c r="AO1196" s="270">
        <v>3.7333987841886782</v>
      </c>
      <c r="AP1196" s="270">
        <v>1313.834364713802</v>
      </c>
      <c r="AQ1196" s="270">
        <v>0.98736363352871004</v>
      </c>
      <c r="AR1196" s="270">
        <v>1.4144130960632006</v>
      </c>
      <c r="AS1196" s="270">
        <v>0.15849223567236126</v>
      </c>
      <c r="AT1196" s="270">
        <v>0.74480337218733361</v>
      </c>
      <c r="AU1196" s="270">
        <v>3.2075946522944827</v>
      </c>
      <c r="AV1196" s="270">
        <v>0.12324066302370695</v>
      </c>
      <c r="AW1196" s="270">
        <v>0.29617800128651722</v>
      </c>
      <c r="AX1196" s="270">
        <v>3.9124330156382413E-2</v>
      </c>
      <c r="AY1196" s="270">
        <v>0.24178541977986306</v>
      </c>
      <c r="AZ1196" s="270">
        <v>3.5651584939096335E-2</v>
      </c>
      <c r="BA1196" s="270">
        <v>14.887496341408911</v>
      </c>
      <c r="BB1196" s="270">
        <v>31.078040587941953</v>
      </c>
      <c r="BC1196" s="270">
        <v>32.221292271648451</v>
      </c>
      <c r="BD1196" s="270">
        <v>53.19231635616417</v>
      </c>
      <c r="BE1196" s="270">
        <v>35.242105044991398</v>
      </c>
      <c r="BF1196" s="270">
        <v>159.15402889965156</v>
      </c>
      <c r="BG1196" s="26"/>
    </row>
    <row r="1197" spans="1:59" s="96" customFormat="1" ht="12.75" x14ac:dyDescent="0.2">
      <c r="A1197" s="13">
        <v>0.5</v>
      </c>
      <c r="B1197" s="279">
        <v>970</v>
      </c>
      <c r="C1197" s="408">
        <v>43.945834853796697</v>
      </c>
      <c r="D1197" s="408">
        <v>25.602113058266301</v>
      </c>
      <c r="E1197" s="408">
        <v>9.3600417803407296</v>
      </c>
      <c r="F1197" s="408">
        <v>18.850238847310798</v>
      </c>
      <c r="G1197" s="408"/>
      <c r="H1197" s="408"/>
      <c r="I1197" s="408"/>
      <c r="J1197" s="408"/>
      <c r="K1197" s="408"/>
      <c r="L1197" s="408">
        <v>2.2417714602854999</v>
      </c>
      <c r="M1197" s="408"/>
      <c r="N1197" s="408"/>
      <c r="O1197" s="411"/>
      <c r="P1197" s="417">
        <v>3.4076916781784998</v>
      </c>
      <c r="Q1197" s="237">
        <v>56.821937154882264</v>
      </c>
      <c r="R1197" s="237">
        <v>0</v>
      </c>
      <c r="S1197" s="237">
        <v>15.047577537251172</v>
      </c>
      <c r="T1197" s="237">
        <v>14.609351380718817</v>
      </c>
      <c r="U1197" s="237">
        <v>3.8423387021352666</v>
      </c>
      <c r="V1197" s="237">
        <v>4.411379891004481</v>
      </c>
      <c r="W1197" s="237">
        <v>3.7735758405320259</v>
      </c>
      <c r="X1197" s="412">
        <v>1.4938394934759751</v>
      </c>
      <c r="Y1197" s="270">
        <v>0.27736643890880164</v>
      </c>
      <c r="Z1197" s="270">
        <v>28.273384547672816</v>
      </c>
      <c r="AA1197" s="270">
        <v>10605.779383079174</v>
      </c>
      <c r="AB1197" s="270">
        <v>88.182364322722179</v>
      </c>
      <c r="AC1197" s="270">
        <v>1.198367037262605</v>
      </c>
      <c r="AD1197" s="270">
        <v>0.35357049215774816</v>
      </c>
      <c r="AE1197" s="270">
        <v>5.8792582650796712</v>
      </c>
      <c r="AF1197" s="270">
        <v>0.30816405094890492</v>
      </c>
      <c r="AG1197" s="270">
        <v>7.5416666228291991</v>
      </c>
      <c r="AH1197" s="270">
        <v>19.853491341737392</v>
      </c>
      <c r="AI1197" s="270">
        <v>2.9483963177788532</v>
      </c>
      <c r="AJ1197" s="270">
        <v>4.2030105871430052</v>
      </c>
      <c r="AK1197" s="270">
        <v>77.390284838507824</v>
      </c>
      <c r="AL1197" s="270">
        <v>15.671999679818777</v>
      </c>
      <c r="AM1197" s="270">
        <v>4.6242543922123467</v>
      </c>
      <c r="AN1197" s="270">
        <v>114.68175579607473</v>
      </c>
      <c r="AO1197" s="270">
        <v>3.1585508788229149</v>
      </c>
      <c r="AP1197" s="270">
        <v>6974.7259427532008</v>
      </c>
      <c r="AQ1197" s="270">
        <v>0.97330737211724305</v>
      </c>
      <c r="AR1197" s="270">
        <v>6.2136152769121624</v>
      </c>
      <c r="AS1197" s="270">
        <v>1.050994983574808</v>
      </c>
      <c r="AT1197" s="270">
        <v>6.956365044385298</v>
      </c>
      <c r="AU1197" s="270">
        <v>35.957639145851289</v>
      </c>
      <c r="AV1197" s="270">
        <v>1.4877866432834197</v>
      </c>
      <c r="AW1197" s="270">
        <v>4.319974034983038</v>
      </c>
      <c r="AX1197" s="270">
        <v>0.64812437967599146</v>
      </c>
      <c r="AY1197" s="270">
        <v>4.3192775533103118</v>
      </c>
      <c r="AZ1197" s="270">
        <v>0.6633400273480462</v>
      </c>
      <c r="BA1197" s="270">
        <v>112.06485249778984</v>
      </c>
      <c r="BB1197" s="270">
        <v>19.845646414941189</v>
      </c>
      <c r="BC1197" s="270">
        <v>26.948868155141508</v>
      </c>
      <c r="BD1197" s="270">
        <v>54.87552070597026</v>
      </c>
      <c r="BE1197" s="270">
        <v>49.778793062025542</v>
      </c>
      <c r="BF1197" s="270">
        <v>355.41224697077928</v>
      </c>
      <c r="BG1197" s="26"/>
    </row>
    <row r="1198" spans="1:59" s="96" customFormat="1" ht="12.75" x14ac:dyDescent="0.2">
      <c r="A1198" s="13">
        <v>0.55000000000000004</v>
      </c>
      <c r="B1198" s="279">
        <v>970</v>
      </c>
      <c r="C1198" s="408">
        <v>43.058993502809997</v>
      </c>
      <c r="D1198" s="408">
        <v>25.865282712433999</v>
      </c>
      <c r="E1198" s="408">
        <v>9.8473365277445097</v>
      </c>
      <c r="F1198" s="408">
        <v>18.9947460755306</v>
      </c>
      <c r="G1198" s="408"/>
      <c r="H1198" s="408"/>
      <c r="I1198" s="408"/>
      <c r="J1198" s="408"/>
      <c r="K1198" s="408"/>
      <c r="L1198" s="408">
        <v>2.23364118148096</v>
      </c>
      <c r="M1198" s="408"/>
      <c r="N1198" s="408"/>
      <c r="O1198" s="411"/>
      <c r="P1198" s="417">
        <v>3.4778761154020299</v>
      </c>
      <c r="Q1198" s="237">
        <v>56.915610117754234</v>
      </c>
      <c r="R1198" s="237">
        <v>0</v>
      </c>
      <c r="S1198" s="237">
        <v>15.181814231189655</v>
      </c>
      <c r="T1198" s="237">
        <v>14.458559700138359</v>
      </c>
      <c r="U1198" s="237">
        <v>3.7222912118091194</v>
      </c>
      <c r="V1198" s="237">
        <v>4.4045557477333466</v>
      </c>
      <c r="W1198" s="237">
        <v>3.79244995603423</v>
      </c>
      <c r="X1198" s="412">
        <v>1.5247190353410449</v>
      </c>
      <c r="Y1198" s="270">
        <v>0.28257660060088496</v>
      </c>
      <c r="Z1198" s="270">
        <v>28.806977905592728</v>
      </c>
      <c r="AA1198" s="270">
        <v>10786.629393738749</v>
      </c>
      <c r="AB1198" s="270">
        <v>89.183872648072736</v>
      </c>
      <c r="AC1198" s="270">
        <v>1.2175060176597192</v>
      </c>
      <c r="AD1198" s="270">
        <v>0.35979970644408449</v>
      </c>
      <c r="AE1198" s="270">
        <v>5.9729722963024647</v>
      </c>
      <c r="AF1198" s="270">
        <v>0.31309101599688854</v>
      </c>
      <c r="AG1198" s="270">
        <v>7.6649849489042063</v>
      </c>
      <c r="AH1198" s="270">
        <v>20.173151868869716</v>
      </c>
      <c r="AI1198" s="270">
        <v>2.9942382574867654</v>
      </c>
      <c r="AJ1198" s="270">
        <v>4.2564615891196862</v>
      </c>
      <c r="AK1198" s="270">
        <v>77.342473798144027</v>
      </c>
      <c r="AL1198" s="270">
        <v>15.919215982921328</v>
      </c>
      <c r="AM1198" s="270">
        <v>4.6906332674594662</v>
      </c>
      <c r="AN1198" s="270">
        <v>116.5054684169211</v>
      </c>
      <c r="AO1198" s="270">
        <v>3.1981760158326402</v>
      </c>
      <c r="AP1198" s="270">
        <v>7022.127784979949</v>
      </c>
      <c r="AQ1198" s="270">
        <v>0.97479187077733631</v>
      </c>
      <c r="AR1198" s="270">
        <v>6.2929342747886441</v>
      </c>
      <c r="AS1198" s="270">
        <v>1.0636138752880044</v>
      </c>
      <c r="AT1198" s="270">
        <v>7.0353950071323537</v>
      </c>
      <c r="AU1198" s="270">
        <v>36.353980257034245</v>
      </c>
      <c r="AV1198" s="270">
        <v>1.5039811643641525</v>
      </c>
      <c r="AW1198" s="270">
        <v>4.3656465930011494</v>
      </c>
      <c r="AX1198" s="270">
        <v>0.65486113580458327</v>
      </c>
      <c r="AY1198" s="270">
        <v>4.36373519247788</v>
      </c>
      <c r="AZ1198" s="270">
        <v>0.67014190079865543</v>
      </c>
      <c r="BA1198" s="270">
        <v>109.64714544248345</v>
      </c>
      <c r="BB1198" s="270">
        <v>19.248994837465119</v>
      </c>
      <c r="BC1198" s="270">
        <v>26.570653614650851</v>
      </c>
      <c r="BD1198" s="270">
        <v>55.166293017546941</v>
      </c>
      <c r="BE1198" s="270">
        <v>48.8528398139918</v>
      </c>
      <c r="BF1198" s="270">
        <v>356.6084015734038</v>
      </c>
      <c r="BG1198" s="26"/>
    </row>
    <row r="1199" spans="1:59" s="96" customFormat="1" ht="12.75" x14ac:dyDescent="0.2">
      <c r="A1199" s="13">
        <v>0.60000000000000198</v>
      </c>
      <c r="B1199" s="279">
        <v>970</v>
      </c>
      <c r="C1199" s="408">
        <v>42.325891826922202</v>
      </c>
      <c r="D1199" s="408">
        <v>26.1249334209657</v>
      </c>
      <c r="E1199" s="408">
        <v>10.2803429577435</v>
      </c>
      <c r="F1199" s="408">
        <v>19.0469109654336</v>
      </c>
      <c r="G1199" s="408"/>
      <c r="H1199" s="408"/>
      <c r="I1199" s="408"/>
      <c r="J1199" s="408"/>
      <c r="K1199" s="408"/>
      <c r="L1199" s="408">
        <v>2.2219208289351502</v>
      </c>
      <c r="M1199" s="408"/>
      <c r="N1199" s="408"/>
      <c r="O1199" s="411"/>
      <c r="P1199" s="417">
        <v>3.5381145022160898</v>
      </c>
      <c r="Q1199" s="237">
        <v>57.00331459414658</v>
      </c>
      <c r="R1199" s="237">
        <v>0</v>
      </c>
      <c r="S1199" s="237">
        <v>15.314371935609724</v>
      </c>
      <c r="T1199" s="237">
        <v>14.309384615262383</v>
      </c>
      <c r="U1199" s="237">
        <v>3.6108753133454989</v>
      </c>
      <c r="V1199" s="237">
        <v>4.4041051312890325</v>
      </c>
      <c r="W1199" s="237">
        <v>3.8082000919703827</v>
      </c>
      <c r="X1199" s="412">
        <v>1.5497483183763854</v>
      </c>
      <c r="Y1199" s="270">
        <v>0.28706231208578353</v>
      </c>
      <c r="Z1199" s="270">
        <v>29.265401120831832</v>
      </c>
      <c r="AA1199" s="270">
        <v>10944.409968664682</v>
      </c>
      <c r="AB1199" s="270">
        <v>90.125524174354737</v>
      </c>
      <c r="AC1199" s="270">
        <v>1.2337576195955147</v>
      </c>
      <c r="AD1199" s="270">
        <v>0.36513736278252906</v>
      </c>
      <c r="AE1199" s="270">
        <v>6.0561538476374599</v>
      </c>
      <c r="AF1199" s="270">
        <v>0.31735903888763356</v>
      </c>
      <c r="AG1199" s="270">
        <v>7.7735886988926088</v>
      </c>
      <c r="AH1199" s="270">
        <v>20.453542407115368</v>
      </c>
      <c r="AI1199" s="270">
        <v>3.0341905676304197</v>
      </c>
      <c r="AJ1199" s="270">
        <v>4.305351443344021</v>
      </c>
      <c r="AK1199" s="270">
        <v>77.50485475727892</v>
      </c>
      <c r="AL1199" s="270">
        <v>16.134160561661545</v>
      </c>
      <c r="AM1199" s="270">
        <v>4.747387977812668</v>
      </c>
      <c r="AN1199" s="270">
        <v>118.08112211991008</v>
      </c>
      <c r="AO1199" s="270">
        <v>3.2317163910852931</v>
      </c>
      <c r="AP1199" s="270">
        <v>7064.3963124962293</v>
      </c>
      <c r="AQ1199" s="270">
        <v>0.97711224196535917</v>
      </c>
      <c r="AR1199" s="270">
        <v>6.3594483973454912</v>
      </c>
      <c r="AS1199" s="270">
        <v>1.0740849568369504</v>
      </c>
      <c r="AT1199" s="270">
        <v>7.1003220051066638</v>
      </c>
      <c r="AU1199" s="270">
        <v>36.677775967408465</v>
      </c>
      <c r="AV1199" s="270">
        <v>1.5171766086552514</v>
      </c>
      <c r="AW1199" s="270">
        <v>4.4026422957552924</v>
      </c>
      <c r="AX1199" s="270">
        <v>0.66029685075381239</v>
      </c>
      <c r="AY1199" s="270">
        <v>4.3995196217054522</v>
      </c>
      <c r="AZ1199" s="270">
        <v>0.67561140436662681</v>
      </c>
      <c r="BA1199" s="270">
        <v>107.55178668112964</v>
      </c>
      <c r="BB1199" s="270">
        <v>18.743176244256318</v>
      </c>
      <c r="BC1199" s="270">
        <v>26.239600923571345</v>
      </c>
      <c r="BD1199" s="270">
        <v>55.42625947203603</v>
      </c>
      <c r="BE1199" s="270">
        <v>48.028727979076073</v>
      </c>
      <c r="BF1199" s="270">
        <v>357.52316389613674</v>
      </c>
      <c r="BG1199" s="26"/>
    </row>
    <row r="1200" spans="1:59" s="96" customFormat="1" ht="12.75" x14ac:dyDescent="0.2">
      <c r="A1200" s="13">
        <v>0.64999999999999902</v>
      </c>
      <c r="B1200" s="279">
        <v>970</v>
      </c>
      <c r="C1200" s="408">
        <v>41.671664508644596</v>
      </c>
      <c r="D1200" s="408">
        <v>26.368379081708301</v>
      </c>
      <c r="E1200" s="408">
        <v>10.6227388114199</v>
      </c>
      <c r="F1200" s="408">
        <v>19.123078514035701</v>
      </c>
      <c r="G1200" s="408"/>
      <c r="H1200" s="408"/>
      <c r="I1200" s="408"/>
      <c r="J1200" s="408"/>
      <c r="K1200" s="408"/>
      <c r="L1200" s="408">
        <v>2.2141390841914999</v>
      </c>
      <c r="M1200" s="408"/>
      <c r="N1200" s="408"/>
      <c r="O1200" s="411"/>
      <c r="P1200" s="417">
        <v>3.5936613159961199</v>
      </c>
      <c r="Q1200" s="237">
        <v>57.051361013692038</v>
      </c>
      <c r="R1200" s="237">
        <v>0</v>
      </c>
      <c r="S1200" s="237">
        <v>15.439915087088234</v>
      </c>
      <c r="T1200" s="237">
        <v>14.209315357728066</v>
      </c>
      <c r="U1200" s="237">
        <v>3.5060644224211095</v>
      </c>
      <c r="V1200" s="237">
        <v>4.4126164814223223</v>
      </c>
      <c r="W1200" s="237">
        <v>3.8103861980436702</v>
      </c>
      <c r="X1200" s="412">
        <v>1.570341439604555</v>
      </c>
      <c r="Y1200" s="270">
        <v>0.29118338349748768</v>
      </c>
      <c r="Z1200" s="270">
        <v>29.686912793097061</v>
      </c>
      <c r="AA1200" s="270">
        <v>11087.863869077893</v>
      </c>
      <c r="AB1200" s="270">
        <v>90.941387045018587</v>
      </c>
      <c r="AC1200" s="270">
        <v>1.248669316037792</v>
      </c>
      <c r="AD1200" s="270">
        <v>0.37004120781848082</v>
      </c>
      <c r="AE1200" s="270">
        <v>6.1306655181495557</v>
      </c>
      <c r="AF1200" s="270">
        <v>0.32124466089045084</v>
      </c>
      <c r="AG1200" s="270">
        <v>7.8713895864548649</v>
      </c>
      <c r="AH1200" s="270">
        <v>20.705961483688583</v>
      </c>
      <c r="AI1200" s="270">
        <v>3.0701096946958919</v>
      </c>
      <c r="AJ1200" s="270">
        <v>4.3483495289278045</v>
      </c>
      <c r="AK1200" s="270">
        <v>77.561255731869693</v>
      </c>
      <c r="AL1200" s="270">
        <v>16.327753790487304</v>
      </c>
      <c r="AM1200" s="270">
        <v>4.7983322279481229</v>
      </c>
      <c r="AN1200" s="270">
        <v>119.50393496847258</v>
      </c>
      <c r="AO1200" s="270">
        <v>3.2622431843893707</v>
      </c>
      <c r="AP1200" s="270">
        <v>7101.0010454477142</v>
      </c>
      <c r="AQ1200" s="270">
        <v>0.97881449152680267</v>
      </c>
      <c r="AR1200" s="270">
        <v>6.4188970226928328</v>
      </c>
      <c r="AS1200" s="270">
        <v>1.0834263805516697</v>
      </c>
      <c r="AT1200" s="270">
        <v>7.1581767215575205</v>
      </c>
      <c r="AU1200" s="270">
        <v>36.966248665630346</v>
      </c>
      <c r="AV1200" s="270">
        <v>1.52893468209344</v>
      </c>
      <c r="AW1200" s="270">
        <v>4.4356400054041938</v>
      </c>
      <c r="AX1200" s="270">
        <v>0.66515511126332194</v>
      </c>
      <c r="AY1200" s="270">
        <v>4.431589238752756</v>
      </c>
      <c r="AZ1200" s="270">
        <v>0.68052743966458118</v>
      </c>
      <c r="BA1200" s="270">
        <v>105.98079107605651</v>
      </c>
      <c r="BB1200" s="270">
        <v>18.362197938623506</v>
      </c>
      <c r="BC1200" s="270">
        <v>25.965762885695245</v>
      </c>
      <c r="BD1200" s="270">
        <v>55.634412920539901</v>
      </c>
      <c r="BE1200" s="270">
        <v>47.382854629082324</v>
      </c>
      <c r="BF1200" s="270">
        <v>358.33585421068369</v>
      </c>
      <c r="BG1200" s="26"/>
    </row>
    <row r="1201" spans="1:59" s="96" customFormat="1" ht="12.75" x14ac:dyDescent="0.2">
      <c r="A1201" s="13">
        <v>0.69999999999999796</v>
      </c>
      <c r="B1201" s="279">
        <v>970</v>
      </c>
      <c r="C1201" s="408">
        <v>41.161286221992299</v>
      </c>
      <c r="D1201" s="408">
        <v>26.605348913104201</v>
      </c>
      <c r="E1201" s="408">
        <v>10.921691449992499</v>
      </c>
      <c r="F1201" s="408">
        <v>19.1065275880668</v>
      </c>
      <c r="G1201" s="408"/>
      <c r="H1201" s="408"/>
      <c r="I1201" s="408"/>
      <c r="J1201" s="408"/>
      <c r="K1201" s="408"/>
      <c r="L1201" s="408">
        <v>2.2051458268442499</v>
      </c>
      <c r="M1201" s="408"/>
      <c r="N1201" s="408"/>
      <c r="O1201" s="411"/>
      <c r="P1201" s="417">
        <v>3.6382209179647602</v>
      </c>
      <c r="Q1201" s="237">
        <v>57.125274986438377</v>
      </c>
      <c r="R1201" s="237">
        <v>0</v>
      </c>
      <c r="S1201" s="237">
        <v>15.536380410277802</v>
      </c>
      <c r="T1201" s="237">
        <v>14.087000637349581</v>
      </c>
      <c r="U1201" s="237">
        <v>3.4289406392343582</v>
      </c>
      <c r="V1201" s="237">
        <v>4.4173699665440695</v>
      </c>
      <c r="W1201" s="237">
        <v>3.8159215214816951</v>
      </c>
      <c r="X1201" s="412">
        <v>1.5891118386741054</v>
      </c>
      <c r="Y1201" s="270">
        <v>0.29451572937200121</v>
      </c>
      <c r="Z1201" s="270">
        <v>30.026539952185782</v>
      </c>
      <c r="AA1201" s="270">
        <v>11206.63001535731</v>
      </c>
      <c r="AB1201" s="270">
        <v>91.700961092747448</v>
      </c>
      <c r="AC1201" s="270">
        <v>1.2605136327047317</v>
      </c>
      <c r="AD1201" s="270">
        <v>0.37398285794173425</v>
      </c>
      <c r="AE1201" s="270">
        <v>6.1931693417421609</v>
      </c>
      <c r="AF1201" s="270">
        <v>0.32438515355603614</v>
      </c>
      <c r="AG1201" s="270">
        <v>7.953634971581983</v>
      </c>
      <c r="AH1201" s="270">
        <v>20.917009157081036</v>
      </c>
      <c r="AI1201" s="270">
        <v>3.0998684384798869</v>
      </c>
      <c r="AJ1201" s="270">
        <v>4.3867999607028532</v>
      </c>
      <c r="AK1201" s="270">
        <v>77.835128333838497</v>
      </c>
      <c r="AL1201" s="270">
        <v>16.487493197444561</v>
      </c>
      <c r="AM1201" s="270">
        <v>4.8393525382387699</v>
      </c>
      <c r="AN1201" s="270">
        <v>120.6515060879054</v>
      </c>
      <c r="AO1201" s="270">
        <v>3.2861464561874087</v>
      </c>
      <c r="AP1201" s="270">
        <v>7130.1675610778248</v>
      </c>
      <c r="AQ1201" s="270">
        <v>0.98140399092632169</v>
      </c>
      <c r="AR1201" s="270">
        <v>6.4653770752696715</v>
      </c>
      <c r="AS1201" s="270">
        <v>1.0906096295581773</v>
      </c>
      <c r="AT1201" s="270">
        <v>7.2019502344468576</v>
      </c>
      <c r="AU1201" s="270">
        <v>37.182477655537816</v>
      </c>
      <c r="AV1201" s="270">
        <v>1.537709461651996</v>
      </c>
      <c r="AW1201" s="270">
        <v>4.4600178538238433</v>
      </c>
      <c r="AX1201" s="270">
        <v>0.66872016234833387</v>
      </c>
      <c r="AY1201" s="270">
        <v>4.4550254540827909</v>
      </c>
      <c r="AZ1201" s="270">
        <v>0.68411345281357472</v>
      </c>
      <c r="BA1201" s="270">
        <v>104.60772020516832</v>
      </c>
      <c r="BB1201" s="270">
        <v>18.036955837829414</v>
      </c>
      <c r="BC1201" s="270">
        <v>25.727559355906529</v>
      </c>
      <c r="BD1201" s="270">
        <v>55.815532141104612</v>
      </c>
      <c r="BE1201" s="270">
        <v>46.804415348237008</v>
      </c>
      <c r="BF1201" s="270">
        <v>358.80851156401775</v>
      </c>
      <c r="BG1201" s="26"/>
    </row>
    <row r="1202" spans="1:59" s="96" customFormat="1" ht="12.75" x14ac:dyDescent="0.2">
      <c r="A1202" s="13">
        <v>0.75</v>
      </c>
      <c r="B1202" s="279">
        <v>970</v>
      </c>
      <c r="C1202" s="408">
        <v>40.314907761828003</v>
      </c>
      <c r="D1202" s="408">
        <v>26.873208973476</v>
      </c>
      <c r="E1202" s="408">
        <v>11.3105788733677</v>
      </c>
      <c r="F1202" s="408">
        <v>19.141448010101001</v>
      </c>
      <c r="G1202" s="408">
        <v>0.17010547216920799</v>
      </c>
      <c r="H1202" s="408"/>
      <c r="I1202" s="408"/>
      <c r="J1202" s="408"/>
      <c r="K1202" s="408"/>
      <c r="L1202" s="408">
        <v>2.18975090905812</v>
      </c>
      <c r="M1202" s="408"/>
      <c r="N1202" s="408"/>
      <c r="O1202" s="411"/>
      <c r="P1202" s="417">
        <v>3.70729290351079</v>
      </c>
      <c r="Q1202" s="237">
        <v>57.226932355431138</v>
      </c>
      <c r="R1202" s="237">
        <v>0</v>
      </c>
      <c r="S1202" s="237">
        <v>15.703622965338596</v>
      </c>
      <c r="T1202" s="237">
        <v>13.9115353282145</v>
      </c>
      <c r="U1202" s="237">
        <v>3.2917924896981421</v>
      </c>
      <c r="V1202" s="237">
        <v>4.4318131822170193</v>
      </c>
      <c r="W1202" s="237">
        <v>3.8150113647697923</v>
      </c>
      <c r="X1202" s="412">
        <v>1.6192923143308022</v>
      </c>
      <c r="Y1202" s="270">
        <v>0.30001409196524681</v>
      </c>
      <c r="Z1202" s="270">
        <v>30.601948497433842</v>
      </c>
      <c r="AA1202" s="270">
        <v>11392.683018996335</v>
      </c>
      <c r="AB1202" s="270">
        <v>92.888423045667466</v>
      </c>
      <c r="AC1202" s="270">
        <v>1.280979323794224</v>
      </c>
      <c r="AD1202" s="270">
        <v>0.38070249342061524</v>
      </c>
      <c r="AE1202" s="270">
        <v>6.2926109999695088</v>
      </c>
      <c r="AF1202" s="270">
        <v>0.32928990208531334</v>
      </c>
      <c r="AG1202" s="270">
        <v>8.0815656451354236</v>
      </c>
      <c r="AH1202" s="270">
        <v>21.228870714258946</v>
      </c>
      <c r="AI1202" s="270">
        <v>3.1405028129147143</v>
      </c>
      <c r="AJ1202" s="270">
        <v>4.4465409154607762</v>
      </c>
      <c r="AK1202" s="270">
        <v>78.07506384169946</v>
      </c>
      <c r="AL1202" s="270">
        <v>16.681800296368142</v>
      </c>
      <c r="AM1202" s="270">
        <v>4.877306088314513</v>
      </c>
      <c r="AN1202" s="270">
        <v>122.46894022446307</v>
      </c>
      <c r="AO1202" s="270">
        <v>3.3215423334537393</v>
      </c>
      <c r="AP1202" s="270">
        <v>7132.5454157742297</v>
      </c>
      <c r="AQ1202" s="270">
        <v>0.98249885650074886</v>
      </c>
      <c r="AR1202" s="270">
        <v>6.4986972840667958</v>
      </c>
      <c r="AS1202" s="270">
        <v>1.0953638271237554</v>
      </c>
      <c r="AT1202" s="270">
        <v>7.2308071872717541</v>
      </c>
      <c r="AU1202" s="270">
        <v>37.330194181360845</v>
      </c>
      <c r="AV1202" s="270">
        <v>1.543905387497547</v>
      </c>
      <c r="AW1202" s="270">
        <v>4.4792324880505108</v>
      </c>
      <c r="AX1202" s="270">
        <v>0.6719082146353953</v>
      </c>
      <c r="AY1202" s="270">
        <v>4.478465502050561</v>
      </c>
      <c r="AZ1202" s="270">
        <v>0.68807530705742381</v>
      </c>
      <c r="BA1202" s="270">
        <v>102.48433587701679</v>
      </c>
      <c r="BB1202" s="270">
        <v>17.559315817567906</v>
      </c>
      <c r="BC1202" s="270">
        <v>25.371399052804847</v>
      </c>
      <c r="BD1202" s="270">
        <v>56.147457501196278</v>
      </c>
      <c r="BE1202" s="270">
        <v>46.082870269724502</v>
      </c>
      <c r="BF1202" s="270">
        <v>357.82586165015744</v>
      </c>
      <c r="BG1202" s="26"/>
    </row>
    <row r="1203" spans="1:59" s="96" customFormat="1" ht="12.75" x14ac:dyDescent="0.2">
      <c r="A1203" s="13">
        <v>0.8</v>
      </c>
      <c r="B1203" s="279">
        <v>970</v>
      </c>
      <c r="C1203" s="408">
        <v>39.541960616774197</v>
      </c>
      <c r="D1203" s="408">
        <v>27.016379191606099</v>
      </c>
      <c r="E1203" s="408">
        <v>11.286196338502499</v>
      </c>
      <c r="F1203" s="408">
        <v>18.856262194534601</v>
      </c>
      <c r="G1203" s="408">
        <v>1.1785241759840599</v>
      </c>
      <c r="H1203" s="408"/>
      <c r="I1203" s="408"/>
      <c r="J1203" s="408"/>
      <c r="K1203" s="408"/>
      <c r="L1203" s="408">
        <v>2.1206774825985599</v>
      </c>
      <c r="M1203" s="408"/>
      <c r="N1203" s="408"/>
      <c r="O1203" s="411"/>
      <c r="P1203" s="417">
        <v>3.7357618755423401</v>
      </c>
      <c r="Q1203" s="237">
        <v>57.451006215018865</v>
      </c>
      <c r="R1203" s="237">
        <v>0</v>
      </c>
      <c r="S1203" s="237">
        <v>15.803549478137539</v>
      </c>
      <c r="T1203" s="237">
        <v>13.72067062661918</v>
      </c>
      <c r="U1203" s="237">
        <v>3.1433031280545429</v>
      </c>
      <c r="V1203" s="237">
        <v>4.4634398957111872</v>
      </c>
      <c r="W1203" s="237">
        <v>3.773934750815771</v>
      </c>
      <c r="X1203" s="412">
        <v>1.644095905642911</v>
      </c>
      <c r="Y1203" s="270">
        <v>0.30453132240504077</v>
      </c>
      <c r="Z1203" s="270">
        <v>31.143216772743656</v>
      </c>
      <c r="AA1203" s="270">
        <v>11521.167673613088</v>
      </c>
      <c r="AB1203" s="270">
        <v>94.47782680824308</v>
      </c>
      <c r="AC1203" s="270">
        <v>1.3016207560402573</v>
      </c>
      <c r="AD1203" s="270">
        <v>0.38730503304511776</v>
      </c>
      <c r="AE1203" s="270">
        <v>6.387706513673308</v>
      </c>
      <c r="AF1203" s="270">
        <v>0.33259979703636489</v>
      </c>
      <c r="AG1203" s="270">
        <v>8.1752872038912532</v>
      </c>
      <c r="AH1203" s="270">
        <v>21.359757217714684</v>
      </c>
      <c r="AI1203" s="270">
        <v>3.1368207436579283</v>
      </c>
      <c r="AJ1203" s="270">
        <v>4.5119124068435932</v>
      </c>
      <c r="AK1203" s="270">
        <v>79.139446784335263</v>
      </c>
      <c r="AL1203" s="270">
        <v>16.516866787456248</v>
      </c>
      <c r="AM1203" s="270">
        <v>4.7586815428050855</v>
      </c>
      <c r="AN1203" s="270">
        <v>123.73107954396119</v>
      </c>
      <c r="AO1203" s="270">
        <v>3.3303826131915457</v>
      </c>
      <c r="AP1203" s="270">
        <v>6939.0112874319975</v>
      </c>
      <c r="AQ1203" s="270">
        <v>0.97810557963631661</v>
      </c>
      <c r="AR1203" s="270">
        <v>6.2982324653525517</v>
      </c>
      <c r="AS1203" s="270">
        <v>1.0610759947296147</v>
      </c>
      <c r="AT1203" s="270">
        <v>7.0143737718174766</v>
      </c>
      <c r="AU1203" s="270">
        <v>36.270504940708413</v>
      </c>
      <c r="AV1203" s="270">
        <v>1.5016530494335218</v>
      </c>
      <c r="AW1203" s="270">
        <v>4.3708075357438414</v>
      </c>
      <c r="AX1203" s="270">
        <v>0.65799115581124745</v>
      </c>
      <c r="AY1203" s="270">
        <v>4.4004845008101237</v>
      </c>
      <c r="AZ1203" s="270">
        <v>0.67829783649787334</v>
      </c>
      <c r="BA1203" s="270">
        <v>100.16656085136185</v>
      </c>
      <c r="BB1203" s="270">
        <v>17.132405167495051</v>
      </c>
      <c r="BC1203" s="270">
        <v>24.987592644614569</v>
      </c>
      <c r="BD1203" s="270">
        <v>56.6948680109329</v>
      </c>
      <c r="BE1203" s="270">
        <v>45.867343102704588</v>
      </c>
      <c r="BF1203" s="270">
        <v>347.67138654608669</v>
      </c>
      <c r="BG1203" s="26"/>
    </row>
    <row r="1204" spans="1:59" s="96" customFormat="1" ht="12.75" x14ac:dyDescent="0.2">
      <c r="A1204" s="13">
        <v>0.85000000000000397</v>
      </c>
      <c r="B1204" s="279">
        <v>970</v>
      </c>
      <c r="C1204" s="408">
        <v>38.967142363190398</v>
      </c>
      <c r="D1204" s="408">
        <v>27.670246955540598</v>
      </c>
      <c r="E1204" s="408">
        <v>8.92134885502111</v>
      </c>
      <c r="F1204" s="408">
        <v>16.971037490846701</v>
      </c>
      <c r="G1204" s="408">
        <v>0.88787877255154801</v>
      </c>
      <c r="H1204" s="408"/>
      <c r="I1204" s="408">
        <v>4.4770997709935898</v>
      </c>
      <c r="J1204" s="408"/>
      <c r="K1204" s="408"/>
      <c r="L1204" s="408">
        <v>2.1052457918560199</v>
      </c>
      <c r="M1204" s="408"/>
      <c r="N1204" s="408"/>
      <c r="O1204" s="411"/>
      <c r="P1204" s="417">
        <v>3.8038300114470802</v>
      </c>
      <c r="Q1204" s="237">
        <v>58.226078130619499</v>
      </c>
      <c r="R1204" s="237">
        <v>0</v>
      </c>
      <c r="S1204" s="237">
        <v>15.934104516990002</v>
      </c>
      <c r="T1204" s="237">
        <v>12.916459629300473</v>
      </c>
      <c r="U1204" s="237">
        <v>2.9655819491187447</v>
      </c>
      <c r="V1204" s="237">
        <v>4.4138129898641196</v>
      </c>
      <c r="W1204" s="237">
        <v>3.8726273904713997</v>
      </c>
      <c r="X1204" s="412">
        <v>1.6713353936357533</v>
      </c>
      <c r="Y1204" s="270">
        <v>0.31116799893189945</v>
      </c>
      <c r="Z1204" s="270">
        <v>31.767926227601794</v>
      </c>
      <c r="AA1204" s="270">
        <v>11847.400273348159</v>
      </c>
      <c r="AB1204" s="270">
        <v>98.812198222971034</v>
      </c>
      <c r="AC1204" s="270">
        <v>1.3299544422736145</v>
      </c>
      <c r="AD1204" s="270">
        <v>0.39499418991590313</v>
      </c>
      <c r="AE1204" s="270">
        <v>6.5142380664257962</v>
      </c>
      <c r="AF1204" s="270">
        <v>0.33795471537365851</v>
      </c>
      <c r="AG1204" s="270">
        <v>8.3873053708007479</v>
      </c>
      <c r="AH1204" s="270">
        <v>21.80366863542783</v>
      </c>
      <c r="AI1204" s="270">
        <v>3.1807999377977412</v>
      </c>
      <c r="AJ1204" s="270">
        <v>4.6835812807318753</v>
      </c>
      <c r="AK1204" s="270">
        <v>85.957436834151679</v>
      </c>
      <c r="AL1204" s="270">
        <v>16.664704872448457</v>
      </c>
      <c r="AM1204" s="270">
        <v>4.3583358669006635</v>
      </c>
      <c r="AN1204" s="270">
        <v>120.0555989456291</v>
      </c>
      <c r="AO1204" s="270">
        <v>3.2996280891937708</v>
      </c>
      <c r="AP1204" s="270">
        <v>6324.2742120614375</v>
      </c>
      <c r="AQ1204" s="270">
        <v>0.9749356932897163</v>
      </c>
      <c r="AR1204" s="270">
        <v>4.665499894309356</v>
      </c>
      <c r="AS1204" s="270">
        <v>0.67968808511263312</v>
      </c>
      <c r="AT1204" s="270">
        <v>3.8578412450633559</v>
      </c>
      <c r="AU1204" s="270">
        <v>18.163600461489061</v>
      </c>
      <c r="AV1204" s="270">
        <v>0.7220045423517768</v>
      </c>
      <c r="AW1204" s="270">
        <v>1.8812464367908732</v>
      </c>
      <c r="AX1204" s="270">
        <v>0.26125395277632057</v>
      </c>
      <c r="AY1204" s="270">
        <v>1.6608084280613102</v>
      </c>
      <c r="AZ1204" s="270">
        <v>0.24863321112245512</v>
      </c>
      <c r="BA1204" s="270">
        <v>67.369989687332023</v>
      </c>
      <c r="BB1204" s="270">
        <v>19.35606917648763</v>
      </c>
      <c r="BC1204" s="270">
        <v>26.054558859491237</v>
      </c>
      <c r="BD1204" s="270">
        <v>55.070306973012372</v>
      </c>
      <c r="BE1204" s="270">
        <v>46.225298190719748</v>
      </c>
      <c r="BF1204" s="270">
        <v>307.70699219156359</v>
      </c>
      <c r="BG1204" s="26"/>
    </row>
    <row r="1205" spans="1:59" s="96" customFormat="1" ht="12.75" x14ac:dyDescent="0.2">
      <c r="A1205" s="13">
        <v>0.89999999999999603</v>
      </c>
      <c r="B1205" s="279">
        <v>970</v>
      </c>
      <c r="C1205" s="408">
        <v>38.3646455411468</v>
      </c>
      <c r="D1205" s="408">
        <v>29.085493336627302</v>
      </c>
      <c r="E1205" s="408">
        <v>3.8298672558509699</v>
      </c>
      <c r="F1205" s="408">
        <v>13.048008688315701</v>
      </c>
      <c r="G1205" s="408"/>
      <c r="H1205" s="408"/>
      <c r="I1205" s="408">
        <v>13.560019922645299</v>
      </c>
      <c r="J1205" s="408"/>
      <c r="K1205" s="408"/>
      <c r="L1205" s="408">
        <v>2.1119652554138599</v>
      </c>
      <c r="M1205" s="408"/>
      <c r="N1205" s="408"/>
      <c r="O1205" s="411"/>
      <c r="P1205" s="417">
        <v>3.90343380260496</v>
      </c>
      <c r="Q1205" s="237">
        <v>59.825833186408737</v>
      </c>
      <c r="R1205" s="237">
        <v>0</v>
      </c>
      <c r="S1205" s="237">
        <v>16.090917871186601</v>
      </c>
      <c r="T1205" s="237">
        <v>11.30251894867158</v>
      </c>
      <c r="U1205" s="237">
        <v>2.6960960075946008</v>
      </c>
      <c r="V1205" s="237">
        <v>4.2614115409441951</v>
      </c>
      <c r="W1205" s="237">
        <v>4.1138898640123687</v>
      </c>
      <c r="X1205" s="412">
        <v>1.7093325811818945</v>
      </c>
      <c r="Y1205" s="270">
        <v>0.32153045704976774</v>
      </c>
      <c r="Z1205" s="270">
        <v>32.675582264436564</v>
      </c>
      <c r="AA1205" s="270">
        <v>12441.666192732548</v>
      </c>
      <c r="AB1205" s="270">
        <v>108.03666181854993</v>
      </c>
      <c r="AC1205" s="270">
        <v>1.3749817710370913</v>
      </c>
      <c r="AD1205" s="270">
        <v>0.4063946620453564</v>
      </c>
      <c r="AE1205" s="270">
        <v>6.7073616554233899</v>
      </c>
      <c r="AF1205" s="270">
        <v>0.34577666251509825</v>
      </c>
      <c r="AG1205" s="270">
        <v>8.7658387117664613</v>
      </c>
      <c r="AH1205" s="270">
        <v>22.579405186268303</v>
      </c>
      <c r="AI1205" s="270">
        <v>3.2551315837825543</v>
      </c>
      <c r="AJ1205" s="270">
        <v>5.0320146015683616</v>
      </c>
      <c r="AK1205" s="270">
        <v>104.3421103100106</v>
      </c>
      <c r="AL1205" s="270">
        <v>16.919978777647749</v>
      </c>
      <c r="AM1205" s="270">
        <v>3.7262965659860203</v>
      </c>
      <c r="AN1205" s="270">
        <v>112.16430264208029</v>
      </c>
      <c r="AO1205" s="270">
        <v>3.2184727293270936</v>
      </c>
      <c r="AP1205" s="270">
        <v>5373.3908859924422</v>
      </c>
      <c r="AQ1205" s="270">
        <v>0.97198099757501666</v>
      </c>
      <c r="AR1205" s="270">
        <v>3.062058844540489</v>
      </c>
      <c r="AS1205" s="270">
        <v>0.39353267785913815</v>
      </c>
      <c r="AT1205" s="270">
        <v>2.0183270597559519</v>
      </c>
      <c r="AU1205" s="270">
        <v>9.0294337987611168</v>
      </c>
      <c r="AV1205" s="270">
        <v>0.35180045915155983</v>
      </c>
      <c r="AW1205" s="270">
        <v>0.87294948539817074</v>
      </c>
      <c r="AX1205" s="270">
        <v>0.11751438986275134</v>
      </c>
      <c r="AY1205" s="270">
        <v>0.73378535672799106</v>
      </c>
      <c r="AZ1205" s="270">
        <v>0.10877808528836068</v>
      </c>
      <c r="BA1205" s="270">
        <v>40.793558778143371</v>
      </c>
      <c r="BB1205" s="270">
        <v>27.231998974447091</v>
      </c>
      <c r="BC1205" s="270">
        <v>28.798565525767767</v>
      </c>
      <c r="BD1205" s="270">
        <v>51.743478272383946</v>
      </c>
      <c r="BE1205" s="270">
        <v>47.386826900857791</v>
      </c>
      <c r="BF1205" s="270">
        <v>250.3423203376546</v>
      </c>
      <c r="BG1205" s="26"/>
    </row>
    <row r="1206" spans="1:59" s="96" customFormat="1" ht="12.75" x14ac:dyDescent="0.2">
      <c r="A1206" s="13">
        <v>0.94999999999999107</v>
      </c>
      <c r="B1206" s="279">
        <v>970</v>
      </c>
      <c r="C1206" s="408">
        <v>37.879358943701703</v>
      </c>
      <c r="D1206" s="408">
        <v>30.021295415944898</v>
      </c>
      <c r="E1206" s="408"/>
      <c r="F1206" s="408">
        <v>9.7656401060775693</v>
      </c>
      <c r="G1206" s="408"/>
      <c r="H1206" s="408"/>
      <c r="I1206" s="408">
        <v>20.247035511990699</v>
      </c>
      <c r="J1206" s="408"/>
      <c r="K1206" s="408"/>
      <c r="L1206" s="408">
        <v>2.0866700222850598</v>
      </c>
      <c r="M1206" s="408"/>
      <c r="N1206" s="408"/>
      <c r="O1206" s="411"/>
      <c r="P1206" s="417">
        <v>3.9534419654467801</v>
      </c>
      <c r="Q1206" s="237">
        <v>61.22733112384865</v>
      </c>
      <c r="R1206" s="237">
        <v>0</v>
      </c>
      <c r="S1206" s="237">
        <v>16.15328133996141</v>
      </c>
      <c r="T1206" s="237">
        <v>10.042294253662508</v>
      </c>
      <c r="U1206" s="237">
        <v>2.4161126708644192</v>
      </c>
      <c r="V1206" s="237">
        <v>4.1341938457842291</v>
      </c>
      <c r="W1206" s="237">
        <v>4.2896608920206818</v>
      </c>
      <c r="X1206" s="412">
        <v>1.7371258738581197</v>
      </c>
      <c r="Y1206" s="270">
        <v>0.32937723436378719</v>
      </c>
      <c r="Z1206" s="270">
        <v>33.410455715856543</v>
      </c>
      <c r="AA1206" s="270">
        <v>12896.00782251366</v>
      </c>
      <c r="AB1206" s="270">
        <v>117.01742341933056</v>
      </c>
      <c r="AC1206" s="270">
        <v>1.4123838486904401</v>
      </c>
      <c r="AD1206" s="270">
        <v>0.41581644166331128</v>
      </c>
      <c r="AE1206" s="270">
        <v>6.8641134538521182</v>
      </c>
      <c r="AF1206" s="270">
        <v>0.35060318557710318</v>
      </c>
      <c r="AG1206" s="270">
        <v>9.0623987551247147</v>
      </c>
      <c r="AH1206" s="270">
        <v>23.091079382811635</v>
      </c>
      <c r="AI1206" s="270">
        <v>3.2836726826780507</v>
      </c>
      <c r="AJ1206" s="270">
        <v>5.3506206622387831</v>
      </c>
      <c r="AK1206" s="270">
        <v>126.71493369219293</v>
      </c>
      <c r="AL1206" s="270">
        <v>16.868781623903928</v>
      </c>
      <c r="AM1206" s="270">
        <v>3.314211762255002</v>
      </c>
      <c r="AN1206" s="270">
        <v>106.77552733375281</v>
      </c>
      <c r="AO1206" s="270">
        <v>3.1435743215951706</v>
      </c>
      <c r="AP1206" s="270">
        <v>4761.2638848345941</v>
      </c>
      <c r="AQ1206" s="270">
        <v>0.96806903293076041</v>
      </c>
      <c r="AR1206" s="270">
        <v>2.4195378410587827</v>
      </c>
      <c r="AS1206" s="270">
        <v>0.2982481752038687</v>
      </c>
      <c r="AT1206" s="270">
        <v>1.4861460850127395</v>
      </c>
      <c r="AU1206" s="270">
        <v>6.5618660650412943</v>
      </c>
      <c r="AV1206" s="270">
        <v>0.25441192577095018</v>
      </c>
      <c r="AW1206" s="270">
        <v>0.62411786062717334</v>
      </c>
      <c r="AX1206" s="270">
        <v>8.344256417087477E-2</v>
      </c>
      <c r="AY1206" s="270">
        <v>0.51907374095512815</v>
      </c>
      <c r="AZ1206" s="270">
        <v>7.6798636798629472E-2</v>
      </c>
      <c r="BA1206" s="270">
        <v>31.477305292876355</v>
      </c>
      <c r="BB1206" s="270">
        <v>37.810302621921139</v>
      </c>
      <c r="BC1206" s="270">
        <v>31.008135193913184</v>
      </c>
      <c r="BD1206" s="270">
        <v>49.774731188924207</v>
      </c>
      <c r="BE1206" s="270">
        <v>48.300416683573069</v>
      </c>
      <c r="BF1206" s="270">
        <v>217.15837097151658</v>
      </c>
      <c r="BG1206" s="26"/>
    </row>
    <row r="1207" spans="1:59" s="96" customFormat="1" ht="12.75" x14ac:dyDescent="0.2">
      <c r="A1207" s="13">
        <v>0.999999999999996</v>
      </c>
      <c r="B1207" s="279">
        <v>970</v>
      </c>
      <c r="C1207" s="408">
        <v>36.783412788558202</v>
      </c>
      <c r="D1207" s="408">
        <v>29.721503358788102</v>
      </c>
      <c r="E1207" s="408"/>
      <c r="F1207" s="408">
        <v>8.6860045311921503</v>
      </c>
      <c r="G1207" s="408"/>
      <c r="H1207" s="408"/>
      <c r="I1207" s="408">
        <v>22.734629395039999</v>
      </c>
      <c r="J1207" s="408"/>
      <c r="K1207" s="408"/>
      <c r="L1207" s="408">
        <v>2.0744499264215599</v>
      </c>
      <c r="M1207" s="408"/>
      <c r="N1207" s="408"/>
      <c r="O1207" s="411"/>
      <c r="P1207" s="417">
        <v>4.0712330728647999</v>
      </c>
      <c r="Q1207" s="237">
        <v>62.108479107940575</v>
      </c>
      <c r="R1207" s="237">
        <v>0</v>
      </c>
      <c r="S1207" s="237">
        <v>16.306894657224539</v>
      </c>
      <c r="T1207" s="237">
        <v>9.1150451292474379</v>
      </c>
      <c r="U1207" s="237">
        <v>2.161274108530173</v>
      </c>
      <c r="V1207" s="237">
        <v>4.0865669376528384</v>
      </c>
      <c r="W1207" s="237">
        <v>4.4303390337778703</v>
      </c>
      <c r="X1207" s="412">
        <v>1.7914010256265773</v>
      </c>
      <c r="Y1207" s="270">
        <v>0.33978837627168035</v>
      </c>
      <c r="Z1207" s="270">
        <v>34.447076548827745</v>
      </c>
      <c r="AA1207" s="270">
        <v>13345.648698106585</v>
      </c>
      <c r="AB1207" s="270">
        <v>122.61865527020586</v>
      </c>
      <c r="AC1207" s="270">
        <v>1.4540820690913969</v>
      </c>
      <c r="AD1207" s="270">
        <v>0.42794633317872927</v>
      </c>
      <c r="AE1207" s="270">
        <v>7.0562536346940155</v>
      </c>
      <c r="AF1207" s="270">
        <v>0.35827515833946427</v>
      </c>
      <c r="AG1207" s="270">
        <v>9.3735902900692913</v>
      </c>
      <c r="AH1207" s="270">
        <v>23.773692484063488</v>
      </c>
      <c r="AI1207" s="270">
        <v>3.3614243567246267</v>
      </c>
      <c r="AJ1207" s="270">
        <v>5.5717510011453015</v>
      </c>
      <c r="AK1207" s="270">
        <v>137.59609829491978</v>
      </c>
      <c r="AL1207" s="270">
        <v>17.183111174198924</v>
      </c>
      <c r="AM1207" s="270">
        <v>3.2250290455461408</v>
      </c>
      <c r="AN1207" s="270">
        <v>106.61010163439364</v>
      </c>
      <c r="AO1207" s="270">
        <v>3.153810395815984</v>
      </c>
      <c r="AP1207" s="270">
        <v>4585.4540600122828</v>
      </c>
      <c r="AQ1207" s="270">
        <v>0.96528592683823267</v>
      </c>
      <c r="AR1207" s="270">
        <v>2.2601392272368046</v>
      </c>
      <c r="AS1207" s="270">
        <v>0.27499734828444028</v>
      </c>
      <c r="AT1207" s="270">
        <v>1.3585355476596974</v>
      </c>
      <c r="AU1207" s="270">
        <v>5.9754738340602103</v>
      </c>
      <c r="AV1207" s="270">
        <v>0.23134926155977914</v>
      </c>
      <c r="AW1207" s="270">
        <v>0.56568155562987188</v>
      </c>
      <c r="AX1207" s="270">
        <v>7.5480888653390157E-2</v>
      </c>
      <c r="AY1207" s="270">
        <v>0.46902859354085591</v>
      </c>
      <c r="AZ1207" s="270">
        <v>6.9352649581305673E-2</v>
      </c>
      <c r="BA1207" s="270">
        <v>28.49195738435391</v>
      </c>
      <c r="BB1207" s="270">
        <v>36.897114683505414</v>
      </c>
      <c r="BC1207" s="270">
        <v>31.220155965392749</v>
      </c>
      <c r="BD1207" s="270">
        <v>49.749155480422665</v>
      </c>
      <c r="BE1207" s="270">
        <v>46.83324170816045</v>
      </c>
      <c r="BF1207" s="270">
        <v>207.62262417663737</v>
      </c>
      <c r="BG1207" s="26"/>
    </row>
    <row r="1208" spans="1:59" s="96" customFormat="1" ht="12.75" x14ac:dyDescent="0.2">
      <c r="A1208" s="13">
        <v>1.05</v>
      </c>
      <c r="B1208" s="279">
        <v>970</v>
      </c>
      <c r="C1208" s="408">
        <v>35.749645583666002</v>
      </c>
      <c r="D1208" s="408">
        <v>29.347123688579199</v>
      </c>
      <c r="E1208" s="408"/>
      <c r="F1208" s="408">
        <v>7.6864572295550797</v>
      </c>
      <c r="G1208" s="408"/>
      <c r="H1208" s="408"/>
      <c r="I1208" s="408">
        <v>25.152544362379899</v>
      </c>
      <c r="J1208" s="408"/>
      <c r="K1208" s="408"/>
      <c r="L1208" s="408">
        <v>2.0642291358198599</v>
      </c>
      <c r="M1208" s="408"/>
      <c r="N1208" s="408"/>
      <c r="O1208" s="411"/>
      <c r="P1208" s="417">
        <v>4.1889606622466999</v>
      </c>
      <c r="Q1208" s="237">
        <v>62.968308816107033</v>
      </c>
      <c r="R1208" s="237">
        <v>0</v>
      </c>
      <c r="S1208" s="237">
        <v>16.448547651468726</v>
      </c>
      <c r="T1208" s="237">
        <v>8.2203736414644411</v>
      </c>
      <c r="U1208" s="237">
        <v>1.9151442216011945</v>
      </c>
      <c r="V1208" s="237">
        <v>4.0467741212274682</v>
      </c>
      <c r="W1208" s="237">
        <v>4.5557227667145384</v>
      </c>
      <c r="X1208" s="412">
        <v>1.8451287814165822</v>
      </c>
      <c r="Y1208" s="270">
        <v>0.35021678409439189</v>
      </c>
      <c r="Z1208" s="270">
        <v>35.485183599224733</v>
      </c>
      <c r="AA1208" s="270">
        <v>13797.845387236253</v>
      </c>
      <c r="AB1208" s="270">
        <v>128.36212257376005</v>
      </c>
      <c r="AC1208" s="270">
        <v>1.496001219223821</v>
      </c>
      <c r="AD1208" s="270">
        <v>0.440047890619785</v>
      </c>
      <c r="AE1208" s="270">
        <v>7.2459052335433274</v>
      </c>
      <c r="AF1208" s="270">
        <v>0.36576305654969749</v>
      </c>
      <c r="AG1208" s="270">
        <v>9.6858703940918236</v>
      </c>
      <c r="AH1208" s="270">
        <v>24.451729794444763</v>
      </c>
      <c r="AI1208" s="270">
        <v>3.4377573738468761</v>
      </c>
      <c r="AJ1208" s="270">
        <v>5.7957794365650237</v>
      </c>
      <c r="AK1208" s="270">
        <v>149.51385270876159</v>
      </c>
      <c r="AL1208" s="270">
        <v>17.486517351516852</v>
      </c>
      <c r="AM1208" s="270">
        <v>3.1419822026905906</v>
      </c>
      <c r="AN1208" s="270">
        <v>106.39717649622136</v>
      </c>
      <c r="AO1208" s="270">
        <v>3.162647243640921</v>
      </c>
      <c r="AP1208" s="270">
        <v>4426.0568380823415</v>
      </c>
      <c r="AQ1208" s="270">
        <v>0.96153667933348297</v>
      </c>
      <c r="AR1208" s="270">
        <v>2.1240472439865754</v>
      </c>
      <c r="AS1208" s="270">
        <v>0.25562907979338179</v>
      </c>
      <c r="AT1208" s="270">
        <v>1.2539147677578522</v>
      </c>
      <c r="AU1208" s="270">
        <v>5.4980776438432928</v>
      </c>
      <c r="AV1208" s="270">
        <v>0.21262164717743182</v>
      </c>
      <c r="AW1208" s="270">
        <v>0.51850999538110165</v>
      </c>
      <c r="AX1208" s="270">
        <v>6.9076655040065965E-2</v>
      </c>
      <c r="AY1208" s="270">
        <v>0.42885205493416312</v>
      </c>
      <c r="AZ1208" s="270">
        <v>6.3381259265491013E-2</v>
      </c>
      <c r="BA1208" s="270">
        <v>26.087316046590981</v>
      </c>
      <c r="BB1208" s="270">
        <v>36.071590256691685</v>
      </c>
      <c r="BC1208" s="270">
        <v>31.471882700449481</v>
      </c>
      <c r="BD1208" s="270">
        <v>49.724915480722089</v>
      </c>
      <c r="BE1208" s="270">
        <v>45.540236494516734</v>
      </c>
      <c r="BF1208" s="270">
        <v>199.1653649549358</v>
      </c>
      <c r="BG1208" s="26"/>
    </row>
    <row r="1209" spans="1:59" s="96" customFormat="1" ht="12.75" x14ac:dyDescent="0.2">
      <c r="A1209" s="13">
        <v>1.1000000000000001</v>
      </c>
      <c r="B1209" s="279">
        <v>970</v>
      </c>
      <c r="C1209" s="408">
        <v>35.028754462907301</v>
      </c>
      <c r="D1209" s="408">
        <v>28.950993521044101</v>
      </c>
      <c r="E1209" s="408"/>
      <c r="F1209" s="408">
        <v>5.38755348871865</v>
      </c>
      <c r="G1209" s="408"/>
      <c r="H1209" s="408"/>
      <c r="I1209" s="408">
        <v>29.355930334672099</v>
      </c>
      <c r="J1209" s="408"/>
      <c r="K1209" s="408"/>
      <c r="L1209" s="408">
        <v>0.45447829087119701</v>
      </c>
      <c r="M1209" s="408"/>
      <c r="N1209" s="408"/>
      <c r="O1209" s="411">
        <v>0.82228990178663597</v>
      </c>
      <c r="P1209" s="417">
        <v>4.2751693220542402</v>
      </c>
      <c r="Q1209" s="237">
        <v>63.449220234060043</v>
      </c>
      <c r="R1209" s="237">
        <v>0</v>
      </c>
      <c r="S1209" s="237">
        <v>16.541314756543578</v>
      </c>
      <c r="T1209" s="237">
        <v>7.6598634122434675</v>
      </c>
      <c r="U1209" s="237">
        <v>1.7544865755935133</v>
      </c>
      <c r="V1209" s="237">
        <v>3.8875767522223095</v>
      </c>
      <c r="W1209" s="237">
        <v>4.8160079716760285</v>
      </c>
      <c r="X1209" s="412">
        <v>1.8915302976610562</v>
      </c>
      <c r="Y1209" s="270">
        <v>0.35959839395081572</v>
      </c>
      <c r="Z1209" s="270">
        <v>36.391346162661868</v>
      </c>
      <c r="AA1209" s="270">
        <v>14306.215987789914</v>
      </c>
      <c r="AB1209" s="270">
        <v>138.08464548670679</v>
      </c>
      <c r="AC1209" s="270">
        <v>1.5316722939703924</v>
      </c>
      <c r="AD1209" s="270">
        <v>0.44973469294013635</v>
      </c>
      <c r="AE1209" s="270">
        <v>1.9292393671364938</v>
      </c>
      <c r="AF1209" s="270">
        <v>8.9581780973841341E-2</v>
      </c>
      <c r="AG1209" s="270">
        <v>10.051397690845786</v>
      </c>
      <c r="AH1209" s="270">
        <v>25.169517455176464</v>
      </c>
      <c r="AI1209" s="270">
        <v>3.5053085539801043</v>
      </c>
      <c r="AJ1209" s="270">
        <v>6.1320063287781634</v>
      </c>
      <c r="AK1209" s="270">
        <v>182.3940497765789</v>
      </c>
      <c r="AL1209" s="270">
        <v>17.677421214738558</v>
      </c>
      <c r="AM1209" s="270">
        <v>2.9697632990167571</v>
      </c>
      <c r="AN1209" s="270">
        <v>103.35272576215587</v>
      </c>
      <c r="AO1209" s="270">
        <v>3.0162097761642102</v>
      </c>
      <c r="AP1209" s="270">
        <v>1633.3357908314813</v>
      </c>
      <c r="AQ1209" s="270">
        <v>0.9557485844647654</v>
      </c>
      <c r="AR1209" s="270">
        <v>1.9119966524397096</v>
      </c>
      <c r="AS1209" s="270">
        <v>0.22685668082065971</v>
      </c>
      <c r="AT1209" s="270">
        <v>1.1027032671924326</v>
      </c>
      <c r="AU1209" s="270">
        <v>4.8161842039480689</v>
      </c>
      <c r="AV1209" s="270">
        <v>0.18597892006798569</v>
      </c>
      <c r="AW1209" s="270">
        <v>0.45205591755232682</v>
      </c>
      <c r="AX1209" s="270">
        <v>6.0107152212374941E-2</v>
      </c>
      <c r="AY1209" s="270">
        <v>0.37276573934360058</v>
      </c>
      <c r="AZ1209" s="270">
        <v>5.506461931720058E-2</v>
      </c>
      <c r="BA1209" s="270">
        <v>22.862537758861304</v>
      </c>
      <c r="BB1209" s="270">
        <v>35.14413287411805</v>
      </c>
      <c r="BC1209" s="270">
        <v>33.070193831922118</v>
      </c>
      <c r="BD1209" s="270">
        <v>50.450236549528768</v>
      </c>
      <c r="BE1209" s="270">
        <v>43.249188157531492</v>
      </c>
      <c r="BF1209" s="270">
        <v>198.11908421284477</v>
      </c>
      <c r="BG1209" s="26"/>
    </row>
    <row r="1210" spans="1:59" s="96" customFormat="1" ht="12.75" x14ac:dyDescent="0.2">
      <c r="A1210" s="13">
        <v>1.1499999999999999</v>
      </c>
      <c r="B1210" s="279">
        <v>970</v>
      </c>
      <c r="C1210" s="408">
        <v>34.318335671073598</v>
      </c>
      <c r="D1210" s="408">
        <v>28.532174969395498</v>
      </c>
      <c r="E1210" s="408"/>
      <c r="F1210" s="408">
        <v>4.0866047171624897</v>
      </c>
      <c r="G1210" s="408"/>
      <c r="H1210" s="408"/>
      <c r="I1210" s="408">
        <v>32.008874443327102</v>
      </c>
      <c r="J1210" s="408"/>
      <c r="K1210" s="408"/>
      <c r="L1210" s="408"/>
      <c r="M1210" s="408"/>
      <c r="N1210" s="408"/>
      <c r="O1210" s="411">
        <v>1.05401019904131</v>
      </c>
      <c r="P1210" s="417">
        <v>4.3636689993102298</v>
      </c>
      <c r="Q1210" s="237">
        <v>64.132439270595597</v>
      </c>
      <c r="R1210" s="237">
        <v>0</v>
      </c>
      <c r="S1210" s="237">
        <v>16.63407503853546</v>
      </c>
      <c r="T1210" s="237">
        <v>6.9489811388111429</v>
      </c>
      <c r="U1210" s="237">
        <v>1.5764426771330502</v>
      </c>
      <c r="V1210" s="237">
        <v>3.8001044621873827</v>
      </c>
      <c r="W1210" s="237">
        <v>4.971468050116262</v>
      </c>
      <c r="X1210" s="412">
        <v>1.9364893626211168</v>
      </c>
      <c r="Y1210" s="270">
        <v>0.36822034153627226</v>
      </c>
      <c r="Z1210" s="270">
        <v>37.236519510303502</v>
      </c>
      <c r="AA1210" s="270">
        <v>14729.578896638348</v>
      </c>
      <c r="AB1210" s="270">
        <v>145.374197282783</v>
      </c>
      <c r="AC1210" s="270">
        <v>1.5659107610915552</v>
      </c>
      <c r="AD1210" s="270">
        <v>0.45923896968473432</v>
      </c>
      <c r="AE1210" s="270">
        <v>1.6034727414566972</v>
      </c>
      <c r="AF1210" s="270">
        <v>7.4010741661468787E-2</v>
      </c>
      <c r="AG1210" s="270">
        <v>10.351498083059544</v>
      </c>
      <c r="AH1210" s="270">
        <v>25.779224608215834</v>
      </c>
      <c r="AI1210" s="270">
        <v>3.5674706637160187</v>
      </c>
      <c r="AJ1210" s="270">
        <v>6.3884301107868602</v>
      </c>
      <c r="AK1210" s="270">
        <v>209.34636481746128</v>
      </c>
      <c r="AL1210" s="270">
        <v>17.888589685087759</v>
      </c>
      <c r="AM1210" s="270">
        <v>2.8797310046745079</v>
      </c>
      <c r="AN1210" s="270">
        <v>102.20494090721964</v>
      </c>
      <c r="AO1210" s="270">
        <v>2.9766574524022653</v>
      </c>
      <c r="AP1210" s="270">
        <v>1377.2067219282344</v>
      </c>
      <c r="AQ1210" s="270">
        <v>0.95196354575594599</v>
      </c>
      <c r="AR1210" s="270">
        <v>1.8012876258658355</v>
      </c>
      <c r="AS1210" s="270">
        <v>0.21202798615077151</v>
      </c>
      <c r="AT1210" s="270">
        <v>1.0254968354590661</v>
      </c>
      <c r="AU1210" s="270">
        <v>4.4693868844789826</v>
      </c>
      <c r="AV1210" s="270">
        <v>0.17245134603632428</v>
      </c>
      <c r="AW1210" s="270">
        <v>0.41842489184023773</v>
      </c>
      <c r="AX1210" s="270">
        <v>5.557639419285141E-2</v>
      </c>
      <c r="AY1210" s="270">
        <v>0.34446362556135296</v>
      </c>
      <c r="AZ1210" s="270">
        <v>5.0868200660675739E-2</v>
      </c>
      <c r="BA1210" s="270">
        <v>21.171518290903634</v>
      </c>
      <c r="BB1210" s="270">
        <v>34.437960427056126</v>
      </c>
      <c r="BC1210" s="270">
        <v>33.780190557536415</v>
      </c>
      <c r="BD1210" s="270">
        <v>50.640440345210834</v>
      </c>
      <c r="BE1210" s="270">
        <v>42.012627035869507</v>
      </c>
      <c r="BF1210" s="270">
        <v>192.99404143959239</v>
      </c>
      <c r="BG1210" s="26"/>
    </row>
    <row r="1211" spans="1:59" s="96" customFormat="1" ht="12.75" x14ac:dyDescent="0.2">
      <c r="A1211" s="13">
        <v>1.2000000000000099</v>
      </c>
      <c r="B1211" s="279">
        <v>970</v>
      </c>
      <c r="C1211" s="408">
        <v>33.708681873169603</v>
      </c>
      <c r="D1211" s="408">
        <v>28.0669700243051</v>
      </c>
      <c r="E1211" s="408"/>
      <c r="F1211" s="408">
        <v>3.2194542107209401</v>
      </c>
      <c r="G1211" s="408"/>
      <c r="H1211" s="408"/>
      <c r="I1211" s="408">
        <v>33.950883668357797</v>
      </c>
      <c r="J1211" s="408"/>
      <c r="K1211" s="408"/>
      <c r="L1211" s="408"/>
      <c r="M1211" s="408"/>
      <c r="N1211" s="408"/>
      <c r="O1211" s="411">
        <v>1.05401022344659</v>
      </c>
      <c r="P1211" s="417">
        <v>4.4425901979195599</v>
      </c>
      <c r="Q1211" s="237">
        <v>64.836636112912302</v>
      </c>
      <c r="R1211" s="237">
        <v>0</v>
      </c>
      <c r="S1211" s="237">
        <v>16.705620444396502</v>
      </c>
      <c r="T1211" s="237">
        <v>6.2617029967400466</v>
      </c>
      <c r="U1211" s="237">
        <v>1.4010808054460169</v>
      </c>
      <c r="V1211" s="237">
        <v>3.7505647109402824</v>
      </c>
      <c r="W1211" s="237">
        <v>5.068830450226117</v>
      </c>
      <c r="X1211" s="412">
        <v>1.9755644793387015</v>
      </c>
      <c r="Y1211" s="270">
        <v>0.37563442928618535</v>
      </c>
      <c r="Z1211" s="270">
        <v>37.967233660287434</v>
      </c>
      <c r="AA1211" s="270">
        <v>15081.038546454818</v>
      </c>
      <c r="AB1211" s="270">
        <v>151.21281651183</v>
      </c>
      <c r="AC1211" s="270">
        <v>1.5963024148036642</v>
      </c>
      <c r="AD1211" s="270">
        <v>0.46763547097075014</v>
      </c>
      <c r="AE1211" s="270">
        <v>1.6093500205402433</v>
      </c>
      <c r="AF1211" s="270">
        <v>7.4183629369251811E-2</v>
      </c>
      <c r="AG1211" s="270">
        <v>10.600005601389245</v>
      </c>
      <c r="AH1211" s="270">
        <v>26.289627571816965</v>
      </c>
      <c r="AI1211" s="270">
        <v>3.6209913252875814</v>
      </c>
      <c r="AJ1211" s="270">
        <v>6.5949496682872981</v>
      </c>
      <c r="AK1211" s="270">
        <v>232.80749057764439</v>
      </c>
      <c r="AL1211" s="270">
        <v>18.078705003217035</v>
      </c>
      <c r="AM1211" s="270">
        <v>2.8210662721207433</v>
      </c>
      <c r="AN1211" s="270">
        <v>101.68961193506303</v>
      </c>
      <c r="AO1211" s="270">
        <v>2.9732540883416863</v>
      </c>
      <c r="AP1211" s="270">
        <v>1364.6335583932696</v>
      </c>
      <c r="AQ1211" s="270">
        <v>0.9488009723645775</v>
      </c>
      <c r="AR1211" s="270">
        <v>1.7291789570501883</v>
      </c>
      <c r="AS1211" s="270">
        <v>0.20244324074593945</v>
      </c>
      <c r="AT1211" s="270">
        <v>0.97585959027116498</v>
      </c>
      <c r="AU1211" s="270">
        <v>4.2469076892431126</v>
      </c>
      <c r="AV1211" s="270">
        <v>0.16378109306605038</v>
      </c>
      <c r="AW1211" s="270">
        <v>0.39690720017581232</v>
      </c>
      <c r="AX1211" s="270">
        <v>5.268032221612131E-2</v>
      </c>
      <c r="AY1211" s="270">
        <v>0.32638179102836906</v>
      </c>
      <c r="AZ1211" s="270">
        <v>4.8186988239860069E-2</v>
      </c>
      <c r="BA1211" s="270">
        <v>20.064054059633317</v>
      </c>
      <c r="BB1211" s="270">
        <v>33.8619573507955</v>
      </c>
      <c r="BC1211" s="270">
        <v>34.12879032896889</v>
      </c>
      <c r="BD1211" s="270">
        <v>50.616050680604353</v>
      </c>
      <c r="BE1211" s="270">
        <v>41.228584586196483</v>
      </c>
      <c r="BF1211" s="270">
        <v>186.94343789627646</v>
      </c>
      <c r="BG1211" s="26"/>
    </row>
    <row r="1212" spans="1:59" s="96" customFormat="1" ht="12.75" x14ac:dyDescent="0.2">
      <c r="A1212" s="13">
        <v>1.25</v>
      </c>
      <c r="B1212" s="279">
        <v>970</v>
      </c>
      <c r="C1212" s="408">
        <v>33.163117708772099</v>
      </c>
      <c r="D1212" s="408">
        <v>27.5092182706586</v>
      </c>
      <c r="E1212" s="408"/>
      <c r="F1212" s="408">
        <v>2.3223370715930298</v>
      </c>
      <c r="G1212" s="408"/>
      <c r="H1212" s="408"/>
      <c r="I1212" s="408">
        <v>35.951316740682202</v>
      </c>
      <c r="J1212" s="408"/>
      <c r="K1212" s="408"/>
      <c r="L1212" s="408"/>
      <c r="M1212" s="408"/>
      <c r="N1212" s="408"/>
      <c r="O1212" s="411">
        <v>1.0540102082940599</v>
      </c>
      <c r="P1212" s="417">
        <v>4.5156747523199696</v>
      </c>
      <c r="Q1212" s="237">
        <v>65.589446246107514</v>
      </c>
      <c r="R1212" s="237">
        <v>0</v>
      </c>
      <c r="S1212" s="237">
        <v>16.738752107055106</v>
      </c>
      <c r="T1212" s="237">
        <v>5.5769050182741999</v>
      </c>
      <c r="U1212" s="237">
        <v>1.2388252338883334</v>
      </c>
      <c r="V1212" s="237">
        <v>3.6582089913890212</v>
      </c>
      <c r="W1212" s="237">
        <v>5.1836353310352328</v>
      </c>
      <c r="X1212" s="412">
        <v>2.0142270722505824</v>
      </c>
      <c r="Y1212" s="270">
        <v>0.38265130451142643</v>
      </c>
      <c r="Z1212" s="270">
        <v>38.656760578856854</v>
      </c>
      <c r="AA1212" s="270">
        <v>15424.049249399062</v>
      </c>
      <c r="AB1212" s="270">
        <v>157.39395820224118</v>
      </c>
      <c r="AC1212" s="270">
        <v>1.6255896522749083</v>
      </c>
      <c r="AD1212" s="270">
        <v>0.47553837652903153</v>
      </c>
      <c r="AE1212" s="270">
        <v>1.6148015973589485</v>
      </c>
      <c r="AF1212" s="270">
        <v>7.4335428366839998E-2</v>
      </c>
      <c r="AG1212" s="270">
        <v>10.844829788187013</v>
      </c>
      <c r="AH1212" s="270">
        <v>26.783585069905406</v>
      </c>
      <c r="AI1212" s="270">
        <v>3.6715871377946088</v>
      </c>
      <c r="AJ1212" s="270">
        <v>6.8076867265087824</v>
      </c>
      <c r="AK1212" s="270">
        <v>262.90644796426534</v>
      </c>
      <c r="AL1212" s="270">
        <v>18.249445431739311</v>
      </c>
      <c r="AM1212" s="270">
        <v>2.7612543284081421</v>
      </c>
      <c r="AN1212" s="270">
        <v>101.04496726021431</v>
      </c>
      <c r="AO1212" s="270">
        <v>2.9666047516151708</v>
      </c>
      <c r="AP1212" s="270">
        <v>1351.7893764952298</v>
      </c>
      <c r="AQ1212" s="270">
        <v>0.94513138025889387</v>
      </c>
      <c r="AR1212" s="270">
        <v>1.6603306346119999</v>
      </c>
      <c r="AS1212" s="270">
        <v>0.19341090376531145</v>
      </c>
      <c r="AT1212" s="270">
        <v>0.92944016295835152</v>
      </c>
      <c r="AU1212" s="270">
        <v>4.0395142613150119</v>
      </c>
      <c r="AV1212" s="270">
        <v>0.15570797971314926</v>
      </c>
      <c r="AW1212" s="270">
        <v>0.37692330041099581</v>
      </c>
      <c r="AX1212" s="270">
        <v>4.9994724040889414E-2</v>
      </c>
      <c r="AY1212" s="270">
        <v>0.30962775063410525</v>
      </c>
      <c r="AZ1212" s="270">
        <v>4.5703748220052624E-2</v>
      </c>
      <c r="BA1212" s="270">
        <v>19.037402272182284</v>
      </c>
      <c r="BB1212" s="270">
        <v>33.296313042677902</v>
      </c>
      <c r="BC1212" s="270">
        <v>34.550900259571399</v>
      </c>
      <c r="BD1212" s="270">
        <v>50.590568303003458</v>
      </c>
      <c r="BE1212" s="270">
        <v>40.481208470246685</v>
      </c>
      <c r="BF1212" s="270">
        <v>181.09154641588998</v>
      </c>
      <c r="BG1212" s="26"/>
    </row>
    <row r="1213" spans="1:59" s="96" customFormat="1" ht="12.75" x14ac:dyDescent="0.2">
      <c r="A1213" s="13">
        <v>1.30000000000001</v>
      </c>
      <c r="B1213" s="279">
        <v>970.00000000001</v>
      </c>
      <c r="C1213" s="408">
        <v>32.673502185342301</v>
      </c>
      <c r="D1213" s="408">
        <v>27.105649179056002</v>
      </c>
      <c r="E1213" s="408"/>
      <c r="F1213" s="408">
        <v>1.53001792891549</v>
      </c>
      <c r="G1213" s="408"/>
      <c r="H1213" s="408"/>
      <c r="I1213" s="408">
        <v>37.636820502048401</v>
      </c>
      <c r="J1213" s="408"/>
      <c r="K1213" s="408"/>
      <c r="L1213" s="408"/>
      <c r="M1213" s="408"/>
      <c r="N1213" s="408"/>
      <c r="O1213" s="411">
        <v>1.0540102046378601</v>
      </c>
      <c r="P1213" s="417">
        <v>4.5833427712219299</v>
      </c>
      <c r="Q1213" s="237">
        <v>66.259252576647398</v>
      </c>
      <c r="R1213" s="237">
        <v>0</v>
      </c>
      <c r="S1213" s="237">
        <v>16.766789825707423</v>
      </c>
      <c r="T1213" s="237">
        <v>4.970426787371915</v>
      </c>
      <c r="U1213" s="237">
        <v>1.094436221105817</v>
      </c>
      <c r="V1213" s="237">
        <v>3.5858720867558356</v>
      </c>
      <c r="W1213" s="237">
        <v>5.2722626113085207</v>
      </c>
      <c r="X1213" s="412">
        <v>2.0509598911030724</v>
      </c>
      <c r="Y1213" s="270">
        <v>0.38915956842159927</v>
      </c>
      <c r="Z1213" s="270">
        <v>39.295158333984119</v>
      </c>
      <c r="AA1213" s="270">
        <v>15743.805264060227</v>
      </c>
      <c r="AB1213" s="270">
        <v>163.3235647101564</v>
      </c>
      <c r="AC1213" s="270">
        <v>1.6523243987253293</v>
      </c>
      <c r="AD1213" s="270">
        <v>0.48283908938164583</v>
      </c>
      <c r="AE1213" s="270">
        <v>1.6197308966602351</v>
      </c>
      <c r="AF1213" s="270">
        <v>7.4474022978964965E-2</v>
      </c>
      <c r="AG1213" s="270">
        <v>11.073044946453933</v>
      </c>
      <c r="AH1213" s="270">
        <v>27.242040949631988</v>
      </c>
      <c r="AI1213" s="270">
        <v>3.7183173879623763</v>
      </c>
      <c r="AJ1213" s="270">
        <v>7.0089756381207273</v>
      </c>
      <c r="AK1213" s="270">
        <v>296.83902769101252</v>
      </c>
      <c r="AL1213" s="270">
        <v>18.409374415396655</v>
      </c>
      <c r="AM1213" s="270">
        <v>2.7134100903083134</v>
      </c>
      <c r="AN1213" s="270">
        <v>100.54802996006367</v>
      </c>
      <c r="AO1213" s="270">
        <v>2.961914104773943</v>
      </c>
      <c r="AP1213" s="270">
        <v>1341.1574223763655</v>
      </c>
      <c r="AQ1213" s="270">
        <v>0.9428499130223944</v>
      </c>
      <c r="AR1213" s="270">
        <v>1.6065020375763259</v>
      </c>
      <c r="AS1213" s="270">
        <v>0.18640505011092265</v>
      </c>
      <c r="AT1213" s="270">
        <v>0.89361997219703593</v>
      </c>
      <c r="AU1213" s="270">
        <v>3.8798390898753752</v>
      </c>
      <c r="AV1213" s="270">
        <v>0.14949751864989003</v>
      </c>
      <c r="AW1213" s="270">
        <v>0.36158002939917938</v>
      </c>
      <c r="AX1213" s="270">
        <v>4.7935215455312756E-2</v>
      </c>
      <c r="AY1213" s="270">
        <v>0.29678831908835451</v>
      </c>
      <c r="AZ1213" s="270">
        <v>4.380148834264757E-2</v>
      </c>
      <c r="BA1213" s="270">
        <v>18.250495132179406</v>
      </c>
      <c r="BB1213" s="270">
        <v>32.82074834248629</v>
      </c>
      <c r="BC1213" s="270">
        <v>34.871092470748692</v>
      </c>
      <c r="BD1213" s="270">
        <v>50.568403377566973</v>
      </c>
      <c r="BE1213" s="270">
        <v>39.842048144111054</v>
      </c>
      <c r="BF1213" s="270">
        <v>176.4065302841108</v>
      </c>
      <c r="BG1213" s="26"/>
    </row>
    <row r="1214" spans="1:59" s="96" customFormat="1" ht="12.75" x14ac:dyDescent="0.2">
      <c r="A1214" s="13">
        <v>1.3500000000000201</v>
      </c>
      <c r="B1214" s="279">
        <v>970</v>
      </c>
      <c r="C1214" s="408">
        <v>32.303993106171397</v>
      </c>
      <c r="D1214" s="408">
        <v>26.662630765664598</v>
      </c>
      <c r="E1214" s="408"/>
      <c r="F1214" s="408">
        <v>0.77733836207935003</v>
      </c>
      <c r="G1214" s="408"/>
      <c r="H1214" s="408"/>
      <c r="I1214" s="408">
        <v>39.202027569578597</v>
      </c>
      <c r="J1214" s="408"/>
      <c r="K1214" s="408"/>
      <c r="L1214" s="408"/>
      <c r="M1214" s="408"/>
      <c r="N1214" s="408"/>
      <c r="O1214" s="411">
        <v>1.05401019650602</v>
      </c>
      <c r="P1214" s="417">
        <v>4.6357688310485496</v>
      </c>
      <c r="Q1214" s="237">
        <v>66.874933056829491</v>
      </c>
      <c r="R1214" s="237">
        <v>0</v>
      </c>
      <c r="S1214" s="237">
        <v>16.75303165456209</v>
      </c>
      <c r="T1214" s="237">
        <v>4.4649039516438096</v>
      </c>
      <c r="U1214" s="237">
        <v>0.97131829490894517</v>
      </c>
      <c r="V1214" s="237">
        <v>3.4978848064795525</v>
      </c>
      <c r="W1214" s="237">
        <v>5.3551574905908321</v>
      </c>
      <c r="X1214" s="412">
        <v>2.0827707449852859</v>
      </c>
      <c r="Y1214" s="270">
        <v>0.39438731770245927</v>
      </c>
      <c r="Z1214" s="270">
        <v>39.805345346356361</v>
      </c>
      <c r="AA1214" s="270">
        <v>16013.212157343689</v>
      </c>
      <c r="AB1214" s="270">
        <v>168.90085775299301</v>
      </c>
      <c r="AC1214" s="270">
        <v>1.6743526513376612</v>
      </c>
      <c r="AD1214" s="270">
        <v>0.4886620829651227</v>
      </c>
      <c r="AE1214" s="270">
        <v>1.6236830000688696</v>
      </c>
      <c r="AF1214" s="270">
        <v>7.4575080375993211E-2</v>
      </c>
      <c r="AG1214" s="270">
        <v>11.268424208230719</v>
      </c>
      <c r="AH1214" s="270">
        <v>27.626073310352496</v>
      </c>
      <c r="AI1214" s="270">
        <v>3.756275905666441</v>
      </c>
      <c r="AJ1214" s="270">
        <v>7.1922125380964754</v>
      </c>
      <c r="AK1214" s="270">
        <v>337.51579937866643</v>
      </c>
      <c r="AL1214" s="270">
        <v>18.530079678685908</v>
      </c>
      <c r="AM1214" s="270">
        <v>2.6686677652428887</v>
      </c>
      <c r="AN1214" s="270">
        <v>99.969373686591581</v>
      </c>
      <c r="AO1214" s="270">
        <v>2.9542570419496248</v>
      </c>
      <c r="AP1214" s="270">
        <v>1331.2877460808763</v>
      </c>
      <c r="AQ1214" s="270">
        <v>0.94051201676344653</v>
      </c>
      <c r="AR1214" s="270">
        <v>1.5591946211859795</v>
      </c>
      <c r="AS1214" s="270">
        <v>0.18031428937335756</v>
      </c>
      <c r="AT1214" s="270">
        <v>0.8626676496622</v>
      </c>
      <c r="AU1214" s="270">
        <v>3.7422046247527634</v>
      </c>
      <c r="AV1214" s="270">
        <v>0.14414901161646371</v>
      </c>
      <c r="AW1214" s="270">
        <v>0.34839218163216079</v>
      </c>
      <c r="AX1214" s="270">
        <v>4.6167004975226147E-2</v>
      </c>
      <c r="AY1214" s="270">
        <v>0.28577145383439345</v>
      </c>
      <c r="AZ1214" s="270">
        <v>4.2169753146609958E-2</v>
      </c>
      <c r="BA1214" s="270">
        <v>17.575023490054971</v>
      </c>
      <c r="BB1214" s="270">
        <v>32.395304528017576</v>
      </c>
      <c r="BC1214" s="270">
        <v>35.225301982312274</v>
      </c>
      <c r="BD1214" s="270">
        <v>50.547151576782383</v>
      </c>
      <c r="BE1214" s="270">
        <v>39.289287426516161</v>
      </c>
      <c r="BF1214" s="270">
        <v>172.25395002784151</v>
      </c>
      <c r="BG1214" s="26"/>
    </row>
    <row r="1215" spans="1:59" s="96" customFormat="1" ht="12.75" x14ac:dyDescent="0.2">
      <c r="A1215" s="13">
        <v>1.3999999999999799</v>
      </c>
      <c r="B1215" s="279">
        <v>970.00000000001</v>
      </c>
      <c r="C1215" s="408">
        <v>31.876025387649001</v>
      </c>
      <c r="D1215" s="408">
        <v>26.376304240372999</v>
      </c>
      <c r="E1215" s="408"/>
      <c r="F1215" s="408">
        <v>0.13524787426160301</v>
      </c>
      <c r="G1215" s="408"/>
      <c r="H1215" s="408"/>
      <c r="I1215" s="408">
        <v>40.558412292859401</v>
      </c>
      <c r="J1215" s="408"/>
      <c r="K1215" s="408"/>
      <c r="L1215" s="408"/>
      <c r="M1215" s="408"/>
      <c r="N1215" s="408"/>
      <c r="O1215" s="411">
        <v>1.0540102048569799</v>
      </c>
      <c r="P1215" s="417">
        <v>4.69800896394971</v>
      </c>
      <c r="Q1215" s="237">
        <v>67.451485597780362</v>
      </c>
      <c r="R1215" s="237">
        <v>0</v>
      </c>
      <c r="S1215" s="237">
        <v>16.753969645862114</v>
      </c>
      <c r="T1215" s="237">
        <v>3.9744039328208003</v>
      </c>
      <c r="U1215" s="237">
        <v>0.86012855591953585</v>
      </c>
      <c r="V1215" s="237">
        <v>3.4308275203910754</v>
      </c>
      <c r="W1215" s="237">
        <v>5.4094505262477321</v>
      </c>
      <c r="X1215" s="412">
        <v>2.1197342209784047</v>
      </c>
      <c r="Y1215" s="270">
        <v>0.4003632509912497</v>
      </c>
      <c r="Z1215" s="270">
        <v>40.391001483674017</v>
      </c>
      <c r="AA1215" s="270">
        <v>16307.366950498581</v>
      </c>
      <c r="AB1215" s="270">
        <v>174.57509088022238</v>
      </c>
      <c r="AC1215" s="270">
        <v>1.6985802626912188</v>
      </c>
      <c r="AD1215" s="270">
        <v>0.49533298126140646</v>
      </c>
      <c r="AE1215" s="270">
        <v>1.6279737211945049</v>
      </c>
      <c r="AF1215" s="270">
        <v>7.4698627082701974E-2</v>
      </c>
      <c r="AG1215" s="270">
        <v>11.477719718229547</v>
      </c>
      <c r="AH1215" s="270">
        <v>28.042777169016681</v>
      </c>
      <c r="AI1215" s="270">
        <v>3.7984049066176224</v>
      </c>
      <c r="AJ1215" s="270">
        <v>7.3801727343456811</v>
      </c>
      <c r="AK1215" s="270">
        <v>383.40863400153626</v>
      </c>
      <c r="AL1215" s="270">
        <v>18.675645415596428</v>
      </c>
      <c r="AM1215" s="270">
        <v>2.6332468311162098</v>
      </c>
      <c r="AN1215" s="270">
        <v>99.624750238303861</v>
      </c>
      <c r="AO1215" s="270">
        <v>2.9517559429696623</v>
      </c>
      <c r="AP1215" s="270">
        <v>1323.0206640213544</v>
      </c>
      <c r="AQ1215" s="270">
        <v>0.9389700544647317</v>
      </c>
      <c r="AR1215" s="270">
        <v>1.5208065468447978</v>
      </c>
      <c r="AS1215" s="270">
        <v>0.17537684836324163</v>
      </c>
      <c r="AT1215" s="270">
        <v>0.83761103582686369</v>
      </c>
      <c r="AU1215" s="270">
        <v>3.6308731593574399</v>
      </c>
      <c r="AV1215" s="270">
        <v>0.13982397055636991</v>
      </c>
      <c r="AW1215" s="270">
        <v>0.33773635780120853</v>
      </c>
      <c r="AX1215" s="270">
        <v>4.4739067607983754E-2</v>
      </c>
      <c r="AY1215" s="270">
        <v>0.27687783006638317</v>
      </c>
      <c r="AZ1215" s="270">
        <v>4.0852826709174964E-2</v>
      </c>
      <c r="BA1215" s="270">
        <v>17.029748133095303</v>
      </c>
      <c r="BB1215" s="270">
        <v>32.0272713345054</v>
      </c>
      <c r="BC1215" s="270">
        <v>35.464737108034448</v>
      </c>
      <c r="BD1215" s="270">
        <v>50.529364444425482</v>
      </c>
      <c r="BE1215" s="270">
        <v>38.788677344883972</v>
      </c>
      <c r="BF1215" s="270">
        <v>168.81838684968744</v>
      </c>
      <c r="BG1215" s="26"/>
    </row>
    <row r="1216" spans="1:59" s="96" customFormat="1" ht="12.75" x14ac:dyDescent="0.2">
      <c r="A1216" s="13">
        <v>1.44999999999999</v>
      </c>
      <c r="B1216" s="279">
        <v>970</v>
      </c>
      <c r="C1216" s="408">
        <v>31.241349595955501</v>
      </c>
      <c r="D1216" s="408">
        <v>26.269169975846399</v>
      </c>
      <c r="E1216" s="408"/>
      <c r="F1216" s="408"/>
      <c r="G1216" s="408"/>
      <c r="H1216" s="408"/>
      <c r="I1216" s="408">
        <v>41.435470211509099</v>
      </c>
      <c r="J1216" s="408"/>
      <c r="K1216" s="408"/>
      <c r="L1216" s="408"/>
      <c r="M1216" s="408"/>
      <c r="N1216" s="408"/>
      <c r="O1216" s="411">
        <v>1.0540102166890499</v>
      </c>
      <c r="P1216" s="417">
        <v>4.7934501865239598</v>
      </c>
      <c r="Q1216" s="237">
        <v>67.967412122639587</v>
      </c>
      <c r="R1216" s="237">
        <v>0</v>
      </c>
      <c r="S1216" s="237">
        <v>16.6744974779118</v>
      </c>
      <c r="T1216" s="237">
        <v>3.6420428508661784</v>
      </c>
      <c r="U1216" s="237">
        <v>0.77703347394799704</v>
      </c>
      <c r="V1216" s="237">
        <v>3.3378850265685989</v>
      </c>
      <c r="W1216" s="237">
        <v>5.4341825902809981</v>
      </c>
      <c r="X1216" s="412">
        <v>2.166946457784853</v>
      </c>
      <c r="Y1216" s="270">
        <v>0.40862801338551624</v>
      </c>
      <c r="Z1216" s="270">
        <v>41.216120828894319</v>
      </c>
      <c r="AA1216" s="270">
        <v>16654.27422035981</v>
      </c>
      <c r="AB1216" s="270">
        <v>178.86655925905956</v>
      </c>
      <c r="AC1216" s="270">
        <v>1.7306900547079831</v>
      </c>
      <c r="AD1216" s="270">
        <v>0.50469825462404017</v>
      </c>
      <c r="AE1216" s="270">
        <v>1.6331334373456097</v>
      </c>
      <c r="AF1216" s="270">
        <v>7.4895872408937289E-2</v>
      </c>
      <c r="AG1216" s="270">
        <v>11.706815226898025</v>
      </c>
      <c r="AH1216" s="270">
        <v>28.521648754545023</v>
      </c>
      <c r="AI1216" s="270">
        <v>3.8507500505776804</v>
      </c>
      <c r="AJ1216" s="270">
        <v>7.5388769011797629</v>
      </c>
      <c r="AK1216" s="270">
        <v>401.12824811152774</v>
      </c>
      <c r="AL1216" s="270">
        <v>18.886752939083358</v>
      </c>
      <c r="AM1216" s="270">
        <v>2.6181144468739976</v>
      </c>
      <c r="AN1216" s="270">
        <v>99.926031479788335</v>
      </c>
      <c r="AO1216" s="270">
        <v>2.9654701390041081</v>
      </c>
      <c r="AP1216" s="270">
        <v>1318.5555909067268</v>
      </c>
      <c r="AQ1216" s="270">
        <v>0.93548561727698865</v>
      </c>
      <c r="AR1216" s="270">
        <v>1.4986467652561519</v>
      </c>
      <c r="AS1216" s="270">
        <v>0.17245279331906854</v>
      </c>
      <c r="AT1216" s="270">
        <v>0.8225966764755952</v>
      </c>
      <c r="AU1216" s="270">
        <v>3.5638809143146712</v>
      </c>
      <c r="AV1216" s="270">
        <v>0.1372178165528195</v>
      </c>
      <c r="AW1216" s="270">
        <v>0.33129665799615682</v>
      </c>
      <c r="AX1216" s="270">
        <v>4.3874858179922614E-2</v>
      </c>
      <c r="AY1216" s="270">
        <v>0.27149183302640839</v>
      </c>
      <c r="AZ1216" s="270">
        <v>4.00551539203612E-2</v>
      </c>
      <c r="BA1216" s="270">
        <v>16.699537772842554</v>
      </c>
      <c r="BB1216" s="270">
        <v>31.832008238952135</v>
      </c>
      <c r="BC1216" s="270">
        <v>35.532628024476715</v>
      </c>
      <c r="BD1216" s="270">
        <v>50.525451740970389</v>
      </c>
      <c r="BE1216" s="270">
        <v>38.479404068126314</v>
      </c>
      <c r="BF1216" s="270">
        <v>166.88501174807729</v>
      </c>
      <c r="BG1216" s="26"/>
    </row>
    <row r="1217" spans="1:59" s="96" customFormat="1" ht="12.75" x14ac:dyDescent="0.2">
      <c r="A1217" s="13">
        <v>1.5</v>
      </c>
      <c r="B1217" s="279">
        <v>969.99999999999</v>
      </c>
      <c r="C1217" s="408">
        <v>30.5378421415273</v>
      </c>
      <c r="D1217" s="408">
        <v>26.305271535801801</v>
      </c>
      <c r="E1217" s="408"/>
      <c r="F1217" s="408"/>
      <c r="G1217" s="408"/>
      <c r="H1217" s="408"/>
      <c r="I1217" s="408">
        <v>42.102876114621701</v>
      </c>
      <c r="J1217" s="408"/>
      <c r="K1217" s="408"/>
      <c r="L1217" s="408"/>
      <c r="M1217" s="408"/>
      <c r="N1217" s="408"/>
      <c r="O1217" s="411">
        <v>1.0540102080493099</v>
      </c>
      <c r="P1217" s="417">
        <v>4.90387797298545</v>
      </c>
      <c r="Q1217" s="237">
        <v>68.449124587964278</v>
      </c>
      <c r="R1217" s="237">
        <v>0</v>
      </c>
      <c r="S1217" s="237">
        <v>16.584288266491388</v>
      </c>
      <c r="T1217" s="237">
        <v>3.3540104041161118</v>
      </c>
      <c r="U1217" s="237">
        <v>0.70392894016072916</v>
      </c>
      <c r="V1217" s="237">
        <v>3.2647190360447005</v>
      </c>
      <c r="W1217" s="237">
        <v>5.424487686077673</v>
      </c>
      <c r="X1217" s="412">
        <v>2.21944107914514</v>
      </c>
      <c r="Y1217" s="270">
        <v>0.41801396927068019</v>
      </c>
      <c r="Z1217" s="270">
        <v>42.155265996671751</v>
      </c>
      <c r="AA1217" s="270">
        <v>17035.363639093583</v>
      </c>
      <c r="AB1217" s="270">
        <v>182.96029464669712</v>
      </c>
      <c r="AC1217" s="270">
        <v>1.7662636196407733</v>
      </c>
      <c r="AD1217" s="270">
        <v>0.51532348272142714</v>
      </c>
      <c r="AE1217" s="270">
        <v>1.6386874444715733</v>
      </c>
      <c r="AF1217" s="270">
        <v>7.511992025644218E-2</v>
      </c>
      <c r="AG1217" s="270">
        <v>11.9534389643274</v>
      </c>
      <c r="AH1217" s="270">
        <v>29.042771961008722</v>
      </c>
      <c r="AI1217" s="270">
        <v>3.9085617698893027</v>
      </c>
      <c r="AJ1217" s="270">
        <v>7.697024924588816</v>
      </c>
      <c r="AK1217" s="270">
        <v>409.71509169318267</v>
      </c>
      <c r="AL1217" s="270">
        <v>19.129311225871611</v>
      </c>
      <c r="AM1217" s="270">
        <v>2.611137890525085</v>
      </c>
      <c r="AN1217" s="270">
        <v>100.47759822730025</v>
      </c>
      <c r="AO1217" s="270">
        <v>2.9851157567859565</v>
      </c>
      <c r="AP1217" s="270">
        <v>1315.6093351231052</v>
      </c>
      <c r="AQ1217" s="270">
        <v>0.93246786955899696</v>
      </c>
      <c r="AR1217" s="270">
        <v>1.4831248125512992</v>
      </c>
      <c r="AS1217" s="270">
        <v>0.17035810756870354</v>
      </c>
      <c r="AT1217" s="270">
        <v>0.81173864887203628</v>
      </c>
      <c r="AU1217" s="270">
        <v>3.5152794512473204</v>
      </c>
      <c r="AV1217" s="270">
        <v>0.13532515820148439</v>
      </c>
      <c r="AW1217" s="270">
        <v>0.32661034708786124</v>
      </c>
      <c r="AX1217" s="270">
        <v>4.3245360997211026E-2</v>
      </c>
      <c r="AY1217" s="270">
        <v>0.2675672300087143</v>
      </c>
      <c r="AZ1217" s="270">
        <v>3.9473898848755164E-2</v>
      </c>
      <c r="BA1217" s="270">
        <v>16.459029415033601</v>
      </c>
      <c r="BB1217" s="270">
        <v>31.690173697520759</v>
      </c>
      <c r="BC1217" s="270">
        <v>35.485934829969707</v>
      </c>
      <c r="BD1217" s="270">
        <v>50.525581020611</v>
      </c>
      <c r="BE1217" s="270">
        <v>38.219028909652273</v>
      </c>
      <c r="BF1217" s="270">
        <v>165.52141835893903</v>
      </c>
      <c r="BG1217" s="26"/>
    </row>
    <row r="1218" spans="1:59" s="96" customFormat="1" ht="12.75" x14ac:dyDescent="0.2">
      <c r="A1218" s="13">
        <v>1.55000000000001</v>
      </c>
      <c r="B1218" s="279">
        <v>970</v>
      </c>
      <c r="C1218" s="408">
        <v>29.753153583616001</v>
      </c>
      <c r="D1218" s="408">
        <v>26.330466131944199</v>
      </c>
      <c r="E1218" s="408"/>
      <c r="F1218" s="408"/>
      <c r="G1218" s="408"/>
      <c r="H1218" s="408"/>
      <c r="I1218" s="408">
        <v>42.717032373733197</v>
      </c>
      <c r="J1218" s="408">
        <v>0.14533768561985999</v>
      </c>
      <c r="K1218" s="408"/>
      <c r="L1218" s="408"/>
      <c r="M1218" s="408"/>
      <c r="N1218" s="408"/>
      <c r="O1218" s="411">
        <v>1.0540102250868399</v>
      </c>
      <c r="P1218" s="417">
        <v>5.0332096337896699</v>
      </c>
      <c r="Q1218" s="237">
        <v>68.781177027704757</v>
      </c>
      <c r="R1218" s="237">
        <v>0</v>
      </c>
      <c r="S1218" s="237">
        <v>16.522097445883421</v>
      </c>
      <c r="T1218" s="237">
        <v>3.1441522348140016</v>
      </c>
      <c r="U1218" s="237">
        <v>0.65185165801723732</v>
      </c>
      <c r="V1218" s="237">
        <v>3.1732338319571189</v>
      </c>
      <c r="W1218" s="237">
        <v>5.446410455607726</v>
      </c>
      <c r="X1218" s="412">
        <v>2.2810773460157381</v>
      </c>
      <c r="Y1218" s="270">
        <v>0.42900582664153081</v>
      </c>
      <c r="Z1218" s="270">
        <v>43.254940033254847</v>
      </c>
      <c r="AA1218" s="270">
        <v>17481.676390493059</v>
      </c>
      <c r="AB1218" s="270">
        <v>187.75418159439039</v>
      </c>
      <c r="AC1218" s="270">
        <v>1.8078472280281084</v>
      </c>
      <c r="AD1218" s="270">
        <v>0.52777511873129768</v>
      </c>
      <c r="AE1218" s="270">
        <v>1.6449711812398851</v>
      </c>
      <c r="AF1218" s="270">
        <v>7.537518640697749E-2</v>
      </c>
      <c r="AG1218" s="270">
        <v>12.242647480825392</v>
      </c>
      <c r="AH1218" s="270">
        <v>29.656618332381104</v>
      </c>
      <c r="AI1218" s="270">
        <v>3.9772849317637342</v>
      </c>
      <c r="AJ1218" s="270">
        <v>7.8825560613282253</v>
      </c>
      <c r="AK1218" s="270">
        <v>419.77661133258704</v>
      </c>
      <c r="AL1218" s="270">
        <v>19.421388686975465</v>
      </c>
      <c r="AM1218" s="270">
        <v>2.6084647414898252</v>
      </c>
      <c r="AN1218" s="270">
        <v>101.21860777978983</v>
      </c>
      <c r="AO1218" s="270">
        <v>3.0102542959487439</v>
      </c>
      <c r="AP1218" s="270">
        <v>1313.2963525934169</v>
      </c>
      <c r="AQ1218" s="270">
        <v>0.93095382095767698</v>
      </c>
      <c r="AR1218" s="270">
        <v>1.4699574251539609</v>
      </c>
      <c r="AS1218" s="270">
        <v>0.16853831047428602</v>
      </c>
      <c r="AT1218" s="270">
        <v>0.80220944436308994</v>
      </c>
      <c r="AU1218" s="270">
        <v>3.4724739848843083</v>
      </c>
      <c r="AV1218" s="270">
        <v>0.13365623177774752</v>
      </c>
      <c r="AW1218" s="270">
        <v>0.3224676184543111</v>
      </c>
      <c r="AX1218" s="270">
        <v>4.2688141060211397E-2</v>
      </c>
      <c r="AY1218" s="270">
        <v>0.26409093033307796</v>
      </c>
      <c r="AZ1218" s="270">
        <v>3.895888045851538E-2</v>
      </c>
      <c r="BA1218" s="270">
        <v>16.246092608822327</v>
      </c>
      <c r="BB1218" s="270">
        <v>31.591311809834099</v>
      </c>
      <c r="BC1218" s="270">
        <v>35.470654524274927</v>
      </c>
      <c r="BD1218" s="270">
        <v>50.600134413686881</v>
      </c>
      <c r="BE1218" s="270">
        <v>38.004901402436239</v>
      </c>
      <c r="BF1218" s="270">
        <v>164.40229818320805</v>
      </c>
      <c r="BG1218" s="26"/>
    </row>
    <row r="1219" spans="1:59" s="96" customFormat="1" ht="12.75" x14ac:dyDescent="0.2">
      <c r="A1219" s="13">
        <v>1.6</v>
      </c>
      <c r="B1219" s="279">
        <v>970.00000000001</v>
      </c>
      <c r="C1219" s="408">
        <v>28.757667578134999</v>
      </c>
      <c r="D1219" s="408">
        <v>26.391327419405801</v>
      </c>
      <c r="E1219" s="408"/>
      <c r="F1219" s="408"/>
      <c r="G1219" s="408"/>
      <c r="H1219" s="408"/>
      <c r="I1219" s="408">
        <v>43.320247072221498</v>
      </c>
      <c r="J1219" s="408">
        <v>0.47674771558263701</v>
      </c>
      <c r="K1219" s="408"/>
      <c r="L1219" s="408"/>
      <c r="M1219" s="408"/>
      <c r="N1219" s="408"/>
      <c r="O1219" s="411">
        <v>1.0540102146549499</v>
      </c>
      <c r="P1219" s="417">
        <v>5.2074408257123901</v>
      </c>
      <c r="Q1219" s="237">
        <v>68.944331526515995</v>
      </c>
      <c r="R1219" s="237">
        <v>0</v>
      </c>
      <c r="S1219" s="237">
        <v>16.541489082469894</v>
      </c>
      <c r="T1219" s="237">
        <v>2.9577172737652071</v>
      </c>
      <c r="U1219" s="237">
        <v>0.61383989449466614</v>
      </c>
      <c r="V1219" s="237">
        <v>3.0780289884637857</v>
      </c>
      <c r="W1219" s="237">
        <v>5.5002154188743297</v>
      </c>
      <c r="X1219" s="412">
        <v>2.3643778154161157</v>
      </c>
      <c r="Y1219" s="270">
        <v>0.44381020950864369</v>
      </c>
      <c r="Z1219" s="270">
        <v>44.735161045797824</v>
      </c>
      <c r="AA1219" s="270">
        <v>18082.768905803434</v>
      </c>
      <c r="AB1219" s="270">
        <v>194.20914037560044</v>
      </c>
      <c r="AC1219" s="270">
        <v>1.8634081542292125</v>
      </c>
      <c r="AD1219" s="270">
        <v>0.5445232334332013</v>
      </c>
      <c r="AE1219" s="270">
        <v>1.6530699913133653</v>
      </c>
      <c r="AF1219" s="270">
        <v>7.5706200097780521E-2</v>
      </c>
      <c r="AG1219" s="270">
        <v>12.632017803218458</v>
      </c>
      <c r="AH1219" s="270">
        <v>30.48489324946015</v>
      </c>
      <c r="AI1219" s="270">
        <v>4.070472094414491</v>
      </c>
      <c r="AJ1219" s="270">
        <v>8.1325259658935902</v>
      </c>
      <c r="AK1219" s="270">
        <v>433.30942632880146</v>
      </c>
      <c r="AL1219" s="270">
        <v>19.822104236613875</v>
      </c>
      <c r="AM1219" s="270">
        <v>2.6115937259088247</v>
      </c>
      <c r="AN1219" s="270">
        <v>102.32777997290538</v>
      </c>
      <c r="AO1219" s="270">
        <v>3.0462788013206734</v>
      </c>
      <c r="AP1219" s="270">
        <v>1311.6000097768554</v>
      </c>
      <c r="AQ1219" s="270">
        <v>0.93136178825590343</v>
      </c>
      <c r="AR1219" s="270">
        <v>1.4584737109199297</v>
      </c>
      <c r="AS1219" s="270">
        <v>0.16687910823762461</v>
      </c>
      <c r="AT1219" s="270">
        <v>0.79336409304702948</v>
      </c>
      <c r="AU1219" s="270">
        <v>3.4324965881865848</v>
      </c>
      <c r="AV1219" s="270">
        <v>0.13209441520838483</v>
      </c>
      <c r="AW1219" s="270">
        <v>0.31857441585436769</v>
      </c>
      <c r="AX1219" s="270">
        <v>4.2163345408342927E-2</v>
      </c>
      <c r="AY1219" s="270">
        <v>0.26081348582500219</v>
      </c>
      <c r="AZ1219" s="270">
        <v>3.847310592788359E-2</v>
      </c>
      <c r="BA1219" s="270">
        <v>16.045523465036567</v>
      </c>
      <c r="BB1219" s="270">
        <v>31.529744276662367</v>
      </c>
      <c r="BC1219" s="270">
        <v>35.457078535528076</v>
      </c>
      <c r="BD1219" s="270">
        <v>50.770974659962086</v>
      </c>
      <c r="BE1219" s="270">
        <v>37.809760790638066</v>
      </c>
      <c r="BF1219" s="270">
        <v>163.46676464749277</v>
      </c>
      <c r="BG1219" s="26"/>
    </row>
    <row r="1220" spans="1:59" s="96" customFormat="1" ht="12.75" x14ac:dyDescent="0.2">
      <c r="A1220" s="13">
        <v>1.65</v>
      </c>
      <c r="B1220" s="279">
        <v>970</v>
      </c>
      <c r="C1220" s="408">
        <v>27.796201549599299</v>
      </c>
      <c r="D1220" s="408">
        <v>26.547787126910901</v>
      </c>
      <c r="E1220" s="408"/>
      <c r="F1220" s="408"/>
      <c r="G1220" s="408"/>
      <c r="H1220" s="408"/>
      <c r="I1220" s="408">
        <v>43.809352692309098</v>
      </c>
      <c r="J1220" s="408">
        <v>0.79264843352339798</v>
      </c>
      <c r="K1220" s="408"/>
      <c r="L1220" s="408"/>
      <c r="M1220" s="408"/>
      <c r="N1220" s="408"/>
      <c r="O1220" s="411">
        <v>1.05401019765726</v>
      </c>
      <c r="P1220" s="417">
        <v>5.38756531077878</v>
      </c>
      <c r="Q1220" s="237">
        <v>69.093279197636264</v>
      </c>
      <c r="R1220" s="237">
        <v>0</v>
      </c>
      <c r="S1220" s="237">
        <v>16.549535536830586</v>
      </c>
      <c r="T1220" s="237">
        <v>2.7987556841942163</v>
      </c>
      <c r="U1220" s="237">
        <v>0.57744281794680641</v>
      </c>
      <c r="V1220" s="237">
        <v>2.9969928193883151</v>
      </c>
      <c r="W1220" s="237">
        <v>5.5331756879684102</v>
      </c>
      <c r="X1220" s="412">
        <v>2.4508182560353959</v>
      </c>
      <c r="Y1220" s="270">
        <v>0.45910805550985251</v>
      </c>
      <c r="Z1220" s="270">
        <v>46.262758357981845</v>
      </c>
      <c r="AA1220" s="270">
        <v>18703.735256186828</v>
      </c>
      <c r="AB1220" s="270">
        <v>200.87538592798754</v>
      </c>
      <c r="AC1220" s="270">
        <v>1.9198275144829076</v>
      </c>
      <c r="AD1220" s="270">
        <v>0.56172341909449619</v>
      </c>
      <c r="AE1220" s="270">
        <v>1.6609939697743237</v>
      </c>
      <c r="AF1220" s="270">
        <v>7.6030356393450113E-2</v>
      </c>
      <c r="AG1220" s="270">
        <v>13.032287788754557</v>
      </c>
      <c r="AH1220" s="270">
        <v>31.331636907251749</v>
      </c>
      <c r="AI1220" s="270">
        <v>4.165015563430968</v>
      </c>
      <c r="AJ1220" s="270">
        <v>8.3897167295555839</v>
      </c>
      <c r="AK1220" s="270">
        <v>447.21426969896282</v>
      </c>
      <c r="AL1220" s="270">
        <v>20.229888285979513</v>
      </c>
      <c r="AM1220" s="270">
        <v>2.6175321907899334</v>
      </c>
      <c r="AN1220" s="270">
        <v>103.48796449014355</v>
      </c>
      <c r="AO1220" s="270">
        <v>3.0829319750027149</v>
      </c>
      <c r="AP1220" s="270">
        <v>1310.5105347511324</v>
      </c>
      <c r="AQ1220" s="270">
        <v>0.9327446968118136</v>
      </c>
      <c r="AR1220" s="270">
        <v>1.4499230404700594</v>
      </c>
      <c r="AS1220" s="270">
        <v>0.16560103826416708</v>
      </c>
      <c r="AT1220" s="270">
        <v>0.78646803437786483</v>
      </c>
      <c r="AU1220" s="270">
        <v>3.4012123229888709</v>
      </c>
      <c r="AV1220" s="270">
        <v>0.13087076500662503</v>
      </c>
      <c r="AW1220" s="270">
        <v>0.31551717805020019</v>
      </c>
      <c r="AX1220" s="270">
        <v>4.1750813088278403E-2</v>
      </c>
      <c r="AY1220" s="270">
        <v>0.25823615242224485</v>
      </c>
      <c r="AZ1220" s="270">
        <v>3.809108320105821E-2</v>
      </c>
      <c r="BA1220" s="270">
        <v>15.887945925724884</v>
      </c>
      <c r="BB1220" s="270">
        <v>31.479138417618191</v>
      </c>
      <c r="BC1220" s="270">
        <v>35.374160280689907</v>
      </c>
      <c r="BD1220" s="270">
        <v>50.935255575967545</v>
      </c>
      <c r="BE1220" s="270">
        <v>37.62294324969843</v>
      </c>
      <c r="BF1220" s="270">
        <v>162.75295322235559</v>
      </c>
      <c r="BG1220" s="26"/>
    </row>
    <row r="1221" spans="1:59" s="96" customFormat="1" ht="12.75" x14ac:dyDescent="0.2">
      <c r="A1221" s="13">
        <v>1.7000000000000097</v>
      </c>
      <c r="B1221" s="279">
        <v>970</v>
      </c>
      <c r="C1221" s="408">
        <v>26.979569817780401</v>
      </c>
      <c r="D1221" s="408">
        <v>26.633796040991498</v>
      </c>
      <c r="E1221" s="408"/>
      <c r="F1221" s="408"/>
      <c r="G1221" s="408"/>
      <c r="H1221" s="408"/>
      <c r="I1221" s="408">
        <v>44.244794109990202</v>
      </c>
      <c r="J1221" s="408">
        <v>1.0878298304671199</v>
      </c>
      <c r="K1221" s="408"/>
      <c r="L1221" s="408"/>
      <c r="M1221" s="408"/>
      <c r="N1221" s="408"/>
      <c r="O1221" s="411">
        <v>1.0540102007707399</v>
      </c>
      <c r="P1221" s="417">
        <v>5.5506388343222204</v>
      </c>
      <c r="Q1221" s="237">
        <v>69.193568522798017</v>
      </c>
      <c r="R1221" s="237">
        <v>0</v>
      </c>
      <c r="S1221" s="237">
        <v>16.546302077448953</v>
      </c>
      <c r="T1221" s="237">
        <v>2.697099719120859</v>
      </c>
      <c r="U1221" s="237">
        <v>0.55191405183240072</v>
      </c>
      <c r="V1221" s="237">
        <v>2.9084987534879194</v>
      </c>
      <c r="W1221" s="237">
        <v>5.5732563591607516</v>
      </c>
      <c r="X1221" s="412">
        <v>2.5293605161511072</v>
      </c>
      <c r="Y1221" s="270">
        <v>0.47295680525431466</v>
      </c>
      <c r="Z1221" s="270">
        <v>47.645419076485425</v>
      </c>
      <c r="AA1221" s="270">
        <v>19265.772864654929</v>
      </c>
      <c r="AB1221" s="270">
        <v>206.90973395725084</v>
      </c>
      <c r="AC1221" s="270">
        <v>1.970809400989743</v>
      </c>
      <c r="AD1221" s="270">
        <v>0.57722976215062394</v>
      </c>
      <c r="AE1221" s="270">
        <v>1.6677801411811599</v>
      </c>
      <c r="AF1221" s="270">
        <v>7.6307766111197828E-2</v>
      </c>
      <c r="AG1221" s="270">
        <v>13.393082959978493</v>
      </c>
      <c r="AH1221" s="270">
        <v>32.08982821063028</v>
      </c>
      <c r="AI1221" s="270">
        <v>4.2491177609805204</v>
      </c>
      <c r="AJ1221" s="270">
        <v>8.621409543079217</v>
      </c>
      <c r="AK1221" s="270">
        <v>459.76296072964072</v>
      </c>
      <c r="AL1221" s="270">
        <v>20.590145398555144</v>
      </c>
      <c r="AM1221" s="270">
        <v>2.6221529665682413</v>
      </c>
      <c r="AN1221" s="270">
        <v>104.48563616883408</v>
      </c>
      <c r="AO1221" s="270">
        <v>3.1148229676334371</v>
      </c>
      <c r="AP1221" s="270">
        <v>1309.5035724376471</v>
      </c>
      <c r="AQ1221" s="270">
        <v>0.93378954948858561</v>
      </c>
      <c r="AR1221" s="270">
        <v>1.4422981231330736</v>
      </c>
      <c r="AS1221" s="270">
        <v>0.16447418385517207</v>
      </c>
      <c r="AT1221" s="270">
        <v>0.78041599797342764</v>
      </c>
      <c r="AU1221" s="270">
        <v>3.3738000248482418</v>
      </c>
      <c r="AV1221" s="270">
        <v>0.12979911746919015</v>
      </c>
      <c r="AW1221" s="270">
        <v>0.31284246135077076</v>
      </c>
      <c r="AX1221" s="270">
        <v>4.1390068261278196E-2</v>
      </c>
      <c r="AY1221" s="270">
        <v>0.25598277184456264</v>
      </c>
      <c r="AZ1221" s="270">
        <v>3.7757083409238286E-2</v>
      </c>
      <c r="BA1221" s="270">
        <v>15.750110176793562</v>
      </c>
      <c r="BB1221" s="270">
        <v>31.442241508682532</v>
      </c>
      <c r="BC1221" s="270">
        <v>35.341793033102526</v>
      </c>
      <c r="BD1221" s="270">
        <v>51.089504991575502</v>
      </c>
      <c r="BE1221" s="270">
        <v>37.4778956688316</v>
      </c>
      <c r="BF1221" s="270">
        <v>162.1335273714227</v>
      </c>
      <c r="BG1221" s="26"/>
    </row>
    <row r="1222" spans="1:59" s="96" customFormat="1" ht="12.75" x14ac:dyDescent="0.2">
      <c r="A1222" s="13">
        <v>1.75</v>
      </c>
      <c r="B1222" s="279">
        <v>970</v>
      </c>
      <c r="C1222" s="408">
        <v>26.129467038239401</v>
      </c>
      <c r="D1222" s="408">
        <v>26.856065530781301</v>
      </c>
      <c r="E1222" s="408"/>
      <c r="F1222" s="408"/>
      <c r="G1222" s="408"/>
      <c r="H1222" s="408"/>
      <c r="I1222" s="408">
        <v>44.598652399463298</v>
      </c>
      <c r="J1222" s="408">
        <v>1.3618048273138199</v>
      </c>
      <c r="K1222" s="408"/>
      <c r="L1222" s="408"/>
      <c r="M1222" s="408"/>
      <c r="N1222" s="408"/>
      <c r="O1222" s="411">
        <v>1.05401020420216</v>
      </c>
      <c r="P1222" s="417">
        <v>5.7312249172666299</v>
      </c>
      <c r="Q1222" s="237">
        <v>69.337458858350928</v>
      </c>
      <c r="R1222" s="237">
        <v>0</v>
      </c>
      <c r="S1222" s="237">
        <v>16.5790132905421</v>
      </c>
      <c r="T1222" s="237">
        <v>2.5138224558160971</v>
      </c>
      <c r="U1222" s="237">
        <v>0.51167039969560324</v>
      </c>
      <c r="V1222" s="237">
        <v>2.8380763339490036</v>
      </c>
      <c r="W1222" s="237">
        <v>5.6033041646970583</v>
      </c>
      <c r="X1222" s="412">
        <v>2.616654496949212</v>
      </c>
      <c r="Y1222" s="270">
        <v>0.48828324721264055</v>
      </c>
      <c r="Z1222" s="270">
        <v>49.173028381856248</v>
      </c>
      <c r="AA1222" s="270">
        <v>19887.594427767915</v>
      </c>
      <c r="AB1222" s="270">
        <v>213.58284157898476</v>
      </c>
      <c r="AC1222" s="270">
        <v>2.0259408809063757</v>
      </c>
      <c r="AD1222" s="270">
        <v>0.59426889552598905</v>
      </c>
      <c r="AE1222" s="270">
        <v>1.6749298435070141</v>
      </c>
      <c r="AF1222" s="270">
        <v>7.6600230127629315E-2</v>
      </c>
      <c r="AG1222" s="270">
        <v>13.790060615539678</v>
      </c>
      <c r="AH1222" s="270">
        <v>32.919213712733111</v>
      </c>
      <c r="AI1222" s="270">
        <v>4.3402943487434493</v>
      </c>
      <c r="AJ1222" s="270">
        <v>8.876678015775644</v>
      </c>
      <c r="AK1222" s="270">
        <v>473.5565332585353</v>
      </c>
      <c r="AL1222" s="270">
        <v>20.982707179743191</v>
      </c>
      <c r="AM1222" s="270">
        <v>2.6299013060376946</v>
      </c>
      <c r="AN1222" s="270">
        <v>105.61100614181727</v>
      </c>
      <c r="AO1222" s="270">
        <v>3.1495512924423625</v>
      </c>
      <c r="AP1222" s="270">
        <v>1308.9978182733992</v>
      </c>
      <c r="AQ1222" s="270">
        <v>0.93584957868367868</v>
      </c>
      <c r="AR1222" s="270">
        <v>1.4368532022290623</v>
      </c>
      <c r="AS1222" s="270">
        <v>0.16361611214362984</v>
      </c>
      <c r="AT1222" s="270">
        <v>0.77570540671672183</v>
      </c>
      <c r="AU1222" s="270">
        <v>3.3523193269102767</v>
      </c>
      <c r="AV1222" s="270">
        <v>0.12895756138900863</v>
      </c>
      <c r="AW1222" s="270">
        <v>0.31073338677716844</v>
      </c>
      <c r="AX1222" s="270">
        <v>4.1105093700596979E-2</v>
      </c>
      <c r="AY1222" s="270">
        <v>0.25420149499428651</v>
      </c>
      <c r="AZ1222" s="270">
        <v>3.7493046061370765E-2</v>
      </c>
      <c r="BA1222" s="270">
        <v>15.641343218475228</v>
      </c>
      <c r="BB1222" s="270">
        <v>31.404412655086464</v>
      </c>
      <c r="BC1222" s="270">
        <v>35.209211059457438</v>
      </c>
      <c r="BD1222" s="270">
        <v>51.234035658011159</v>
      </c>
      <c r="BE1222" s="270">
        <v>37.314464174788768</v>
      </c>
      <c r="BF1222" s="270">
        <v>161.65997747642126</v>
      </c>
      <c r="BG1222" s="26"/>
    </row>
    <row r="1223" spans="1:59" s="96" customFormat="1" ht="12.75" x14ac:dyDescent="0.2">
      <c r="A1223" s="13">
        <v>1.8</v>
      </c>
      <c r="B1223" s="279">
        <v>970</v>
      </c>
      <c r="C1223" s="408">
        <v>25.2849372756456</v>
      </c>
      <c r="D1223" s="408">
        <v>27.1342902889035</v>
      </c>
      <c r="E1223" s="408"/>
      <c r="F1223" s="408"/>
      <c r="G1223" s="408"/>
      <c r="H1223" s="408"/>
      <c r="I1223" s="408">
        <v>44.893631892493502</v>
      </c>
      <c r="J1223" s="408">
        <v>1.6331303318693</v>
      </c>
      <c r="K1223" s="408"/>
      <c r="L1223" s="408"/>
      <c r="M1223" s="408"/>
      <c r="N1223" s="408"/>
      <c r="O1223" s="411">
        <v>1.05401021108808</v>
      </c>
      <c r="P1223" s="417">
        <v>5.9226506657854801</v>
      </c>
      <c r="Q1223" s="237">
        <v>69.4505597248329</v>
      </c>
      <c r="R1223" s="237">
        <v>0</v>
      </c>
      <c r="S1223" s="237">
        <v>16.60673490055602</v>
      </c>
      <c r="T1223" s="237">
        <v>2.3654851902897542</v>
      </c>
      <c r="U1223" s="237">
        <v>0.48135816456157837</v>
      </c>
      <c r="V1223" s="237">
        <v>2.7825161282437376</v>
      </c>
      <c r="W1223" s="237">
        <v>5.6037918080388476</v>
      </c>
      <c r="X1223" s="412">
        <v>2.7095540834771592</v>
      </c>
      <c r="Y1223" s="270">
        <v>0.50452265348577408</v>
      </c>
      <c r="Z1223" s="270">
        <v>50.789748953304567</v>
      </c>
      <c r="AA1223" s="270">
        <v>20546.280715039444</v>
      </c>
      <c r="AB1223" s="270">
        <v>220.64973112323634</v>
      </c>
      <c r="AC1223" s="270">
        <v>2.0834490988925078</v>
      </c>
      <c r="AD1223" s="270">
        <v>0.61221179362096667</v>
      </c>
      <c r="AE1223" s="270">
        <v>1.6821097765317106</v>
      </c>
      <c r="AF1223" s="270">
        <v>7.6894063122593587E-2</v>
      </c>
      <c r="AG1223" s="270">
        <v>14.208432676963689</v>
      </c>
      <c r="AH1223" s="270">
        <v>33.78799285310518</v>
      </c>
      <c r="AI1223" s="270">
        <v>4.4350620759835193</v>
      </c>
      <c r="AJ1223" s="270">
        <v>9.1458775979499745</v>
      </c>
      <c r="AK1223" s="270">
        <v>488.09062682015883</v>
      </c>
      <c r="AL1223" s="270">
        <v>21.391121246279518</v>
      </c>
      <c r="AM1223" s="270">
        <v>2.6394464961465984</v>
      </c>
      <c r="AN1223" s="270">
        <v>106.7959150913461</v>
      </c>
      <c r="AO1223" s="270">
        <v>3.1855129794651451</v>
      </c>
      <c r="AP1223" s="270">
        <v>1308.8266643967786</v>
      </c>
      <c r="AQ1223" s="270">
        <v>0.9385159818700779</v>
      </c>
      <c r="AR1223" s="270">
        <v>1.4328905777875145</v>
      </c>
      <c r="AS1223" s="270">
        <v>0.16294498467946775</v>
      </c>
      <c r="AT1223" s="270">
        <v>0.77193672364784183</v>
      </c>
      <c r="AU1223" s="270">
        <v>3.3350153603141117</v>
      </c>
      <c r="AV1223" s="270">
        <v>0.12827816377778181</v>
      </c>
      <c r="AW1223" s="270">
        <v>0.30902347826935417</v>
      </c>
      <c r="AX1223" s="270">
        <v>4.0873600769501577E-2</v>
      </c>
      <c r="AY1223" s="270">
        <v>0.25275336228478995</v>
      </c>
      <c r="AZ1223" s="270">
        <v>3.7278352538248738E-2</v>
      </c>
      <c r="BA1223" s="270">
        <v>15.553052008832886</v>
      </c>
      <c r="BB1223" s="270">
        <v>31.372609511241563</v>
      </c>
      <c r="BC1223" s="270">
        <v>35.038532844365818</v>
      </c>
      <c r="BD1223" s="270">
        <v>51.37819198126887</v>
      </c>
      <c r="BE1223" s="270">
        <v>37.15413897302065</v>
      </c>
      <c r="BF1223" s="270">
        <v>161.30037561479696</v>
      </c>
      <c r="BG1223" s="26"/>
    </row>
    <row r="1224" spans="1:59" s="96" customFormat="1" ht="12.75" x14ac:dyDescent="0.2">
      <c r="A1224" s="13">
        <v>1.85</v>
      </c>
      <c r="B1224" s="279">
        <v>970</v>
      </c>
      <c r="C1224" s="408">
        <v>24.544917658391</v>
      </c>
      <c r="D1224" s="408">
        <v>27.356621331859699</v>
      </c>
      <c r="E1224" s="408"/>
      <c r="F1224" s="408"/>
      <c r="G1224" s="408"/>
      <c r="H1224" s="408"/>
      <c r="I1224" s="408">
        <v>45.1516034265561</v>
      </c>
      <c r="J1224" s="408">
        <v>1.8928473831721</v>
      </c>
      <c r="K1224" s="408"/>
      <c r="L1224" s="408"/>
      <c r="M1224" s="408"/>
      <c r="N1224" s="408"/>
      <c r="O1224" s="411">
        <v>1.05401020002113</v>
      </c>
      <c r="P1224" s="417">
        <v>6.1012164665682302</v>
      </c>
      <c r="Q1224" s="237">
        <v>69.50450146493661</v>
      </c>
      <c r="R1224" s="237">
        <v>0</v>
      </c>
      <c r="S1224" s="237">
        <v>16.584624103397946</v>
      </c>
      <c r="T1224" s="237">
        <v>2.3304129951376096</v>
      </c>
      <c r="U1224" s="237">
        <v>0.46655479313586429</v>
      </c>
      <c r="V1224" s="237">
        <v>2.7291863261008085</v>
      </c>
      <c r="W1224" s="237">
        <v>5.5881661413932084</v>
      </c>
      <c r="X1224" s="412">
        <v>2.7965541758979873</v>
      </c>
      <c r="Y1224" s="270">
        <v>0.51966822144455194</v>
      </c>
      <c r="Z1224" s="270">
        <v>52.296835853718896</v>
      </c>
      <c r="AA1224" s="270">
        <v>21160.46608010614</v>
      </c>
      <c r="AB1224" s="270">
        <v>227.23918292062655</v>
      </c>
      <c r="AC1224" s="270">
        <v>2.1367639646359469</v>
      </c>
      <c r="AD1224" s="270">
        <v>0.6288656035677247</v>
      </c>
      <c r="AE1224" s="270">
        <v>1.6884535025817875</v>
      </c>
      <c r="AF1224" s="270">
        <v>7.7153629030912954E-2</v>
      </c>
      <c r="AG1224" s="270">
        <v>14.59680695515266</v>
      </c>
      <c r="AH1224" s="270">
        <v>34.589366525327506</v>
      </c>
      <c r="AI1224" s="270">
        <v>4.5219068314010773</v>
      </c>
      <c r="AJ1224" s="270">
        <v>9.3957247157142714</v>
      </c>
      <c r="AK1224" s="270">
        <v>501.59304481754333</v>
      </c>
      <c r="AL1224" s="270">
        <v>21.76377909546844</v>
      </c>
      <c r="AM1224" s="270">
        <v>2.6480403011655778</v>
      </c>
      <c r="AN1224" s="270">
        <v>107.86180822678637</v>
      </c>
      <c r="AO1224" s="270">
        <v>3.2179697929387729</v>
      </c>
      <c r="AP1224" s="270">
        <v>1308.7079812462221</v>
      </c>
      <c r="AQ1224" s="270">
        <v>0.94093860118948036</v>
      </c>
      <c r="AR1224" s="270">
        <v>1.429500800715086</v>
      </c>
      <c r="AS1224" s="270">
        <v>0.16236753467825146</v>
      </c>
      <c r="AT1224" s="270">
        <v>0.76868916962417855</v>
      </c>
      <c r="AU1224" s="270">
        <v>3.3200971832656672</v>
      </c>
      <c r="AV1224" s="270">
        <v>0.12769235026337214</v>
      </c>
      <c r="AW1224" s="270">
        <v>0.30754858056880902</v>
      </c>
      <c r="AX1224" s="270">
        <v>4.0673878292183586E-2</v>
      </c>
      <c r="AY1224" s="270">
        <v>0.251503778673978</v>
      </c>
      <c r="AZ1224" s="270">
        <v>3.7093072346646279E-2</v>
      </c>
      <c r="BA1224" s="270">
        <v>15.476855259460768</v>
      </c>
      <c r="BB1224" s="270">
        <v>31.351408431501216</v>
      </c>
      <c r="BC1224" s="270">
        <v>34.908878430913155</v>
      </c>
      <c r="BD1224" s="270">
        <v>51.516778855104867</v>
      </c>
      <c r="BE1224" s="270">
        <v>37.024807921367504</v>
      </c>
      <c r="BF1224" s="270">
        <v>161.00439995351329</v>
      </c>
      <c r="BG1224" s="26"/>
    </row>
    <row r="1225" spans="1:59" s="96" customFormat="1" ht="12.75" x14ac:dyDescent="0.2">
      <c r="A1225" s="13">
        <v>1.9</v>
      </c>
      <c r="B1225" s="279">
        <v>970</v>
      </c>
      <c r="C1225" s="408">
        <v>23.779538557419801</v>
      </c>
      <c r="D1225" s="408">
        <v>27.579028981225701</v>
      </c>
      <c r="E1225" s="408"/>
      <c r="F1225" s="408"/>
      <c r="G1225" s="408"/>
      <c r="H1225" s="408"/>
      <c r="I1225" s="408">
        <v>45.423132829288797</v>
      </c>
      <c r="J1225" s="408">
        <v>2.1642894258410199</v>
      </c>
      <c r="K1225" s="408"/>
      <c r="L1225" s="408"/>
      <c r="M1225" s="408"/>
      <c r="N1225" s="408"/>
      <c r="O1225" s="411">
        <v>1.0540102062246699</v>
      </c>
      <c r="P1225" s="417">
        <v>6.2975931504579599</v>
      </c>
      <c r="Q1225" s="237">
        <v>69.555389602470584</v>
      </c>
      <c r="R1225" s="237">
        <v>0</v>
      </c>
      <c r="S1225" s="237">
        <v>16.558665767064682</v>
      </c>
      <c r="T1225" s="237">
        <v>2.3029768399944741</v>
      </c>
      <c r="U1225" s="237">
        <v>0.45465099352036531</v>
      </c>
      <c r="V1225" s="237">
        <v>2.6669800698974599</v>
      </c>
      <c r="W1225" s="237">
        <v>5.5687219029274582</v>
      </c>
      <c r="X1225" s="412">
        <v>2.8926148241249741</v>
      </c>
      <c r="Y1225" s="270">
        <v>0.53632049439306728</v>
      </c>
      <c r="Z1225" s="270">
        <v>53.952798856048197</v>
      </c>
      <c r="AA1225" s="270">
        <v>21835.580826213365</v>
      </c>
      <c r="AB1225" s="270">
        <v>234.48210148292512</v>
      </c>
      <c r="AC1225" s="270">
        <v>2.1949148257564399</v>
      </c>
      <c r="AD1225" s="270">
        <v>0.64707406725851901</v>
      </c>
      <c r="AE1225" s="270">
        <v>1.6950639300716377</v>
      </c>
      <c r="AF1225" s="270">
        <v>7.7423877629209881E-2</v>
      </c>
      <c r="AG1225" s="270">
        <v>15.021521651754538</v>
      </c>
      <c r="AH1225" s="270">
        <v>35.45928017793964</v>
      </c>
      <c r="AI1225" s="270">
        <v>4.6154023507999566</v>
      </c>
      <c r="AJ1225" s="270">
        <v>9.6689172440815838</v>
      </c>
      <c r="AK1225" s="270">
        <v>516.37028012990231</v>
      </c>
      <c r="AL1225" s="270">
        <v>22.163009725730635</v>
      </c>
      <c r="AM1225" s="270">
        <v>2.6568549995614155</v>
      </c>
      <c r="AN1225" s="270">
        <v>108.98379711666827</v>
      </c>
      <c r="AO1225" s="270">
        <v>3.2522153468393804</v>
      </c>
      <c r="AP1225" s="270">
        <v>1308.5611864892555</v>
      </c>
      <c r="AQ1225" s="270">
        <v>0.94341450251310222</v>
      </c>
      <c r="AR1225" s="270">
        <v>1.425901924216556</v>
      </c>
      <c r="AS1225" s="270">
        <v>0.16176096076772384</v>
      </c>
      <c r="AT1225" s="270">
        <v>0.7652909049844796</v>
      </c>
      <c r="AU1225" s="270">
        <v>3.3045067587031594</v>
      </c>
      <c r="AV1225" s="270">
        <v>0.12708039864658832</v>
      </c>
      <c r="AW1225" s="270">
        <v>0.30600921466842679</v>
      </c>
      <c r="AX1225" s="270">
        <v>4.046551613133758E-2</v>
      </c>
      <c r="AY1225" s="270">
        <v>0.25020039222201085</v>
      </c>
      <c r="AZ1225" s="270">
        <v>3.6899826743552841E-2</v>
      </c>
      <c r="BA1225" s="270">
        <v>15.397355872414188</v>
      </c>
      <c r="BB1225" s="270">
        <v>31.329859153946682</v>
      </c>
      <c r="BC1225" s="270">
        <v>34.781417443834002</v>
      </c>
      <c r="BD1225" s="270">
        <v>51.662386278920664</v>
      </c>
      <c r="BE1225" s="270">
        <v>36.893183860012783</v>
      </c>
      <c r="BF1225" s="270">
        <v>160.69256980713195</v>
      </c>
      <c r="BG1225" s="26"/>
    </row>
    <row r="1226" spans="1:59" s="96" customFormat="1" ht="12.75" x14ac:dyDescent="0.2">
      <c r="A1226" s="13">
        <v>1.9500000000000097</v>
      </c>
      <c r="B1226" s="279">
        <v>970</v>
      </c>
      <c r="C1226" s="408">
        <v>23.017100248915</v>
      </c>
      <c r="D1226" s="408">
        <v>27.9512773177992</v>
      </c>
      <c r="E1226" s="408"/>
      <c r="F1226" s="408"/>
      <c r="G1226" s="408"/>
      <c r="H1226" s="408"/>
      <c r="I1226" s="408">
        <v>45.5797209911998</v>
      </c>
      <c r="J1226" s="408">
        <v>2.3978912320888002</v>
      </c>
      <c r="K1226" s="408"/>
      <c r="L1226" s="408"/>
      <c r="M1226" s="408"/>
      <c r="N1226" s="408"/>
      <c r="O1226" s="411">
        <v>1.0540102099972299</v>
      </c>
      <c r="P1226" s="417">
        <v>6.5062000679443504</v>
      </c>
      <c r="Q1226" s="237">
        <v>69.613416879080191</v>
      </c>
      <c r="R1226" s="237">
        <v>0</v>
      </c>
      <c r="S1226" s="237">
        <v>16.544445007440402</v>
      </c>
      <c r="T1226" s="237">
        <v>2.2567495408490008</v>
      </c>
      <c r="U1226" s="237">
        <v>0.44273098420655022</v>
      </c>
      <c r="V1226" s="237">
        <v>2.6541487636646108</v>
      </c>
      <c r="W1226" s="237">
        <v>5.4934085509917878</v>
      </c>
      <c r="X1226" s="412">
        <v>2.995100273767449</v>
      </c>
      <c r="Y1226" s="270">
        <v>0.55399571991330276</v>
      </c>
      <c r="Z1226" s="270">
        <v>55.706655563209573</v>
      </c>
      <c r="AA1226" s="270">
        <v>22551.910453420318</v>
      </c>
      <c r="AB1226" s="270">
        <v>242.16234206117423</v>
      </c>
      <c r="AC1226" s="270">
        <v>2.2548141665314083</v>
      </c>
      <c r="AD1226" s="270">
        <v>0.66623687860797576</v>
      </c>
      <c r="AE1226" s="270">
        <v>1.7017317257606628</v>
      </c>
      <c r="AF1226" s="270">
        <v>7.7696788797637473E-2</v>
      </c>
      <c r="AG1226" s="270">
        <v>15.469275589590506</v>
      </c>
      <c r="AH1226" s="270">
        <v>36.37075725542411</v>
      </c>
      <c r="AI1226" s="270">
        <v>4.7124071047664859</v>
      </c>
      <c r="AJ1226" s="270">
        <v>9.9574572899369738</v>
      </c>
      <c r="AK1226" s="270">
        <v>531.92560694776193</v>
      </c>
      <c r="AL1226" s="270">
        <v>22.58047955487579</v>
      </c>
      <c r="AM1226" s="270">
        <v>2.6691499274840638</v>
      </c>
      <c r="AN1226" s="270">
        <v>110.20778032842532</v>
      </c>
      <c r="AO1226" s="270">
        <v>3.2881041403278037</v>
      </c>
      <c r="AP1226" s="270">
        <v>1309.0362631802132</v>
      </c>
      <c r="AQ1226" s="270">
        <v>0.94703563423623438</v>
      </c>
      <c r="AR1226" s="270">
        <v>1.4250504054019468</v>
      </c>
      <c r="AS1226" s="270">
        <v>0.16149485559868837</v>
      </c>
      <c r="AT1226" s="270">
        <v>0.76359146697759039</v>
      </c>
      <c r="AU1226" s="270">
        <v>3.2964220804186772</v>
      </c>
      <c r="AV1226" s="270">
        <v>0.12675948933450099</v>
      </c>
      <c r="AW1226" s="270">
        <v>0.3051845062613972</v>
      </c>
      <c r="AX1226" s="270">
        <v>4.0352801255207578E-2</v>
      </c>
      <c r="AY1226" s="270">
        <v>0.2494925992362749</v>
      </c>
      <c r="AZ1226" s="270">
        <v>3.6794805375841177E-2</v>
      </c>
      <c r="BA1226" s="270">
        <v>15.354517497002817</v>
      </c>
      <c r="BB1226" s="270">
        <v>31.309381613119495</v>
      </c>
      <c r="BC1226" s="270">
        <v>34.547350952428864</v>
      </c>
      <c r="BD1226" s="270">
        <v>51.789036373664082</v>
      </c>
      <c r="BE1226" s="270">
        <v>36.748466155380683</v>
      </c>
      <c r="BF1226" s="270">
        <v>160.57205378147776</v>
      </c>
      <c r="BG1226" s="26"/>
    </row>
    <row r="1227" spans="1:59" s="96" customFormat="1" ht="12.75" x14ac:dyDescent="0.2">
      <c r="A1227" s="13">
        <v>2</v>
      </c>
      <c r="B1227" s="279">
        <v>970</v>
      </c>
      <c r="C1227" s="408">
        <v>22.2546617484116</v>
      </c>
      <c r="D1227" s="408">
        <v>28.323525761853599</v>
      </c>
      <c r="E1227" s="408"/>
      <c r="F1227" s="408"/>
      <c r="G1227" s="408"/>
      <c r="H1227" s="408"/>
      <c r="I1227" s="408">
        <v>45.736309236390397</v>
      </c>
      <c r="J1227" s="408">
        <v>2.6314930396987499</v>
      </c>
      <c r="K1227" s="408"/>
      <c r="L1227" s="408"/>
      <c r="M1227" s="408"/>
      <c r="N1227" s="408"/>
      <c r="O1227" s="411">
        <v>1.05401021364562</v>
      </c>
      <c r="P1227" s="417">
        <v>6.7291011247995698</v>
      </c>
      <c r="Q1227" s="237">
        <v>69.675706503580514</v>
      </c>
      <c r="R1227" s="237">
        <v>0</v>
      </c>
      <c r="S1227" s="237">
        <v>16.529180999659879</v>
      </c>
      <c r="T1227" s="237">
        <v>2.2071261034826577</v>
      </c>
      <c r="U1227" s="237">
        <v>0.42993527800914155</v>
      </c>
      <c r="V1227" s="237">
        <v>2.6403746687587386</v>
      </c>
      <c r="W1227" s="237">
        <v>5.4125620344405787</v>
      </c>
      <c r="X1227" s="412">
        <v>3.1051144120684966</v>
      </c>
      <c r="Y1227" s="270">
        <v>0.57287567973121589</v>
      </c>
      <c r="Z1227" s="270">
        <v>57.57837006313499</v>
      </c>
      <c r="AA1227" s="270">
        <v>23316.833681963217</v>
      </c>
      <c r="AB1227" s="270">
        <v>250.36274007628046</v>
      </c>
      <c r="AC1227" s="270">
        <v>2.3180745586588087</v>
      </c>
      <c r="AD1227" s="270">
        <v>0.68656932970825324</v>
      </c>
      <c r="AE1227" s="270">
        <v>1.7084521880805561</v>
      </c>
      <c r="AF1227" s="270">
        <v>7.7971630815194731E-2</v>
      </c>
      <c r="AG1227" s="270">
        <v>15.944542588426867</v>
      </c>
      <c r="AH1227" s="270">
        <v>37.330329700574502</v>
      </c>
      <c r="AI1227" s="270">
        <v>4.8135770425804889</v>
      </c>
      <c r="AJ1227" s="270">
        <v>10.263748376250897</v>
      </c>
      <c r="AK1227" s="270">
        <v>548.44723582091615</v>
      </c>
      <c r="AL1227" s="270">
        <v>23.013978619388592</v>
      </c>
      <c r="AM1227" s="270">
        <v>2.6815591783409958</v>
      </c>
      <c r="AN1227" s="270">
        <v>111.45956888551946</v>
      </c>
      <c r="AO1227" s="270">
        <v>3.3247938590232597</v>
      </c>
      <c r="AP1227" s="270">
        <v>1309.5116848442553</v>
      </c>
      <c r="AQ1227" s="270">
        <v>0.95068467148336055</v>
      </c>
      <c r="AR1227" s="270">
        <v>1.4241999015698943</v>
      </c>
      <c r="AS1227" s="270">
        <v>0.16122962429562054</v>
      </c>
      <c r="AT1227" s="270">
        <v>0.761899558821448</v>
      </c>
      <c r="AU1227" s="270">
        <v>3.2883768598756999</v>
      </c>
      <c r="AV1227" s="270">
        <v>0.12644019649370675</v>
      </c>
      <c r="AW1227" s="270">
        <v>0.3043642306702134</v>
      </c>
      <c r="AX1227" s="270">
        <v>4.0240712493773763E-2</v>
      </c>
      <c r="AY1227" s="270">
        <v>0.2487887991028444</v>
      </c>
      <c r="AZ1227" s="270">
        <v>3.669038005809909E-2</v>
      </c>
      <c r="BA1227" s="270">
        <v>15.311916804325005</v>
      </c>
      <c r="BB1227" s="270">
        <v>31.288930796636052</v>
      </c>
      <c r="BC1227" s="270">
        <v>34.316413692797695</v>
      </c>
      <c r="BD1227" s="270">
        <v>51.916308959726742</v>
      </c>
      <c r="BE1227" s="270">
        <v>36.604879295449841</v>
      </c>
      <c r="BF1227" s="270">
        <v>160.45171823165063</v>
      </c>
      <c r="BG1227" s="26"/>
    </row>
    <row r="1228" spans="1:59" s="96" customFormat="1" ht="12.75" x14ac:dyDescent="0.2">
      <c r="A1228" s="13">
        <v>2.0499999999999998</v>
      </c>
      <c r="B1228" s="279">
        <v>970</v>
      </c>
      <c r="C1228" s="408">
        <v>21.462541542118</v>
      </c>
      <c r="D1228" s="408">
        <v>28.678597965837302</v>
      </c>
      <c r="E1228" s="408"/>
      <c r="F1228" s="408"/>
      <c r="G1228" s="408"/>
      <c r="H1228" s="408"/>
      <c r="I1228" s="408">
        <v>45.930553681426503</v>
      </c>
      <c r="J1228" s="408">
        <v>2.87429659739229</v>
      </c>
      <c r="K1228" s="408"/>
      <c r="L1228" s="408"/>
      <c r="M1228" s="408"/>
      <c r="N1228" s="408"/>
      <c r="O1228" s="411">
        <v>1.0540102132259099</v>
      </c>
      <c r="P1228" s="417">
        <v>6.97745196807473</v>
      </c>
      <c r="Q1228" s="237">
        <v>69.7753483559774</v>
      </c>
      <c r="R1228" s="237">
        <v>0</v>
      </c>
      <c r="S1228" s="237">
        <v>16.522206755547433</v>
      </c>
      <c r="T1228" s="237">
        <v>2.1127974236904428</v>
      </c>
      <c r="U1228" s="237">
        <v>0.40785648540803793</v>
      </c>
      <c r="V1228" s="237">
        <v>2.6074240876605264</v>
      </c>
      <c r="W1228" s="237">
        <v>5.3460557656513572</v>
      </c>
      <c r="X1228" s="412">
        <v>3.2283111260648067</v>
      </c>
      <c r="Y1228" s="270">
        <v>0.59390581033058087</v>
      </c>
      <c r="Z1228" s="270">
        <v>59.661792753030788</v>
      </c>
      <c r="AA1228" s="270">
        <v>24168.594167810941</v>
      </c>
      <c r="AB1228" s="270">
        <v>259.49419065548784</v>
      </c>
      <c r="AC1228" s="270">
        <v>2.3879620862475397</v>
      </c>
      <c r="AD1228" s="270">
        <v>0.70905845791562327</v>
      </c>
      <c r="AE1228" s="270">
        <v>1.7154813410490484</v>
      </c>
      <c r="AF1228" s="270">
        <v>7.8258624249938027E-2</v>
      </c>
      <c r="AG1228" s="270">
        <v>16.470264670482667</v>
      </c>
      <c r="AH1228" s="270">
        <v>38.38145882545497</v>
      </c>
      <c r="AI1228" s="270">
        <v>4.9232266617358942</v>
      </c>
      <c r="AJ1228" s="270">
        <v>10.602438992358969</v>
      </c>
      <c r="AK1228" s="270">
        <v>566.74540048477877</v>
      </c>
      <c r="AL1228" s="270">
        <v>23.480082153279589</v>
      </c>
      <c r="AM1228" s="270">
        <v>2.6935232339296293</v>
      </c>
      <c r="AN1228" s="270">
        <v>112.76392165604005</v>
      </c>
      <c r="AO1228" s="270">
        <v>3.3633579401208133</v>
      </c>
      <c r="AP1228" s="270">
        <v>1309.8205108171685</v>
      </c>
      <c r="AQ1228" s="270">
        <v>0.95415181760641699</v>
      </c>
      <c r="AR1228" s="270">
        <v>1.4225420265662405</v>
      </c>
      <c r="AS1228" s="270">
        <v>0.16086094974529777</v>
      </c>
      <c r="AT1228" s="270">
        <v>0.75968652941575598</v>
      </c>
      <c r="AU1228" s="270">
        <v>3.2780246542884122</v>
      </c>
      <c r="AV1228" s="270">
        <v>0.12603140667070106</v>
      </c>
      <c r="AW1228" s="270">
        <v>0.30332412945271753</v>
      </c>
      <c r="AX1228" s="270">
        <v>4.009921509326457E-2</v>
      </c>
      <c r="AY1228" s="270">
        <v>0.24790197635330841</v>
      </c>
      <c r="AZ1228" s="270">
        <v>3.6558861281300786E-2</v>
      </c>
      <c r="BA1228" s="270">
        <v>15.258066353311902</v>
      </c>
      <c r="BB1228" s="270">
        <v>31.264449798269876</v>
      </c>
      <c r="BC1228" s="270">
        <v>34.100507227206457</v>
      </c>
      <c r="BD1228" s="270">
        <v>52.04913859887175</v>
      </c>
      <c r="BE1228" s="270">
        <v>36.456385009775481</v>
      </c>
      <c r="BF1228" s="270">
        <v>160.26698971287155</v>
      </c>
      <c r="BG1228" s="26"/>
    </row>
    <row r="1229" spans="1:59" s="96" customFormat="1" ht="12.75" x14ac:dyDescent="0.2">
      <c r="A1229" s="13">
        <v>2.1</v>
      </c>
      <c r="B1229" s="279">
        <v>970</v>
      </c>
      <c r="C1229" s="408">
        <v>20.611059008500199</v>
      </c>
      <c r="D1229" s="408">
        <v>28.999318192646001</v>
      </c>
      <c r="E1229" s="408"/>
      <c r="F1229" s="408"/>
      <c r="G1229" s="408"/>
      <c r="H1229" s="408"/>
      <c r="I1229" s="408">
        <v>46.200108901266603</v>
      </c>
      <c r="J1229" s="408">
        <v>3.1355036820522502</v>
      </c>
      <c r="K1229" s="408"/>
      <c r="L1229" s="408"/>
      <c r="M1229" s="408"/>
      <c r="N1229" s="408"/>
      <c r="O1229" s="411">
        <v>1.05401021553499</v>
      </c>
      <c r="P1229" s="417">
        <v>7.2657043395123297</v>
      </c>
      <c r="Q1229" s="237">
        <v>69.951763223750362</v>
      </c>
      <c r="R1229" s="237">
        <v>0</v>
      </c>
      <c r="S1229" s="237">
        <v>16.534418582174471</v>
      </c>
      <c r="T1229" s="237">
        <v>1.9247428313233517</v>
      </c>
      <c r="U1229" s="237">
        <v>0.36649857839054234</v>
      </c>
      <c r="V1229" s="237">
        <v>2.5337169186737554</v>
      </c>
      <c r="W1229" s="237">
        <v>5.3167317968538699</v>
      </c>
      <c r="X1229" s="412">
        <v>3.3721280688336472</v>
      </c>
      <c r="Y1229" s="270">
        <v>0.61830917769877469</v>
      </c>
      <c r="Z1229" s="270">
        <v>62.077980920075511</v>
      </c>
      <c r="AA1229" s="270">
        <v>25156.614543392217</v>
      </c>
      <c r="AB1229" s="270">
        <v>270.08755520603262</v>
      </c>
      <c r="AC1229" s="270">
        <v>2.4685445646411432</v>
      </c>
      <c r="AD1229" s="270">
        <v>0.73495180125538428</v>
      </c>
      <c r="AE1229" s="270">
        <v>1.7230838075733079</v>
      </c>
      <c r="AF1229" s="270">
        <v>7.8568296337393026E-2</v>
      </c>
      <c r="AG1229" s="270">
        <v>17.075472531003953</v>
      </c>
      <c r="AH1229" s="270">
        <v>39.577514170172215</v>
      </c>
      <c r="AI1229" s="270">
        <v>5.0464711201898709</v>
      </c>
      <c r="AJ1229" s="270">
        <v>10.992064970760048</v>
      </c>
      <c r="AK1229" s="270">
        <v>587.84801577004941</v>
      </c>
      <c r="AL1229" s="270">
        <v>23.998095824111562</v>
      </c>
      <c r="AM1229" s="270">
        <v>2.7044629476651849</v>
      </c>
      <c r="AN1229" s="270">
        <v>114.14793017973821</v>
      </c>
      <c r="AO1229" s="270">
        <v>3.404971172015737</v>
      </c>
      <c r="AP1229" s="270">
        <v>1309.7955692719318</v>
      </c>
      <c r="AQ1229" s="270">
        <v>0.95722131504619645</v>
      </c>
      <c r="AR1229" s="270">
        <v>1.4192777722595373</v>
      </c>
      <c r="AS1229" s="270">
        <v>0.16028668940593821</v>
      </c>
      <c r="AT1229" s="270">
        <v>0.75643743749381354</v>
      </c>
      <c r="AU1229" s="270">
        <v>3.2630845815203906</v>
      </c>
      <c r="AV1229" s="270">
        <v>0.12544461598103737</v>
      </c>
      <c r="AW1229" s="270">
        <v>0.30184670843372091</v>
      </c>
      <c r="AX1229" s="270">
        <v>3.9899204884349213E-2</v>
      </c>
      <c r="AY1229" s="270">
        <v>0.24665098527720064</v>
      </c>
      <c r="AZ1229" s="270">
        <v>3.6373433316792013E-2</v>
      </c>
      <c r="BA1229" s="270">
        <v>15.181834856813317</v>
      </c>
      <c r="BB1229" s="270">
        <v>31.231909434289921</v>
      </c>
      <c r="BC1229" s="270">
        <v>33.9109544621125</v>
      </c>
      <c r="BD1229" s="270">
        <v>52.192563096553961</v>
      </c>
      <c r="BE1229" s="270">
        <v>36.297143855985809</v>
      </c>
      <c r="BF1229" s="270">
        <v>159.95399506883442</v>
      </c>
      <c r="BG1229" s="26"/>
    </row>
    <row r="1230" spans="1:59" s="96" customFormat="1" ht="12.75" x14ac:dyDescent="0.2">
      <c r="A1230" s="13">
        <v>2.15</v>
      </c>
      <c r="B1230" s="279">
        <v>970</v>
      </c>
      <c r="C1230" s="408">
        <v>19.937518993397301</v>
      </c>
      <c r="D1230" s="408">
        <v>29.363583415057199</v>
      </c>
      <c r="E1230" s="408"/>
      <c r="F1230" s="408"/>
      <c r="G1230" s="408"/>
      <c r="H1230" s="408"/>
      <c r="I1230" s="408">
        <v>46.308693874699998</v>
      </c>
      <c r="J1230" s="408">
        <v>3.3361935183270202</v>
      </c>
      <c r="K1230" s="408"/>
      <c r="L1230" s="408"/>
      <c r="M1230" s="408"/>
      <c r="N1230" s="408"/>
      <c r="O1230" s="411">
        <v>1.0540101985184001</v>
      </c>
      <c r="P1230" s="417">
        <v>7.5111585624844901</v>
      </c>
      <c r="Q1230" s="237">
        <v>70.007255978649042</v>
      </c>
      <c r="R1230" s="237">
        <v>0</v>
      </c>
      <c r="S1230" s="237">
        <v>16.503061630517728</v>
      </c>
      <c r="T1230" s="237">
        <v>1.8985605046999816</v>
      </c>
      <c r="U1230" s="237">
        <v>0.35880174086908795</v>
      </c>
      <c r="V1230" s="237">
        <v>2.5362346738643855</v>
      </c>
      <c r="W1230" s="237">
        <v>5.2007864691820425</v>
      </c>
      <c r="X1230" s="412">
        <v>3.4952990022177213</v>
      </c>
      <c r="Y1230" s="270">
        <v>0.63907221790794622</v>
      </c>
      <c r="Z1230" s="270">
        <v>64.129185332920443</v>
      </c>
      <c r="AA1230" s="270">
        <v>25996.912297998108</v>
      </c>
      <c r="AB1230" s="270">
        <v>279.09162428715143</v>
      </c>
      <c r="AC1230" s="270">
        <v>2.5350911701695691</v>
      </c>
      <c r="AD1230" s="270">
        <v>0.7567784253215275</v>
      </c>
      <c r="AE1230" s="270">
        <v>1.7291767308277026</v>
      </c>
      <c r="AF1230" s="270">
        <v>7.8817006371599968E-2</v>
      </c>
      <c r="AG1230" s="270">
        <v>17.586521343963714</v>
      </c>
      <c r="AH1230" s="270">
        <v>40.580710773081698</v>
      </c>
      <c r="AI1230" s="270">
        <v>5.1489068778357892</v>
      </c>
      <c r="AJ1230" s="270">
        <v>11.321629110966857</v>
      </c>
      <c r="AK1230" s="270">
        <v>605.64451844805376</v>
      </c>
      <c r="AL1230" s="270">
        <v>24.431975896238171</v>
      </c>
      <c r="AM1230" s="270">
        <v>2.7166770501259521</v>
      </c>
      <c r="AN1230" s="270">
        <v>115.35788014339029</v>
      </c>
      <c r="AO1230" s="270">
        <v>3.4400455522339035</v>
      </c>
      <c r="AP1230" s="270">
        <v>1310.3837643136724</v>
      </c>
      <c r="AQ1230" s="270">
        <v>0.96083316668917274</v>
      </c>
      <c r="AR1230" s="270">
        <v>1.4192460570370862</v>
      </c>
      <c r="AS1230" s="270">
        <v>0.16014244105192704</v>
      </c>
      <c r="AT1230" s="270">
        <v>0.75539717984209664</v>
      </c>
      <c r="AU1230" s="270">
        <v>3.2579950656992716</v>
      </c>
      <c r="AV1230" s="270">
        <v>0.12524093050185869</v>
      </c>
      <c r="AW1230" s="270">
        <v>0.3013152798569263</v>
      </c>
      <c r="AX1230" s="270">
        <v>3.9826093187371667E-2</v>
      </c>
      <c r="AY1230" s="270">
        <v>0.24619069919938621</v>
      </c>
      <c r="AZ1230" s="270">
        <v>3.6305102101382374E-2</v>
      </c>
      <c r="BA1230" s="270">
        <v>15.154121347770642</v>
      </c>
      <c r="BB1230" s="270">
        <v>31.215345398746035</v>
      </c>
      <c r="BC1230" s="270">
        <v>33.690609634920641</v>
      </c>
      <c r="BD1230" s="270">
        <v>52.303748913437033</v>
      </c>
      <c r="BE1230" s="270">
        <v>36.171372667404697</v>
      </c>
      <c r="BF1230" s="270">
        <v>159.90044089903145</v>
      </c>
      <c r="BG1230" s="26"/>
    </row>
    <row r="1231" spans="1:59" s="96" customFormat="1" ht="12.75" x14ac:dyDescent="0.2">
      <c r="A1231" s="13">
        <v>2.2000000000000002</v>
      </c>
      <c r="B1231" s="279">
        <v>970</v>
      </c>
      <c r="C1231" s="408">
        <v>19.2639775410853</v>
      </c>
      <c r="D1231" s="408">
        <v>29.727849550075899</v>
      </c>
      <c r="E1231" s="408"/>
      <c r="F1231" s="408"/>
      <c r="G1231" s="408"/>
      <c r="H1231" s="408"/>
      <c r="I1231" s="408">
        <v>46.417279242166302</v>
      </c>
      <c r="J1231" s="408">
        <v>3.5368834537059501</v>
      </c>
      <c r="K1231" s="408"/>
      <c r="L1231" s="408"/>
      <c r="M1231" s="408"/>
      <c r="N1231" s="408"/>
      <c r="O1231" s="411">
        <v>1.0540102129664899</v>
      </c>
      <c r="P1231" s="417">
        <v>7.7737762476152596</v>
      </c>
      <c r="Q1231" s="237">
        <v>70.066953495534833</v>
      </c>
      <c r="R1231" s="237">
        <v>0</v>
      </c>
      <c r="S1231" s="237">
        <v>16.469327871452776</v>
      </c>
      <c r="T1231" s="237">
        <v>1.870393439451755</v>
      </c>
      <c r="U1231" s="237">
        <v>0.35052132464137348</v>
      </c>
      <c r="V1231" s="237">
        <v>2.5389437565215429</v>
      </c>
      <c r="W1231" s="237">
        <v>5.0760512057351796</v>
      </c>
      <c r="X1231" s="412">
        <v>3.6278089066625228</v>
      </c>
      <c r="Y1231" s="270">
        <v>0.66127822110691858</v>
      </c>
      <c r="Z1231" s="270">
        <v>66.320579999307128</v>
      </c>
      <c r="AA1231" s="270">
        <v>26895.288290324879</v>
      </c>
      <c r="AB1231" s="270">
        <v>288.71676697824734</v>
      </c>
      <c r="AC1231" s="270">
        <v>2.6053252332319974</v>
      </c>
      <c r="AD1231" s="270">
        <v>0.7799411948734255</v>
      </c>
      <c r="AE1231" s="270">
        <v>1.7353128639931201</v>
      </c>
      <c r="AF1231" s="270">
        <v>7.9067294444129382E-2</v>
      </c>
      <c r="AG1231" s="270">
        <v>18.129105297376732</v>
      </c>
      <c r="AH1231" s="270">
        <v>41.636089623869779</v>
      </c>
      <c r="AI1231" s="270">
        <v>5.2555876056025239</v>
      </c>
      <c r="AJ1231" s="270">
        <v>11.671566820747765</v>
      </c>
      <c r="AK1231" s="270">
        <v>624.55224453940389</v>
      </c>
      <c r="AL1231" s="270">
        <v>24.881834685947137</v>
      </c>
      <c r="AM1231" s="270">
        <v>2.7290019961584933</v>
      </c>
      <c r="AN1231" s="270">
        <v>116.59375755955352</v>
      </c>
      <c r="AO1231" s="270">
        <v>3.4758501071269943</v>
      </c>
      <c r="AP1231" s="270">
        <v>1310.9724613286351</v>
      </c>
      <c r="AQ1231" s="270">
        <v>0.96447238349457365</v>
      </c>
      <c r="AR1231" s="270">
        <v>1.4192143384989222</v>
      </c>
      <c r="AS1231" s="270">
        <v>0.15999845124831016</v>
      </c>
      <c r="AT1231" s="270">
        <v>0.75435977461552295</v>
      </c>
      <c r="AU1231" s="270">
        <v>3.2529213796883569</v>
      </c>
      <c r="AV1231" s="270">
        <v>0.12503790454024641</v>
      </c>
      <c r="AW1231" s="270">
        <v>0.30078571708365182</v>
      </c>
      <c r="AX1231" s="270">
        <v>3.9753248649122212E-2</v>
      </c>
      <c r="AY1231" s="270">
        <v>0.24573212601550876</v>
      </c>
      <c r="AZ1231" s="270">
        <v>3.6237026868708853E-2</v>
      </c>
      <c r="BA1231" s="270">
        <v>15.126508721982136</v>
      </c>
      <c r="BB1231" s="270">
        <v>31.198798783353759</v>
      </c>
      <c r="BC1231" s="270">
        <v>33.473109217762399</v>
      </c>
      <c r="BD1231" s="270">
        <v>52.415409535332046</v>
      </c>
      <c r="BE1231" s="270">
        <v>36.04646967738244</v>
      </c>
      <c r="BF1231" s="270">
        <v>159.84692193218308</v>
      </c>
      <c r="BG1231" s="26"/>
    </row>
    <row r="1232" spans="1:59" s="96" customFormat="1" ht="12.75" x14ac:dyDescent="0.2">
      <c r="A1232" s="13">
        <v>2.25</v>
      </c>
      <c r="B1232" s="279">
        <v>970</v>
      </c>
      <c r="C1232" s="408">
        <v>18.5609613671235</v>
      </c>
      <c r="D1232" s="408">
        <v>30.0882121354229</v>
      </c>
      <c r="E1232" s="408"/>
      <c r="F1232" s="408"/>
      <c r="G1232" s="408"/>
      <c r="H1232" s="408"/>
      <c r="I1232" s="408">
        <v>46.549706229522201</v>
      </c>
      <c r="J1232" s="408">
        <v>3.7471100425881501</v>
      </c>
      <c r="K1232" s="408"/>
      <c r="L1232" s="408"/>
      <c r="M1232" s="408"/>
      <c r="N1232" s="408"/>
      <c r="O1232" s="411">
        <v>1.05401022534321</v>
      </c>
      <c r="P1232" s="417">
        <v>8.0682164645468308</v>
      </c>
      <c r="Q1232" s="237">
        <v>70.156646458684463</v>
      </c>
      <c r="R1232" s="237">
        <v>0</v>
      </c>
      <c r="S1232" s="237">
        <v>16.441549916040671</v>
      </c>
      <c r="T1232" s="237">
        <v>1.8078490820411086</v>
      </c>
      <c r="U1232" s="237">
        <v>0.33560429328948732</v>
      </c>
      <c r="V1232" s="237">
        <v>2.525468635660745</v>
      </c>
      <c r="W1232" s="237">
        <v>4.955606253368682</v>
      </c>
      <c r="X1232" s="412">
        <v>3.7772753609148508</v>
      </c>
      <c r="Y1232" s="270">
        <v>0.68616571690056605</v>
      </c>
      <c r="Z1232" s="270">
        <v>68.774194508333665</v>
      </c>
      <c r="AA1232" s="270">
        <v>27901.759846329034</v>
      </c>
      <c r="AB1232" s="270">
        <v>299.49943998209937</v>
      </c>
      <c r="AC1232" s="270">
        <v>2.6831387993055293</v>
      </c>
      <c r="AD1232" s="270">
        <v>0.80568664568713511</v>
      </c>
      <c r="AE1232" s="270">
        <v>1.7417583322445125</v>
      </c>
      <c r="AF1232" s="270">
        <v>7.9329861514770242E-2</v>
      </c>
      <c r="AG1232" s="270">
        <v>18.732350065084731</v>
      </c>
      <c r="AH1232" s="270">
        <v>42.797202825854598</v>
      </c>
      <c r="AI1232" s="270">
        <v>5.3716521870379523</v>
      </c>
      <c r="AJ1232" s="270">
        <v>12.060558830602062</v>
      </c>
      <c r="AK1232" s="270">
        <v>645.59759117217936</v>
      </c>
      <c r="AL1232" s="270">
        <v>25.367862252213591</v>
      </c>
      <c r="AM1232" s="270">
        <v>2.7413329567525313</v>
      </c>
      <c r="AN1232" s="270">
        <v>117.89485892684874</v>
      </c>
      <c r="AO1232" s="270">
        <v>3.5137500455101245</v>
      </c>
      <c r="AP1232" s="270">
        <v>1311.475913314471</v>
      </c>
      <c r="AQ1232" s="270">
        <v>0.96808234226327494</v>
      </c>
      <c r="AR1232" s="270">
        <v>1.4187164851787939</v>
      </c>
      <c r="AS1232" s="270">
        <v>0.15979246055904056</v>
      </c>
      <c r="AT1232" s="270">
        <v>0.75300533565019345</v>
      </c>
      <c r="AU1232" s="270">
        <v>3.2464372768608665</v>
      </c>
      <c r="AV1232" s="270">
        <v>0.12478007543801301</v>
      </c>
      <c r="AW1232" s="270">
        <v>0.30012111535253411</v>
      </c>
      <c r="AX1232" s="270">
        <v>3.9662311092335659E-2</v>
      </c>
      <c r="AY1232" s="270">
        <v>0.24516088183951909</v>
      </c>
      <c r="AZ1232" s="270">
        <v>3.6152270086868596E-2</v>
      </c>
      <c r="BA1232" s="270">
        <v>15.091978470088819</v>
      </c>
      <c r="BB1232" s="270">
        <v>31.179787898141946</v>
      </c>
      <c r="BC1232" s="270">
        <v>33.26156177053111</v>
      </c>
      <c r="BD1232" s="270">
        <v>52.532806495796912</v>
      </c>
      <c r="BE1232" s="270">
        <v>35.917019110652774</v>
      </c>
      <c r="BF1232" s="270">
        <v>159.75562470905697</v>
      </c>
      <c r="BG1232" s="26"/>
    </row>
    <row r="1233" spans="1:59" s="96" customFormat="1" ht="12.75" x14ac:dyDescent="0.2">
      <c r="A1233" s="13">
        <v>2.2999999999999998</v>
      </c>
      <c r="B1233" s="279">
        <v>970</v>
      </c>
      <c r="C1233" s="408">
        <v>17.798993551698601</v>
      </c>
      <c r="D1233" s="408">
        <v>30.440768567820601</v>
      </c>
      <c r="E1233" s="408"/>
      <c r="F1233" s="408"/>
      <c r="G1233" s="408"/>
      <c r="H1233" s="408"/>
      <c r="I1233" s="408">
        <v>46.729817867402502</v>
      </c>
      <c r="J1233" s="408">
        <v>3.9764098113899902</v>
      </c>
      <c r="K1233" s="408"/>
      <c r="L1233" s="408"/>
      <c r="M1233" s="408"/>
      <c r="N1233" s="408"/>
      <c r="O1233" s="411">
        <v>1.0540102016883801</v>
      </c>
      <c r="P1233" s="417">
        <v>8.4136133099511294</v>
      </c>
      <c r="Q1233" s="237">
        <v>70.307436440135973</v>
      </c>
      <c r="R1233" s="237">
        <v>0</v>
      </c>
      <c r="S1233" s="237">
        <v>16.429338072487685</v>
      </c>
      <c r="T1233" s="237">
        <v>1.6722469459588762</v>
      </c>
      <c r="U1233" s="237">
        <v>0.30679754360690553</v>
      </c>
      <c r="V1233" s="237">
        <v>2.4763958596657227</v>
      </c>
      <c r="W1233" s="237">
        <v>4.8539513067694164</v>
      </c>
      <c r="X1233" s="412">
        <v>3.9538338313754426</v>
      </c>
      <c r="Y1233" s="270">
        <v>0.71534945194320521</v>
      </c>
      <c r="Z1233" s="270">
        <v>71.648545898910896</v>
      </c>
      <c r="AA1233" s="270">
        <v>29081.456396781508</v>
      </c>
      <c r="AB1233" s="270">
        <v>312.13790451204585</v>
      </c>
      <c r="AC1233" s="270">
        <v>2.7733762550545515</v>
      </c>
      <c r="AD1233" s="270">
        <v>0.83559574965098948</v>
      </c>
      <c r="AE1233" s="270">
        <v>1.7487874028955004</v>
      </c>
      <c r="AF1233" s="270">
        <v>7.9615701206398645E-2</v>
      </c>
      <c r="AG1233" s="270">
        <v>19.4332524033365</v>
      </c>
      <c r="AH1233" s="270">
        <v>44.129803434338157</v>
      </c>
      <c r="AI1233" s="270">
        <v>5.5031716213529123</v>
      </c>
      <c r="AJ1233" s="270">
        <v>12.512339425743175</v>
      </c>
      <c r="AK1233" s="270">
        <v>670.08786957422285</v>
      </c>
      <c r="AL1233" s="270">
        <v>25.913486387430964</v>
      </c>
      <c r="AM1233" s="270">
        <v>2.7535612939920826</v>
      </c>
      <c r="AN1233" s="270">
        <v>119.30406591852231</v>
      </c>
      <c r="AO1233" s="270">
        <v>3.5552328471288797</v>
      </c>
      <c r="AP1233" s="270">
        <v>1311.8081270448251</v>
      </c>
      <c r="AQ1233" s="270">
        <v>0.97160472574233592</v>
      </c>
      <c r="AR1233" s="270">
        <v>1.4172882517679919</v>
      </c>
      <c r="AS1233" s="270">
        <v>0.15946294158919114</v>
      </c>
      <c r="AT1233" s="270">
        <v>0.75101907573563442</v>
      </c>
      <c r="AU1233" s="270">
        <v>3.2371415696856296</v>
      </c>
      <c r="AV1233" s="270">
        <v>0.12441298641724537</v>
      </c>
      <c r="AW1233" s="270">
        <v>0.2991872196132</v>
      </c>
      <c r="AX1233" s="270">
        <v>3.9535287552724584E-2</v>
      </c>
      <c r="AY1233" s="270">
        <v>0.24436490588549281</v>
      </c>
      <c r="AZ1233" s="270">
        <v>3.6034240273030524E-2</v>
      </c>
      <c r="BA1233" s="270">
        <v>15.043652251189563</v>
      </c>
      <c r="BB1233" s="270">
        <v>31.155843385340386</v>
      </c>
      <c r="BC1233" s="270">
        <v>33.058918761788981</v>
      </c>
      <c r="BD1233" s="270">
        <v>52.661298000719448</v>
      </c>
      <c r="BE1233" s="270">
        <v>35.777761893070313</v>
      </c>
      <c r="BF1233" s="270">
        <v>159.58894069885028</v>
      </c>
      <c r="BG1233" s="26"/>
    </row>
    <row r="1234" spans="1:59" s="96" customFormat="1" ht="12.75" x14ac:dyDescent="0.2">
      <c r="A1234" s="13">
        <v>2.35</v>
      </c>
      <c r="B1234" s="279">
        <v>970</v>
      </c>
      <c r="C1234" s="408">
        <v>17.239177922056601</v>
      </c>
      <c r="D1234" s="408">
        <v>30.733429772055398</v>
      </c>
      <c r="E1234" s="408"/>
      <c r="F1234" s="408"/>
      <c r="G1234" s="408"/>
      <c r="H1234" s="408"/>
      <c r="I1234" s="408">
        <v>46.8269919636124</v>
      </c>
      <c r="J1234" s="408">
        <v>4.1463901476840404</v>
      </c>
      <c r="K1234" s="408"/>
      <c r="L1234" s="408"/>
      <c r="M1234" s="408"/>
      <c r="N1234" s="408"/>
      <c r="O1234" s="411">
        <v>1.0540101945915199</v>
      </c>
      <c r="P1234" s="417">
        <v>8.6868324387364204</v>
      </c>
      <c r="Q1234" s="237">
        <v>70.362683625015777</v>
      </c>
      <c r="R1234" s="237">
        <v>0</v>
      </c>
      <c r="S1234" s="237">
        <v>16.368697909826921</v>
      </c>
      <c r="T1234" s="237">
        <v>1.6753237904073661</v>
      </c>
      <c r="U1234" s="237">
        <v>0.30463884384692319</v>
      </c>
      <c r="V1234" s="237">
        <v>2.4788905602989884</v>
      </c>
      <c r="W1234" s="237">
        <v>4.7153223882917716</v>
      </c>
      <c r="X1234" s="412">
        <v>4.0944428823122783</v>
      </c>
      <c r="Y1234" s="270">
        <v>0.7384200318457228</v>
      </c>
      <c r="Z1234" s="270">
        <v>73.916967490831126</v>
      </c>
      <c r="AA1234" s="270">
        <v>30013.635227124501</v>
      </c>
      <c r="AB1234" s="270">
        <v>322.12134137246602</v>
      </c>
      <c r="AC1234" s="270">
        <v>2.8432011570648403</v>
      </c>
      <c r="AD1234" s="270">
        <v>0.85901439000588742</v>
      </c>
      <c r="AE1234" s="270">
        <v>1.7539989339897544</v>
      </c>
      <c r="AF1234" s="270">
        <v>7.9827753461496037E-2</v>
      </c>
      <c r="AG1234" s="270">
        <v>19.982615548058831</v>
      </c>
      <c r="AH1234" s="270">
        <v>45.164621467673328</v>
      </c>
      <c r="AI1234" s="270">
        <v>5.6042537173186302</v>
      </c>
      <c r="AJ1234" s="270">
        <v>12.866695099535111</v>
      </c>
      <c r="AK1234" s="270">
        <v>689.28406500355675</v>
      </c>
      <c r="AL1234" s="270">
        <v>26.332875333923976</v>
      </c>
      <c r="AM1234" s="270">
        <v>2.7638595077682764</v>
      </c>
      <c r="AN1234" s="270">
        <v>120.39535745718337</v>
      </c>
      <c r="AO1234" s="270">
        <v>3.5869098447132211</v>
      </c>
      <c r="AP1234" s="270">
        <v>1312.2617152663975</v>
      </c>
      <c r="AQ1234" s="270">
        <v>0.97462533313700317</v>
      </c>
      <c r="AR1234" s="270">
        <v>1.4171005949171762</v>
      </c>
      <c r="AS1234" s="270">
        <v>0.15932466586582117</v>
      </c>
      <c r="AT1234" s="270">
        <v>0.75006994795799187</v>
      </c>
      <c r="AU1234" s="270">
        <v>3.2325521271090327</v>
      </c>
      <c r="AV1234" s="270">
        <v>0.12422995853821771</v>
      </c>
      <c r="AW1234" s="270">
        <v>0.29871284825024608</v>
      </c>
      <c r="AX1234" s="270">
        <v>3.9470221352598929E-2</v>
      </c>
      <c r="AY1234" s="270">
        <v>0.24395577315244699</v>
      </c>
      <c r="AZ1234" s="270">
        <v>3.5973520854271662E-2</v>
      </c>
      <c r="BA1234" s="270">
        <v>15.018963451332999</v>
      </c>
      <c r="BB1234" s="270">
        <v>31.142361034906276</v>
      </c>
      <c r="BC1234" s="270">
        <v>32.891300018167271</v>
      </c>
      <c r="BD1234" s="270">
        <v>52.757077663269264</v>
      </c>
      <c r="BE1234" s="270">
        <v>35.677362957006714</v>
      </c>
      <c r="BF1234" s="270">
        <v>159.53398739019408</v>
      </c>
      <c r="BG1234" s="26"/>
    </row>
    <row r="1235" spans="1:59" s="96" customFormat="1" ht="12.75" x14ac:dyDescent="0.2">
      <c r="A1235" s="13">
        <v>2.4</v>
      </c>
      <c r="B1235" s="279">
        <v>970</v>
      </c>
      <c r="C1235" s="408">
        <v>16.679362438697201</v>
      </c>
      <c r="D1235" s="408">
        <v>31.0260918407776</v>
      </c>
      <c r="E1235" s="408"/>
      <c r="F1235" s="408"/>
      <c r="G1235" s="408"/>
      <c r="H1235" s="408"/>
      <c r="I1235" s="408">
        <v>46.924164949500501</v>
      </c>
      <c r="J1235" s="408">
        <v>4.3163705635423</v>
      </c>
      <c r="K1235" s="408"/>
      <c r="L1235" s="408"/>
      <c r="M1235" s="408"/>
      <c r="N1235" s="408"/>
      <c r="O1235" s="411">
        <v>1.0540102074823301</v>
      </c>
      <c r="P1235" s="417">
        <v>8.9783915070910805</v>
      </c>
      <c r="Q1235" s="237">
        <v>70.422003033849364</v>
      </c>
      <c r="R1235" s="237">
        <v>0</v>
      </c>
      <c r="S1235" s="237">
        <v>16.303587995672153</v>
      </c>
      <c r="T1235" s="237">
        <v>1.6786277299135219</v>
      </c>
      <c r="U1235" s="237">
        <v>0.30232097139854203</v>
      </c>
      <c r="V1235" s="237">
        <v>2.4815691121922336</v>
      </c>
      <c r="W1235" s="237">
        <v>4.5664696392008208</v>
      </c>
      <c r="X1235" s="412">
        <v>4.2454215177733623</v>
      </c>
      <c r="Y1235" s="270">
        <v>0.76302828489886176</v>
      </c>
      <c r="Z1235" s="270">
        <v>76.333722991866665</v>
      </c>
      <c r="AA1235" s="270">
        <v>31007.553015576625</v>
      </c>
      <c r="AB1235" s="270">
        <v>332.76449749837184</v>
      </c>
      <c r="AC1235" s="270">
        <v>2.9166327760515056</v>
      </c>
      <c r="AD1235" s="270">
        <v>0.88378354825477068</v>
      </c>
      <c r="AE1235" s="270">
        <v>1.7592415885081325</v>
      </c>
      <c r="AF1235" s="270">
        <v>8.0040936922205153E-2</v>
      </c>
      <c r="AG1235" s="270">
        <v>20.563942280892277</v>
      </c>
      <c r="AH1235" s="270">
        <v>46.24913639696863</v>
      </c>
      <c r="AI1235" s="270">
        <v>5.7091186254122865</v>
      </c>
      <c r="AJ1235" s="270">
        <v>13.241706729364228</v>
      </c>
      <c r="AK1235" s="270">
        <v>709.61252875657283</v>
      </c>
      <c r="AL1235" s="270">
        <v>26.766062540649056</v>
      </c>
      <c r="AM1235" s="270">
        <v>2.7742350772559967</v>
      </c>
      <c r="AN1235" s="270">
        <v>121.50679827808989</v>
      </c>
      <c r="AO1235" s="270">
        <v>3.6191563996088161</v>
      </c>
      <c r="AP1235" s="270">
        <v>1312.7156068925121</v>
      </c>
      <c r="AQ1235" s="270">
        <v>0.97766479300960896</v>
      </c>
      <c r="AR1235" s="270">
        <v>1.4169130145733528</v>
      </c>
      <c r="AS1235" s="270">
        <v>0.15918663297133576</v>
      </c>
      <c r="AT1235" s="270">
        <v>0.74912323197203945</v>
      </c>
      <c r="AU1235" s="270">
        <v>3.2279757488399055</v>
      </c>
      <c r="AV1235" s="270">
        <v>0.12404747106836411</v>
      </c>
      <c r="AW1235" s="270">
        <v>0.29823998531844792</v>
      </c>
      <c r="AX1235" s="270">
        <v>3.9405369842471741E-2</v>
      </c>
      <c r="AY1235" s="270">
        <v>0.24354801355234595</v>
      </c>
      <c r="AZ1235" s="270">
        <v>3.5913006524277015E-2</v>
      </c>
      <c r="BA1235" s="270">
        <v>14.994355888577061</v>
      </c>
      <c r="BB1235" s="270">
        <v>31.128890506273269</v>
      </c>
      <c r="BC1235" s="270">
        <v>32.725371952194756</v>
      </c>
      <c r="BD1235" s="270">
        <v>52.853206425298374</v>
      </c>
      <c r="BE1235" s="270">
        <v>35.577526024277816</v>
      </c>
      <c r="BF1235" s="270">
        <v>159.47907407769384</v>
      </c>
      <c r="BG1235" s="26"/>
    </row>
    <row r="1236" spans="1:59" s="96" customFormat="1" ht="12.75" x14ac:dyDescent="0.2">
      <c r="A1236" s="13">
        <v>2.4500000000000002</v>
      </c>
      <c r="B1236" s="279">
        <v>970</v>
      </c>
      <c r="C1236" s="408">
        <v>16.078381439464401</v>
      </c>
      <c r="D1236" s="408">
        <v>31.339767693548701</v>
      </c>
      <c r="E1236" s="408"/>
      <c r="F1236" s="408"/>
      <c r="G1236" s="408"/>
      <c r="H1236" s="408"/>
      <c r="I1236" s="408">
        <v>47.0313170968587</v>
      </c>
      <c r="J1236" s="408">
        <v>4.49652354326241</v>
      </c>
      <c r="K1236" s="408"/>
      <c r="L1236" s="408"/>
      <c r="M1236" s="408"/>
      <c r="N1236" s="408"/>
      <c r="O1236" s="411">
        <v>1.05401022686584</v>
      </c>
      <c r="P1236" s="417">
        <v>9.3139879027390702</v>
      </c>
      <c r="Q1236" s="237">
        <v>70.50799982481324</v>
      </c>
      <c r="R1236" s="237">
        <v>0</v>
      </c>
      <c r="S1236" s="237">
        <v>16.242702304554321</v>
      </c>
      <c r="T1236" s="237">
        <v>1.6526378089239169</v>
      </c>
      <c r="U1236" s="237">
        <v>0.29432330229389803</v>
      </c>
      <c r="V1236" s="237">
        <v>2.4770763058646073</v>
      </c>
      <c r="W1236" s="237">
        <v>4.4048546367363262</v>
      </c>
      <c r="X1236" s="412">
        <v>4.4204058168136839</v>
      </c>
      <c r="Y1236" s="270">
        <v>0.79133938054971054</v>
      </c>
      <c r="Z1236" s="270">
        <v>79.110498515534957</v>
      </c>
      <c r="AA1236" s="270">
        <v>32150.522124089981</v>
      </c>
      <c r="AB1236" s="270">
        <v>345.00191152718077</v>
      </c>
      <c r="AC1236" s="270">
        <v>2.9998109360575564</v>
      </c>
      <c r="AD1236" s="270">
        <v>0.91201212828708034</v>
      </c>
      <c r="AE1236" s="270">
        <v>1.7649036935168798</v>
      </c>
      <c r="AF1236" s="270">
        <v>8.0270983197352833E-2</v>
      </c>
      <c r="AG1236" s="270">
        <v>21.226799981440102</v>
      </c>
      <c r="AH1236" s="270">
        <v>47.472472973104061</v>
      </c>
      <c r="AI1236" s="270">
        <v>5.8260723939915025</v>
      </c>
      <c r="AJ1236" s="270">
        <v>13.669351335179931</v>
      </c>
      <c r="AK1236" s="270">
        <v>732.81249098088131</v>
      </c>
      <c r="AL1236" s="270">
        <v>27.246735615476172</v>
      </c>
      <c r="AM1236" s="270">
        <v>2.7853413663036419</v>
      </c>
      <c r="AN1236" s="270">
        <v>122.71949371081381</v>
      </c>
      <c r="AO1236" s="270">
        <v>3.654344789402328</v>
      </c>
      <c r="AP1236" s="270">
        <v>1313.1834553705939</v>
      </c>
      <c r="AQ1236" s="270">
        <v>0.98090748232119451</v>
      </c>
      <c r="AR1236" s="270">
        <v>1.4166372567593304</v>
      </c>
      <c r="AS1236" s="270">
        <v>0.15903000019980895</v>
      </c>
      <c r="AT1236" s="270">
        <v>0.74806752131618148</v>
      </c>
      <c r="AU1236" s="270">
        <v>3.2228942040024253</v>
      </c>
      <c r="AV1236" s="270">
        <v>0.12384509930802193</v>
      </c>
      <c r="AW1236" s="270">
        <v>0.29771688533850738</v>
      </c>
      <c r="AX1236" s="270">
        <v>3.9333710650888941E-2</v>
      </c>
      <c r="AY1236" s="270">
        <v>0.24309767382620345</v>
      </c>
      <c r="AZ1236" s="270">
        <v>3.5846183718924715E-2</v>
      </c>
      <c r="BA1236" s="270">
        <v>14.967159679816671</v>
      </c>
      <c r="BB1236" s="270">
        <v>31.11346495192641</v>
      </c>
      <c r="BC1236" s="270">
        <v>32.549048153719298</v>
      </c>
      <c r="BD1236" s="270">
        <v>52.955484957465934</v>
      </c>
      <c r="BE1236" s="270">
        <v>35.469947066727954</v>
      </c>
      <c r="BF1236" s="270">
        <v>159.41308894587056</v>
      </c>
      <c r="BG1236" s="26"/>
    </row>
    <row r="1237" spans="1:59" s="96" customFormat="1" ht="12.75" x14ac:dyDescent="0.2">
      <c r="A1237" s="13">
        <v>2.5</v>
      </c>
      <c r="B1237" s="279">
        <v>970</v>
      </c>
      <c r="C1237" s="408">
        <v>15.395071988358</v>
      </c>
      <c r="D1237" s="408">
        <v>31.695474606626799</v>
      </c>
      <c r="E1237" s="408"/>
      <c r="F1237" s="408"/>
      <c r="G1237" s="408"/>
      <c r="H1237" s="408"/>
      <c r="I1237" s="408">
        <v>47.158421722874998</v>
      </c>
      <c r="J1237" s="408">
        <v>4.6970214648898096</v>
      </c>
      <c r="K1237" s="408"/>
      <c r="L1237" s="408"/>
      <c r="M1237" s="408"/>
      <c r="N1237" s="408"/>
      <c r="O1237" s="411">
        <v>1.05401021725037</v>
      </c>
      <c r="P1237" s="417">
        <v>9.7273894016959108</v>
      </c>
      <c r="Q1237" s="237">
        <v>70.648525817193047</v>
      </c>
      <c r="R1237" s="237">
        <v>0</v>
      </c>
      <c r="S1237" s="237">
        <v>16.195568869100995</v>
      </c>
      <c r="T1237" s="237">
        <v>1.5620718734353869</v>
      </c>
      <c r="U1237" s="237">
        <v>0.27400821458830277</v>
      </c>
      <c r="V1237" s="237">
        <v>2.4566454742794632</v>
      </c>
      <c r="W1237" s="237">
        <v>4.2254327678446693</v>
      </c>
      <c r="X1237" s="412">
        <v>4.6377469835581264</v>
      </c>
      <c r="Y1237" s="270">
        <v>0.82619363437742876</v>
      </c>
      <c r="Z1237" s="270">
        <v>82.523711674511631</v>
      </c>
      <c r="AA1237" s="270">
        <v>33556.904930083329</v>
      </c>
      <c r="AB1237" s="270">
        <v>360.05698372637494</v>
      </c>
      <c r="AC1237" s="270">
        <v>3.1003498245273566</v>
      </c>
      <c r="AD1237" s="270">
        <v>0.94637590004679384</v>
      </c>
      <c r="AE1237" s="270">
        <v>1.7713839727129121</v>
      </c>
      <c r="AF1237" s="270">
        <v>8.0534000065202255E-2</v>
      </c>
      <c r="AG1237" s="270">
        <v>22.034200898065698</v>
      </c>
      <c r="AH1237" s="270">
        <v>48.943602717806868</v>
      </c>
      <c r="AI1237" s="270">
        <v>5.9648522057095876</v>
      </c>
      <c r="AJ1237" s="270">
        <v>14.190295751297208</v>
      </c>
      <c r="AK1237" s="270">
        <v>761.1016379530264</v>
      </c>
      <c r="AL1237" s="270">
        <v>27.813665579976437</v>
      </c>
      <c r="AM1237" s="270">
        <v>2.7978535795593946</v>
      </c>
      <c r="AN1237" s="270">
        <v>124.12131650833857</v>
      </c>
      <c r="AO1237" s="270">
        <v>3.695040068537307</v>
      </c>
      <c r="AP1237" s="270">
        <v>1313.6790092738656</v>
      </c>
      <c r="AQ1237" s="270">
        <v>0.98454289644192727</v>
      </c>
      <c r="AR1237" s="270">
        <v>1.4161853871416019</v>
      </c>
      <c r="AS1237" s="270">
        <v>0.15883610148220145</v>
      </c>
      <c r="AT1237" s="270">
        <v>0.74679282590175111</v>
      </c>
      <c r="AU1237" s="270">
        <v>3.2167965306410853</v>
      </c>
      <c r="AV1237" s="270">
        <v>0.12360271437211726</v>
      </c>
      <c r="AW1237" s="270">
        <v>0.29709260308536689</v>
      </c>
      <c r="AX1237" s="270">
        <v>3.924833365546692E-2</v>
      </c>
      <c r="AY1237" s="270">
        <v>0.24256151413620675</v>
      </c>
      <c r="AZ1237" s="270">
        <v>3.5766645214973102E-2</v>
      </c>
      <c r="BA1237" s="270">
        <v>14.934747528893293</v>
      </c>
      <c r="BB1237" s="270">
        <v>31.094126752382643</v>
      </c>
      <c r="BC1237" s="270">
        <v>32.350773554867658</v>
      </c>
      <c r="BD1237" s="270">
        <v>53.069806473163531</v>
      </c>
      <c r="BE1237" s="270">
        <v>35.346530551788291</v>
      </c>
      <c r="BF1237" s="270">
        <v>159.32497299142074</v>
      </c>
      <c r="BG1237" s="26"/>
    </row>
    <row r="1238" spans="1:59" s="96" customFormat="1" ht="12.75" x14ac:dyDescent="0.2">
      <c r="A1238" s="13">
        <v>0.5</v>
      </c>
      <c r="B1238" s="279">
        <v>980</v>
      </c>
      <c r="C1238" s="408">
        <v>46.438032483486502</v>
      </c>
      <c r="D1238" s="408">
        <v>25.577852119271199</v>
      </c>
      <c r="E1238" s="408">
        <v>7.9803254619627397</v>
      </c>
      <c r="F1238" s="408">
        <v>17.760920933662199</v>
      </c>
      <c r="G1238" s="408"/>
      <c r="H1238" s="408"/>
      <c r="I1238" s="408"/>
      <c r="J1238" s="408"/>
      <c r="K1238" s="408"/>
      <c r="L1238" s="408">
        <v>2.2428690016173398</v>
      </c>
      <c r="M1238" s="408"/>
      <c r="N1238" s="408"/>
      <c r="O1238" s="411"/>
      <c r="P1238" s="417">
        <v>3.2248103964802799</v>
      </c>
      <c r="Q1238" s="237">
        <v>56.456667399799208</v>
      </c>
      <c r="R1238" s="237">
        <v>0</v>
      </c>
      <c r="S1238" s="237">
        <v>15.026924601618441</v>
      </c>
      <c r="T1238" s="237">
        <v>14.869889541428517</v>
      </c>
      <c r="U1238" s="237">
        <v>4.012068844522207</v>
      </c>
      <c r="V1238" s="237">
        <v>4.5657538363116128</v>
      </c>
      <c r="W1238" s="237">
        <v>3.6554177408851576</v>
      </c>
      <c r="X1238" s="412">
        <v>1.4132780354348446</v>
      </c>
      <c r="Y1238" s="270">
        <v>0.26402159904840278</v>
      </c>
      <c r="Z1238" s="270">
        <v>26.896903804652741</v>
      </c>
      <c r="AA1238" s="270">
        <v>10162.137572299205</v>
      </c>
      <c r="AB1238" s="270">
        <v>86.392368473465098</v>
      </c>
      <c r="AC1238" s="270">
        <v>1.1475314679860862</v>
      </c>
      <c r="AD1238" s="270">
        <v>0.33745188855569841</v>
      </c>
      <c r="AE1238" s="270">
        <v>5.6528183438173691</v>
      </c>
      <c r="AF1238" s="270">
        <v>0.29552108712703035</v>
      </c>
      <c r="AG1238" s="270">
        <v>7.2457463177575923</v>
      </c>
      <c r="AH1238" s="270">
        <v>19.073869697250224</v>
      </c>
      <c r="AI1238" s="270">
        <v>2.8336145995429574</v>
      </c>
      <c r="AJ1238" s="270">
        <v>4.0937150257867057</v>
      </c>
      <c r="AK1238" s="270">
        <v>79.639615022287487</v>
      </c>
      <c r="AL1238" s="270">
        <v>15.048435829901155</v>
      </c>
      <c r="AM1238" s="270">
        <v>4.4456025844633622</v>
      </c>
      <c r="AN1238" s="270">
        <v>109.87724746659987</v>
      </c>
      <c r="AO1238" s="270">
        <v>3.0499036370424983</v>
      </c>
      <c r="AP1238" s="270">
        <v>6844.2838594986742</v>
      </c>
      <c r="AQ1238" s="270">
        <v>0.98133815071918373</v>
      </c>
      <c r="AR1238" s="270">
        <v>5.9842573622504842</v>
      </c>
      <c r="AS1238" s="270">
        <v>1.0131477135691713</v>
      </c>
      <c r="AT1238" s="270">
        <v>6.7114557270766291</v>
      </c>
      <c r="AU1238" s="270">
        <v>34.708077540689942</v>
      </c>
      <c r="AV1238" s="270">
        <v>1.4363456710231626</v>
      </c>
      <c r="AW1238" s="270">
        <v>4.1725928447215681</v>
      </c>
      <c r="AX1238" s="270">
        <v>0.62621509158375099</v>
      </c>
      <c r="AY1238" s="270">
        <v>4.174372446483595</v>
      </c>
      <c r="AZ1238" s="270">
        <v>0.64121733596598474</v>
      </c>
      <c r="BA1238" s="270">
        <v>119.3175086884911</v>
      </c>
      <c r="BB1238" s="270">
        <v>21.671183897413218</v>
      </c>
      <c r="BC1238" s="270">
        <v>27.807492030011964</v>
      </c>
      <c r="BD1238" s="270">
        <v>54.057159732776327</v>
      </c>
      <c r="BE1238" s="270">
        <v>51.968840494080403</v>
      </c>
      <c r="BF1238" s="270">
        <v>350.28469520680687</v>
      </c>
      <c r="BG1238" s="26"/>
    </row>
    <row r="1239" spans="1:59" s="96" customFormat="1" ht="12.75" x14ac:dyDescent="0.2">
      <c r="A1239" s="13">
        <v>0.55000000000000004</v>
      </c>
      <c r="B1239" s="279">
        <v>980</v>
      </c>
      <c r="C1239" s="408">
        <v>45.6078137047637</v>
      </c>
      <c r="D1239" s="408">
        <v>25.8475881308952</v>
      </c>
      <c r="E1239" s="408">
        <v>8.4525112197193302</v>
      </c>
      <c r="F1239" s="408">
        <v>17.859060177599201</v>
      </c>
      <c r="G1239" s="408"/>
      <c r="H1239" s="408"/>
      <c r="I1239" s="408"/>
      <c r="J1239" s="408"/>
      <c r="K1239" s="408"/>
      <c r="L1239" s="408">
        <v>2.2330267670225901</v>
      </c>
      <c r="M1239" s="408"/>
      <c r="N1239" s="408"/>
      <c r="O1239" s="411"/>
      <c r="P1239" s="417">
        <v>3.28351291175266</v>
      </c>
      <c r="Q1239" s="237">
        <v>56.534534180187137</v>
      </c>
      <c r="R1239" s="237">
        <v>0</v>
      </c>
      <c r="S1239" s="237">
        <v>15.158960587123826</v>
      </c>
      <c r="T1239" s="237">
        <v>14.727041809974132</v>
      </c>
      <c r="U1239" s="237">
        <v>3.9034361457882625</v>
      </c>
      <c r="V1239" s="237">
        <v>4.5672038776918864</v>
      </c>
      <c r="W1239" s="237">
        <v>3.6699415024761382</v>
      </c>
      <c r="X1239" s="412">
        <v>1.4388818967586434</v>
      </c>
      <c r="Y1239" s="270">
        <v>0.26844596361577805</v>
      </c>
      <c r="Z1239" s="270">
        <v>27.348960468185251</v>
      </c>
      <c r="AA1239" s="270">
        <v>10319.049601021421</v>
      </c>
      <c r="AB1239" s="270">
        <v>87.341447263757985</v>
      </c>
      <c r="AC1239" s="270">
        <v>1.1639157469769499</v>
      </c>
      <c r="AD1239" s="270">
        <v>0.34276370890681923</v>
      </c>
      <c r="AE1239" s="270">
        <v>5.7353302426774464</v>
      </c>
      <c r="AF1239" s="270">
        <v>0.29978519353688576</v>
      </c>
      <c r="AG1239" s="270">
        <v>7.3538998716409312</v>
      </c>
      <c r="AH1239" s="270">
        <v>19.353715230296348</v>
      </c>
      <c r="AI1239" s="270">
        <v>2.8736694165774774</v>
      </c>
      <c r="AJ1239" s="270">
        <v>4.1430085263086047</v>
      </c>
      <c r="AK1239" s="270">
        <v>79.710208757218112</v>
      </c>
      <c r="AL1239" s="270">
        <v>15.263754698087084</v>
      </c>
      <c r="AM1239" s="270">
        <v>4.5031617589519195</v>
      </c>
      <c r="AN1239" s="270">
        <v>111.45114029728454</v>
      </c>
      <c r="AO1239" s="270">
        <v>3.084403571085367</v>
      </c>
      <c r="AP1239" s="270">
        <v>6887.8754728268486</v>
      </c>
      <c r="AQ1239" s="270">
        <v>0.98336426860341175</v>
      </c>
      <c r="AR1239" s="270">
        <v>6.0527404237547779</v>
      </c>
      <c r="AS1239" s="270">
        <v>1.0240157041539104</v>
      </c>
      <c r="AT1239" s="270">
        <v>6.7793492808456088</v>
      </c>
      <c r="AU1239" s="270">
        <v>35.048084356477723</v>
      </c>
      <c r="AV1239" s="270">
        <v>1.4502277820358502</v>
      </c>
      <c r="AW1239" s="270">
        <v>4.2116821366940593</v>
      </c>
      <c r="AX1239" s="270">
        <v>0.63197477849356576</v>
      </c>
      <c r="AY1239" s="270">
        <v>4.2123620054273969</v>
      </c>
      <c r="AZ1239" s="270">
        <v>0.64702935204183298</v>
      </c>
      <c r="BA1239" s="270">
        <v>116.64165827184642</v>
      </c>
      <c r="BB1239" s="270">
        <v>20.979500051848696</v>
      </c>
      <c r="BC1239" s="270">
        <v>27.41451091656306</v>
      </c>
      <c r="BD1239" s="270">
        <v>54.329841256465869</v>
      </c>
      <c r="BE1239" s="270">
        <v>50.972437381929524</v>
      </c>
      <c r="BF1239" s="270">
        <v>351.31566060769592</v>
      </c>
      <c r="BG1239" s="26"/>
    </row>
    <row r="1240" spans="1:59" s="96" customFormat="1" ht="12.75" x14ac:dyDescent="0.2">
      <c r="A1240" s="13">
        <v>0.6</v>
      </c>
      <c r="B1240" s="279">
        <v>980</v>
      </c>
      <c r="C1240" s="408">
        <v>44.808471380086502</v>
      </c>
      <c r="D1240" s="408">
        <v>26.114211827481299</v>
      </c>
      <c r="E1240" s="408">
        <v>8.9092269033974194</v>
      </c>
      <c r="F1240" s="408">
        <v>17.9446453078396</v>
      </c>
      <c r="G1240" s="408"/>
      <c r="H1240" s="408"/>
      <c r="I1240" s="408"/>
      <c r="J1240" s="408"/>
      <c r="K1240" s="408"/>
      <c r="L1240" s="408">
        <v>2.2234445811951602</v>
      </c>
      <c r="M1240" s="408"/>
      <c r="N1240" s="408"/>
      <c r="O1240" s="411"/>
      <c r="P1240" s="417">
        <v>3.3420878058238501</v>
      </c>
      <c r="Q1240" s="237">
        <v>56.61357498610996</v>
      </c>
      <c r="R1240" s="237">
        <v>0</v>
      </c>
      <c r="S1240" s="237">
        <v>15.29309285866611</v>
      </c>
      <c r="T1240" s="237">
        <v>14.592544252983108</v>
      </c>
      <c r="U1240" s="237">
        <v>3.7845760589622177</v>
      </c>
      <c r="V1240" s="237">
        <v>4.5649786196335835</v>
      </c>
      <c r="W1240" s="237">
        <v>3.6867912935618175</v>
      </c>
      <c r="X1240" s="412">
        <v>1.464441930083193</v>
      </c>
      <c r="Y1240" s="270">
        <v>0.27285203906055638</v>
      </c>
      <c r="Z1240" s="270">
        <v>27.799061191483045</v>
      </c>
      <c r="AA1240" s="270">
        <v>10475.219037269915</v>
      </c>
      <c r="AB1240" s="270">
        <v>88.287497842285802</v>
      </c>
      <c r="AC1240" s="270">
        <v>1.1801357598035496</v>
      </c>
      <c r="AD1240" s="270">
        <v>0.348041396401577</v>
      </c>
      <c r="AE1240" s="270">
        <v>5.8173286943392766</v>
      </c>
      <c r="AF1240" s="270">
        <v>0.30401033382648923</v>
      </c>
      <c r="AG1240" s="270">
        <v>7.461556144242504</v>
      </c>
      <c r="AH1240" s="270">
        <v>19.632000090596723</v>
      </c>
      <c r="AI1240" s="270">
        <v>2.9134286619607255</v>
      </c>
      <c r="AJ1240" s="270">
        <v>4.1920679814197896</v>
      </c>
      <c r="AK1240" s="270">
        <v>79.806702025848168</v>
      </c>
      <c r="AL1240" s="270">
        <v>15.477486535031796</v>
      </c>
      <c r="AM1240" s="270">
        <v>4.5600309884076804</v>
      </c>
      <c r="AN1240" s="270">
        <v>113.00971737292055</v>
      </c>
      <c r="AO1240" s="270">
        <v>3.1183087291280009</v>
      </c>
      <c r="AP1240" s="270">
        <v>6930.1983531250307</v>
      </c>
      <c r="AQ1240" s="270">
        <v>0.98547805741792383</v>
      </c>
      <c r="AR1240" s="270">
        <v>6.1200453864421815</v>
      </c>
      <c r="AS1240" s="270">
        <v>1.034668000050226</v>
      </c>
      <c r="AT1240" s="270">
        <v>6.8457346809506792</v>
      </c>
      <c r="AU1240" s="270">
        <v>35.380102191441402</v>
      </c>
      <c r="AV1240" s="270">
        <v>1.4637760082119262</v>
      </c>
      <c r="AW1240" s="270">
        <v>4.2497823430117911</v>
      </c>
      <c r="AX1240" s="270">
        <v>0.63758445695002297</v>
      </c>
      <c r="AY1240" s="270">
        <v>4.249347116369866</v>
      </c>
      <c r="AZ1240" s="270">
        <v>0.65268697151973354</v>
      </c>
      <c r="BA1240" s="270">
        <v>114.16081650953923</v>
      </c>
      <c r="BB1240" s="270">
        <v>20.350368797020124</v>
      </c>
      <c r="BC1240" s="270">
        <v>27.042991368172693</v>
      </c>
      <c r="BD1240" s="270">
        <v>54.595975685610554</v>
      </c>
      <c r="BE1240" s="270">
        <v>50.038937458736775</v>
      </c>
      <c r="BF1240" s="270">
        <v>352.2880303749227</v>
      </c>
      <c r="BG1240" s="26"/>
    </row>
    <row r="1241" spans="1:59" s="96" customFormat="1" ht="12.75" x14ac:dyDescent="0.2">
      <c r="A1241" s="13">
        <v>0.65</v>
      </c>
      <c r="B1241" s="279">
        <v>980</v>
      </c>
      <c r="C1241" s="408">
        <v>44.171889899211799</v>
      </c>
      <c r="D1241" s="408">
        <v>26.354543951785502</v>
      </c>
      <c r="E1241" s="408">
        <v>9.2495662533412109</v>
      </c>
      <c r="F1241" s="408">
        <v>18.006995594816601</v>
      </c>
      <c r="G1241" s="408"/>
      <c r="H1241" s="408"/>
      <c r="I1241" s="408"/>
      <c r="J1241" s="408"/>
      <c r="K1241" s="408"/>
      <c r="L1241" s="408">
        <v>2.2170043008448701</v>
      </c>
      <c r="M1241" s="408"/>
      <c r="N1241" s="408"/>
      <c r="O1241" s="411"/>
      <c r="P1241" s="417">
        <v>3.3902522348968902</v>
      </c>
      <c r="Q1241" s="237">
        <v>56.660966309670457</v>
      </c>
      <c r="R1241" s="237">
        <v>0</v>
      </c>
      <c r="S1241" s="237">
        <v>15.407817340563271</v>
      </c>
      <c r="T1241" s="237">
        <v>14.516438437676035</v>
      </c>
      <c r="U1241" s="237">
        <v>3.6737733354520477</v>
      </c>
      <c r="V1241" s="237">
        <v>4.5636374085065841</v>
      </c>
      <c r="W1241" s="237">
        <v>3.6945549233602111</v>
      </c>
      <c r="X1241" s="412">
        <v>1.4828122447713759</v>
      </c>
      <c r="Y1241" s="270">
        <v>0.27647475220067547</v>
      </c>
      <c r="Z1241" s="270">
        <v>28.168973945638601</v>
      </c>
      <c r="AA1241" s="270">
        <v>10603.530653818683</v>
      </c>
      <c r="AB1241" s="270">
        <v>89.065314452571528</v>
      </c>
      <c r="AC1241" s="270">
        <v>1.1933937308824987</v>
      </c>
      <c r="AD1241" s="270">
        <v>0.35237401946775143</v>
      </c>
      <c r="AE1241" s="270">
        <v>5.88409924892132</v>
      </c>
      <c r="AF1241" s="270">
        <v>0.30745699292712447</v>
      </c>
      <c r="AG1241" s="270">
        <v>7.5497615651363246</v>
      </c>
      <c r="AH1241" s="270">
        <v>19.859533999208971</v>
      </c>
      <c r="AI1241" s="270">
        <v>2.9458104544988739</v>
      </c>
      <c r="AJ1241" s="270">
        <v>4.2323313781749734</v>
      </c>
      <c r="AK1241" s="270">
        <v>79.902488439141464</v>
      </c>
      <c r="AL1241" s="270">
        <v>15.651584516235836</v>
      </c>
      <c r="AM1241" s="270">
        <v>4.6058853132551256</v>
      </c>
      <c r="AN1241" s="270">
        <v>114.27181210264236</v>
      </c>
      <c r="AO1241" s="270">
        <v>3.1457120478288347</v>
      </c>
      <c r="AP1241" s="270">
        <v>6963.0456681380356</v>
      </c>
      <c r="AQ1241" s="270">
        <v>0.98735771230355673</v>
      </c>
      <c r="AR1241" s="270">
        <v>6.1736530935782845</v>
      </c>
      <c r="AS1241" s="270">
        <v>1.0430985058440909</v>
      </c>
      <c r="AT1241" s="270">
        <v>6.897978811863485</v>
      </c>
      <c r="AU1241" s="270">
        <v>35.640656061378628</v>
      </c>
      <c r="AV1241" s="270">
        <v>1.4743964004262633</v>
      </c>
      <c r="AW1241" s="270">
        <v>4.2795868766360092</v>
      </c>
      <c r="AX1241" s="270">
        <v>0.64197169450842562</v>
      </c>
      <c r="AY1241" s="270">
        <v>4.2783027016494213</v>
      </c>
      <c r="AZ1241" s="270">
        <v>0.65712446319878515</v>
      </c>
      <c r="BA1241" s="270">
        <v>112.3914058458389</v>
      </c>
      <c r="BB1241" s="270">
        <v>19.903777048744288</v>
      </c>
      <c r="BC1241" s="270">
        <v>26.754833739433394</v>
      </c>
      <c r="BD1241" s="270">
        <v>54.79593546697275</v>
      </c>
      <c r="BE1241" s="270">
        <v>49.340754496632691</v>
      </c>
      <c r="BF1241" s="270">
        <v>352.99364712767357</v>
      </c>
      <c r="BG1241" s="26"/>
    </row>
    <row r="1242" spans="1:59" s="96" customFormat="1" ht="12.75" x14ac:dyDescent="0.2">
      <c r="A1242" s="13">
        <v>0.7</v>
      </c>
      <c r="B1242" s="279">
        <v>980</v>
      </c>
      <c r="C1242" s="408">
        <v>43.530520049782297</v>
      </c>
      <c r="D1242" s="408">
        <v>26.617487436011402</v>
      </c>
      <c r="E1242" s="408">
        <v>9.6216558348455603</v>
      </c>
      <c r="F1242" s="408">
        <v>18.021775829468901</v>
      </c>
      <c r="G1242" s="408"/>
      <c r="H1242" s="408"/>
      <c r="I1242" s="408"/>
      <c r="J1242" s="408"/>
      <c r="K1242" s="408"/>
      <c r="L1242" s="408">
        <v>2.2085608498917999</v>
      </c>
      <c r="M1242" s="408"/>
      <c r="N1242" s="408"/>
      <c r="O1242" s="411"/>
      <c r="P1242" s="417">
        <v>3.4402034701784499</v>
      </c>
      <c r="Q1242" s="237">
        <v>56.719862355323116</v>
      </c>
      <c r="R1242" s="237">
        <v>0</v>
      </c>
      <c r="S1242" s="237">
        <v>15.53375539146106</v>
      </c>
      <c r="T1242" s="237">
        <v>14.399899574450131</v>
      </c>
      <c r="U1242" s="237">
        <v>3.5715356017073305</v>
      </c>
      <c r="V1242" s="237">
        <v>4.5745319129520734</v>
      </c>
      <c r="W1242" s="237">
        <v>3.6988136446659792</v>
      </c>
      <c r="X1242" s="412">
        <v>1.5016015194403061</v>
      </c>
      <c r="Y1242" s="270">
        <v>0.28024051377762194</v>
      </c>
      <c r="Z1242" s="270">
        <v>28.552848808475481</v>
      </c>
      <c r="AA1242" s="270">
        <v>10738.389029892933</v>
      </c>
      <c r="AB1242" s="270">
        <v>89.931049091755028</v>
      </c>
      <c r="AC1242" s="270">
        <v>1.2070263934292822</v>
      </c>
      <c r="AD1242" s="270">
        <v>0.35685943993698571</v>
      </c>
      <c r="AE1242" s="270">
        <v>5.9547788258345236</v>
      </c>
      <c r="AF1242" s="270">
        <v>0.3110306737635562</v>
      </c>
      <c r="AG1242" s="270">
        <v>7.6432688860826916</v>
      </c>
      <c r="AH1242" s="270">
        <v>20.100082132253114</v>
      </c>
      <c r="AI1242" s="270">
        <v>2.9798974831001885</v>
      </c>
      <c r="AJ1242" s="270">
        <v>4.2762588595712776</v>
      </c>
      <c r="AK1242" s="270">
        <v>80.153425523136605</v>
      </c>
      <c r="AL1242" s="270">
        <v>15.834487959941294</v>
      </c>
      <c r="AM1242" s="270">
        <v>4.6535163886651834</v>
      </c>
      <c r="AN1242" s="270">
        <v>115.58244108609749</v>
      </c>
      <c r="AO1242" s="270">
        <v>3.1736212277324687</v>
      </c>
      <c r="AP1242" s="270">
        <v>6996.7478532339956</v>
      </c>
      <c r="AQ1242" s="270">
        <v>0.99003706882255349</v>
      </c>
      <c r="AR1242" s="270">
        <v>6.2286096888125719</v>
      </c>
      <c r="AS1242" s="270">
        <v>1.0516781295454509</v>
      </c>
      <c r="AT1242" s="270">
        <v>6.9507692088086488</v>
      </c>
      <c r="AU1242" s="270">
        <v>35.902829019286536</v>
      </c>
      <c r="AV1242" s="270">
        <v>1.4850612597451471</v>
      </c>
      <c r="AW1242" s="270">
        <v>4.3093724143402818</v>
      </c>
      <c r="AX1242" s="270">
        <v>0.64634033928007861</v>
      </c>
      <c r="AY1242" s="270">
        <v>4.3070592862873776</v>
      </c>
      <c r="AZ1242" s="270">
        <v>0.66152378995861716</v>
      </c>
      <c r="BA1242" s="270">
        <v>110.48610687179983</v>
      </c>
      <c r="BB1242" s="270">
        <v>19.434237555546016</v>
      </c>
      <c r="BC1242" s="270">
        <v>26.450565834730536</v>
      </c>
      <c r="BD1242" s="270">
        <v>55.014972884163889</v>
      </c>
      <c r="BE1242" s="270">
        <v>48.588383737753695</v>
      </c>
      <c r="BF1242" s="270">
        <v>353.61828508291359</v>
      </c>
      <c r="BG1242" s="26"/>
    </row>
    <row r="1243" spans="1:59" s="96" customFormat="1" ht="12.75" x14ac:dyDescent="0.2">
      <c r="A1243" s="13">
        <v>0.749999999999999</v>
      </c>
      <c r="B1243" s="279">
        <v>980</v>
      </c>
      <c r="C1243" s="408">
        <v>42.790807333201997</v>
      </c>
      <c r="D1243" s="408">
        <v>26.932958161529999</v>
      </c>
      <c r="E1243" s="408">
        <v>10.034257911052901</v>
      </c>
      <c r="F1243" s="408">
        <v>18.0429980977068</v>
      </c>
      <c r="G1243" s="408"/>
      <c r="H1243" s="408"/>
      <c r="I1243" s="408"/>
      <c r="J1243" s="408"/>
      <c r="K1243" s="408"/>
      <c r="L1243" s="408">
        <v>2.19897849650823</v>
      </c>
      <c r="M1243" s="408"/>
      <c r="N1243" s="408"/>
      <c r="O1243" s="411"/>
      <c r="P1243" s="417">
        <v>3.4996735302486202</v>
      </c>
      <c r="Q1243" s="237">
        <v>56.815393434062003</v>
      </c>
      <c r="R1243" s="237">
        <v>0</v>
      </c>
      <c r="S1243" s="237">
        <v>15.67298073854503</v>
      </c>
      <c r="T1243" s="237">
        <v>14.23239240203214</v>
      </c>
      <c r="U1243" s="237">
        <v>3.4639462722962158</v>
      </c>
      <c r="V1243" s="237">
        <v>4.5754427095287493</v>
      </c>
      <c r="W1243" s="237">
        <v>3.7128383310695261</v>
      </c>
      <c r="X1243" s="412">
        <v>1.5270061124663332</v>
      </c>
      <c r="Y1243" s="270">
        <v>0.28471550345391045</v>
      </c>
      <c r="Z1243" s="270">
        <v>29.009021454861614</v>
      </c>
      <c r="AA1243" s="270">
        <v>10898.174179115538</v>
      </c>
      <c r="AB1243" s="270">
        <v>90.945453078217525</v>
      </c>
      <c r="AC1243" s="270">
        <v>1.223153085796675</v>
      </c>
      <c r="AD1243" s="270">
        <v>0.36218189882866098</v>
      </c>
      <c r="AE1243" s="270">
        <v>6.0382790602376897</v>
      </c>
      <c r="AF1243" s="270">
        <v>0.31526358817341793</v>
      </c>
      <c r="AG1243" s="270">
        <v>7.7537476205297198</v>
      </c>
      <c r="AH1243" s="270">
        <v>20.383994906279597</v>
      </c>
      <c r="AI1243" s="270">
        <v>3.0200452832148166</v>
      </c>
      <c r="AJ1243" s="270">
        <v>4.3278649874770156</v>
      </c>
      <c r="AK1243" s="270">
        <v>80.431381666149406</v>
      </c>
      <c r="AL1243" s="270">
        <v>16.050012016003631</v>
      </c>
      <c r="AM1243" s="270">
        <v>4.7093399062024375</v>
      </c>
      <c r="AN1243" s="270">
        <v>117.12810908485683</v>
      </c>
      <c r="AO1243" s="270">
        <v>3.2064795793606944</v>
      </c>
      <c r="AP1243" s="270">
        <v>7036.0425981151038</v>
      </c>
      <c r="AQ1243" s="270">
        <v>0.99312531605262033</v>
      </c>
      <c r="AR1243" s="270">
        <v>6.2926085192536982</v>
      </c>
      <c r="AS1243" s="270">
        <v>1.0616374059270965</v>
      </c>
      <c r="AT1243" s="270">
        <v>7.0118799016532298</v>
      </c>
      <c r="AU1243" s="270">
        <v>36.205923668126339</v>
      </c>
      <c r="AV1243" s="270">
        <v>1.49738466078542</v>
      </c>
      <c r="AW1243" s="270">
        <v>4.3437615290569624</v>
      </c>
      <c r="AX1243" s="270">
        <v>0.65138484052538592</v>
      </c>
      <c r="AY1243" s="270">
        <v>4.3402896697940472</v>
      </c>
      <c r="AZ1243" s="270">
        <v>0.66661355289007984</v>
      </c>
      <c r="BA1243" s="270">
        <v>108.4581701245088</v>
      </c>
      <c r="BB1243" s="270">
        <v>18.938269329888517</v>
      </c>
      <c r="BC1243" s="270">
        <v>26.11139937626789</v>
      </c>
      <c r="BD1243" s="270">
        <v>55.260230366575342</v>
      </c>
      <c r="BE1243" s="270">
        <v>47.768343977720676</v>
      </c>
      <c r="BF1243" s="270">
        <v>354.33590674506587</v>
      </c>
      <c r="BG1243" s="26"/>
    </row>
    <row r="1244" spans="1:59" s="96" customFormat="1" ht="12.75" x14ac:dyDescent="0.2">
      <c r="A1244" s="13">
        <v>0.79999999999999094</v>
      </c>
      <c r="B1244" s="279">
        <v>980</v>
      </c>
      <c r="C1244" s="408">
        <v>42.246617840382797</v>
      </c>
      <c r="D1244" s="408">
        <v>27.182658267142699</v>
      </c>
      <c r="E1244" s="408">
        <v>10.329061801849999</v>
      </c>
      <c r="F1244" s="408">
        <v>18.048153392030599</v>
      </c>
      <c r="G1244" s="408"/>
      <c r="H1244" s="408"/>
      <c r="I1244" s="408"/>
      <c r="J1244" s="408"/>
      <c r="K1244" s="408"/>
      <c r="L1244" s="408">
        <v>2.1935086985938699</v>
      </c>
      <c r="M1244" s="408"/>
      <c r="N1244" s="408"/>
      <c r="O1244" s="411"/>
      <c r="P1244" s="417">
        <v>3.5447536124038801</v>
      </c>
      <c r="Q1244" s="237">
        <v>56.856385972737797</v>
      </c>
      <c r="R1244" s="237">
        <v>0</v>
      </c>
      <c r="S1244" s="237">
        <v>15.792592455944614</v>
      </c>
      <c r="T1244" s="237">
        <v>14.146367426234882</v>
      </c>
      <c r="U1244" s="237">
        <v>3.3635747182747679</v>
      </c>
      <c r="V1244" s="237">
        <v>4.5849483426338642</v>
      </c>
      <c r="W1244" s="237">
        <v>3.710591648064824</v>
      </c>
      <c r="X1244" s="412">
        <v>1.5455394361092281</v>
      </c>
      <c r="Y1244" s="270">
        <v>0.28810798901658552</v>
      </c>
      <c r="Z1244" s="270">
        <v>29.354634426889444</v>
      </c>
      <c r="AA1244" s="270">
        <v>11019.472672338215</v>
      </c>
      <c r="AB1244" s="270">
        <v>91.722775643815439</v>
      </c>
      <c r="AC1244" s="270">
        <v>1.2352989418978189</v>
      </c>
      <c r="AD1244" s="270">
        <v>0.36620816632931791</v>
      </c>
      <c r="AE1244" s="270">
        <v>6.1009590647994436</v>
      </c>
      <c r="AF1244" s="270">
        <v>0.31843264140713989</v>
      </c>
      <c r="AG1244" s="270">
        <v>7.837596510610882</v>
      </c>
      <c r="AH1244" s="270">
        <v>20.599064338717042</v>
      </c>
      <c r="AI1244" s="270">
        <v>3.0503535974181459</v>
      </c>
      <c r="AJ1244" s="270">
        <v>4.3672478299772912</v>
      </c>
      <c r="AK1244" s="270">
        <v>80.671295386456805</v>
      </c>
      <c r="AL1244" s="270">
        <v>16.21267352056487</v>
      </c>
      <c r="AM1244" s="270">
        <v>4.7510915004243435</v>
      </c>
      <c r="AN1244" s="270">
        <v>118.28116028365113</v>
      </c>
      <c r="AO1244" s="270">
        <v>3.2308303574813548</v>
      </c>
      <c r="AP1244" s="270">
        <v>7063.4182989402962</v>
      </c>
      <c r="AQ1244" s="270">
        <v>0.9956399129059903</v>
      </c>
      <c r="AR1244" s="270">
        <v>6.3399551998079318</v>
      </c>
      <c r="AS1244" s="270">
        <v>1.0689623458716835</v>
      </c>
      <c r="AT1244" s="270">
        <v>7.0565867486177423</v>
      </c>
      <c r="AU1244" s="270">
        <v>36.427020791139711</v>
      </c>
      <c r="AV1244" s="270">
        <v>1.5063635864124232</v>
      </c>
      <c r="AW1244" s="270">
        <v>4.3687538150543119</v>
      </c>
      <c r="AX1244" s="270">
        <v>0.65504720148637874</v>
      </c>
      <c r="AY1244" s="270">
        <v>4.3644180006128179</v>
      </c>
      <c r="AZ1244" s="270">
        <v>0.6703119704413486</v>
      </c>
      <c r="BA1244" s="270">
        <v>107.05352545825227</v>
      </c>
      <c r="BB1244" s="270">
        <v>18.59764866223852</v>
      </c>
      <c r="BC1244" s="270">
        <v>25.864734862834659</v>
      </c>
      <c r="BD1244" s="270">
        <v>55.436210672772297</v>
      </c>
      <c r="BE1244" s="270">
        <v>47.18448165244218</v>
      </c>
      <c r="BF1244" s="270">
        <v>354.78059711568471</v>
      </c>
      <c r="BG1244" s="26"/>
    </row>
    <row r="1245" spans="1:59" s="96" customFormat="1" ht="12.75" x14ac:dyDescent="0.2">
      <c r="A1245" s="13">
        <v>0.84999999999998199</v>
      </c>
      <c r="B1245" s="279">
        <v>979.99999999999</v>
      </c>
      <c r="C1245" s="408">
        <v>41.5124136496974</v>
      </c>
      <c r="D1245" s="408">
        <v>27.6307319485595</v>
      </c>
      <c r="E1245" s="408">
        <v>9.50827726909794</v>
      </c>
      <c r="F1245" s="408">
        <v>17.2138983376746</v>
      </c>
      <c r="G1245" s="408"/>
      <c r="H1245" s="408"/>
      <c r="I1245" s="408">
        <v>1.9587109295485501</v>
      </c>
      <c r="J1245" s="408"/>
      <c r="K1245" s="408"/>
      <c r="L1245" s="408">
        <v>2.17596786542203</v>
      </c>
      <c r="M1245" s="408"/>
      <c r="N1245" s="408"/>
      <c r="O1245" s="411"/>
      <c r="P1245" s="417">
        <v>3.6074473485468399</v>
      </c>
      <c r="Q1245" s="237">
        <v>57.254299906386819</v>
      </c>
      <c r="R1245" s="237">
        <v>0</v>
      </c>
      <c r="S1245" s="237">
        <v>15.934426138556306</v>
      </c>
      <c r="T1245" s="237">
        <v>13.690647808113892</v>
      </c>
      <c r="U1245" s="237">
        <v>3.2214082687199155</v>
      </c>
      <c r="V1245" s="237">
        <v>4.5690112351107102</v>
      </c>
      <c r="W1245" s="237">
        <v>3.7570763038994635</v>
      </c>
      <c r="X1245" s="412">
        <v>1.5731303392129019</v>
      </c>
      <c r="Y1245" s="270">
        <v>0.29369015776898066</v>
      </c>
      <c r="Z1245" s="270">
        <v>29.911238137094777</v>
      </c>
      <c r="AA1245" s="270">
        <v>11251.641305287571</v>
      </c>
      <c r="AB1245" s="270">
        <v>94.209377544379549</v>
      </c>
      <c r="AC1245" s="270">
        <v>1.2576911500718744</v>
      </c>
      <c r="AD1245" s="270">
        <v>0.37290122643063045</v>
      </c>
      <c r="AE1245" s="270">
        <v>6.2070072780683727</v>
      </c>
      <c r="AF1245" s="270">
        <v>0.3232314335400493</v>
      </c>
      <c r="AG1245" s="270">
        <v>7.9935745412382504</v>
      </c>
      <c r="AH1245" s="270">
        <v>20.948753740320992</v>
      </c>
      <c r="AI1245" s="270">
        <v>3.0898294037625247</v>
      </c>
      <c r="AJ1245" s="270">
        <v>4.4721493657738867</v>
      </c>
      <c r="AK1245" s="270">
        <v>83.885200144483022</v>
      </c>
      <c r="AL1245" s="270">
        <v>16.371546402991971</v>
      </c>
      <c r="AM1245" s="270">
        <v>4.5822244193037527</v>
      </c>
      <c r="AN1245" s="270">
        <v>117.73586412938195</v>
      </c>
      <c r="AO1245" s="270">
        <v>3.2364208011000013</v>
      </c>
      <c r="AP1245" s="270">
        <v>6764.691239916343</v>
      </c>
      <c r="AQ1245" s="270">
        <v>0.99496427728927839</v>
      </c>
      <c r="AR1245" s="270">
        <v>5.5008232787428524</v>
      </c>
      <c r="AS1245" s="270">
        <v>0.85777954531994582</v>
      </c>
      <c r="AT1245" s="270">
        <v>5.1918844058683016</v>
      </c>
      <c r="AU1245" s="270">
        <v>25.348958015950007</v>
      </c>
      <c r="AV1245" s="270">
        <v>1.0227508817691564</v>
      </c>
      <c r="AW1245" s="270">
        <v>2.7696122110437105</v>
      </c>
      <c r="AX1245" s="270">
        <v>0.3946684501034462</v>
      </c>
      <c r="AY1245" s="270">
        <v>2.5467159979631777</v>
      </c>
      <c r="AZ1245" s="270">
        <v>0.38419621353190048</v>
      </c>
      <c r="BA1245" s="270">
        <v>86.319213154391193</v>
      </c>
      <c r="BB1245" s="270">
        <v>19.33494527623764</v>
      </c>
      <c r="BC1245" s="270">
        <v>26.129667513430629</v>
      </c>
      <c r="BD1245" s="270">
        <v>54.937674954992616</v>
      </c>
      <c r="BE1245" s="270">
        <v>46.923127282638781</v>
      </c>
      <c r="BF1245" s="270">
        <v>334.50096852020221</v>
      </c>
      <c r="BG1245" s="26"/>
    </row>
    <row r="1246" spans="1:59" s="96" customFormat="1" ht="12.75" x14ac:dyDescent="0.2">
      <c r="A1246" s="13">
        <v>0.9</v>
      </c>
      <c r="B1246" s="279">
        <v>980</v>
      </c>
      <c r="C1246" s="408">
        <v>40.707066454404298</v>
      </c>
      <c r="D1246" s="408">
        <v>28.804475697736699</v>
      </c>
      <c r="E1246" s="408">
        <v>4.2429782546713204</v>
      </c>
      <c r="F1246" s="408">
        <v>13.1941555537868</v>
      </c>
      <c r="G1246" s="408"/>
      <c r="H1246" s="408"/>
      <c r="I1246" s="408">
        <v>10.9269779494877</v>
      </c>
      <c r="J1246" s="408"/>
      <c r="K1246" s="408"/>
      <c r="L1246" s="408">
        <v>2.1243460899131699</v>
      </c>
      <c r="M1246" s="408"/>
      <c r="N1246" s="408"/>
      <c r="O1246" s="411"/>
      <c r="P1246" s="417">
        <v>3.67881710581291</v>
      </c>
      <c r="Q1246" s="237">
        <v>58.824336451791524</v>
      </c>
      <c r="R1246" s="237">
        <v>0</v>
      </c>
      <c r="S1246" s="237">
        <v>16.054702478904296</v>
      </c>
      <c r="T1246" s="237">
        <v>12.188447306943944</v>
      </c>
      <c r="U1246" s="237">
        <v>2.9262265510695653</v>
      </c>
      <c r="V1246" s="237">
        <v>4.4597696510371572</v>
      </c>
      <c r="W1246" s="237">
        <v>3.9379058239899858</v>
      </c>
      <c r="X1246" s="412">
        <v>1.6086117362635366</v>
      </c>
      <c r="Y1246" s="270">
        <v>0.30343638659892352</v>
      </c>
      <c r="Z1246" s="270">
        <v>30.840407287674427</v>
      </c>
      <c r="AA1246" s="270">
        <v>11771.121640440213</v>
      </c>
      <c r="AB1246" s="270">
        <v>103.06785628111004</v>
      </c>
      <c r="AC1246" s="270">
        <v>1.3040370635301302</v>
      </c>
      <c r="AD1246" s="270">
        <v>0.38478679871548499</v>
      </c>
      <c r="AE1246" s="270">
        <v>6.402872492713727</v>
      </c>
      <c r="AF1246" s="270">
        <v>0.33024436693605358</v>
      </c>
      <c r="AG1246" s="270">
        <v>8.3304361218702745</v>
      </c>
      <c r="AH1246" s="270">
        <v>21.556248222546145</v>
      </c>
      <c r="AI1246" s="270">
        <v>3.1271239975375433</v>
      </c>
      <c r="AJ1246" s="270">
        <v>4.8016055461404274</v>
      </c>
      <c r="AK1246" s="270">
        <v>101.70929385336828</v>
      </c>
      <c r="AL1246" s="270">
        <v>16.324792173204269</v>
      </c>
      <c r="AM1246" s="270">
        <v>3.8073792532627952</v>
      </c>
      <c r="AN1246" s="270">
        <v>110.27694793420629</v>
      </c>
      <c r="AO1246" s="270">
        <v>3.1474229889172896</v>
      </c>
      <c r="AP1246" s="270">
        <v>5580.3077634142983</v>
      </c>
      <c r="AQ1246" s="270">
        <v>0.98387451973419937</v>
      </c>
      <c r="AR1246" s="270">
        <v>3.3582237462007258</v>
      </c>
      <c r="AS1246" s="270">
        <v>0.44395932502616148</v>
      </c>
      <c r="AT1246" s="270">
        <v>2.3244509460751566</v>
      </c>
      <c r="AU1246" s="270">
        <v>10.500521621126444</v>
      </c>
      <c r="AV1246" s="270">
        <v>0.41062090432394649</v>
      </c>
      <c r="AW1246" s="270">
        <v>1.0277941070560179</v>
      </c>
      <c r="AX1246" s="270">
        <v>0.13909305004651168</v>
      </c>
      <c r="AY1246" s="270">
        <v>0.87108405833677693</v>
      </c>
      <c r="AZ1246" s="270">
        <v>0.1293301967300656</v>
      </c>
      <c r="BA1246" s="270">
        <v>47.083604754678788</v>
      </c>
      <c r="BB1246" s="270">
        <v>26.698723066591018</v>
      </c>
      <c r="BC1246" s="270">
        <v>28.712224627281753</v>
      </c>
      <c r="BD1246" s="270">
        <v>51.956362289426636</v>
      </c>
      <c r="BE1246" s="270">
        <v>48.454937123040452</v>
      </c>
      <c r="BF1246" s="270">
        <v>263.504658384621</v>
      </c>
      <c r="BG1246" s="26"/>
    </row>
    <row r="1247" spans="1:59" s="96" customFormat="1" ht="12.75" x14ac:dyDescent="0.2">
      <c r="A1247" s="13">
        <v>0.95000000000000895</v>
      </c>
      <c r="B1247" s="279">
        <v>980</v>
      </c>
      <c r="C1247" s="408">
        <v>40.070729319481799</v>
      </c>
      <c r="D1247" s="408">
        <v>29.910074212720399</v>
      </c>
      <c r="E1247" s="408"/>
      <c r="F1247" s="408">
        <v>9.6088233032664796</v>
      </c>
      <c r="G1247" s="408"/>
      <c r="H1247" s="408"/>
      <c r="I1247" s="408">
        <v>18.319847833493</v>
      </c>
      <c r="J1247" s="408"/>
      <c r="K1247" s="408"/>
      <c r="L1247" s="408">
        <v>2.0905253310381902</v>
      </c>
      <c r="M1247" s="408"/>
      <c r="N1247" s="408"/>
      <c r="O1247" s="411"/>
      <c r="P1247" s="417">
        <v>3.73723814872803</v>
      </c>
      <c r="Q1247" s="237">
        <v>60.325336248790997</v>
      </c>
      <c r="R1247" s="237">
        <v>0</v>
      </c>
      <c r="S1247" s="237">
        <v>16.133978906832379</v>
      </c>
      <c r="T1247" s="237">
        <v>10.810088400819348</v>
      </c>
      <c r="U1247" s="237">
        <v>2.6330582330447436</v>
      </c>
      <c r="V1247" s="237">
        <v>4.3105135075041199</v>
      </c>
      <c r="W1247" s="237">
        <v>4.1452379113035445</v>
      </c>
      <c r="X1247" s="412">
        <v>1.6417867917048836</v>
      </c>
      <c r="Y1247" s="270">
        <v>0.31190179536930313</v>
      </c>
      <c r="Z1247" s="270">
        <v>31.639163942651649</v>
      </c>
      <c r="AA1247" s="270">
        <v>12247.021958484262</v>
      </c>
      <c r="AB1247" s="270">
        <v>112.27041381495657</v>
      </c>
      <c r="AC1247" s="270">
        <v>1.3439964135758315</v>
      </c>
      <c r="AD1247" s="270">
        <v>0.39501455661888363</v>
      </c>
      <c r="AE1247" s="270">
        <v>6.5751021816157316</v>
      </c>
      <c r="AF1247" s="270">
        <v>0.33589212206281505</v>
      </c>
      <c r="AG1247" s="270">
        <v>8.642872202844611</v>
      </c>
      <c r="AH1247" s="270">
        <v>22.110838490030492</v>
      </c>
      <c r="AI1247" s="270">
        <v>3.1612441809179557</v>
      </c>
      <c r="AJ1247" s="270">
        <v>5.1303008035774482</v>
      </c>
      <c r="AK1247" s="270">
        <v>125.38088846789047</v>
      </c>
      <c r="AL1247" s="270">
        <v>16.297686106670593</v>
      </c>
      <c r="AM1247" s="270">
        <v>3.3415922295194238</v>
      </c>
      <c r="AN1247" s="270">
        <v>104.72098524142481</v>
      </c>
      <c r="AO1247" s="270">
        <v>3.073420571152528</v>
      </c>
      <c r="AP1247" s="270">
        <v>4867.8388233614678</v>
      </c>
      <c r="AQ1247" s="270">
        <v>0.97931972537839873</v>
      </c>
      <c r="AR1247" s="270">
        <v>2.5413894951362477</v>
      </c>
      <c r="AS1247" s="270">
        <v>0.3175532904156172</v>
      </c>
      <c r="AT1247" s="270">
        <v>1.596845787159332</v>
      </c>
      <c r="AU1247" s="270">
        <v>7.0794850632023225</v>
      </c>
      <c r="AV1247" s="270">
        <v>0.27489445673964102</v>
      </c>
      <c r="AW1247" s="270">
        <v>0.67672598669978468</v>
      </c>
      <c r="AX1247" s="270">
        <v>9.0664605210832833E-2</v>
      </c>
      <c r="AY1247" s="270">
        <v>0.56464681128912331</v>
      </c>
      <c r="AZ1247" s="270">
        <v>8.3591434741096426E-2</v>
      </c>
      <c r="BA1247" s="270">
        <v>34.186654171885799</v>
      </c>
      <c r="BB1247" s="270">
        <v>38.362173646051417</v>
      </c>
      <c r="BC1247" s="270">
        <v>31.125830249849251</v>
      </c>
      <c r="BD1247" s="270">
        <v>49.769493863667513</v>
      </c>
      <c r="BE1247" s="270">
        <v>49.495090152007997</v>
      </c>
      <c r="BF1247" s="270">
        <v>223.83792353501747</v>
      </c>
      <c r="BG1247" s="26"/>
    </row>
    <row r="1248" spans="1:59" s="96" customFormat="1" ht="12.75" x14ac:dyDescent="0.2">
      <c r="A1248" s="13">
        <v>0.999999999999998</v>
      </c>
      <c r="B1248" s="279">
        <v>980</v>
      </c>
      <c r="C1248" s="408">
        <v>38.880761371703201</v>
      </c>
      <c r="D1248" s="408">
        <v>29.5876204051585</v>
      </c>
      <c r="E1248" s="408"/>
      <c r="F1248" s="408">
        <v>8.4516492031366699</v>
      </c>
      <c r="G1248" s="408"/>
      <c r="H1248" s="408"/>
      <c r="I1248" s="408">
        <v>21.0030714538164</v>
      </c>
      <c r="J1248" s="408"/>
      <c r="K1248" s="408"/>
      <c r="L1248" s="408">
        <v>2.0768975661853002</v>
      </c>
      <c r="M1248" s="408"/>
      <c r="N1248" s="408"/>
      <c r="O1248" s="411"/>
      <c r="P1248" s="417">
        <v>3.8516183803944002</v>
      </c>
      <c r="Q1248" s="237">
        <v>61.192589116444971</v>
      </c>
      <c r="R1248" s="237">
        <v>0</v>
      </c>
      <c r="S1248" s="237">
        <v>16.284083981959942</v>
      </c>
      <c r="T1248" s="237">
        <v>9.911967446319947</v>
      </c>
      <c r="U1248" s="237">
        <v>2.3639501826669802</v>
      </c>
      <c r="V1248" s="237">
        <v>4.2680137780411114</v>
      </c>
      <c r="W1248" s="237">
        <v>4.2848330007615303</v>
      </c>
      <c r="X1248" s="412">
        <v>1.6945624938055144</v>
      </c>
      <c r="Y1248" s="270">
        <v>0.32203683944005163</v>
      </c>
      <c r="Z1248" s="270">
        <v>32.648571970406387</v>
      </c>
      <c r="AA1248" s="270">
        <v>12686.651720871218</v>
      </c>
      <c r="AB1248" s="270">
        <v>117.84206914558014</v>
      </c>
      <c r="AC1248" s="270">
        <v>1.3849829307645958</v>
      </c>
      <c r="AD1248" s="270">
        <v>0.40690124076281498</v>
      </c>
      <c r="AE1248" s="270">
        <v>6.7664848506293271</v>
      </c>
      <c r="AF1248" s="270">
        <v>0.3435555418632773</v>
      </c>
      <c r="AG1248" s="270">
        <v>8.9495480393673041</v>
      </c>
      <c r="AH1248" s="270">
        <v>22.789270130807232</v>
      </c>
      <c r="AI1248" s="270">
        <v>3.2394076042705637</v>
      </c>
      <c r="AJ1248" s="270">
        <v>5.3501391053084291</v>
      </c>
      <c r="AK1248" s="270">
        <v>136.88024622865882</v>
      </c>
      <c r="AL1248" s="270">
        <v>16.616299923783302</v>
      </c>
      <c r="AM1248" s="270">
        <v>3.2442714998863273</v>
      </c>
      <c r="AN1248" s="270">
        <v>104.56377653681761</v>
      </c>
      <c r="AO1248" s="270">
        <v>3.0844005217239436</v>
      </c>
      <c r="AP1248" s="270">
        <v>4670.7980590236175</v>
      </c>
      <c r="AQ1248" s="270">
        <v>0.97616553189016597</v>
      </c>
      <c r="AR1248" s="270">
        <v>2.3534406849094127</v>
      </c>
      <c r="AS1248" s="270">
        <v>0.28945559558688538</v>
      </c>
      <c r="AT1248" s="270">
        <v>1.4401003068150606</v>
      </c>
      <c r="AU1248" s="270">
        <v>6.3539833474038518</v>
      </c>
      <c r="AV1248" s="270">
        <v>0.24628463306803691</v>
      </c>
      <c r="AW1248" s="270">
        <v>0.60378678741322123</v>
      </c>
      <c r="AX1248" s="270">
        <v>8.0690642926495387E-2</v>
      </c>
      <c r="AY1248" s="270">
        <v>0.50182726500664177</v>
      </c>
      <c r="AZ1248" s="270">
        <v>7.4235058317467129E-2</v>
      </c>
      <c r="BA1248" s="270">
        <v>30.449564289466636</v>
      </c>
      <c r="BB1248" s="270">
        <v>37.352173914137765</v>
      </c>
      <c r="BC1248" s="270">
        <v>31.35554152416973</v>
      </c>
      <c r="BD1248" s="270">
        <v>49.742205076924122</v>
      </c>
      <c r="BE1248" s="270">
        <v>47.839464630003427</v>
      </c>
      <c r="BF1248" s="270">
        <v>212.97652732052217</v>
      </c>
      <c r="BG1248" s="26"/>
    </row>
    <row r="1249" spans="1:59" s="96" customFormat="1" ht="12.75" x14ac:dyDescent="0.2">
      <c r="A1249" s="13">
        <v>1.05</v>
      </c>
      <c r="B1249" s="279">
        <v>980</v>
      </c>
      <c r="C1249" s="408">
        <v>37.664771885558302</v>
      </c>
      <c r="D1249" s="408">
        <v>29.291319061580101</v>
      </c>
      <c r="E1249" s="408"/>
      <c r="F1249" s="408">
        <v>7.4210055557862296</v>
      </c>
      <c r="G1249" s="408"/>
      <c r="H1249" s="408"/>
      <c r="I1249" s="408">
        <v>23.555561665701099</v>
      </c>
      <c r="J1249" s="408"/>
      <c r="K1249" s="408"/>
      <c r="L1249" s="408">
        <v>2.06734183137428</v>
      </c>
      <c r="M1249" s="408"/>
      <c r="N1249" s="408"/>
      <c r="O1249" s="411"/>
      <c r="P1249" s="417">
        <v>3.9759661917656701</v>
      </c>
      <c r="Q1249" s="237">
        <v>62.085900173613538</v>
      </c>
      <c r="R1249" s="237">
        <v>0</v>
      </c>
      <c r="S1249" s="237">
        <v>16.446185331780516</v>
      </c>
      <c r="T1249" s="237">
        <v>8.9600899373187595</v>
      </c>
      <c r="U1249" s="237">
        <v>2.1065749009015358</v>
      </c>
      <c r="V1249" s="237">
        <v>4.2219423227978066</v>
      </c>
      <c r="W1249" s="237">
        <v>4.4271657105600282</v>
      </c>
      <c r="X1249" s="412">
        <v>1.7521416230278097</v>
      </c>
      <c r="Y1249" s="270">
        <v>0.33298131051759366</v>
      </c>
      <c r="Z1249" s="270">
        <v>33.739517420384935</v>
      </c>
      <c r="AA1249" s="270">
        <v>13157.054710378758</v>
      </c>
      <c r="AB1249" s="270">
        <v>123.71525498884888</v>
      </c>
      <c r="AC1249" s="270">
        <v>1.4289546690477253</v>
      </c>
      <c r="AD1249" s="270">
        <v>0.4196978191870091</v>
      </c>
      <c r="AE1249" s="270">
        <v>6.9676462720062347</v>
      </c>
      <c r="AF1249" s="270">
        <v>0.35171371976782501</v>
      </c>
      <c r="AG1249" s="270">
        <v>9.275148426436937</v>
      </c>
      <c r="AH1249" s="270">
        <v>23.506357208094798</v>
      </c>
      <c r="AI1249" s="270">
        <v>3.3217160104377426</v>
      </c>
      <c r="AJ1249" s="270">
        <v>5.5811970105454707</v>
      </c>
      <c r="AK1249" s="270">
        <v>149.31470511878425</v>
      </c>
      <c r="AL1249" s="270">
        <v>16.953019096503212</v>
      </c>
      <c r="AM1249" s="270">
        <v>3.1593399696667031</v>
      </c>
      <c r="AN1249" s="270">
        <v>104.53681687292494</v>
      </c>
      <c r="AO1249" s="270">
        <v>3.0985046745855538</v>
      </c>
      <c r="AP1249" s="270">
        <v>4498.6097759638151</v>
      </c>
      <c r="AQ1249" s="270">
        <v>0.97248524289458693</v>
      </c>
      <c r="AR1249" s="270">
        <v>2.1996323362865189</v>
      </c>
      <c r="AS1249" s="270">
        <v>0.26705848932830417</v>
      </c>
      <c r="AT1249" s="270">
        <v>1.317384683929085</v>
      </c>
      <c r="AU1249" s="270">
        <v>5.7905899216877019</v>
      </c>
      <c r="AV1249" s="270">
        <v>0.22413449156682838</v>
      </c>
      <c r="AW1249" s="270">
        <v>0.54771240174658398</v>
      </c>
      <c r="AX1249" s="270">
        <v>7.3055395184069838E-2</v>
      </c>
      <c r="AY1249" s="270">
        <v>0.45385268990385358</v>
      </c>
      <c r="AZ1249" s="270">
        <v>6.7099032944377787E-2</v>
      </c>
      <c r="BA1249" s="270">
        <v>27.584156234772543</v>
      </c>
      <c r="BB1249" s="270">
        <v>36.452487055078556</v>
      </c>
      <c r="BC1249" s="270">
        <v>31.562732411488867</v>
      </c>
      <c r="BD1249" s="270">
        <v>49.717305445594668</v>
      </c>
      <c r="BE1249" s="270">
        <v>46.371974090799505</v>
      </c>
      <c r="BF1249" s="270">
        <v>203.63172309501826</v>
      </c>
      <c r="BG1249" s="26"/>
    </row>
    <row r="1250" spans="1:59" s="96" customFormat="1" ht="12.75" x14ac:dyDescent="0.2">
      <c r="A1250" s="13">
        <v>1.1000000000000001</v>
      </c>
      <c r="B1250" s="279">
        <v>980</v>
      </c>
      <c r="C1250" s="408">
        <v>36.800593194144398</v>
      </c>
      <c r="D1250" s="408">
        <v>28.900098994775998</v>
      </c>
      <c r="E1250" s="408"/>
      <c r="F1250" s="408">
        <v>5.8035276306119501</v>
      </c>
      <c r="G1250" s="408"/>
      <c r="H1250" s="408"/>
      <c r="I1250" s="408">
        <v>26.7523240249621</v>
      </c>
      <c r="J1250" s="408"/>
      <c r="K1250" s="408"/>
      <c r="L1250" s="408">
        <v>1.40988194921451</v>
      </c>
      <c r="M1250" s="408"/>
      <c r="N1250" s="408"/>
      <c r="O1250" s="411">
        <v>0.33357420629095402</v>
      </c>
      <c r="P1250" s="417">
        <v>4.0693324907247801</v>
      </c>
      <c r="Q1250" s="237">
        <v>62.811487531681664</v>
      </c>
      <c r="R1250" s="237">
        <v>0</v>
      </c>
      <c r="S1250" s="237">
        <v>16.545911979198134</v>
      </c>
      <c r="T1250" s="237">
        <v>8.2127304498107669</v>
      </c>
      <c r="U1250" s="237">
        <v>1.8953065426027771</v>
      </c>
      <c r="V1250" s="237">
        <v>4.1168239749856905</v>
      </c>
      <c r="W1250" s="237">
        <v>4.6206548249075654</v>
      </c>
      <c r="X1250" s="412">
        <v>1.7970846968134109</v>
      </c>
      <c r="Y1250" s="270">
        <v>0.34204571533236966</v>
      </c>
      <c r="Z1250" s="270">
        <v>34.62904299407974</v>
      </c>
      <c r="AA1250" s="270">
        <v>13598.30285116756</v>
      </c>
      <c r="AB1250" s="270">
        <v>130.97823883882933</v>
      </c>
      <c r="AC1250" s="270">
        <v>1.4649664945248722</v>
      </c>
      <c r="AD1250" s="270">
        <v>0.42978648133547653</v>
      </c>
      <c r="AE1250" s="270">
        <v>3.3819391859840455</v>
      </c>
      <c r="AF1250" s="270">
        <v>0.16047636820588312</v>
      </c>
      <c r="AG1250" s="270">
        <v>9.5898193214196503</v>
      </c>
      <c r="AH1250" s="270">
        <v>24.160046861894056</v>
      </c>
      <c r="AI1250" s="270">
        <v>3.3899990651135661</v>
      </c>
      <c r="AJ1250" s="270">
        <v>5.8442183659770128</v>
      </c>
      <c r="AK1250" s="270">
        <v>171.78047673306111</v>
      </c>
      <c r="AL1250" s="270">
        <v>17.191134421933743</v>
      </c>
      <c r="AM1250" s="270">
        <v>3.0371066488929777</v>
      </c>
      <c r="AN1250" s="270">
        <v>103.0887068563592</v>
      </c>
      <c r="AO1250" s="270">
        <v>3.0415936750271975</v>
      </c>
      <c r="AP1250" s="270">
        <v>2604.2904505730858</v>
      </c>
      <c r="AQ1250" s="270">
        <v>0.96852557503812953</v>
      </c>
      <c r="AR1250" s="270">
        <v>2.0266018761403237</v>
      </c>
      <c r="AS1250" s="270">
        <v>0.24291909001590209</v>
      </c>
      <c r="AT1250" s="270">
        <v>1.1884100542084366</v>
      </c>
      <c r="AU1250" s="270">
        <v>5.2048139362129442</v>
      </c>
      <c r="AV1250" s="270">
        <v>0.20119079438622692</v>
      </c>
      <c r="AW1250" s="270">
        <v>0.49014531306271947</v>
      </c>
      <c r="AX1250" s="270">
        <v>6.5258153412291769E-2</v>
      </c>
      <c r="AY1250" s="270">
        <v>0.40500246467375778</v>
      </c>
      <c r="AZ1250" s="270">
        <v>5.9846167319112305E-2</v>
      </c>
      <c r="BA1250" s="270">
        <v>24.724523754374022</v>
      </c>
      <c r="BB1250" s="270">
        <v>35.556971095981162</v>
      </c>
      <c r="BC1250" s="270">
        <v>32.365031900467407</v>
      </c>
      <c r="BD1250" s="270">
        <v>49.991639229834966</v>
      </c>
      <c r="BE1250" s="270">
        <v>44.610099713792323</v>
      </c>
      <c r="BF1250" s="270">
        <v>198.01896183726467</v>
      </c>
      <c r="BG1250" s="26"/>
    </row>
    <row r="1251" spans="1:59" s="96" customFormat="1" ht="12.75" x14ac:dyDescent="0.2">
      <c r="A1251" s="13">
        <v>1.1499999999999999</v>
      </c>
      <c r="B1251" s="279">
        <v>980</v>
      </c>
      <c r="C1251" s="408">
        <v>36.0469381487287</v>
      </c>
      <c r="D1251" s="408">
        <v>28.459991188881201</v>
      </c>
      <c r="E1251" s="408"/>
      <c r="F1251" s="408">
        <v>3.6947386244124298</v>
      </c>
      <c r="G1251" s="408"/>
      <c r="H1251" s="408"/>
      <c r="I1251" s="408">
        <v>30.744321827990898</v>
      </c>
      <c r="J1251" s="408"/>
      <c r="K1251" s="408"/>
      <c r="L1251" s="408"/>
      <c r="M1251" s="408"/>
      <c r="N1251" s="408"/>
      <c r="O1251" s="411">
        <v>1.0540102099867801</v>
      </c>
      <c r="P1251" s="417">
        <v>4.1544125700012797</v>
      </c>
      <c r="Q1251" s="237">
        <v>63.315007969166615</v>
      </c>
      <c r="R1251" s="237">
        <v>0</v>
      </c>
      <c r="S1251" s="237">
        <v>16.636463005983604</v>
      </c>
      <c r="T1251" s="237">
        <v>7.6391483777288407</v>
      </c>
      <c r="U1251" s="237">
        <v>1.7335890136378325</v>
      </c>
      <c r="V1251" s="237">
        <v>3.9766284169176007</v>
      </c>
      <c r="W1251" s="237">
        <v>4.8552242951106566</v>
      </c>
      <c r="X1251" s="412">
        <v>1.8439389214548474</v>
      </c>
      <c r="Y1251" s="270">
        <v>0.35110827265507527</v>
      </c>
      <c r="Z1251" s="270">
        <v>35.507181503811481</v>
      </c>
      <c r="AA1251" s="270">
        <v>14083.849415693179</v>
      </c>
      <c r="AB1251" s="270">
        <v>140.54081828561644</v>
      </c>
      <c r="AC1251" s="270">
        <v>1.5000315889542168</v>
      </c>
      <c r="AD1251" s="270">
        <v>0.43930130871283418</v>
      </c>
      <c r="AE1251" s="270">
        <v>1.5910775753255699</v>
      </c>
      <c r="AF1251" s="270">
        <v>7.3475401934036941E-2</v>
      </c>
      <c r="AG1251" s="270">
        <v>9.9402093337007891</v>
      </c>
      <c r="AH1251" s="270">
        <v>24.852219272935091</v>
      </c>
      <c r="AI1251" s="270">
        <v>3.4562842131123239</v>
      </c>
      <c r="AJ1251" s="270">
        <v>6.1700885986170348</v>
      </c>
      <c r="AK1251" s="270">
        <v>212.39021368359263</v>
      </c>
      <c r="AL1251" s="270">
        <v>17.386148653635917</v>
      </c>
      <c r="AM1251" s="270">
        <v>2.8859649418491387</v>
      </c>
      <c r="AN1251" s="270">
        <v>100.53122885186609</v>
      </c>
      <c r="AO1251" s="270">
        <v>2.9226841174654972</v>
      </c>
      <c r="AP1251" s="270">
        <v>1382.2337371457711</v>
      </c>
      <c r="AQ1251" s="270">
        <v>0.96226094120674022</v>
      </c>
      <c r="AR1251" s="270">
        <v>1.8422904767305812</v>
      </c>
      <c r="AS1251" s="270">
        <v>0.21803472579303232</v>
      </c>
      <c r="AT1251" s="270">
        <v>1.0580831771363683</v>
      </c>
      <c r="AU1251" s="270">
        <v>4.6179843097849727</v>
      </c>
      <c r="AV1251" s="270">
        <v>0.17827634482007837</v>
      </c>
      <c r="AW1251" s="270">
        <v>0.43306483098581228</v>
      </c>
      <c r="AX1251" s="270">
        <v>5.7559954108171142E-2</v>
      </c>
      <c r="AY1251" s="270">
        <v>0.35688799068159638</v>
      </c>
      <c r="AZ1251" s="270">
        <v>5.2712866578964512E-2</v>
      </c>
      <c r="BA1251" s="270">
        <v>21.931629831826502</v>
      </c>
      <c r="BB1251" s="270">
        <v>34.680465415212559</v>
      </c>
      <c r="BC1251" s="270">
        <v>33.901903924992396</v>
      </c>
      <c r="BD1251" s="270">
        <v>50.62991211147606</v>
      </c>
      <c r="BE1251" s="270">
        <v>42.554268750605658</v>
      </c>
      <c r="BF1251" s="270">
        <v>196.12265564302876</v>
      </c>
      <c r="BG1251" s="26"/>
    </row>
    <row r="1252" spans="1:59" s="96" customFormat="1" ht="12.75" x14ac:dyDescent="0.2">
      <c r="A1252" s="13">
        <v>1.19999999999999</v>
      </c>
      <c r="B1252" s="279">
        <v>980</v>
      </c>
      <c r="C1252" s="408">
        <v>35.305111552840401</v>
      </c>
      <c r="D1252" s="408">
        <v>28.019479077276799</v>
      </c>
      <c r="E1252" s="408"/>
      <c r="F1252" s="408">
        <v>2.79184841515591</v>
      </c>
      <c r="G1252" s="408"/>
      <c r="H1252" s="408"/>
      <c r="I1252" s="408">
        <v>32.829550742749603</v>
      </c>
      <c r="J1252" s="408"/>
      <c r="K1252" s="408"/>
      <c r="L1252" s="408"/>
      <c r="M1252" s="408"/>
      <c r="N1252" s="408"/>
      <c r="O1252" s="411">
        <v>1.0540102119772401</v>
      </c>
      <c r="P1252" s="417">
        <v>4.2417048267259201</v>
      </c>
      <c r="Q1252" s="237">
        <v>64.087333974923169</v>
      </c>
      <c r="R1252" s="237">
        <v>0</v>
      </c>
      <c r="S1252" s="237">
        <v>16.720917415034364</v>
      </c>
      <c r="T1252" s="237">
        <v>6.8740532413370845</v>
      </c>
      <c r="U1252" s="237">
        <v>1.538542072279091</v>
      </c>
      <c r="V1252" s="237">
        <v>3.9091109328453304</v>
      </c>
      <c r="W1252" s="237">
        <v>4.982708108495455</v>
      </c>
      <c r="X1252" s="412">
        <v>1.8873342550855032</v>
      </c>
      <c r="Y1252" s="270">
        <v>0.35920068350453754</v>
      </c>
      <c r="Z1252" s="270">
        <v>36.306619028357801</v>
      </c>
      <c r="AA1252" s="270">
        <v>14460.95252281066</v>
      </c>
      <c r="AB1252" s="270">
        <v>146.63135154253072</v>
      </c>
      <c r="AC1252" s="270">
        <v>1.5330732964820888</v>
      </c>
      <c r="AD1252" s="270">
        <v>0.44854418158407039</v>
      </c>
      <c r="AE1252" s="270">
        <v>1.5979194093308908</v>
      </c>
      <c r="AF1252" s="270">
        <v>7.3686385683160785E-2</v>
      </c>
      <c r="AG1252" s="270">
        <v>10.206665515998321</v>
      </c>
      <c r="AH1252" s="270">
        <v>25.40831372492028</v>
      </c>
      <c r="AI1252" s="270">
        <v>3.5159111343969389</v>
      </c>
      <c r="AJ1252" s="270">
        <v>6.3876472911916258</v>
      </c>
      <c r="AK1252" s="270">
        <v>238.14148893590345</v>
      </c>
      <c r="AL1252" s="270">
        <v>17.606313779015714</v>
      </c>
      <c r="AM1252" s="270">
        <v>2.8248388907309163</v>
      </c>
      <c r="AN1252" s="270">
        <v>100.12138842668132</v>
      </c>
      <c r="AO1252" s="270">
        <v>2.9225457266448323</v>
      </c>
      <c r="AP1252" s="270">
        <v>1368.8142401760947</v>
      </c>
      <c r="AQ1252" s="270">
        <v>0.95884776080122258</v>
      </c>
      <c r="AR1252" s="270">
        <v>1.762101189915984</v>
      </c>
      <c r="AS1252" s="270">
        <v>0.20723850794023385</v>
      </c>
      <c r="AT1252" s="270">
        <v>1.0017541135048915</v>
      </c>
      <c r="AU1252" s="270">
        <v>4.3647348139746924</v>
      </c>
      <c r="AV1252" s="270">
        <v>0.16839616317904893</v>
      </c>
      <c r="AW1252" s="270">
        <v>0.40848416401825655</v>
      </c>
      <c r="AX1252" s="270">
        <v>5.4247041783375943E-2</v>
      </c>
      <c r="AY1252" s="270">
        <v>0.3361885754287951</v>
      </c>
      <c r="AZ1252" s="270">
        <v>4.9642432543354986E-2</v>
      </c>
      <c r="BA1252" s="270">
        <v>20.6643233312506</v>
      </c>
      <c r="BB1252" s="270">
        <v>34.052670583898276</v>
      </c>
      <c r="BC1252" s="270">
        <v>34.235661308069908</v>
      </c>
      <c r="BD1252" s="270">
        <v>50.60468585432001</v>
      </c>
      <c r="BE1252" s="270">
        <v>41.671619637785426</v>
      </c>
      <c r="BF1252" s="270">
        <v>189.46070158165341</v>
      </c>
      <c r="BG1252" s="26"/>
    </row>
    <row r="1253" spans="1:59" s="96" customFormat="1" ht="12.75" x14ac:dyDescent="0.2">
      <c r="A1253" s="13">
        <v>1.25000000000001</v>
      </c>
      <c r="B1253" s="279">
        <v>980</v>
      </c>
      <c r="C1253" s="408">
        <v>34.727213331961998</v>
      </c>
      <c r="D1253" s="408">
        <v>27.5288118797301</v>
      </c>
      <c r="E1253" s="408"/>
      <c r="F1253" s="408">
        <v>1.89136925914992</v>
      </c>
      <c r="G1253" s="408"/>
      <c r="H1253" s="408"/>
      <c r="I1253" s="408">
        <v>34.798595326353897</v>
      </c>
      <c r="J1253" s="408"/>
      <c r="K1253" s="408"/>
      <c r="L1253" s="408"/>
      <c r="M1253" s="408"/>
      <c r="N1253" s="408"/>
      <c r="O1253" s="411">
        <v>1.0540102028040199</v>
      </c>
      <c r="P1253" s="417">
        <v>4.3122908983323196</v>
      </c>
      <c r="Q1253" s="237">
        <v>64.809991117535475</v>
      </c>
      <c r="R1253" s="237">
        <v>0</v>
      </c>
      <c r="S1253" s="237">
        <v>16.766823414347982</v>
      </c>
      <c r="T1253" s="237">
        <v>6.1967480666671308</v>
      </c>
      <c r="U1253" s="237">
        <v>1.3772513032638816</v>
      </c>
      <c r="V1253" s="237">
        <v>3.8281982211897452</v>
      </c>
      <c r="W1253" s="237">
        <v>5.0958131902332351</v>
      </c>
      <c r="X1253" s="412">
        <v>1.9251746867625386</v>
      </c>
      <c r="Y1253" s="270">
        <v>0.36595103167035337</v>
      </c>
      <c r="Z1253" s="270">
        <v>36.970170475130793</v>
      </c>
      <c r="AA1253" s="270">
        <v>14789.814028549472</v>
      </c>
      <c r="AB1253" s="270">
        <v>152.58276581956559</v>
      </c>
      <c r="AC1253" s="270">
        <v>1.5611238284628861</v>
      </c>
      <c r="AD1253" s="270">
        <v>0.45619672074670981</v>
      </c>
      <c r="AE1253" s="270">
        <v>1.6035612192596276</v>
      </c>
      <c r="AF1253" s="270">
        <v>7.3847241609167127E-2</v>
      </c>
      <c r="AG1253" s="270">
        <v>10.442599687001442</v>
      </c>
      <c r="AH1253" s="270">
        <v>25.89024349808448</v>
      </c>
      <c r="AI1253" s="270">
        <v>3.5660638195250751</v>
      </c>
      <c r="AJ1253" s="270">
        <v>6.5930028992727125</v>
      </c>
      <c r="AK1253" s="270">
        <v>270.02226022049007</v>
      </c>
      <c r="AL1253" s="270">
        <v>17.780737254744498</v>
      </c>
      <c r="AM1253" s="270">
        <v>2.7666876996048768</v>
      </c>
      <c r="AN1253" s="270">
        <v>99.562026127713168</v>
      </c>
      <c r="AO1253" s="270">
        <v>2.9176071988930055</v>
      </c>
      <c r="AP1253" s="270">
        <v>1356.1353389013443</v>
      </c>
      <c r="AQ1253" s="270">
        <v>0.95571084427047914</v>
      </c>
      <c r="AR1253" s="270">
        <v>1.6918909579424835</v>
      </c>
      <c r="AS1253" s="270">
        <v>0.19793389931797584</v>
      </c>
      <c r="AT1253" s="270">
        <v>0.95365161286311217</v>
      </c>
      <c r="AU1253" s="270">
        <v>4.1492955082807921</v>
      </c>
      <c r="AV1253" s="270">
        <v>0.1600025536320733</v>
      </c>
      <c r="AW1253" s="270">
        <v>0.38766632830633124</v>
      </c>
      <c r="AX1253" s="270">
        <v>5.1446281090465805E-2</v>
      </c>
      <c r="AY1253" s="270">
        <v>0.3187060109083068</v>
      </c>
      <c r="AZ1253" s="270">
        <v>4.705048536467582E-2</v>
      </c>
      <c r="BA1253" s="270">
        <v>19.593393383862757</v>
      </c>
      <c r="BB1253" s="270">
        <v>33.479890839924387</v>
      </c>
      <c r="BC1253" s="270">
        <v>34.614377635660098</v>
      </c>
      <c r="BD1253" s="270">
        <v>50.579367763026639</v>
      </c>
      <c r="BE1253" s="270">
        <v>40.894163993137511</v>
      </c>
      <c r="BF1253" s="270">
        <v>183.52771060599875</v>
      </c>
      <c r="BG1253" s="26"/>
    </row>
    <row r="1254" spans="1:59" s="96" customFormat="1" ht="12.75" x14ac:dyDescent="0.2">
      <c r="A1254" s="13">
        <v>1.3</v>
      </c>
      <c r="B1254" s="279">
        <v>980.00000000001</v>
      </c>
      <c r="C1254" s="408">
        <v>34.166450582996397</v>
      </c>
      <c r="D1254" s="408">
        <v>27.0481154240668</v>
      </c>
      <c r="E1254" s="408"/>
      <c r="F1254" s="408">
        <v>1.0027762000620699</v>
      </c>
      <c r="G1254" s="408"/>
      <c r="H1254" s="408"/>
      <c r="I1254" s="408">
        <v>36.728647587012397</v>
      </c>
      <c r="J1254" s="408"/>
      <c r="K1254" s="408"/>
      <c r="L1254" s="408"/>
      <c r="M1254" s="408"/>
      <c r="N1254" s="408"/>
      <c r="O1254" s="411">
        <v>1.05401020586223</v>
      </c>
      <c r="P1254" s="417">
        <v>4.38306731078975</v>
      </c>
      <c r="Q1254" s="237">
        <v>65.538001974509029</v>
      </c>
      <c r="R1254" s="237">
        <v>0</v>
      </c>
      <c r="S1254" s="237">
        <v>16.809591447911725</v>
      </c>
      <c r="T1254" s="237">
        <v>5.5187455391581262</v>
      </c>
      <c r="U1254" s="237">
        <v>1.2172004390074651</v>
      </c>
      <c r="V1254" s="237">
        <v>3.7471405329227179</v>
      </c>
      <c r="W1254" s="237">
        <v>5.2059227097409027</v>
      </c>
      <c r="X1254" s="412">
        <v>1.9633973567500407</v>
      </c>
      <c r="Y1254" s="270">
        <v>0.37276236815804481</v>
      </c>
      <c r="Z1254" s="270">
        <v>37.63878464042039</v>
      </c>
      <c r="AA1254" s="270">
        <v>15125.175421864671</v>
      </c>
      <c r="AB1254" s="270">
        <v>158.90616641660594</v>
      </c>
      <c r="AC1254" s="270">
        <v>1.589415177575467</v>
      </c>
      <c r="AD1254" s="270">
        <v>0.46388935473385795</v>
      </c>
      <c r="AE1254" s="270">
        <v>1.6090961567433575</v>
      </c>
      <c r="AF1254" s="270">
        <v>7.4003785653574142E-2</v>
      </c>
      <c r="AG1254" s="270">
        <v>10.68364251641013</v>
      </c>
      <c r="AH1254" s="270">
        <v>26.37821472645216</v>
      </c>
      <c r="AI1254" s="270">
        <v>3.6163095004371195</v>
      </c>
      <c r="AJ1254" s="270">
        <v>6.8073157438359626</v>
      </c>
      <c r="AK1254" s="270">
        <v>311.05488584605291</v>
      </c>
      <c r="AL1254" s="270">
        <v>17.953522051602032</v>
      </c>
      <c r="AM1254" s="270">
        <v>2.711840208468038</v>
      </c>
      <c r="AN1254" s="270">
        <v>99.011456304577393</v>
      </c>
      <c r="AO1254" s="270">
        <v>2.912536694617097</v>
      </c>
      <c r="AP1254" s="270">
        <v>1343.9180537268862</v>
      </c>
      <c r="AQ1254" s="270">
        <v>0.95272235677952111</v>
      </c>
      <c r="AR1254" s="270">
        <v>1.6282629579056864</v>
      </c>
      <c r="AS1254" s="270">
        <v>0.1895875031579568</v>
      </c>
      <c r="AT1254" s="270">
        <v>0.91077388333570164</v>
      </c>
      <c r="AU1254" s="270">
        <v>3.9577751784377577</v>
      </c>
      <c r="AV1254" s="270">
        <v>0.15254813128618128</v>
      </c>
      <c r="AW1254" s="270">
        <v>0.3692194901470317</v>
      </c>
      <c r="AX1254" s="270">
        <v>4.8967829555190169E-2</v>
      </c>
      <c r="AY1254" s="270">
        <v>0.30324689906060576</v>
      </c>
      <c r="AZ1254" s="270">
        <v>4.4759497823085137E-2</v>
      </c>
      <c r="BA1254" s="270">
        <v>18.646081952417088</v>
      </c>
      <c r="BB1254" s="270">
        <v>32.935774407176361</v>
      </c>
      <c r="BC1254" s="270">
        <v>34.994261830703927</v>
      </c>
      <c r="BD1254" s="270">
        <v>50.554421219499574</v>
      </c>
      <c r="BE1254" s="270">
        <v>40.158836550058361</v>
      </c>
      <c r="BF1254" s="270">
        <v>178.0568579054808</v>
      </c>
      <c r="BG1254" s="26"/>
    </row>
    <row r="1255" spans="1:59" s="96" customFormat="1" ht="12.75" x14ac:dyDescent="0.2">
      <c r="A1255" s="13">
        <v>1.3500000000000201</v>
      </c>
      <c r="B1255" s="279">
        <v>980</v>
      </c>
      <c r="C1255" s="408">
        <v>33.732815300978999</v>
      </c>
      <c r="D1255" s="408">
        <v>26.569226100979101</v>
      </c>
      <c r="E1255" s="408"/>
      <c r="F1255" s="408">
        <v>0.19208376600506299</v>
      </c>
      <c r="G1255" s="408"/>
      <c r="H1255" s="408"/>
      <c r="I1255" s="408">
        <v>38.451864634320501</v>
      </c>
      <c r="J1255" s="408"/>
      <c r="K1255" s="408"/>
      <c r="L1255" s="408"/>
      <c r="M1255" s="408"/>
      <c r="N1255" s="408"/>
      <c r="O1255" s="411">
        <v>1.0540101977163201</v>
      </c>
      <c r="P1255" s="417">
        <v>4.4394117973994298</v>
      </c>
      <c r="Q1255" s="237">
        <v>66.197312481063491</v>
      </c>
      <c r="R1255" s="237">
        <v>0</v>
      </c>
      <c r="S1255" s="237">
        <v>16.810919534590539</v>
      </c>
      <c r="T1255" s="237">
        <v>4.9551063229807317</v>
      </c>
      <c r="U1255" s="237">
        <v>1.0786885705288678</v>
      </c>
      <c r="V1255" s="237">
        <v>3.6542709658101162</v>
      </c>
      <c r="W1255" s="237">
        <v>5.306320283519284</v>
      </c>
      <c r="X1255" s="412">
        <v>1.9973818415069642</v>
      </c>
      <c r="Y1255" s="270">
        <v>0.37832894149896473</v>
      </c>
      <c r="Z1255" s="270">
        <v>38.183077590164395</v>
      </c>
      <c r="AA1255" s="270">
        <v>15409.298510183797</v>
      </c>
      <c r="AB1255" s="270">
        <v>164.77410630083546</v>
      </c>
      <c r="AC1255" s="270">
        <v>1.6129270271975671</v>
      </c>
      <c r="AD1255" s="270">
        <v>0.47013841752739843</v>
      </c>
      <c r="AE1255" s="270">
        <v>1.6135706739964237</v>
      </c>
      <c r="AF1255" s="270">
        <v>7.4122294004160191E-2</v>
      </c>
      <c r="AG1255" s="270">
        <v>10.890256066927515</v>
      </c>
      <c r="AH1255" s="270">
        <v>26.789070159237411</v>
      </c>
      <c r="AI1255" s="270">
        <v>3.657591481539634</v>
      </c>
      <c r="AJ1255" s="270">
        <v>7.0004609270765057</v>
      </c>
      <c r="AK1255" s="270">
        <v>360.37101137191036</v>
      </c>
      <c r="AL1255" s="270">
        <v>18.088184500108611</v>
      </c>
      <c r="AM1255" s="270">
        <v>2.6632830727192935</v>
      </c>
      <c r="AN1255" s="270">
        <v>98.431988903643187</v>
      </c>
      <c r="AO1255" s="270">
        <v>2.9054759838110669</v>
      </c>
      <c r="AP1255" s="270">
        <v>1333.0754813041619</v>
      </c>
      <c r="AQ1255" s="270">
        <v>0.94995406967623985</v>
      </c>
      <c r="AR1255" s="270">
        <v>1.5750750014126611</v>
      </c>
      <c r="AS1255" s="270">
        <v>0.1826881563857071</v>
      </c>
      <c r="AT1255" s="270">
        <v>0.87555911171364564</v>
      </c>
      <c r="AU1255" s="270">
        <v>3.8009049186278512</v>
      </c>
      <c r="AV1255" s="270">
        <v>0.14644822672854552</v>
      </c>
      <c r="AW1255" s="270">
        <v>0.35415730558384284</v>
      </c>
      <c r="AX1255" s="270">
        <v>4.6946669893015568E-2</v>
      </c>
      <c r="AY1255" s="270">
        <v>0.29064868518005005</v>
      </c>
      <c r="AZ1255" s="270">
        <v>4.2893162062749769E-2</v>
      </c>
      <c r="BA1255" s="270">
        <v>17.873781045015111</v>
      </c>
      <c r="BB1255" s="270">
        <v>32.466893367312771</v>
      </c>
      <c r="BC1255" s="270">
        <v>35.378948414830887</v>
      </c>
      <c r="BD1255" s="270">
        <v>50.531538648716918</v>
      </c>
      <c r="BE1255" s="270">
        <v>39.540580911388702</v>
      </c>
      <c r="BF1255" s="270">
        <v>173.42629265831877</v>
      </c>
      <c r="BG1255" s="26"/>
    </row>
    <row r="1256" spans="1:59" s="96" customFormat="1" ht="12.75" x14ac:dyDescent="0.2">
      <c r="A1256" s="13">
        <v>1.3999999999999899</v>
      </c>
      <c r="B1256" s="279">
        <v>980</v>
      </c>
      <c r="C1256" s="408">
        <v>32.956400014659103</v>
      </c>
      <c r="D1256" s="408">
        <v>26.379479110497801</v>
      </c>
      <c r="E1256" s="408"/>
      <c r="F1256" s="408"/>
      <c r="G1256" s="408"/>
      <c r="H1256" s="408"/>
      <c r="I1256" s="408">
        <v>39.610110663457498</v>
      </c>
      <c r="J1256" s="408"/>
      <c r="K1256" s="408"/>
      <c r="L1256" s="408"/>
      <c r="M1256" s="408"/>
      <c r="N1256" s="408"/>
      <c r="O1256" s="411">
        <v>1.05401021138562</v>
      </c>
      <c r="P1256" s="417">
        <v>4.5439993944733601</v>
      </c>
      <c r="Q1256" s="237">
        <v>66.760831355708959</v>
      </c>
      <c r="R1256" s="237">
        <v>0</v>
      </c>
      <c r="S1256" s="237">
        <v>16.779108846632599</v>
      </c>
      <c r="T1256" s="237">
        <v>4.5172403507629948</v>
      </c>
      <c r="U1256" s="237">
        <v>0.97095738743517201</v>
      </c>
      <c r="V1256" s="237">
        <v>3.5804289734294512</v>
      </c>
      <c r="W1256" s="237">
        <v>5.3426226274944408</v>
      </c>
      <c r="X1256" s="412">
        <v>2.0488104585363787</v>
      </c>
      <c r="Y1256" s="270">
        <v>0.38741520715270283</v>
      </c>
      <c r="Z1256" s="270">
        <v>39.090769908198055</v>
      </c>
      <c r="AA1256" s="270">
        <v>15792.74120044578</v>
      </c>
      <c r="AB1256" s="270">
        <v>169.60890238790398</v>
      </c>
      <c r="AC1256" s="270">
        <v>1.6488185640866246</v>
      </c>
      <c r="AD1256" s="270">
        <v>0.48052187360361676</v>
      </c>
      <c r="AE1256" s="270">
        <v>1.6198027408489524</v>
      </c>
      <c r="AF1256" s="270">
        <v>7.4358735448068689E-2</v>
      </c>
      <c r="AG1256" s="270">
        <v>11.146185082853849</v>
      </c>
      <c r="AH1256" s="270">
        <v>27.329328264201393</v>
      </c>
      <c r="AI1256" s="270">
        <v>3.7173276862384887</v>
      </c>
      <c r="AJ1256" s="270">
        <v>7.1796778430110288</v>
      </c>
      <c r="AK1256" s="270">
        <v>381.60127032917001</v>
      </c>
      <c r="AL1256" s="270">
        <v>18.32911372290069</v>
      </c>
      <c r="AM1256" s="270">
        <v>2.6416193929954406</v>
      </c>
      <c r="AN1256" s="270">
        <v>98.734737609194624</v>
      </c>
      <c r="AO1256" s="270">
        <v>2.9206923207493309</v>
      </c>
      <c r="AP1256" s="270">
        <v>1326.9896517468492</v>
      </c>
      <c r="AQ1256" s="270">
        <v>0.94510280695247106</v>
      </c>
      <c r="AR1256" s="270">
        <v>1.5435982870100782</v>
      </c>
      <c r="AS1256" s="270">
        <v>0.17850633830638776</v>
      </c>
      <c r="AT1256" s="270">
        <v>0.85398588594389002</v>
      </c>
      <c r="AU1256" s="270">
        <v>3.7044462784456536</v>
      </c>
      <c r="AV1256" s="270">
        <v>0.14269288905747482</v>
      </c>
      <c r="AW1256" s="270">
        <v>0.34486134926880269</v>
      </c>
      <c r="AX1256" s="270">
        <v>4.5697794778197173E-2</v>
      </c>
      <c r="AY1256" s="270">
        <v>0.28286054514772935</v>
      </c>
      <c r="AZ1256" s="270">
        <v>4.1739320664083895E-2</v>
      </c>
      <c r="BA1256" s="270">
        <v>17.396377822669645</v>
      </c>
      <c r="BB1256" s="270">
        <v>32.20510742790146</v>
      </c>
      <c r="BC1256" s="270">
        <v>35.50541371326905</v>
      </c>
      <c r="BD1256" s="270">
        <v>50.52584677071232</v>
      </c>
      <c r="BE1256" s="270">
        <v>39.133252568795982</v>
      </c>
      <c r="BF1256" s="270">
        <v>170.73184713401182</v>
      </c>
      <c r="BG1256" s="26"/>
    </row>
    <row r="1257" spans="1:59" s="96" customFormat="1" ht="12.75" x14ac:dyDescent="0.2">
      <c r="A1257" s="13">
        <v>1.4500000000000099</v>
      </c>
      <c r="B1257" s="279">
        <v>980</v>
      </c>
      <c r="C1257" s="408">
        <v>32.129189251849503</v>
      </c>
      <c r="D1257" s="408">
        <v>26.229077301294801</v>
      </c>
      <c r="E1257" s="408"/>
      <c r="F1257" s="408"/>
      <c r="G1257" s="408"/>
      <c r="H1257" s="408"/>
      <c r="I1257" s="408">
        <v>40.587723234259002</v>
      </c>
      <c r="J1257" s="408"/>
      <c r="K1257" s="408"/>
      <c r="L1257" s="408"/>
      <c r="M1257" s="408"/>
      <c r="N1257" s="408"/>
      <c r="O1257" s="411">
        <v>1.0540102125967401</v>
      </c>
      <c r="P1257" s="417">
        <v>4.6609907019375898</v>
      </c>
      <c r="Q1257" s="237">
        <v>67.286298733624577</v>
      </c>
      <c r="R1257" s="237">
        <v>0</v>
      </c>
      <c r="S1257" s="237">
        <v>16.697454727508617</v>
      </c>
      <c r="T1257" s="237">
        <v>4.1788890028960477</v>
      </c>
      <c r="U1257" s="237">
        <v>0.88446156670987686</v>
      </c>
      <c r="V1257" s="237">
        <v>3.4996248412999593</v>
      </c>
      <c r="W1257" s="237">
        <v>5.3491322536660491</v>
      </c>
      <c r="X1257" s="412">
        <v>2.1041388742948577</v>
      </c>
      <c r="Y1257" s="270">
        <v>0.39736764144578002</v>
      </c>
      <c r="Z1257" s="270">
        <v>40.088933402426996</v>
      </c>
      <c r="AA1257" s="270">
        <v>16196.993706394289</v>
      </c>
      <c r="AB1257" s="270">
        <v>173.95432607848963</v>
      </c>
      <c r="AC1257" s="270">
        <v>1.6877649890600139</v>
      </c>
      <c r="AD1257" s="270">
        <v>0.49189792691086709</v>
      </c>
      <c r="AE1257" s="270">
        <v>1.626179167540595</v>
      </c>
      <c r="AF1257" s="270">
        <v>7.4615118264189761E-2</v>
      </c>
      <c r="AG1257" s="270">
        <v>11.409728564295431</v>
      </c>
      <c r="AH1257" s="270">
        <v>27.890170548506482</v>
      </c>
      <c r="AI1257" s="270">
        <v>3.7802039221629422</v>
      </c>
      <c r="AJ1257" s="270">
        <v>7.3483446025110624</v>
      </c>
      <c r="AK1257" s="270">
        <v>390.79117373976527</v>
      </c>
      <c r="AL1257" s="270">
        <v>18.589527804651684</v>
      </c>
      <c r="AM1257" s="270">
        <v>2.6271456845153582</v>
      </c>
      <c r="AN1257" s="270">
        <v>99.242106672384637</v>
      </c>
      <c r="AO1257" s="270">
        <v>2.9411003783639651</v>
      </c>
      <c r="AP1257" s="270">
        <v>1322.3254937248323</v>
      </c>
      <c r="AQ1257" s="270">
        <v>0.9393815232388294</v>
      </c>
      <c r="AR1257" s="270">
        <v>1.5188588049808203</v>
      </c>
      <c r="AS1257" s="270">
        <v>0.17519032691044031</v>
      </c>
      <c r="AT1257" s="270">
        <v>0.83681876941805744</v>
      </c>
      <c r="AU1257" s="270">
        <v>3.6276007729335764</v>
      </c>
      <c r="AV1257" s="270">
        <v>0.13970006877756067</v>
      </c>
      <c r="AW1257" s="270">
        <v>0.33744762680069496</v>
      </c>
      <c r="AX1257" s="270">
        <v>4.4701473854160796E-2</v>
      </c>
      <c r="AY1257" s="270">
        <v>0.27664664724028232</v>
      </c>
      <c r="AZ1257" s="270">
        <v>4.0818710488754253E-2</v>
      </c>
      <c r="BA1257" s="270">
        <v>17.015404047716196</v>
      </c>
      <c r="BB1257" s="270">
        <v>32.013426943730863</v>
      </c>
      <c r="BC1257" s="270">
        <v>35.587825171356627</v>
      </c>
      <c r="BD1257" s="270">
        <v>50.525308162926592</v>
      </c>
      <c r="BE1257" s="270">
        <v>38.813217968500688</v>
      </c>
      <c r="BF1257" s="270">
        <v>168.64980048284517</v>
      </c>
      <c r="BG1257" s="26"/>
    </row>
    <row r="1258" spans="1:59" s="96" customFormat="1" ht="12.75" x14ac:dyDescent="0.2">
      <c r="A1258" s="13">
        <v>1.5</v>
      </c>
      <c r="B1258" s="279">
        <v>980</v>
      </c>
      <c r="C1258" s="408">
        <v>31.399093456618299</v>
      </c>
      <c r="D1258" s="408">
        <v>26.153201271239102</v>
      </c>
      <c r="E1258" s="408"/>
      <c r="F1258" s="408"/>
      <c r="G1258" s="408"/>
      <c r="H1258" s="408"/>
      <c r="I1258" s="408">
        <v>41.3936950594263</v>
      </c>
      <c r="J1258" s="408"/>
      <c r="K1258" s="408"/>
      <c r="L1258" s="408"/>
      <c r="M1258" s="408"/>
      <c r="N1258" s="408"/>
      <c r="O1258" s="411">
        <v>1.0540102127162201</v>
      </c>
      <c r="P1258" s="417">
        <v>4.7693685832581396</v>
      </c>
      <c r="Q1258" s="237">
        <v>67.801136201001142</v>
      </c>
      <c r="R1258" s="237">
        <v>0</v>
      </c>
      <c r="S1258" s="237">
        <v>16.605285649643161</v>
      </c>
      <c r="T1258" s="237">
        <v>3.8634694455493923</v>
      </c>
      <c r="U1258" s="237">
        <v>0.80935795734882521</v>
      </c>
      <c r="V1258" s="237">
        <v>3.3973222423723715</v>
      </c>
      <c r="W1258" s="237">
        <v>5.3679137559079484</v>
      </c>
      <c r="X1258" s="412">
        <v>2.1555147481771688</v>
      </c>
      <c r="Y1258" s="270">
        <v>0.40658449290292398</v>
      </c>
      <c r="Z1258" s="270">
        <v>41.012553852094925</v>
      </c>
      <c r="AA1258" s="270">
        <v>16571.300254647547</v>
      </c>
      <c r="AB1258" s="270">
        <v>177.97706487657013</v>
      </c>
      <c r="AC1258" s="270">
        <v>1.7234271209082195</v>
      </c>
      <c r="AD1258" s="270">
        <v>0.50238863936235112</v>
      </c>
      <c r="AE1258" s="270">
        <v>1.6318641822659785</v>
      </c>
      <c r="AF1258" s="270">
        <v>7.4843891198250828E-2</v>
      </c>
      <c r="AG1258" s="270">
        <v>11.652906381989382</v>
      </c>
      <c r="AH1258" s="270">
        <v>28.405581733259858</v>
      </c>
      <c r="AI1258" s="270">
        <v>3.8376748803142955</v>
      </c>
      <c r="AJ1258" s="270">
        <v>7.5040610739394742</v>
      </c>
      <c r="AK1258" s="270">
        <v>399.26896911504582</v>
      </c>
      <c r="AL1258" s="270">
        <v>18.828221921179857</v>
      </c>
      <c r="AM1258" s="270">
        <v>2.616288668026622</v>
      </c>
      <c r="AN1258" s="270">
        <v>99.731835690040128</v>
      </c>
      <c r="AO1258" s="270">
        <v>2.9599546575207576</v>
      </c>
      <c r="AP1258" s="270">
        <v>1318.5748723916865</v>
      </c>
      <c r="AQ1258" s="270">
        <v>0.93500139856072917</v>
      </c>
      <c r="AR1258" s="270">
        <v>1.4992231985734699</v>
      </c>
      <c r="AS1258" s="270">
        <v>0.17255902129871145</v>
      </c>
      <c r="AT1258" s="270">
        <v>0.8232089199369893</v>
      </c>
      <c r="AU1258" s="270">
        <v>3.5667125198720524</v>
      </c>
      <c r="AV1258" s="270">
        <v>0.13732923865081254</v>
      </c>
      <c r="AW1258" s="270">
        <v>0.33157803974100375</v>
      </c>
      <c r="AX1258" s="270">
        <v>4.3912975761384664E-2</v>
      </c>
      <c r="AY1258" s="270">
        <v>0.27173013434041615</v>
      </c>
      <c r="AZ1258" s="270">
        <v>4.0090435775277905E-2</v>
      </c>
      <c r="BA1258" s="270">
        <v>16.713996039132802</v>
      </c>
      <c r="BB1258" s="270">
        <v>31.852295043522794</v>
      </c>
      <c r="BC1258" s="270">
        <v>35.620139673730428</v>
      </c>
      <c r="BD1258" s="270">
        <v>50.525036445431063</v>
      </c>
      <c r="BE1258" s="270">
        <v>38.53617817633301</v>
      </c>
      <c r="BF1258" s="270">
        <v>166.97111112376379</v>
      </c>
      <c r="BG1258" s="26"/>
    </row>
    <row r="1259" spans="1:59" s="96" customFormat="1" ht="12.75" x14ac:dyDescent="0.2">
      <c r="A1259" s="13">
        <v>1.55000000000002</v>
      </c>
      <c r="B1259" s="279">
        <v>979.99999999999</v>
      </c>
      <c r="C1259" s="408">
        <v>30.674762393213701</v>
      </c>
      <c r="D1259" s="408">
        <v>26.2081741976777</v>
      </c>
      <c r="E1259" s="408"/>
      <c r="F1259" s="408"/>
      <c r="G1259" s="408"/>
      <c r="H1259" s="408"/>
      <c r="I1259" s="408">
        <v>42.0630531902396</v>
      </c>
      <c r="J1259" s="408"/>
      <c r="K1259" s="408"/>
      <c r="L1259" s="408"/>
      <c r="M1259" s="408"/>
      <c r="N1259" s="408"/>
      <c r="O1259" s="411">
        <v>1.0540102188690299</v>
      </c>
      <c r="P1259" s="417">
        <v>4.8819890878188996</v>
      </c>
      <c r="Q1259" s="237">
        <v>68.305548269449176</v>
      </c>
      <c r="R1259" s="237">
        <v>0</v>
      </c>
      <c r="S1259" s="237">
        <v>16.501072789302292</v>
      </c>
      <c r="T1259" s="237">
        <v>3.5741455104148097</v>
      </c>
      <c r="U1259" s="237">
        <v>0.73521133247922998</v>
      </c>
      <c r="V1259" s="237">
        <v>3.3114719287613759</v>
      </c>
      <c r="W1259" s="237">
        <v>5.3635240752791571</v>
      </c>
      <c r="X1259" s="412">
        <v>2.2090260943139697</v>
      </c>
      <c r="Y1259" s="270">
        <v>0.41615663022627808</v>
      </c>
      <c r="Z1259" s="270">
        <v>41.970280279431556</v>
      </c>
      <c r="AA1259" s="270">
        <v>16959.962044477063</v>
      </c>
      <c r="AB1259" s="270">
        <v>182.15190754553731</v>
      </c>
      <c r="AC1259" s="270">
        <v>1.7596766581951904</v>
      </c>
      <c r="AD1259" s="270">
        <v>0.51323192417008445</v>
      </c>
      <c r="AE1259" s="270">
        <v>1.6375790735874378</v>
      </c>
      <c r="AF1259" s="270">
        <v>7.5074589809355982E-2</v>
      </c>
      <c r="AG1259" s="270">
        <v>11.904628723436415</v>
      </c>
      <c r="AH1259" s="270">
        <v>28.938323167923247</v>
      </c>
      <c r="AI1259" s="270">
        <v>3.8968763756131555</v>
      </c>
      <c r="AJ1259" s="270">
        <v>7.6655157277517167</v>
      </c>
      <c r="AK1259" s="270">
        <v>408.02995096926833</v>
      </c>
      <c r="AL1259" s="270">
        <v>19.077342958538964</v>
      </c>
      <c r="AM1259" s="270">
        <v>2.6096728272156082</v>
      </c>
      <c r="AN1259" s="270">
        <v>100.30951175253432</v>
      </c>
      <c r="AO1259" s="270">
        <v>2.9803019322219408</v>
      </c>
      <c r="AP1259" s="270">
        <v>1315.6471195523102</v>
      </c>
      <c r="AQ1259" s="270">
        <v>0.93208838787878923</v>
      </c>
      <c r="AR1259" s="270">
        <v>1.4837099942446195</v>
      </c>
      <c r="AS1259" s="270">
        <v>0.17045999290379293</v>
      </c>
      <c r="AT1259" s="270">
        <v>0.81231582644290612</v>
      </c>
      <c r="AU1259" s="270">
        <v>3.517934860982995</v>
      </c>
      <c r="AV1259" s="270">
        <v>0.13542947173737338</v>
      </c>
      <c r="AW1259" s="270">
        <v>0.32687291961162773</v>
      </c>
      <c r="AX1259" s="270">
        <v>4.3280877964600367E-2</v>
      </c>
      <c r="AY1259" s="270">
        <v>0.26778914819644034</v>
      </c>
      <c r="AZ1259" s="270">
        <v>3.9506753051790196E-2</v>
      </c>
      <c r="BA1259" s="270">
        <v>16.47251254032679</v>
      </c>
      <c r="BB1259" s="270">
        <v>31.708006820040669</v>
      </c>
      <c r="BC1259" s="270">
        <v>35.559129154085994</v>
      </c>
      <c r="BD1259" s="270">
        <v>50.525233310316395</v>
      </c>
      <c r="BE1259" s="270">
        <v>38.267702049621015</v>
      </c>
      <c r="BF1259" s="270">
        <v>165.60215611795402</v>
      </c>
      <c r="BG1259" s="26"/>
    </row>
    <row r="1260" spans="1:59" s="96" customFormat="1" ht="12.75" x14ac:dyDescent="0.2">
      <c r="A1260" s="13">
        <v>1.5999999999999799</v>
      </c>
      <c r="B1260" s="279">
        <v>980</v>
      </c>
      <c r="C1260" s="408">
        <v>29.870776591761299</v>
      </c>
      <c r="D1260" s="408">
        <v>26.287670123243501</v>
      </c>
      <c r="E1260" s="408"/>
      <c r="F1260" s="408"/>
      <c r="G1260" s="408"/>
      <c r="H1260" s="408"/>
      <c r="I1260" s="408">
        <v>42.654793754913896</v>
      </c>
      <c r="J1260" s="408">
        <v>0.13274932079626101</v>
      </c>
      <c r="K1260" s="408"/>
      <c r="L1260" s="408"/>
      <c r="M1260" s="408"/>
      <c r="N1260" s="408"/>
      <c r="O1260" s="411">
        <v>1.0540102092850201</v>
      </c>
      <c r="P1260" s="417">
        <v>5.0133900240101097</v>
      </c>
      <c r="Q1260" s="237">
        <v>68.653336086291461</v>
      </c>
      <c r="R1260" s="237">
        <v>0</v>
      </c>
      <c r="S1260" s="237">
        <v>16.466180336177221</v>
      </c>
      <c r="T1260" s="237">
        <v>3.3178383783455021</v>
      </c>
      <c r="U1260" s="237">
        <v>0.67935658661873632</v>
      </c>
      <c r="V1260" s="237">
        <v>3.2298829081434199</v>
      </c>
      <c r="W1260" s="237">
        <v>5.3817846003151306</v>
      </c>
      <c r="X1260" s="412">
        <v>2.2716211041085144</v>
      </c>
      <c r="Y1260" s="270">
        <v>0.42732289053966566</v>
      </c>
      <c r="Z1260" s="270">
        <v>43.086987609106139</v>
      </c>
      <c r="AA1260" s="270">
        <v>17413.356692955065</v>
      </c>
      <c r="AB1260" s="270">
        <v>187.02102832762765</v>
      </c>
      <c r="AC1260" s="270">
        <v>1.801698089788055</v>
      </c>
      <c r="AD1260" s="270">
        <v>0.52587921865415443</v>
      </c>
      <c r="AE1260" s="270">
        <v>1.6440185867690371</v>
      </c>
      <c r="AF1260" s="270">
        <v>7.5336362625432904E-2</v>
      </c>
      <c r="AG1260" s="270">
        <v>12.198506124717058</v>
      </c>
      <c r="AH1260" s="270">
        <v>29.56288516401947</v>
      </c>
      <c r="AI1260" s="270">
        <v>3.9668352571694476</v>
      </c>
      <c r="AJ1260" s="270">
        <v>7.8541538935684123</v>
      </c>
      <c r="AK1260" s="270">
        <v>418.2460805137398</v>
      </c>
      <c r="AL1260" s="270">
        <v>19.376064409842421</v>
      </c>
      <c r="AM1260" s="270">
        <v>2.6079968745046478</v>
      </c>
      <c r="AN1260" s="270">
        <v>101.08847727155104</v>
      </c>
      <c r="AO1260" s="270">
        <v>3.0062264551423299</v>
      </c>
      <c r="AP1260" s="270">
        <v>1313.4781167564274</v>
      </c>
      <c r="AQ1260" s="270">
        <v>0.93088985265724877</v>
      </c>
      <c r="AR1260" s="270">
        <v>1.471155564126571</v>
      </c>
      <c r="AS1260" s="270">
        <v>0.16871291940718158</v>
      </c>
      <c r="AT1260" s="270">
        <v>0.80314218620196531</v>
      </c>
      <c r="AU1260" s="270">
        <v>3.4766900321288134</v>
      </c>
      <c r="AV1260" s="270">
        <v>0.13382093415511809</v>
      </c>
      <c r="AW1260" s="270">
        <v>0.32287795326846791</v>
      </c>
      <c r="AX1260" s="270">
        <v>4.2743414623512527E-2</v>
      </c>
      <c r="AY1260" s="270">
        <v>0.26443589759151731</v>
      </c>
      <c r="AZ1260" s="270">
        <v>3.9009977621307826E-2</v>
      </c>
      <c r="BA1260" s="270">
        <v>16.267177603557634</v>
      </c>
      <c r="BB1260" s="270">
        <v>31.605702902308181</v>
      </c>
      <c r="BC1260" s="270">
        <v>35.502305009687809</v>
      </c>
      <c r="BD1260" s="270">
        <v>50.593522457378029</v>
      </c>
      <c r="BE1260" s="270">
        <v>38.04070879629694</v>
      </c>
      <c r="BF1260" s="270">
        <v>164.51673403371754</v>
      </c>
      <c r="BG1260" s="26"/>
    </row>
    <row r="1261" spans="1:59" s="96" customFormat="1" ht="12.75" x14ac:dyDescent="0.2">
      <c r="A1261" s="13">
        <v>1.6499999999999901</v>
      </c>
      <c r="B1261" s="279">
        <v>979.99999999999</v>
      </c>
      <c r="C1261" s="408">
        <v>28.851852021512901</v>
      </c>
      <c r="D1261" s="408">
        <v>26.4143522167236</v>
      </c>
      <c r="E1261" s="408"/>
      <c r="F1261" s="408"/>
      <c r="G1261" s="408"/>
      <c r="H1261" s="408"/>
      <c r="I1261" s="408">
        <v>43.216511818768403</v>
      </c>
      <c r="J1261" s="408">
        <v>0.46327372671705602</v>
      </c>
      <c r="K1261" s="408"/>
      <c r="L1261" s="408"/>
      <c r="M1261" s="408"/>
      <c r="N1261" s="408"/>
      <c r="O1261" s="411">
        <v>1.05401021627807</v>
      </c>
      <c r="P1261" s="417">
        <v>5.1904418179207497</v>
      </c>
      <c r="Q1261" s="237">
        <v>68.814725885939751</v>
      </c>
      <c r="R1261" s="237">
        <v>0</v>
      </c>
      <c r="S1261" s="237">
        <v>16.475611124454282</v>
      </c>
      <c r="T1261" s="237">
        <v>3.1454508238313452</v>
      </c>
      <c r="U1261" s="237">
        <v>0.63953847903336514</v>
      </c>
      <c r="V1261" s="237">
        <v>3.1475936477048814</v>
      </c>
      <c r="W1261" s="237">
        <v>5.420843072492195</v>
      </c>
      <c r="X1261" s="412">
        <v>2.3562369665441874</v>
      </c>
      <c r="Y1261" s="270">
        <v>0.44236485209107546</v>
      </c>
      <c r="Z1261" s="270">
        <v>44.590399753817721</v>
      </c>
      <c r="AA1261" s="270">
        <v>18024.101894987773</v>
      </c>
      <c r="AB1261" s="270">
        <v>193.57845175608921</v>
      </c>
      <c r="AC1261" s="270">
        <v>1.8578527581023463</v>
      </c>
      <c r="AD1261" s="270">
        <v>0.54289676807261067</v>
      </c>
      <c r="AE1261" s="270">
        <v>1.6523142802035418</v>
      </c>
      <c r="AF1261" s="270">
        <v>7.5675786311325238E-2</v>
      </c>
      <c r="AG1261" s="270">
        <v>12.594325953747386</v>
      </c>
      <c r="AH1261" s="270">
        <v>30.406379059005712</v>
      </c>
      <c r="AI1261" s="270">
        <v>4.0618560343971177</v>
      </c>
      <c r="AJ1261" s="270">
        <v>8.1084251065549413</v>
      </c>
      <c r="AK1261" s="270">
        <v>431.99132174500579</v>
      </c>
      <c r="AL1261" s="270">
        <v>19.786846242725378</v>
      </c>
      <c r="AM1261" s="270">
        <v>2.6128833832922562</v>
      </c>
      <c r="AN1261" s="270">
        <v>102.25798162116374</v>
      </c>
      <c r="AO1261" s="270">
        <v>3.0435445335887494</v>
      </c>
      <c r="AP1261" s="270">
        <v>1312.058724952308</v>
      </c>
      <c r="AQ1261" s="270">
        <v>0.93187661743959527</v>
      </c>
      <c r="AR1261" s="270">
        <v>1.4608043027263413</v>
      </c>
      <c r="AS1261" s="270">
        <v>0.16718864837888703</v>
      </c>
      <c r="AT1261" s="270">
        <v>0.79495643370784586</v>
      </c>
      <c r="AU1261" s="270">
        <v>3.4396045774253268</v>
      </c>
      <c r="AV1261" s="270">
        <v>0.13237096263938861</v>
      </c>
      <c r="AW1261" s="270">
        <v>0.3192578979049428</v>
      </c>
      <c r="AX1261" s="270">
        <v>4.225507678676324E-2</v>
      </c>
      <c r="AY1261" s="270">
        <v>0.26138520487867223</v>
      </c>
      <c r="AZ1261" s="270">
        <v>3.8557779723794136E-2</v>
      </c>
      <c r="BA1261" s="270">
        <v>16.080591663666709</v>
      </c>
      <c r="BB1261" s="270">
        <v>31.545921770111011</v>
      </c>
      <c r="BC1261" s="270">
        <v>35.441157632786989</v>
      </c>
      <c r="BD1261" s="270">
        <v>50.764098570997255</v>
      </c>
      <c r="BE1261" s="270">
        <v>37.83752669853795</v>
      </c>
      <c r="BF1261" s="270">
        <v>163.66136971716367</v>
      </c>
      <c r="BG1261" s="26"/>
    </row>
    <row r="1262" spans="1:59" s="96" customFormat="1" ht="12.75" x14ac:dyDescent="0.2">
      <c r="A1262" s="13">
        <v>1.7</v>
      </c>
      <c r="B1262" s="279">
        <v>980.00000000001</v>
      </c>
      <c r="C1262" s="408">
        <v>27.959577632684798</v>
      </c>
      <c r="D1262" s="408">
        <v>26.469050207139901</v>
      </c>
      <c r="E1262" s="408"/>
      <c r="F1262" s="408"/>
      <c r="G1262" s="408"/>
      <c r="H1262" s="408"/>
      <c r="I1262" s="408">
        <v>43.745654075916697</v>
      </c>
      <c r="J1262" s="408">
        <v>0.77170787556818199</v>
      </c>
      <c r="K1262" s="408"/>
      <c r="L1262" s="408"/>
      <c r="M1262" s="408"/>
      <c r="N1262" s="408"/>
      <c r="O1262" s="411">
        <v>1.0540102086904899</v>
      </c>
      <c r="P1262" s="417">
        <v>5.3560842582656001</v>
      </c>
      <c r="Q1262" s="237">
        <v>68.959249443527369</v>
      </c>
      <c r="R1262" s="237">
        <v>0</v>
      </c>
      <c r="S1262" s="237">
        <v>16.474485486030108</v>
      </c>
      <c r="T1262" s="237">
        <v>3.0024167821278755</v>
      </c>
      <c r="U1262" s="237">
        <v>0.60672532459535677</v>
      </c>
      <c r="V1262" s="237">
        <v>3.0464376353045455</v>
      </c>
      <c r="W1262" s="237">
        <v>5.4749984662327975</v>
      </c>
      <c r="X1262" s="412">
        <v>2.4356868621819401</v>
      </c>
      <c r="Y1262" s="270">
        <v>0.45643681735119607</v>
      </c>
      <c r="Z1262" s="270">
        <v>45.996694386382757</v>
      </c>
      <c r="AA1262" s="270">
        <v>18595.345689242527</v>
      </c>
      <c r="AB1262" s="270">
        <v>199.71270907860506</v>
      </c>
      <c r="AC1262" s="270">
        <v>1.9103233852406167</v>
      </c>
      <c r="AD1262" s="270">
        <v>0.55874682439084333</v>
      </c>
      <c r="AE1262" s="270">
        <v>1.6596386559390737</v>
      </c>
      <c r="AF1262" s="270">
        <v>7.5975045508901828E-2</v>
      </c>
      <c r="AG1262" s="270">
        <v>12.962889927571318</v>
      </c>
      <c r="AH1262" s="270">
        <v>31.185891998864051</v>
      </c>
      <c r="AI1262" s="270">
        <v>4.1489880499291152</v>
      </c>
      <c r="AJ1262" s="270">
        <v>8.3450193020074259</v>
      </c>
      <c r="AK1262" s="270">
        <v>444.8083930476941</v>
      </c>
      <c r="AL1262" s="270">
        <v>20.160252399960228</v>
      </c>
      <c r="AM1262" s="270">
        <v>2.6161386123236818</v>
      </c>
      <c r="AN1262" s="270">
        <v>103.28224960424669</v>
      </c>
      <c r="AO1262" s="270">
        <v>3.076769266027604</v>
      </c>
      <c r="AP1262" s="270">
        <v>1310.6235012056452</v>
      </c>
      <c r="AQ1262" s="270">
        <v>0.93240119138964694</v>
      </c>
      <c r="AR1262" s="270">
        <v>1.4509526866416509</v>
      </c>
      <c r="AS1262" s="270">
        <v>0.16576253654989212</v>
      </c>
      <c r="AT1262" s="270">
        <v>0.78735228830566784</v>
      </c>
      <c r="AU1262" s="270">
        <v>3.4052389920095374</v>
      </c>
      <c r="AV1262" s="270">
        <v>0.13102843568422773</v>
      </c>
      <c r="AW1262" s="270">
        <v>0.31591171489687764</v>
      </c>
      <c r="AX1262" s="270">
        <v>4.1804056988372855E-2</v>
      </c>
      <c r="AY1262" s="270">
        <v>0.25856865386777306</v>
      </c>
      <c r="AZ1262" s="270">
        <v>3.814033095834566E-2</v>
      </c>
      <c r="BA1262" s="270">
        <v>15.908226166696245</v>
      </c>
      <c r="BB1262" s="270">
        <v>31.495537445356351</v>
      </c>
      <c r="BC1262" s="270">
        <v>35.430936907745711</v>
      </c>
      <c r="BD1262" s="270">
        <v>50.924084061600226</v>
      </c>
      <c r="BE1262" s="270">
        <v>37.669647663079942</v>
      </c>
      <c r="BF1262" s="270">
        <v>162.86141366691027</v>
      </c>
      <c r="BG1262" s="26"/>
    </row>
    <row r="1263" spans="1:59" s="96" customFormat="1" ht="12.75" x14ac:dyDescent="0.2">
      <c r="A1263" s="13">
        <v>1.7500000000000098</v>
      </c>
      <c r="B1263" s="279">
        <v>980</v>
      </c>
      <c r="C1263" s="408">
        <v>27.0907722303741</v>
      </c>
      <c r="D1263" s="408">
        <v>26.678848483620801</v>
      </c>
      <c r="E1263" s="408"/>
      <c r="F1263" s="408"/>
      <c r="G1263" s="408"/>
      <c r="H1263" s="408"/>
      <c r="I1263" s="408">
        <v>44.125933306902702</v>
      </c>
      <c r="J1263" s="408">
        <v>1.0504357643078801</v>
      </c>
      <c r="K1263" s="408"/>
      <c r="L1263" s="408"/>
      <c r="M1263" s="408"/>
      <c r="N1263" s="408"/>
      <c r="O1263" s="411">
        <v>1.0540102147945301</v>
      </c>
      <c r="P1263" s="417">
        <v>5.5278544740988798</v>
      </c>
      <c r="Q1263" s="237">
        <v>69.10110738669708</v>
      </c>
      <c r="R1263" s="237">
        <v>0</v>
      </c>
      <c r="S1263" s="237">
        <v>16.50145821344211</v>
      </c>
      <c r="T1263" s="237">
        <v>2.8285756169342804</v>
      </c>
      <c r="U1263" s="237">
        <v>0.56840850206800231</v>
      </c>
      <c r="V1263" s="237">
        <v>2.9778216008765885</v>
      </c>
      <c r="W1263" s="237">
        <v>5.5042582139641496</v>
      </c>
      <c r="X1263" s="412">
        <v>2.518370466017799</v>
      </c>
      <c r="Y1263" s="270">
        <v>0.47101960037930524</v>
      </c>
      <c r="Z1263" s="270">
        <v>47.451387187458892</v>
      </c>
      <c r="AA1263" s="270">
        <v>19187.159190095404</v>
      </c>
      <c r="AB1263" s="270">
        <v>206.06439492777938</v>
      </c>
      <c r="AC1263" s="270">
        <v>1.9633560144156632</v>
      </c>
      <c r="AD1263" s="270">
        <v>0.57506045326779032</v>
      </c>
      <c r="AE1263" s="270">
        <v>1.666869695489708</v>
      </c>
      <c r="AF1263" s="270">
        <v>7.6271004177512369E-2</v>
      </c>
      <c r="AG1263" s="270">
        <v>13.342818206913703</v>
      </c>
      <c r="AH1263" s="270">
        <v>31.985839257211616</v>
      </c>
      <c r="AI1263" s="270">
        <v>4.2377367116869626</v>
      </c>
      <c r="AJ1263" s="270">
        <v>8.5893035934189967</v>
      </c>
      <c r="AK1263" s="270">
        <v>458.00203752110741</v>
      </c>
      <c r="AL1263" s="270">
        <v>20.543777071880125</v>
      </c>
      <c r="AM1263" s="270">
        <v>2.6234235603347602</v>
      </c>
      <c r="AN1263" s="270">
        <v>104.39238441588236</v>
      </c>
      <c r="AO1263" s="270">
        <v>3.1111707984946504</v>
      </c>
      <c r="AP1263" s="270">
        <v>1309.9944694341389</v>
      </c>
      <c r="AQ1263" s="270">
        <v>0.9342959777806279</v>
      </c>
      <c r="AR1263" s="270">
        <v>1.4448461575205849</v>
      </c>
      <c r="AS1263" s="270">
        <v>0.16481336829589863</v>
      </c>
      <c r="AT1263" s="270">
        <v>0.78216208367661799</v>
      </c>
      <c r="AU1263" s="270">
        <v>3.3815964049654221</v>
      </c>
      <c r="AV1263" s="270">
        <v>0.13010247555891677</v>
      </c>
      <c r="AW1263" s="270">
        <v>0.31359240875742689</v>
      </c>
      <c r="AX1263" s="270">
        <v>4.1490742792041541E-2</v>
      </c>
      <c r="AY1263" s="270">
        <v>0.25661034469654603</v>
      </c>
      <c r="AZ1263" s="270">
        <v>3.7850045154438357E-2</v>
      </c>
      <c r="BA1263" s="270">
        <v>15.788615778615116</v>
      </c>
      <c r="BB1263" s="270">
        <v>31.454394100264651</v>
      </c>
      <c r="BC1263" s="270">
        <v>35.306741875134527</v>
      </c>
      <c r="BD1263" s="270">
        <v>51.070117468405343</v>
      </c>
      <c r="BE1263" s="270">
        <v>37.499987812380752</v>
      </c>
      <c r="BF1263" s="270">
        <v>162.33580101468345</v>
      </c>
      <c r="BG1263" s="26"/>
    </row>
    <row r="1264" spans="1:59" s="96" customFormat="1" ht="12.75" x14ac:dyDescent="0.2">
      <c r="A1264" s="13">
        <v>1.8</v>
      </c>
      <c r="B1264" s="279">
        <v>980</v>
      </c>
      <c r="C1264" s="408">
        <v>26.243974523476901</v>
      </c>
      <c r="D1264" s="408">
        <v>26.899042728885298</v>
      </c>
      <c r="E1264" s="408"/>
      <c r="F1264" s="408"/>
      <c r="G1264" s="408"/>
      <c r="H1264" s="408"/>
      <c r="I1264" s="408">
        <v>44.479443391216499</v>
      </c>
      <c r="J1264" s="408">
        <v>1.3235291435582199</v>
      </c>
      <c r="K1264" s="408"/>
      <c r="L1264" s="408"/>
      <c r="M1264" s="408"/>
      <c r="N1264" s="408"/>
      <c r="O1264" s="411">
        <v>1.05401021286306</v>
      </c>
      <c r="P1264" s="417">
        <v>5.7062185467465101</v>
      </c>
      <c r="Q1264" s="237">
        <v>69.240052640116645</v>
      </c>
      <c r="R1264" s="237">
        <v>0</v>
      </c>
      <c r="S1264" s="237">
        <v>16.532682921521673</v>
      </c>
      <c r="T1264" s="237">
        <v>2.6515418170413341</v>
      </c>
      <c r="U1264" s="237">
        <v>0.52903895522634192</v>
      </c>
      <c r="V1264" s="237">
        <v>2.9104497961631712</v>
      </c>
      <c r="W1264" s="237">
        <v>5.531687362482705</v>
      </c>
      <c r="X1264" s="412">
        <v>2.604546507448136</v>
      </c>
      <c r="Y1264" s="270">
        <v>0.48615779468955761</v>
      </c>
      <c r="Z1264" s="270">
        <v>48.960325531270442</v>
      </c>
      <c r="AA1264" s="270">
        <v>19801.363471211203</v>
      </c>
      <c r="AB1264" s="270">
        <v>212.65571846519262</v>
      </c>
      <c r="AC1264" s="270">
        <v>2.0178549516644484</v>
      </c>
      <c r="AD1264" s="270">
        <v>0.59190250786970755</v>
      </c>
      <c r="AE1264" s="270">
        <v>1.6739834189115599</v>
      </c>
      <c r="AF1264" s="270">
        <v>7.656202860036726E-2</v>
      </c>
      <c r="AG1264" s="270">
        <v>13.735203684412367</v>
      </c>
      <c r="AH1264" s="270">
        <v>32.806492299879913</v>
      </c>
      <c r="AI1264" s="270">
        <v>4.3280586004872319</v>
      </c>
      <c r="AJ1264" s="270">
        <v>8.8416305983318093</v>
      </c>
      <c r="AK1264" s="270">
        <v>471.6341081765845</v>
      </c>
      <c r="AL1264" s="270">
        <v>20.932960502734797</v>
      </c>
      <c r="AM1264" s="270">
        <v>2.6311178035425211</v>
      </c>
      <c r="AN1264" s="270">
        <v>105.51060259600239</v>
      </c>
      <c r="AO1264" s="270">
        <v>3.1456708171129333</v>
      </c>
      <c r="AP1264" s="270">
        <v>1309.4845048933264</v>
      </c>
      <c r="AQ1264" s="270">
        <v>0.93633967167324283</v>
      </c>
      <c r="AR1264" s="270">
        <v>1.4393777828038969</v>
      </c>
      <c r="AS1264" s="270">
        <v>0.16395195504877919</v>
      </c>
      <c r="AT1264" s="270">
        <v>0.77743309954369688</v>
      </c>
      <c r="AU1264" s="270">
        <v>3.3600309624759297</v>
      </c>
      <c r="AV1264" s="270">
        <v>0.12925758385332459</v>
      </c>
      <c r="AW1264" s="270">
        <v>0.31147486242674388</v>
      </c>
      <c r="AX1264" s="270">
        <v>4.1204612416349415E-2</v>
      </c>
      <c r="AY1264" s="270">
        <v>0.25482179713303343</v>
      </c>
      <c r="AZ1264" s="270">
        <v>3.7584925261912275E-2</v>
      </c>
      <c r="BA1264" s="270">
        <v>15.679403672162875</v>
      </c>
      <c r="BB1264" s="270">
        <v>31.416629791727061</v>
      </c>
      <c r="BC1264" s="270">
        <v>35.175812193590048</v>
      </c>
      <c r="BD1264" s="270">
        <v>51.214067262030959</v>
      </c>
      <c r="BE1264" s="270">
        <v>37.337063777300003</v>
      </c>
      <c r="BF1264" s="270">
        <v>161.8610619233755</v>
      </c>
      <c r="BG1264" s="26"/>
    </row>
    <row r="1265" spans="1:59" s="96" customFormat="1" ht="12.75" x14ac:dyDescent="0.2">
      <c r="A1265" s="13">
        <v>1.85</v>
      </c>
      <c r="B1265" s="279">
        <v>980</v>
      </c>
      <c r="C1265" s="408">
        <v>25.4518814614669</v>
      </c>
      <c r="D1265" s="408">
        <v>27.109252287996298</v>
      </c>
      <c r="E1265" s="408"/>
      <c r="F1265" s="408"/>
      <c r="G1265" s="408"/>
      <c r="H1265" s="408"/>
      <c r="I1265" s="408">
        <v>44.783930164219797</v>
      </c>
      <c r="J1265" s="408">
        <v>1.6009258665475701</v>
      </c>
      <c r="K1265" s="408"/>
      <c r="L1265" s="408"/>
      <c r="M1265" s="408"/>
      <c r="N1265" s="408"/>
      <c r="O1265" s="411">
        <v>1.0540102197694099</v>
      </c>
      <c r="P1265" s="417">
        <v>5.8838029338858204</v>
      </c>
      <c r="Q1265" s="237">
        <v>69.304743109085933</v>
      </c>
      <c r="R1265" s="237">
        <v>0</v>
      </c>
      <c r="S1265" s="237">
        <v>16.512529463636085</v>
      </c>
      <c r="T1265" s="237">
        <v>2.6060531039174899</v>
      </c>
      <c r="U1265" s="237">
        <v>0.51475294607709698</v>
      </c>
      <c r="V1265" s="237">
        <v>2.8465937094511462</v>
      </c>
      <c r="W1265" s="237">
        <v>5.5246570588068487</v>
      </c>
      <c r="X1265" s="412">
        <v>2.6906706090254007</v>
      </c>
      <c r="Y1265" s="270">
        <v>0.50122596714172496</v>
      </c>
      <c r="Z1265" s="270">
        <v>50.46126797775208</v>
      </c>
      <c r="AA1265" s="270">
        <v>20412.596131307273</v>
      </c>
      <c r="AB1265" s="270">
        <v>219.21456381083448</v>
      </c>
      <c r="AC1265" s="270">
        <v>2.0716272786837453</v>
      </c>
      <c r="AD1265" s="270">
        <v>0.60858553562046269</v>
      </c>
      <c r="AE1265" s="270">
        <v>1.6807015717265865</v>
      </c>
      <c r="AF1265" s="270">
        <v>7.6836985066833327E-2</v>
      </c>
      <c r="AG1265" s="270">
        <v>14.124037515974965</v>
      </c>
      <c r="AH1265" s="270">
        <v>33.615208468245811</v>
      </c>
      <c r="AI1265" s="270">
        <v>4.4165311464372561</v>
      </c>
      <c r="AJ1265" s="270">
        <v>9.0917017106077118</v>
      </c>
      <c r="AK1265" s="270">
        <v>485.14756427593176</v>
      </c>
      <c r="AL1265" s="270">
        <v>21.313536452644019</v>
      </c>
      <c r="AM1265" s="270">
        <v>2.639348532638639</v>
      </c>
      <c r="AN1265" s="270">
        <v>106.60328316149025</v>
      </c>
      <c r="AO1265" s="270">
        <v>3.1792133411999237</v>
      </c>
      <c r="AP1265" s="270">
        <v>1309.1899176667866</v>
      </c>
      <c r="AQ1265" s="270">
        <v>0.93861135495791892</v>
      </c>
      <c r="AR1265" s="270">
        <v>1.4350065406444126</v>
      </c>
      <c r="AS1265" s="270">
        <v>0.1632392093278883</v>
      </c>
      <c r="AT1265" s="270">
        <v>0.77347647893403348</v>
      </c>
      <c r="AU1265" s="270">
        <v>3.3419252338465686</v>
      </c>
      <c r="AV1265" s="270">
        <v>0.12854745342166682</v>
      </c>
      <c r="AW1265" s="270">
        <v>0.30969111118013126</v>
      </c>
      <c r="AX1265" s="270">
        <v>4.0963321783810111E-2</v>
      </c>
      <c r="AY1265" s="270">
        <v>0.25331277711786782</v>
      </c>
      <c r="AZ1265" s="270">
        <v>3.7361197588776561E-2</v>
      </c>
      <c r="BA1265" s="270">
        <v>15.587311435024604</v>
      </c>
      <c r="BB1265" s="270">
        <v>31.390711285291438</v>
      </c>
      <c r="BC1265" s="270">
        <v>35.055112346252926</v>
      </c>
      <c r="BD1265" s="270">
        <v>51.361068760805971</v>
      </c>
      <c r="BE1265" s="270">
        <v>37.196514522598811</v>
      </c>
      <c r="BF1265" s="270">
        <v>161.4869108367588</v>
      </c>
      <c r="BG1265" s="26"/>
    </row>
    <row r="1266" spans="1:59" s="96" customFormat="1" ht="12.75" x14ac:dyDescent="0.2">
      <c r="A1266" s="13">
        <v>1.9</v>
      </c>
      <c r="B1266" s="279">
        <v>980</v>
      </c>
      <c r="C1266" s="408">
        <v>24.686503444273299</v>
      </c>
      <c r="D1266" s="408">
        <v>27.331659464011501</v>
      </c>
      <c r="E1266" s="408"/>
      <c r="F1266" s="408"/>
      <c r="G1266" s="408"/>
      <c r="H1266" s="408"/>
      <c r="I1266" s="408">
        <v>45.055458968066702</v>
      </c>
      <c r="J1266" s="408">
        <v>1.87236790304527</v>
      </c>
      <c r="K1266" s="408"/>
      <c r="L1266" s="408"/>
      <c r="M1266" s="408"/>
      <c r="N1266" s="408"/>
      <c r="O1266" s="411">
        <v>1.05401022060325</v>
      </c>
      <c r="P1266" s="417">
        <v>6.0662241015350098</v>
      </c>
      <c r="Q1266" s="237">
        <v>69.347049194811291</v>
      </c>
      <c r="R1266" s="237">
        <v>0</v>
      </c>
      <c r="S1266" s="237">
        <v>16.485205837776132</v>
      </c>
      <c r="T1266" s="237">
        <v>2.5887876726024364</v>
      </c>
      <c r="U1266" s="237">
        <v>0.50490551494950753</v>
      </c>
      <c r="V1266" s="237">
        <v>2.7906954545248377</v>
      </c>
      <c r="W1266" s="237">
        <v>5.5038770832487804</v>
      </c>
      <c r="X1266" s="412">
        <v>2.7794792420870045</v>
      </c>
      <c r="Y1266" s="270">
        <v>0.51669966438790982</v>
      </c>
      <c r="Z1266" s="270">
        <v>52.001311810327657</v>
      </c>
      <c r="AA1266" s="270">
        <v>21040.124777603214</v>
      </c>
      <c r="AB1266" s="270">
        <v>225.94738042273389</v>
      </c>
      <c r="AC1266" s="270">
        <v>2.1262414728027443</v>
      </c>
      <c r="AD1266" s="270">
        <v>0.62562260606062803</v>
      </c>
      <c r="AE1266" s="270">
        <v>1.6872513201771295</v>
      </c>
      <c r="AF1266" s="270">
        <v>7.7105016090985745E-2</v>
      </c>
      <c r="AG1266" s="270">
        <v>14.521310998085541</v>
      </c>
      <c r="AH1266" s="270">
        <v>34.436229779069116</v>
      </c>
      <c r="AI1266" s="270">
        <v>4.5056768415058794</v>
      </c>
      <c r="AJ1266" s="270">
        <v>9.3472597644084754</v>
      </c>
      <c r="AK1266" s="270">
        <v>498.95833686196198</v>
      </c>
      <c r="AL1266" s="270">
        <v>21.696273855380142</v>
      </c>
      <c r="AM1266" s="270">
        <v>2.6481053617826635</v>
      </c>
      <c r="AN1266" s="270">
        <v>107.69910793611312</v>
      </c>
      <c r="AO1266" s="270">
        <v>3.212634649869055</v>
      </c>
      <c r="AP1266" s="270">
        <v>1309.0430212313913</v>
      </c>
      <c r="AQ1266" s="270">
        <v>0.94107500797965782</v>
      </c>
      <c r="AR1266" s="270">
        <v>1.4313799350305696</v>
      </c>
      <c r="AS1266" s="270">
        <v>0.1626261190089679</v>
      </c>
      <c r="AT1266" s="270">
        <v>0.77003585757504556</v>
      </c>
      <c r="AU1266" s="270">
        <v>3.326129661477311</v>
      </c>
      <c r="AV1266" s="270">
        <v>0.12792729975328221</v>
      </c>
      <c r="AW1266" s="270">
        <v>0.3081302807080647</v>
      </c>
      <c r="AX1266" s="270">
        <v>4.0751991768998297E-2</v>
      </c>
      <c r="AY1266" s="270">
        <v>0.25199062574681191</v>
      </c>
      <c r="AZ1266" s="270">
        <v>3.716515599032473E-2</v>
      </c>
      <c r="BA1266" s="270">
        <v>15.506676388352426</v>
      </c>
      <c r="BB1266" s="270">
        <v>31.369108127722711</v>
      </c>
      <c r="BC1266" s="270">
        <v>34.926583570656405</v>
      </c>
      <c r="BD1266" s="270">
        <v>51.505796070109461</v>
      </c>
      <c r="BE1266" s="270">
        <v>37.06366934024134</v>
      </c>
      <c r="BF1266" s="270">
        <v>161.17321181723133</v>
      </c>
      <c r="BG1266" s="26"/>
    </row>
    <row r="1267" spans="1:59" s="96" customFormat="1" ht="12.75" x14ac:dyDescent="0.2">
      <c r="A1267" s="13">
        <v>1.95</v>
      </c>
      <c r="B1267" s="279">
        <v>980</v>
      </c>
      <c r="C1267" s="408">
        <v>23.924065333223801</v>
      </c>
      <c r="D1267" s="408">
        <v>27.703908276841101</v>
      </c>
      <c r="E1267" s="408"/>
      <c r="F1267" s="408"/>
      <c r="G1267" s="408"/>
      <c r="H1267" s="408"/>
      <c r="I1267" s="408">
        <v>45.212046488217297</v>
      </c>
      <c r="J1267" s="408">
        <v>2.10596968871371</v>
      </c>
      <c r="K1267" s="408"/>
      <c r="L1267" s="408"/>
      <c r="M1267" s="408"/>
      <c r="N1267" s="408"/>
      <c r="O1267" s="411">
        <v>1.05401021300418</v>
      </c>
      <c r="P1267" s="417">
        <v>6.2595491145747797</v>
      </c>
      <c r="Q1267" s="237">
        <v>69.395646422070797</v>
      </c>
      <c r="R1267" s="237">
        <v>0</v>
      </c>
      <c r="S1267" s="237">
        <v>16.469063564082166</v>
      </c>
      <c r="T1267" s="237">
        <v>2.5541464075046618</v>
      </c>
      <c r="U1267" s="237">
        <v>0.49517607689073945</v>
      </c>
      <c r="V1267" s="237">
        <v>2.7825890472051236</v>
      </c>
      <c r="W1267" s="237">
        <v>5.429404830874506</v>
      </c>
      <c r="X1267" s="412">
        <v>2.8739736513720309</v>
      </c>
      <c r="Y1267" s="270">
        <v>0.53308551961096695</v>
      </c>
      <c r="Z1267" s="270">
        <v>53.628674250429249</v>
      </c>
      <c r="AA1267" s="270">
        <v>21704.420126821602</v>
      </c>
      <c r="AB1267" s="270">
        <v>233.07020879331486</v>
      </c>
      <c r="AC1267" s="270">
        <v>2.1824032784321545</v>
      </c>
      <c r="AD1267" s="270">
        <v>0.64351835247139955</v>
      </c>
      <c r="AE1267" s="270">
        <v>1.6938576877932476</v>
      </c>
      <c r="AF1267" s="270">
        <v>7.7375680715164957E-2</v>
      </c>
      <c r="AG1267" s="270">
        <v>14.939326356612021</v>
      </c>
      <c r="AH1267" s="270">
        <v>35.295233500121931</v>
      </c>
      <c r="AI1267" s="270">
        <v>4.5980778935236168</v>
      </c>
      <c r="AJ1267" s="270">
        <v>9.616653806478686</v>
      </c>
      <c r="AK1267" s="270">
        <v>513.46756076200973</v>
      </c>
      <c r="AL1267" s="270">
        <v>22.096186941999392</v>
      </c>
      <c r="AM1267" s="270">
        <v>2.6603192734269814</v>
      </c>
      <c r="AN1267" s="270">
        <v>108.8942469169607</v>
      </c>
      <c r="AO1267" s="270">
        <v>3.2476504993972997</v>
      </c>
      <c r="AP1267" s="270">
        <v>1309.5184609043934</v>
      </c>
      <c r="AQ1267" s="270">
        <v>0.94467817395690801</v>
      </c>
      <c r="AR1267" s="270">
        <v>1.4305218781328726</v>
      </c>
      <c r="AS1267" s="270">
        <v>0.16235716403378669</v>
      </c>
      <c r="AT1267" s="270">
        <v>0.76831531372212791</v>
      </c>
      <c r="AU1267" s="270">
        <v>3.3179390065468413</v>
      </c>
      <c r="AV1267" s="270">
        <v>0.12760210601801103</v>
      </c>
      <c r="AW1267" s="270">
        <v>0.30729411954947655</v>
      </c>
      <c r="AX1267" s="270">
        <v>4.063767810074384E-2</v>
      </c>
      <c r="AY1267" s="270">
        <v>0.25127268557321941</v>
      </c>
      <c r="AZ1267" s="270">
        <v>3.7058621545484879E-2</v>
      </c>
      <c r="BA1267" s="270">
        <v>15.463228614660657</v>
      </c>
      <c r="BB1267" s="270">
        <v>31.34857934136938</v>
      </c>
      <c r="BC1267" s="270">
        <v>34.690565475791097</v>
      </c>
      <c r="BD1267" s="270">
        <v>51.631678617432151</v>
      </c>
      <c r="BE1267" s="270">
        <v>36.917613756795376</v>
      </c>
      <c r="BF1267" s="270">
        <v>161.05197524936341</v>
      </c>
      <c r="BG1267" s="26"/>
    </row>
    <row r="1268" spans="1:59" s="96" customFormat="1" ht="12.75" x14ac:dyDescent="0.2">
      <c r="A1268" s="13">
        <v>2</v>
      </c>
      <c r="B1268" s="279">
        <v>980</v>
      </c>
      <c r="C1268" s="408">
        <v>23.141837978138302</v>
      </c>
      <c r="D1268" s="408">
        <v>28.064706591136101</v>
      </c>
      <c r="E1268" s="408"/>
      <c r="F1268" s="408"/>
      <c r="G1268" s="408"/>
      <c r="H1268" s="408"/>
      <c r="I1268" s="408">
        <v>45.393739222663001</v>
      </c>
      <c r="J1268" s="408">
        <v>2.3457059948015799</v>
      </c>
      <c r="K1268" s="408"/>
      <c r="L1268" s="408"/>
      <c r="M1268" s="408"/>
      <c r="N1268" s="408"/>
      <c r="O1268" s="411">
        <v>1.05401021326107</v>
      </c>
      <c r="P1268" s="417">
        <v>6.4711305662923797</v>
      </c>
      <c r="Q1268" s="237">
        <v>69.467440583612273</v>
      </c>
      <c r="R1268" s="237">
        <v>0</v>
      </c>
      <c r="S1268" s="237">
        <v>16.457545018800221</v>
      </c>
      <c r="T1268" s="237">
        <v>2.4922354021118087</v>
      </c>
      <c r="U1268" s="237">
        <v>0.47971604315022914</v>
      </c>
      <c r="V1268" s="237">
        <v>2.7629009898922221</v>
      </c>
      <c r="W1268" s="237">
        <v>5.3623229554439069</v>
      </c>
      <c r="X1268" s="412">
        <v>2.9778390069893468</v>
      </c>
      <c r="Y1268" s="270">
        <v>0.55101433429684166</v>
      </c>
      <c r="Z1268" s="270">
        <v>55.408105732444852</v>
      </c>
      <c r="AA1268" s="270">
        <v>22431.064268072998</v>
      </c>
      <c r="AB1268" s="270">
        <v>240.86145127711009</v>
      </c>
      <c r="AC1268" s="270">
        <v>2.2433638239864173</v>
      </c>
      <c r="AD1268" s="270">
        <v>0.66297922951848287</v>
      </c>
      <c r="AE1268" s="270">
        <v>1.7006833401985142</v>
      </c>
      <c r="AF1268" s="270">
        <v>7.7654947947197753E-2</v>
      </c>
      <c r="AG1268" s="270">
        <v>15.393965100895377</v>
      </c>
      <c r="AH1268" s="270">
        <v>36.221683335726723</v>
      </c>
      <c r="AI1268" s="270">
        <v>4.6968005824029806</v>
      </c>
      <c r="AJ1268" s="270">
        <v>9.9095877218561803</v>
      </c>
      <c r="AK1268" s="270">
        <v>529.26316058803548</v>
      </c>
      <c r="AL1268" s="270">
        <v>22.520710958854185</v>
      </c>
      <c r="AM1268" s="270">
        <v>2.6722781952323187</v>
      </c>
      <c r="AN1268" s="270">
        <v>110.13134608228445</v>
      </c>
      <c r="AO1268" s="270">
        <v>3.284103253134016</v>
      </c>
      <c r="AP1268" s="270">
        <v>1309.882932954823</v>
      </c>
      <c r="AQ1268" s="270">
        <v>0.94817071512463746</v>
      </c>
      <c r="AR1268" s="270">
        <v>1.4291210091393776</v>
      </c>
      <c r="AS1268" s="270">
        <v>0.1620185627422201</v>
      </c>
      <c r="AT1268" s="270">
        <v>0.76624399630767714</v>
      </c>
      <c r="AU1268" s="270">
        <v>3.3081958653486501</v>
      </c>
      <c r="AV1268" s="270">
        <v>0.12721669130819846</v>
      </c>
      <c r="AW1268" s="270">
        <v>0.30631007479197753</v>
      </c>
      <c r="AX1268" s="270">
        <v>4.0503582534514221E-2</v>
      </c>
      <c r="AY1268" s="270">
        <v>0.25043163877248076</v>
      </c>
      <c r="AZ1268" s="270">
        <v>3.6933863054841372E-2</v>
      </c>
      <c r="BA1268" s="270">
        <v>15.412212728166281</v>
      </c>
      <c r="BB1268" s="270">
        <v>31.325362144106773</v>
      </c>
      <c r="BC1268" s="270">
        <v>34.465864161460836</v>
      </c>
      <c r="BD1268" s="270">
        <v>51.761428526441449</v>
      </c>
      <c r="BE1268" s="270">
        <v>36.768618666953977</v>
      </c>
      <c r="BF1268" s="270">
        <v>160.88754185674654</v>
      </c>
      <c r="BG1268" s="26"/>
    </row>
    <row r="1269" spans="1:59" s="96" customFormat="1" ht="12.75" x14ac:dyDescent="0.2">
      <c r="A1269" s="13">
        <v>2.0499999999999998</v>
      </c>
      <c r="B1269" s="279">
        <v>980</v>
      </c>
      <c r="C1269" s="408">
        <v>22.2903558095588</v>
      </c>
      <c r="D1269" s="408">
        <v>28.385426047934899</v>
      </c>
      <c r="E1269" s="408"/>
      <c r="F1269" s="408"/>
      <c r="G1269" s="408"/>
      <c r="H1269" s="408"/>
      <c r="I1269" s="408">
        <v>45.663294858497899</v>
      </c>
      <c r="J1269" s="408">
        <v>2.6069130712810802</v>
      </c>
      <c r="K1269" s="408"/>
      <c r="L1269" s="408"/>
      <c r="M1269" s="408"/>
      <c r="N1269" s="408"/>
      <c r="O1269" s="411">
        <v>1.0540102127273601</v>
      </c>
      <c r="P1269" s="417">
        <v>6.7183252828115503</v>
      </c>
      <c r="Q1269" s="237">
        <v>69.617000832790396</v>
      </c>
      <c r="R1269" s="237">
        <v>0</v>
      </c>
      <c r="S1269" s="237">
        <v>16.466120668330056</v>
      </c>
      <c r="T1269" s="237">
        <v>2.3349068733006169</v>
      </c>
      <c r="U1269" s="237">
        <v>0.44464105622112243</v>
      </c>
      <c r="V1269" s="237">
        <v>2.7015135377473967</v>
      </c>
      <c r="W1269" s="237">
        <v>5.3360330971247896</v>
      </c>
      <c r="X1269" s="412">
        <v>3.099783934485592</v>
      </c>
      <c r="Y1269" s="270">
        <v>0.57195803224117703</v>
      </c>
      <c r="Z1269" s="270">
        <v>57.486042870426374</v>
      </c>
      <c r="AA1269" s="270">
        <v>23279.635261704178</v>
      </c>
      <c r="AB1269" s="270">
        <v>249.9614613721514</v>
      </c>
      <c r="AC1269" s="270">
        <v>2.314337697805132</v>
      </c>
      <c r="AD1269" s="270">
        <v>0.68556288650333363</v>
      </c>
      <c r="AE1269" s="270">
        <v>1.7081549274054066</v>
      </c>
      <c r="AF1269" s="270">
        <v>7.795985166120295E-2</v>
      </c>
      <c r="AG1269" s="270">
        <v>15.921392406925229</v>
      </c>
      <c r="AH1269" s="270">
        <v>37.285053564683693</v>
      </c>
      <c r="AI1269" s="270">
        <v>4.8088403153995873</v>
      </c>
      <c r="AJ1269" s="270">
        <v>10.249139201550628</v>
      </c>
      <c r="AK1269" s="270">
        <v>547.62157878798303</v>
      </c>
      <c r="AL1269" s="270">
        <v>22.996829031662536</v>
      </c>
      <c r="AM1269" s="270">
        <v>2.683045650191378</v>
      </c>
      <c r="AN1269" s="270">
        <v>111.45110795917486</v>
      </c>
      <c r="AO1269" s="270">
        <v>3.3237668446054141</v>
      </c>
      <c r="AP1269" s="270">
        <v>1309.8579884343585</v>
      </c>
      <c r="AQ1269" s="270">
        <v>0.9512017828427719</v>
      </c>
      <c r="AR1269" s="270">
        <v>1.4258265154139338</v>
      </c>
      <c r="AS1269" s="270">
        <v>0.16143602113797548</v>
      </c>
      <c r="AT1269" s="270">
        <v>0.76293868688543409</v>
      </c>
      <c r="AU1269" s="270">
        <v>3.2929801180835203</v>
      </c>
      <c r="AV1269" s="270">
        <v>0.12661883667041229</v>
      </c>
      <c r="AW1269" s="270">
        <v>0.3048034925463759</v>
      </c>
      <c r="AX1269" s="270">
        <v>4.0299528027420081E-2</v>
      </c>
      <c r="AY1269" s="270">
        <v>0.24915505007301433</v>
      </c>
      <c r="AZ1269" s="270">
        <v>3.6744621059282799E-2</v>
      </c>
      <c r="BA1269" s="270">
        <v>15.33443696867308</v>
      </c>
      <c r="BB1269" s="270">
        <v>31.292694914902832</v>
      </c>
      <c r="BC1269" s="270">
        <v>34.272239904858736</v>
      </c>
      <c r="BD1269" s="270">
        <v>51.90326963267038</v>
      </c>
      <c r="BE1269" s="270">
        <v>36.6066443293169</v>
      </c>
      <c r="BF1269" s="270">
        <v>160.57212027950632</v>
      </c>
      <c r="BG1269" s="26"/>
    </row>
    <row r="1270" spans="1:59" s="96" customFormat="1" ht="12.75" x14ac:dyDescent="0.2">
      <c r="A1270" s="13">
        <v>2.1</v>
      </c>
      <c r="B1270" s="279">
        <v>980</v>
      </c>
      <c r="C1270" s="408">
        <v>21.438873946387801</v>
      </c>
      <c r="D1270" s="408">
        <v>28.706145989606298</v>
      </c>
      <c r="E1270" s="408"/>
      <c r="F1270" s="408"/>
      <c r="G1270" s="408"/>
      <c r="H1270" s="408"/>
      <c r="I1270" s="408">
        <v>45.932849689463801</v>
      </c>
      <c r="J1270" s="408">
        <v>2.8681201583571201</v>
      </c>
      <c r="K1270" s="408"/>
      <c r="L1270" s="408"/>
      <c r="M1270" s="408"/>
      <c r="N1270" s="408"/>
      <c r="O1270" s="411">
        <v>1.05401021618499</v>
      </c>
      <c r="P1270" s="417">
        <v>6.98515530150455</v>
      </c>
      <c r="Q1270" s="237">
        <v>69.77933384268843</v>
      </c>
      <c r="R1270" s="237">
        <v>0</v>
      </c>
      <c r="S1270" s="237">
        <v>16.475428154629586</v>
      </c>
      <c r="T1270" s="237">
        <v>2.1641429500058296</v>
      </c>
      <c r="U1270" s="237">
        <v>0.40657066195208963</v>
      </c>
      <c r="V1270" s="237">
        <v>2.634883451725361</v>
      </c>
      <c r="W1270" s="237">
        <v>5.3074982089547218</v>
      </c>
      <c r="X1270" s="412">
        <v>3.2321427300439818</v>
      </c>
      <c r="Y1270" s="270">
        <v>0.59455674070350339</v>
      </c>
      <c r="Z1270" s="270">
        <v>59.725907120250874</v>
      </c>
      <c r="AA1270" s="270">
        <v>24194.933395954162</v>
      </c>
      <c r="AB1270" s="270">
        <v>259.77608348131679</v>
      </c>
      <c r="AC1270" s="270">
        <v>2.3899490947622963</v>
      </c>
      <c r="AD1270" s="270">
        <v>0.7097393673031821</v>
      </c>
      <c r="AE1270" s="270">
        <v>1.7156924457399365</v>
      </c>
      <c r="AF1270" s="270">
        <v>7.826715880080809E-2</v>
      </c>
      <c r="AG1270" s="270">
        <v>16.48624308929784</v>
      </c>
      <c r="AH1270" s="270">
        <v>38.412747098895807</v>
      </c>
      <c r="AI1270" s="270">
        <v>4.9263559352536364</v>
      </c>
      <c r="AJ1270" s="270">
        <v>10.612785591326901</v>
      </c>
      <c r="AK1270" s="270">
        <v>567.29934122735131</v>
      </c>
      <c r="AL1270" s="270">
        <v>23.493513332926781</v>
      </c>
      <c r="AM1270" s="270">
        <v>2.6939002476421674</v>
      </c>
      <c r="AN1270" s="270">
        <v>112.80288437914112</v>
      </c>
      <c r="AO1270" s="270">
        <v>3.3644002132342119</v>
      </c>
      <c r="AP1270" s="270">
        <v>1309.8330458255239</v>
      </c>
      <c r="AQ1270" s="270">
        <v>0.95425229905491715</v>
      </c>
      <c r="AR1270" s="270">
        <v>1.4225471948962671</v>
      </c>
      <c r="AS1270" s="270">
        <v>0.16085765594838902</v>
      </c>
      <c r="AT1270" s="270">
        <v>0.7596617825297749</v>
      </c>
      <c r="AU1270" s="270">
        <v>3.2779037482431184</v>
      </c>
      <c r="AV1270" s="270">
        <v>0.12602657697162012</v>
      </c>
      <c r="AW1270" s="270">
        <v>0.30331166284992261</v>
      </c>
      <c r="AX1270" s="270">
        <v>4.0097519892914692E-2</v>
      </c>
      <c r="AY1270" s="270">
        <v>0.24789141437443546</v>
      </c>
      <c r="AZ1270" s="270">
        <v>3.6557309056315872E-2</v>
      </c>
      <c r="BA1270" s="270">
        <v>15.257442487729593</v>
      </c>
      <c r="BB1270" s="270">
        <v>31.260095865603684</v>
      </c>
      <c r="BC1270" s="270">
        <v>34.080778694369663</v>
      </c>
      <c r="BD1270" s="270">
        <v>52.045890255062098</v>
      </c>
      <c r="BE1270" s="270">
        <v>36.446090919615393</v>
      </c>
      <c r="BF1270" s="270">
        <v>160.25793459640482</v>
      </c>
      <c r="BG1270" s="26"/>
    </row>
    <row r="1271" spans="1:59" s="96" customFormat="1" ht="12.75" x14ac:dyDescent="0.2">
      <c r="A1271" s="13">
        <v>2.1500000000000097</v>
      </c>
      <c r="B1271" s="279">
        <v>980</v>
      </c>
      <c r="C1271" s="408">
        <v>20.765332528247502</v>
      </c>
      <c r="D1271" s="408">
        <v>29.070412108863799</v>
      </c>
      <c r="E1271" s="408"/>
      <c r="F1271" s="408"/>
      <c r="G1271" s="408"/>
      <c r="H1271" s="408"/>
      <c r="I1271" s="408">
        <v>46.041435121292501</v>
      </c>
      <c r="J1271" s="408">
        <v>3.0688100313439</v>
      </c>
      <c r="K1271" s="408"/>
      <c r="L1271" s="408"/>
      <c r="M1271" s="408"/>
      <c r="N1271" s="408"/>
      <c r="O1271" s="411">
        <v>1.0540102102523199</v>
      </c>
      <c r="P1271" s="417">
        <v>7.2117239874852004</v>
      </c>
      <c r="Q1271" s="237">
        <v>69.826412352072921</v>
      </c>
      <c r="R1271" s="237">
        <v>0</v>
      </c>
      <c r="S1271" s="237">
        <v>16.443357787070354</v>
      </c>
      <c r="T1271" s="237">
        <v>2.1474544254259547</v>
      </c>
      <c r="U1271" s="237">
        <v>0.40060532593288267</v>
      </c>
      <c r="V1271" s="237">
        <v>2.6408298718323029</v>
      </c>
      <c r="W1271" s="237">
        <v>5.1962120592969097</v>
      </c>
      <c r="X1271" s="412">
        <v>3.3451281783687001</v>
      </c>
      <c r="Y1271" s="270">
        <v>0.61373049823007642</v>
      </c>
      <c r="Z1271" s="270">
        <v>61.622249912520374</v>
      </c>
      <c r="AA1271" s="270">
        <v>24971.224137152705</v>
      </c>
      <c r="AB1271" s="270">
        <v>268.09518698372892</v>
      </c>
      <c r="AC1271" s="270">
        <v>2.4522722716700001</v>
      </c>
      <c r="AD1271" s="270">
        <v>0.73007348509010173</v>
      </c>
      <c r="AE1271" s="270">
        <v>1.7217331135323217</v>
      </c>
      <c r="AF1271" s="270">
        <v>7.8513962758517492E-2</v>
      </c>
      <c r="AG1271" s="270">
        <v>16.962140072697075</v>
      </c>
      <c r="AH1271" s="270">
        <v>39.35706193764242</v>
      </c>
      <c r="AI1271" s="270">
        <v>5.0239264698432136</v>
      </c>
      <c r="AJ1271" s="270">
        <v>10.91968215463892</v>
      </c>
      <c r="AK1271" s="270">
        <v>583.85592325591153</v>
      </c>
      <c r="AL1271" s="270">
        <v>23.909182567824327</v>
      </c>
      <c r="AM1271" s="270">
        <v>2.7060189292748236</v>
      </c>
      <c r="AN1271" s="270">
        <v>113.98434230419835</v>
      </c>
      <c r="AO1271" s="270">
        <v>3.3986395921439221</v>
      </c>
      <c r="AP1271" s="270">
        <v>1310.4212646007593</v>
      </c>
      <c r="AQ1271" s="270">
        <v>0.95784174134580724</v>
      </c>
      <c r="AR1271" s="270">
        <v>1.4225153267512296</v>
      </c>
      <c r="AS1271" s="270">
        <v>0.16071237749033049</v>
      </c>
      <c r="AT1271" s="270">
        <v>0.75861263798523482</v>
      </c>
      <c r="AU1271" s="270">
        <v>3.2727679095053639</v>
      </c>
      <c r="AV1271" s="270">
        <v>0.12582099774386057</v>
      </c>
      <c r="AW1271" s="270">
        <v>0.3027750653637219</v>
      </c>
      <c r="AX1271" s="270">
        <v>4.002367992237791E-2</v>
      </c>
      <c r="AY1271" s="270">
        <v>0.24742648919173812</v>
      </c>
      <c r="AZ1271" s="270">
        <v>3.6488285567366462E-2</v>
      </c>
      <c r="BA1271" s="270">
        <v>15.229452378189427</v>
      </c>
      <c r="BB1271" s="270">
        <v>31.243501758226664</v>
      </c>
      <c r="BC1271" s="270">
        <v>33.858228022690923</v>
      </c>
      <c r="BD1271" s="270">
        <v>52.156451403303784</v>
      </c>
      <c r="BE1271" s="270">
        <v>36.319286770291072</v>
      </c>
      <c r="BF1271" s="270">
        <v>160.20417590966346</v>
      </c>
      <c r="BG1271" s="26"/>
    </row>
    <row r="1272" spans="1:59" s="96" customFormat="1" ht="12.75" x14ac:dyDescent="0.2">
      <c r="A1272" s="13">
        <v>2.2000000000000002</v>
      </c>
      <c r="B1272" s="279">
        <v>980</v>
      </c>
      <c r="C1272" s="408">
        <v>20.072141739277299</v>
      </c>
      <c r="D1272" s="408">
        <v>29.4320752200308</v>
      </c>
      <c r="E1272" s="408"/>
      <c r="F1272" s="408"/>
      <c r="G1272" s="408"/>
      <c r="H1272" s="408"/>
      <c r="I1272" s="408">
        <v>46.165915128730099</v>
      </c>
      <c r="J1272" s="408">
        <v>3.27585769900855</v>
      </c>
      <c r="K1272" s="408"/>
      <c r="L1272" s="408"/>
      <c r="M1272" s="408"/>
      <c r="N1272" s="408"/>
      <c r="O1272" s="411">
        <v>1.0540102129531801</v>
      </c>
      <c r="P1272" s="417">
        <v>7.4607811108591102</v>
      </c>
      <c r="Q1272" s="237">
        <v>69.892122013863229</v>
      </c>
      <c r="R1272" s="237">
        <v>0</v>
      </c>
      <c r="S1272" s="237">
        <v>16.414212769507657</v>
      </c>
      <c r="T1272" s="237">
        <v>2.1101690743991099</v>
      </c>
      <c r="U1272" s="237">
        <v>0.390598682633784</v>
      </c>
      <c r="V1272" s="237">
        <v>2.6372761288953948</v>
      </c>
      <c r="W1272" s="237">
        <v>5.0856552168368028</v>
      </c>
      <c r="X1272" s="412">
        <v>3.4699661138640412</v>
      </c>
      <c r="Y1272" s="270">
        <v>0.63480029276560102</v>
      </c>
      <c r="Z1272" s="270">
        <v>63.704289440760178</v>
      </c>
      <c r="AA1272" s="270">
        <v>25823.998123663165</v>
      </c>
      <c r="AB1272" s="270">
        <v>277.23333053420345</v>
      </c>
      <c r="AC1272" s="270">
        <v>2.5200374670936849</v>
      </c>
      <c r="AD1272" s="270">
        <v>0.75225838202376027</v>
      </c>
      <c r="AE1272" s="270">
        <v>1.7279907571451529</v>
      </c>
      <c r="AF1272" s="270">
        <v>7.8769350237631472E-2</v>
      </c>
      <c r="AG1272" s="270">
        <v>17.481498751945637</v>
      </c>
      <c r="AH1272" s="270">
        <v>40.378288181283089</v>
      </c>
      <c r="AI1272" s="270">
        <v>5.1284000126882763</v>
      </c>
      <c r="AJ1272" s="270">
        <v>11.254575214437621</v>
      </c>
      <c r="AK1272" s="270">
        <v>601.94085152891955</v>
      </c>
      <c r="AL1272" s="270">
        <v>24.351679951009057</v>
      </c>
      <c r="AM1272" s="270">
        <v>2.7181774314533649</v>
      </c>
      <c r="AN1272" s="270">
        <v>115.21529757633802</v>
      </c>
      <c r="AO1272" s="270">
        <v>3.4344380043262097</v>
      </c>
      <c r="AP1272" s="270">
        <v>1310.9528659916871</v>
      </c>
      <c r="AQ1272" s="270">
        <v>0.96142085231301389</v>
      </c>
      <c r="AR1272" s="270">
        <v>1.4221712159681901</v>
      </c>
      <c r="AS1272" s="270">
        <v>0.1605254779676879</v>
      </c>
      <c r="AT1272" s="270">
        <v>0.75735069377329467</v>
      </c>
      <c r="AU1272" s="270">
        <v>3.2666855734785463</v>
      </c>
      <c r="AV1272" s="270">
        <v>0.12557864486148354</v>
      </c>
      <c r="AW1272" s="270">
        <v>0.30214787444056163</v>
      </c>
      <c r="AX1272" s="270">
        <v>3.9937703263702544E-2</v>
      </c>
      <c r="AY1272" s="270">
        <v>0.24688598805815115</v>
      </c>
      <c r="AZ1272" s="270">
        <v>3.6408072611937452E-2</v>
      </c>
      <c r="BA1272" s="270">
        <v>15.196821505273505</v>
      </c>
      <c r="BB1272" s="270">
        <v>31.225265974241815</v>
      </c>
      <c r="BC1272" s="270">
        <v>33.640722350726328</v>
      </c>
      <c r="BD1272" s="270">
        <v>52.270954261898289</v>
      </c>
      <c r="BE1272" s="270">
        <v>36.189702504056434</v>
      </c>
      <c r="BF1272" s="270">
        <v>160.12512885540627</v>
      </c>
      <c r="BG1272" s="26"/>
    </row>
    <row r="1273" spans="1:59" s="96" customFormat="1" ht="12.75" x14ac:dyDescent="0.2">
      <c r="A1273" s="13">
        <v>2.25</v>
      </c>
      <c r="B1273" s="279">
        <v>980</v>
      </c>
      <c r="C1273" s="408">
        <v>19.310174166046899</v>
      </c>
      <c r="D1273" s="408">
        <v>29.784631795495201</v>
      </c>
      <c r="E1273" s="408"/>
      <c r="F1273" s="408"/>
      <c r="G1273" s="408"/>
      <c r="H1273" s="408"/>
      <c r="I1273" s="408">
        <v>46.346026333421399</v>
      </c>
      <c r="J1273" s="408">
        <v>3.5051575064798599</v>
      </c>
      <c r="K1273" s="408"/>
      <c r="L1273" s="408"/>
      <c r="M1273" s="408"/>
      <c r="N1273" s="408"/>
      <c r="O1273" s="411">
        <v>1.0540101985566099</v>
      </c>
      <c r="P1273" s="417">
        <v>7.7551784144067097</v>
      </c>
      <c r="Q1273" s="237">
        <v>70.018803887824618</v>
      </c>
      <c r="R1273" s="237">
        <v>0</v>
      </c>
      <c r="S1273" s="237">
        <v>16.401867812646262</v>
      </c>
      <c r="T1273" s="237">
        <v>1.9990033637206366</v>
      </c>
      <c r="U1273" s="237">
        <v>0.36658827707773922</v>
      </c>
      <c r="V1273" s="237">
        <v>2.5971491731333707</v>
      </c>
      <c r="W1273" s="237">
        <v>4.9981873097759486</v>
      </c>
      <c r="X1273" s="412">
        <v>3.6184001758214053</v>
      </c>
      <c r="Y1273" s="270">
        <v>0.65969897715083181</v>
      </c>
      <c r="Z1273" s="270">
        <v>66.162901722406858</v>
      </c>
      <c r="AA1273" s="270">
        <v>26831.367421573643</v>
      </c>
      <c r="AB1273" s="270">
        <v>288.02857981379344</v>
      </c>
      <c r="AC1273" s="270">
        <v>2.59947531154114</v>
      </c>
      <c r="AD1273" s="270">
        <v>0.77826819284258264</v>
      </c>
      <c r="AE1273" s="270">
        <v>1.7349089093575001</v>
      </c>
      <c r="AF1273" s="270">
        <v>7.9051157084563353E-2</v>
      </c>
      <c r="AG1273" s="270">
        <v>18.090399398119743</v>
      </c>
      <c r="AH1273" s="270">
        <v>41.562423308908777</v>
      </c>
      <c r="AI1273" s="270">
        <v>5.2481447870875551</v>
      </c>
      <c r="AJ1273" s="270">
        <v>11.647007708993279</v>
      </c>
      <c r="AK1273" s="270">
        <v>623.17646377621827</v>
      </c>
      <c r="AL1273" s="270">
        <v>24.854033598603028</v>
      </c>
      <c r="AM1273" s="270">
        <v>2.7301996171625094</v>
      </c>
      <c r="AN1273" s="270">
        <v>116.56080879713986</v>
      </c>
      <c r="AO1273" s="270">
        <v>3.4740586810885414</v>
      </c>
      <c r="AP1273" s="270">
        <v>1311.2848092271072</v>
      </c>
      <c r="AQ1273" s="270">
        <v>0.96489484331591735</v>
      </c>
      <c r="AR1273" s="270">
        <v>1.420736031743602</v>
      </c>
      <c r="AS1273" s="270">
        <v>0.16019293323920902</v>
      </c>
      <c r="AT1273" s="270">
        <v>0.7553414803100732</v>
      </c>
      <c r="AU1273" s="270">
        <v>3.2572737438458725</v>
      </c>
      <c r="AV1273" s="270">
        <v>0.12520685025767755</v>
      </c>
      <c r="AW1273" s="270">
        <v>0.30120134513510699</v>
      </c>
      <c r="AX1273" s="270">
        <v>3.9808912853339075E-2</v>
      </c>
      <c r="AY1273" s="270">
        <v>0.24607879130562921</v>
      </c>
      <c r="AZ1273" s="270">
        <v>3.6288369685321703E-2</v>
      </c>
      <c r="BA1273" s="270">
        <v>15.147822737662866</v>
      </c>
      <c r="BB1273" s="270">
        <v>31.201251670085071</v>
      </c>
      <c r="BC1273" s="270">
        <v>33.433447326453802</v>
      </c>
      <c r="BD1273" s="270">
        <v>52.398166491406869</v>
      </c>
      <c r="BE1273" s="270">
        <v>36.048327032383312</v>
      </c>
      <c r="BF1273" s="270">
        <v>159.95767415561073</v>
      </c>
      <c r="BG1273" s="26"/>
    </row>
    <row r="1274" spans="1:59" s="96" customFormat="1" ht="12.75" x14ac:dyDescent="0.2">
      <c r="A1274" s="13">
        <v>2.2999999999999998</v>
      </c>
      <c r="B1274" s="279">
        <v>980</v>
      </c>
      <c r="C1274" s="408">
        <v>18.548205993424499</v>
      </c>
      <c r="D1274" s="408">
        <v>30.1371884025585</v>
      </c>
      <c r="E1274" s="408"/>
      <c r="F1274" s="408"/>
      <c r="G1274" s="408"/>
      <c r="H1274" s="408"/>
      <c r="I1274" s="408">
        <v>46.526137993040102</v>
      </c>
      <c r="J1274" s="408">
        <v>3.7344574005947799</v>
      </c>
      <c r="K1274" s="408"/>
      <c r="L1274" s="408"/>
      <c r="M1274" s="408"/>
      <c r="N1274" s="408"/>
      <c r="O1274" s="411">
        <v>1.05401021038218</v>
      </c>
      <c r="P1274" s="417">
        <v>8.0737646628139608</v>
      </c>
      <c r="Q1274" s="237">
        <v>70.156806112824427</v>
      </c>
      <c r="R1274" s="237">
        <v>0</v>
      </c>
      <c r="S1274" s="237">
        <v>16.388420308250346</v>
      </c>
      <c r="T1274" s="237">
        <v>1.8779020907131423</v>
      </c>
      <c r="U1274" s="237">
        <v>0.3404319433555818</v>
      </c>
      <c r="V1274" s="237">
        <v>2.5534362429875972</v>
      </c>
      <c r="W1274" s="237">
        <v>4.9029024266086045</v>
      </c>
      <c r="X1274" s="412">
        <v>3.7801008752603193</v>
      </c>
      <c r="Y1274" s="270">
        <v>0.68663061637247791</v>
      </c>
      <c r="Z1274" s="270">
        <v>68.818910503151059</v>
      </c>
      <c r="AA1274" s="270">
        <v>27920.520911837826</v>
      </c>
      <c r="AB1274" s="270">
        <v>299.69861907538632</v>
      </c>
      <c r="AC1274" s="270">
        <v>2.6840843914338839</v>
      </c>
      <c r="AD1274" s="270">
        <v>0.80614105293621408</v>
      </c>
      <c r="AE1274" s="270">
        <v>1.7418826458608445</v>
      </c>
      <c r="AF1274" s="270">
        <v>7.9334986032602681E-2</v>
      </c>
      <c r="AG1274" s="270">
        <v>18.743248755436401</v>
      </c>
      <c r="AH1274" s="270">
        <v>42.818109699112554</v>
      </c>
      <c r="AI1274" s="270">
        <v>5.3736152721790411</v>
      </c>
      <c r="AJ1274" s="270">
        <v>12.06779650737302</v>
      </c>
      <c r="AK1274" s="270">
        <v>645.96521038921856</v>
      </c>
      <c r="AL1274" s="270">
        <v>25.37755042792439</v>
      </c>
      <c r="AM1274" s="270">
        <v>2.7423286189767273</v>
      </c>
      <c r="AN1274" s="270">
        <v>117.93811824306394</v>
      </c>
      <c r="AO1274" s="270">
        <v>3.5146041923089952</v>
      </c>
      <c r="AP1274" s="270">
        <v>1311.6168968549596</v>
      </c>
      <c r="AQ1274" s="270">
        <v>0.96839403007242009</v>
      </c>
      <c r="AR1274" s="270">
        <v>1.4193037322878945</v>
      </c>
      <c r="AS1274" s="270">
        <v>0.15986176226707785</v>
      </c>
      <c r="AT1274" s="270">
        <v>0.75334289318684544</v>
      </c>
      <c r="AU1274" s="270">
        <v>3.2479159649438936</v>
      </c>
      <c r="AV1274" s="270">
        <v>0.12483724960018737</v>
      </c>
      <c r="AW1274" s="270">
        <v>0.30026072501242468</v>
      </c>
      <c r="AX1274" s="270">
        <v>3.9680950063403317E-2</v>
      </c>
      <c r="AY1274" s="270">
        <v>0.24527685344099687</v>
      </c>
      <c r="AZ1274" s="270">
        <v>3.6169450976681256E-2</v>
      </c>
      <c r="BA1274" s="270">
        <v>15.099138791451272</v>
      </c>
      <c r="BB1274" s="270">
        <v>31.177274203433058</v>
      </c>
      <c r="BC1274" s="270">
        <v>33.228710865195566</v>
      </c>
      <c r="BD1274" s="270">
        <v>52.525999488849408</v>
      </c>
      <c r="BE1274" s="270">
        <v>35.908051688001763</v>
      </c>
      <c r="BF1274" s="270">
        <v>159.79056855558875</v>
      </c>
      <c r="BG1274" s="26"/>
    </row>
    <row r="1275" spans="1:59" s="96" customFormat="1" ht="12.75" x14ac:dyDescent="0.2">
      <c r="A1275" s="13">
        <v>2.35</v>
      </c>
      <c r="B1275" s="279">
        <v>980</v>
      </c>
      <c r="C1275" s="408">
        <v>17.988390205897399</v>
      </c>
      <c r="D1275" s="408">
        <v>30.429849585285599</v>
      </c>
      <c r="E1275" s="408"/>
      <c r="F1275" s="408"/>
      <c r="G1275" s="408"/>
      <c r="H1275" s="408"/>
      <c r="I1275" s="408">
        <v>46.623312199836498</v>
      </c>
      <c r="J1275" s="408">
        <v>3.9044377917133701</v>
      </c>
      <c r="K1275" s="408"/>
      <c r="L1275" s="408"/>
      <c r="M1275" s="408"/>
      <c r="N1275" s="408"/>
      <c r="O1275" s="411">
        <v>1.05401021726704</v>
      </c>
      <c r="P1275" s="417">
        <v>8.3250276086531105</v>
      </c>
      <c r="Q1275" s="237">
        <v>70.204428709135854</v>
      </c>
      <c r="R1275" s="237">
        <v>0</v>
      </c>
      <c r="S1275" s="237">
        <v>16.32914730022431</v>
      </c>
      <c r="T1275" s="237">
        <v>1.8878206031682376</v>
      </c>
      <c r="U1275" s="237">
        <v>0.33951313695914187</v>
      </c>
      <c r="V1275" s="237">
        <v>2.5584327637182955</v>
      </c>
      <c r="W1275" s="237">
        <v>4.7722331621366463</v>
      </c>
      <c r="X1275" s="412">
        <v>3.9084243246574903</v>
      </c>
      <c r="Y1275" s="270">
        <v>0.70785849158124925</v>
      </c>
      <c r="Z1275" s="270">
        <v>70.909082536888903</v>
      </c>
      <c r="AA1275" s="270">
        <v>28778.662050731273</v>
      </c>
      <c r="AB1275" s="270">
        <v>308.89048021361413</v>
      </c>
      <c r="AC1275" s="270">
        <v>2.7494325446987058</v>
      </c>
      <c r="AD1275" s="270">
        <v>0.82791627513790089</v>
      </c>
      <c r="AE1275" s="270">
        <v>1.7470530246232967</v>
      </c>
      <c r="AF1275" s="270">
        <v>7.9545542725310364E-2</v>
      </c>
      <c r="AG1275" s="270">
        <v>19.253780443227921</v>
      </c>
      <c r="AH1275" s="270">
        <v>43.791646808264417</v>
      </c>
      <c r="AI1275" s="270">
        <v>5.469952385920557</v>
      </c>
      <c r="AJ1275" s="270">
        <v>12.397088886232515</v>
      </c>
      <c r="AK1275" s="270">
        <v>663.78581303091858</v>
      </c>
      <c r="AL1275" s="270">
        <v>25.779636900658364</v>
      </c>
      <c r="AM1275" s="270">
        <v>2.7525428288608271</v>
      </c>
      <c r="AN1275" s="270">
        <v>119.0044521895181</v>
      </c>
      <c r="AO1275" s="270">
        <v>3.545558176314485</v>
      </c>
      <c r="AP1275" s="270">
        <v>1312.0703407025399</v>
      </c>
      <c r="AQ1275" s="270">
        <v>0.97139467620819597</v>
      </c>
      <c r="AR1275" s="270">
        <v>1.4191155393329737</v>
      </c>
      <c r="AS1275" s="270">
        <v>0.15972279403901882</v>
      </c>
      <c r="AT1275" s="270">
        <v>0.75238788498781117</v>
      </c>
      <c r="AU1275" s="270">
        <v>3.2432959361357563</v>
      </c>
      <c r="AV1275" s="270">
        <v>0.12465297197047259</v>
      </c>
      <c r="AW1275" s="270">
        <v>0.29978294547714651</v>
      </c>
      <c r="AX1275" s="270">
        <v>3.9615403837921309E-2</v>
      </c>
      <c r="AY1275" s="270">
        <v>0.24486466336929041</v>
      </c>
      <c r="AZ1275" s="270">
        <v>3.6108275339195216E-2</v>
      </c>
      <c r="BA1275" s="270">
        <v>15.074267651335882</v>
      </c>
      <c r="BB1275" s="270">
        <v>31.163773296461187</v>
      </c>
      <c r="BC1275" s="270">
        <v>33.059370334763436</v>
      </c>
      <c r="BD1275" s="270">
        <v>52.621287218224388</v>
      </c>
      <c r="BE1275" s="270">
        <v>35.806921199085977</v>
      </c>
      <c r="BF1275" s="270">
        <v>159.7354761682044</v>
      </c>
      <c r="BG1275" s="26"/>
    </row>
    <row r="1276" spans="1:59" s="96" customFormat="1" ht="12.75" x14ac:dyDescent="0.2">
      <c r="A1276" s="13">
        <v>2.3999999999999901</v>
      </c>
      <c r="B1276" s="279">
        <v>980</v>
      </c>
      <c r="C1276" s="408">
        <v>17.401131309004501</v>
      </c>
      <c r="D1276" s="408">
        <v>30.736520989304399</v>
      </c>
      <c r="E1276" s="408"/>
      <c r="F1276" s="408"/>
      <c r="G1276" s="408"/>
      <c r="H1276" s="408"/>
      <c r="I1276" s="408">
        <v>46.727137691353697</v>
      </c>
      <c r="J1276" s="408">
        <v>4.0811998040208302</v>
      </c>
      <c r="K1276" s="408"/>
      <c r="L1276" s="408"/>
      <c r="M1276" s="408"/>
      <c r="N1276" s="408"/>
      <c r="O1276" s="411">
        <v>1.0540102063165599</v>
      </c>
      <c r="P1276" s="417">
        <v>8.6059841299487605</v>
      </c>
      <c r="Q1276" s="237">
        <v>70.268529631962522</v>
      </c>
      <c r="R1276" s="237">
        <v>0</v>
      </c>
      <c r="S1276" s="237">
        <v>16.271394067166359</v>
      </c>
      <c r="T1276" s="237">
        <v>1.8807498340321218</v>
      </c>
      <c r="U1276" s="237">
        <v>0.33523341143761054</v>
      </c>
      <c r="V1276" s="237">
        <v>2.559408669990483</v>
      </c>
      <c r="W1276" s="237">
        <v>4.6319371338834312</v>
      </c>
      <c r="X1276" s="412">
        <v>4.0527472515274576</v>
      </c>
      <c r="Y1276" s="270">
        <v>0.73158496007092566</v>
      </c>
      <c r="Z1276" s="270">
        <v>73.24267170582192</v>
      </c>
      <c r="AA1276" s="270">
        <v>29737.449955929987</v>
      </c>
      <c r="AB1276" s="270">
        <v>319.15908221428487</v>
      </c>
      <c r="AC1276" s="270">
        <v>2.821496390976737</v>
      </c>
      <c r="AD1276" s="270">
        <v>0.85205861786998671</v>
      </c>
      <c r="AE1276" s="270">
        <v>1.7525092930275097</v>
      </c>
      <c r="AF1276" s="270">
        <v>7.9767571740327836E-2</v>
      </c>
      <c r="AG1276" s="270">
        <v>19.820064858866818</v>
      </c>
      <c r="AH1276" s="270">
        <v>44.861392851822941</v>
      </c>
      <c r="AI1276" s="270">
        <v>5.5747470048927932</v>
      </c>
      <c r="AJ1276" s="270">
        <v>12.762372077840558</v>
      </c>
      <c r="AK1276" s="270">
        <v>683.56735284681861</v>
      </c>
      <c r="AL1276" s="270">
        <v>26.215041071161814</v>
      </c>
      <c r="AM1276" s="270">
        <v>2.7632616324425952</v>
      </c>
      <c r="AN1276" s="270">
        <v>120.14171978226054</v>
      </c>
      <c r="AO1276" s="270">
        <v>3.578569283821357</v>
      </c>
      <c r="AP1276" s="270">
        <v>1312.5332108989298</v>
      </c>
      <c r="AQ1276" s="270">
        <v>0.97453521461012893</v>
      </c>
      <c r="AR1276" s="270">
        <v>1.4188684283264412</v>
      </c>
      <c r="AS1276" s="270">
        <v>0.15957142704740712</v>
      </c>
      <c r="AT1276" s="270">
        <v>0.75136041022074895</v>
      </c>
      <c r="AU1276" s="270">
        <v>3.2383404204274044</v>
      </c>
      <c r="AV1276" s="270">
        <v>0.12445549429478155</v>
      </c>
      <c r="AW1276" s="270">
        <v>0.29927184573607896</v>
      </c>
      <c r="AX1276" s="270">
        <v>3.9545344452088259E-2</v>
      </c>
      <c r="AY1276" s="270">
        <v>0.24442425083526184</v>
      </c>
      <c r="AZ1276" s="270">
        <v>3.604291869827856E-2</v>
      </c>
      <c r="BA1276" s="270">
        <v>15.047680233810254</v>
      </c>
      <c r="BB1276" s="270">
        <v>31.14897017094038</v>
      </c>
      <c r="BC1276" s="270">
        <v>32.88354031615286</v>
      </c>
      <c r="BD1276" s="270">
        <v>52.720753066310039</v>
      </c>
      <c r="BE1276" s="270">
        <v>35.700754283684581</v>
      </c>
      <c r="BF1276" s="270">
        <v>159.67299407840798</v>
      </c>
      <c r="BG1276" s="26"/>
    </row>
    <row r="1277" spans="1:59" s="96" customFormat="1" ht="12.75" x14ac:dyDescent="0.2">
      <c r="A1277" s="13">
        <v>2.4500000000000002</v>
      </c>
      <c r="B1277" s="279">
        <v>980</v>
      </c>
      <c r="C1277" s="408">
        <v>16.717820927564201</v>
      </c>
      <c r="D1277" s="408">
        <v>31.092228643811499</v>
      </c>
      <c r="E1277" s="408"/>
      <c r="F1277" s="408"/>
      <c r="G1277" s="408"/>
      <c r="H1277" s="408"/>
      <c r="I1277" s="408">
        <v>46.854242429246298</v>
      </c>
      <c r="J1277" s="408">
        <v>4.2816977874370101</v>
      </c>
      <c r="K1277" s="408"/>
      <c r="L1277" s="408"/>
      <c r="M1277" s="408"/>
      <c r="N1277" s="408"/>
      <c r="O1277" s="411">
        <v>1.05401021194095</v>
      </c>
      <c r="P1277" s="417">
        <v>8.9577374831224397</v>
      </c>
      <c r="Q1277" s="237">
        <v>70.386090953163318</v>
      </c>
      <c r="R1277" s="237">
        <v>0</v>
      </c>
      <c r="S1277" s="237">
        <v>16.229645569116013</v>
      </c>
      <c r="T1277" s="237">
        <v>1.8082958628886696</v>
      </c>
      <c r="U1277" s="237">
        <v>0.31852051978462453</v>
      </c>
      <c r="V1277" s="237">
        <v>2.5444497631073228</v>
      </c>
      <c r="W1277" s="237">
        <v>4.478303025324232</v>
      </c>
      <c r="X1277" s="412">
        <v>4.2346943066158254</v>
      </c>
      <c r="Y1277" s="270">
        <v>0.76127552018009537</v>
      </c>
      <c r="Z1277" s="270">
        <v>76.159000880282179</v>
      </c>
      <c r="AA1277" s="270">
        <v>30936.706257071975</v>
      </c>
      <c r="AB1277" s="270">
        <v>332.00122782661521</v>
      </c>
      <c r="AC1277" s="270">
        <v>2.9102613502271937</v>
      </c>
      <c r="AD1277" s="270">
        <v>0.88197883647246</v>
      </c>
      <c r="AE1277" s="270">
        <v>1.7588986947553775</v>
      </c>
      <c r="AF1277" s="270">
        <v>8.0027293965630089E-2</v>
      </c>
      <c r="AG1277" s="270">
        <v>20.522227237981721</v>
      </c>
      <c r="AH1277" s="270">
        <v>46.172909368935784</v>
      </c>
      <c r="AI1277" s="270">
        <v>5.7016814292039948</v>
      </c>
      <c r="AJ1277" s="270">
        <v>13.215334511722379</v>
      </c>
      <c r="AK1277" s="270">
        <v>708.11852239397217</v>
      </c>
      <c r="AL1277" s="270">
        <v>26.739437955100289</v>
      </c>
      <c r="AM1277" s="270">
        <v>2.7755758392570637</v>
      </c>
      <c r="AN1277" s="270">
        <v>121.48494873203546</v>
      </c>
      <c r="AO1277" s="270">
        <v>3.6175854027569092</v>
      </c>
      <c r="AP1277" s="270">
        <v>1313.0282619905722</v>
      </c>
      <c r="AQ1277" s="270">
        <v>0.97812346725779931</v>
      </c>
      <c r="AR1277" s="270">
        <v>1.4184151348657466</v>
      </c>
      <c r="AS1277" s="270">
        <v>0.15937620648778289</v>
      </c>
      <c r="AT1277" s="270">
        <v>0.7500744766705536</v>
      </c>
      <c r="AU1277" s="270">
        <v>3.2321842096704203</v>
      </c>
      <c r="AV1277" s="270">
        <v>0.12421071634383139</v>
      </c>
      <c r="AW1277" s="270">
        <v>0.29864103163542782</v>
      </c>
      <c r="AX1277" s="270">
        <v>3.9459047182584875E-2</v>
      </c>
      <c r="AY1277" s="270">
        <v>0.24388222962301212</v>
      </c>
      <c r="AZ1277" s="270">
        <v>3.596250564515311E-2</v>
      </c>
      <c r="BA1277" s="270">
        <v>15.014918756060597</v>
      </c>
      <c r="BB1277" s="270">
        <v>31.129587746528664</v>
      </c>
      <c r="BC1277" s="270">
        <v>32.681181826602867</v>
      </c>
      <c r="BD1277" s="270">
        <v>52.834062300743668</v>
      </c>
      <c r="BE1277" s="270">
        <v>35.575728950321867</v>
      </c>
      <c r="BF1277" s="270">
        <v>159.58459049037214</v>
      </c>
      <c r="BG1277" s="26"/>
    </row>
    <row r="1278" spans="1:59" s="96" customFormat="1" ht="12.75" x14ac:dyDescent="0.2">
      <c r="A1278" s="13">
        <v>2.5</v>
      </c>
      <c r="B1278" s="279">
        <v>980</v>
      </c>
      <c r="C1278" s="408">
        <v>16.034510552315499</v>
      </c>
      <c r="D1278" s="408">
        <v>31.447935319523399</v>
      </c>
      <c r="E1278" s="408"/>
      <c r="F1278" s="408"/>
      <c r="G1278" s="408"/>
      <c r="H1278" s="408"/>
      <c r="I1278" s="408">
        <v>46.981348249829502</v>
      </c>
      <c r="J1278" s="408">
        <v>4.4821956821325699</v>
      </c>
      <c r="K1278" s="408"/>
      <c r="L1278" s="408"/>
      <c r="M1278" s="408"/>
      <c r="N1278" s="408"/>
      <c r="O1278" s="411">
        <v>1.05401019619909</v>
      </c>
      <c r="P1278" s="417">
        <v>9.3394713117936092</v>
      </c>
      <c r="Q1278" s="237">
        <v>70.514703583619607</v>
      </c>
      <c r="R1278" s="237">
        <v>0</v>
      </c>
      <c r="S1278" s="237">
        <v>16.183972838677438</v>
      </c>
      <c r="T1278" s="237">
        <v>1.7290304249946691</v>
      </c>
      <c r="U1278" s="237">
        <v>0.30023644614436773</v>
      </c>
      <c r="V1278" s="237">
        <v>2.5280846805239081</v>
      </c>
      <c r="W1278" s="237">
        <v>4.3102260473471059</v>
      </c>
      <c r="X1278" s="412">
        <v>4.4337459786928815</v>
      </c>
      <c r="Y1278" s="270">
        <v>0.79347793762424934</v>
      </c>
      <c r="Z1278" s="270">
        <v>79.317201764782425</v>
      </c>
      <c r="AA1278" s="270">
        <v>32236.754892096676</v>
      </c>
      <c r="AB1278" s="270">
        <v>345.92017123932453</v>
      </c>
      <c r="AC1278" s="270">
        <v>3.0047928746512884</v>
      </c>
      <c r="AD1278" s="270">
        <v>0.91407683816329532</v>
      </c>
      <c r="AE1278" s="270">
        <v>1.7653348885435647</v>
      </c>
      <c r="AF1278" s="270">
        <v>8.0288714456445809E-2</v>
      </c>
      <c r="AG1278" s="270">
        <v>21.275967650516652</v>
      </c>
      <c r="AH1278" s="270">
        <v>47.563419171420747</v>
      </c>
      <c r="AI1278" s="270">
        <v>5.8345310039374576</v>
      </c>
      <c r="AJ1278" s="270">
        <v>13.701633211882298</v>
      </c>
      <c r="AK1278" s="270">
        <v>734.49896415980379</v>
      </c>
      <c r="AL1278" s="270">
        <v>27.28524267382976</v>
      </c>
      <c r="AM1278" s="270">
        <v>2.7880002519074423</v>
      </c>
      <c r="AN1278" s="270">
        <v>122.85855201010629</v>
      </c>
      <c r="AO1278" s="270">
        <v>3.6574616542246869</v>
      </c>
      <c r="AP1278" s="270">
        <v>1313.5236981498467</v>
      </c>
      <c r="AQ1278" s="270">
        <v>0.98173822828302215</v>
      </c>
      <c r="AR1278" s="270">
        <v>1.4179621042480497</v>
      </c>
      <c r="AS1278" s="270">
        <v>0.15918145983113449</v>
      </c>
      <c r="AT1278" s="270">
        <v>0.74879292176720758</v>
      </c>
      <c r="AU1278" s="270">
        <v>3.2260512929820702</v>
      </c>
      <c r="AV1278" s="270">
        <v>0.12396689673247638</v>
      </c>
      <c r="AW1278" s="270">
        <v>0.29801286484226791</v>
      </c>
      <c r="AX1278" s="270">
        <v>3.9373124882558591E-2</v>
      </c>
      <c r="AY1278" s="270">
        <v>0.24334260170670971</v>
      </c>
      <c r="AZ1278" s="270">
        <v>3.588244981871036E-2</v>
      </c>
      <c r="BA1278" s="270">
        <v>14.982299297272345</v>
      </c>
      <c r="BB1278" s="270">
        <v>31.110229284838539</v>
      </c>
      <c r="BC1278" s="270">
        <v>32.481299214922373</v>
      </c>
      <c r="BD1278" s="270">
        <v>52.947859574647126</v>
      </c>
      <c r="BE1278" s="270">
        <v>35.451576185482992</v>
      </c>
      <c r="BF1278" s="270">
        <v>159.49628261813257</v>
      </c>
      <c r="BG1278" s="26"/>
    </row>
    <row r="1279" spans="1:59" s="96" customFormat="1" ht="12.75" x14ac:dyDescent="0.2">
      <c r="A1279" s="13">
        <v>0.5</v>
      </c>
      <c r="B1279" s="279">
        <v>990</v>
      </c>
      <c r="C1279" s="408">
        <v>48.994077846262797</v>
      </c>
      <c r="D1279" s="408">
        <v>25.545679719937102</v>
      </c>
      <c r="E1279" s="408">
        <v>6.6012472490915703</v>
      </c>
      <c r="F1279" s="408">
        <v>16.614154013168601</v>
      </c>
      <c r="G1279" s="408"/>
      <c r="H1279" s="408"/>
      <c r="I1279" s="408"/>
      <c r="J1279" s="408"/>
      <c r="K1279" s="408"/>
      <c r="L1279" s="408">
        <v>2.2448411715400298</v>
      </c>
      <c r="M1279" s="408"/>
      <c r="N1279" s="408"/>
      <c r="O1279" s="411"/>
      <c r="P1279" s="417">
        <v>3.0565706464897699</v>
      </c>
      <c r="Q1279" s="237">
        <v>56.109207769249181</v>
      </c>
      <c r="R1279" s="237">
        <v>0</v>
      </c>
      <c r="S1279" s="237">
        <v>15.046769834160029</v>
      </c>
      <c r="T1279" s="237">
        <v>15.035188591476153</v>
      </c>
      <c r="U1279" s="237">
        <v>4.193860717633072</v>
      </c>
      <c r="V1279" s="237">
        <v>4.7374192774234274</v>
      </c>
      <c r="W1279" s="237">
        <v>3.5379519624727651</v>
      </c>
      <c r="X1279" s="412">
        <v>1.3396018475853602</v>
      </c>
      <c r="Y1279" s="270">
        <v>0.25161036697753497</v>
      </c>
      <c r="Z1279" s="270">
        <v>25.617945859418629</v>
      </c>
      <c r="AA1279" s="270">
        <v>9745.1423311124418</v>
      </c>
      <c r="AB1279" s="270">
        <v>84.666608747905784</v>
      </c>
      <c r="AC1279" s="270">
        <v>1.0996627679141264</v>
      </c>
      <c r="AD1279" s="270">
        <v>0.32237653325711035</v>
      </c>
      <c r="AE1279" s="270">
        <v>5.4383895490700072</v>
      </c>
      <c r="AF1279" s="270">
        <v>0.28356340209943004</v>
      </c>
      <c r="AG1279" s="270">
        <v>6.9667796108296951</v>
      </c>
      <c r="AH1279" s="270">
        <v>18.338813273398184</v>
      </c>
      <c r="AI1279" s="270">
        <v>2.7253009643554642</v>
      </c>
      <c r="AJ1279" s="270">
        <v>3.9887199146267625</v>
      </c>
      <c r="AK1279" s="270">
        <v>82.186222732376081</v>
      </c>
      <c r="AL1279" s="270">
        <v>14.460780202825498</v>
      </c>
      <c r="AM1279" s="270">
        <v>4.276781378414503</v>
      </c>
      <c r="AN1279" s="270">
        <v>105.35086350178406</v>
      </c>
      <c r="AO1279" s="270">
        <v>2.9456268584078313</v>
      </c>
      <c r="AP1279" s="270">
        <v>6713.837748710007</v>
      </c>
      <c r="AQ1279" s="270">
        <v>0.99013764514349023</v>
      </c>
      <c r="AR1279" s="270">
        <v>5.7667029203384415</v>
      </c>
      <c r="AS1279" s="270">
        <v>0.97717570619613359</v>
      </c>
      <c r="AT1279" s="270">
        <v>6.4782462376909367</v>
      </c>
      <c r="AU1279" s="270">
        <v>33.516855523246839</v>
      </c>
      <c r="AV1279" s="270">
        <v>1.3872829798497683</v>
      </c>
      <c r="AW1279" s="270">
        <v>4.0318384703095695</v>
      </c>
      <c r="AX1279" s="270">
        <v>0.60526758465881048</v>
      </c>
      <c r="AY1279" s="270">
        <v>4.0356848686314963</v>
      </c>
      <c r="AZ1279" s="270">
        <v>0.6200236169493526</v>
      </c>
      <c r="BA1279" s="270">
        <v>127.51466234485125</v>
      </c>
      <c r="BB1279" s="270">
        <v>23.860463177171653</v>
      </c>
      <c r="BC1279" s="270">
        <v>28.729674940653897</v>
      </c>
      <c r="BD1279" s="270">
        <v>53.261269897981201</v>
      </c>
      <c r="BE1279" s="270">
        <v>54.350436415943733</v>
      </c>
      <c r="BF1279" s="270">
        <v>345.09263553292089</v>
      </c>
      <c r="BG1279" s="26"/>
    </row>
    <row r="1280" spans="1:59" s="96" customFormat="1" ht="12.75" x14ac:dyDescent="0.2">
      <c r="A1280" s="13">
        <v>0.55000000000000004</v>
      </c>
      <c r="B1280" s="279">
        <v>990</v>
      </c>
      <c r="C1280" s="408">
        <v>48.179297586255103</v>
      </c>
      <c r="D1280" s="408">
        <v>25.813859274331602</v>
      </c>
      <c r="E1280" s="408">
        <v>7.0656978643528596</v>
      </c>
      <c r="F1280" s="408">
        <v>16.706016321676799</v>
      </c>
      <c r="G1280" s="408"/>
      <c r="H1280" s="408"/>
      <c r="I1280" s="408"/>
      <c r="J1280" s="408"/>
      <c r="K1280" s="408"/>
      <c r="L1280" s="408">
        <v>2.2351289533836098</v>
      </c>
      <c r="M1280" s="408"/>
      <c r="N1280" s="408"/>
      <c r="O1280" s="411"/>
      <c r="P1280" s="417">
        <v>3.1082615620627601</v>
      </c>
      <c r="Q1280" s="237">
        <v>56.175931709163422</v>
      </c>
      <c r="R1280" s="237">
        <v>0</v>
      </c>
      <c r="S1280" s="237">
        <v>15.170590209055005</v>
      </c>
      <c r="T1280" s="237">
        <v>14.909414615004133</v>
      </c>
      <c r="U1280" s="237">
        <v>4.0915007941524095</v>
      </c>
      <c r="V1280" s="237">
        <v>4.7400565227881604</v>
      </c>
      <c r="W1280" s="237">
        <v>3.550455600368569</v>
      </c>
      <c r="X1280" s="412">
        <v>1.3620505494683177</v>
      </c>
      <c r="Y1280" s="270">
        <v>0.25555123636970867</v>
      </c>
      <c r="Z1280" s="270">
        <v>26.020081616051755</v>
      </c>
      <c r="AA1280" s="270">
        <v>9886.8274178005177</v>
      </c>
      <c r="AB1280" s="270">
        <v>85.566625499972034</v>
      </c>
      <c r="AC1280" s="270">
        <v>1.1144148891576391</v>
      </c>
      <c r="AD1280" s="270">
        <v>0.32713084626554595</v>
      </c>
      <c r="AE1280" s="270">
        <v>5.5133899291397146</v>
      </c>
      <c r="AF1280" s="270">
        <v>0.28741392918904574</v>
      </c>
      <c r="AG1280" s="270">
        <v>7.0650163054762922</v>
      </c>
      <c r="AH1280" s="270">
        <v>18.592922852027442</v>
      </c>
      <c r="AI1280" s="270">
        <v>2.7616834569105375</v>
      </c>
      <c r="AJ1280" s="270">
        <v>4.0348379618114105</v>
      </c>
      <c r="AK1280" s="270">
        <v>82.275103726494905</v>
      </c>
      <c r="AL1280" s="270">
        <v>14.655986326467362</v>
      </c>
      <c r="AM1280" s="270">
        <v>4.3290346370993174</v>
      </c>
      <c r="AN1280" s="270">
        <v>106.76965691613044</v>
      </c>
      <c r="AO1280" s="270">
        <v>2.9771648252148379</v>
      </c>
      <c r="AP1280" s="270">
        <v>6754.9104429750741</v>
      </c>
      <c r="AQ1280" s="270">
        <v>0.99224048712107582</v>
      </c>
      <c r="AR1280" s="270">
        <v>5.8290174587877122</v>
      </c>
      <c r="AS1280" s="270">
        <v>0.9870764451614904</v>
      </c>
      <c r="AT1280" s="270">
        <v>6.5401599563569368</v>
      </c>
      <c r="AU1280" s="270">
        <v>33.827092398371654</v>
      </c>
      <c r="AV1280" s="270">
        <v>1.3999520780007337</v>
      </c>
      <c r="AW1280" s="270">
        <v>4.067532004549105</v>
      </c>
      <c r="AX1280" s="270">
        <v>0.61052895147640351</v>
      </c>
      <c r="AY1280" s="270">
        <v>4.0704005330623403</v>
      </c>
      <c r="AZ1280" s="270">
        <v>0.62533651360672704</v>
      </c>
      <c r="BA1280" s="270">
        <v>124.5094017559279</v>
      </c>
      <c r="BB1280" s="270">
        <v>23.037333838982633</v>
      </c>
      <c r="BC1280" s="270">
        <v>28.316155336445028</v>
      </c>
      <c r="BD1280" s="270">
        <v>53.521487215645983</v>
      </c>
      <c r="BE1280" s="270">
        <v>53.275980272987191</v>
      </c>
      <c r="BF1280" s="270">
        <v>346.06201633960308</v>
      </c>
      <c r="BG1280" s="26"/>
    </row>
    <row r="1281" spans="1:59" s="96" customFormat="1" ht="12.75" x14ac:dyDescent="0.2">
      <c r="A1281" s="13">
        <v>0.6</v>
      </c>
      <c r="B1281" s="279">
        <v>990</v>
      </c>
      <c r="C1281" s="408">
        <v>47.488028979147998</v>
      </c>
      <c r="D1281" s="408">
        <v>26.0695859021912</v>
      </c>
      <c r="E1281" s="408">
        <v>7.46826919761806</v>
      </c>
      <c r="F1281" s="408">
        <v>16.747659414185701</v>
      </c>
      <c r="G1281" s="408"/>
      <c r="H1281" s="408"/>
      <c r="I1281" s="408"/>
      <c r="J1281" s="408"/>
      <c r="K1281" s="408"/>
      <c r="L1281" s="408">
        <v>2.2264565068570401</v>
      </c>
      <c r="M1281" s="408"/>
      <c r="N1281" s="408"/>
      <c r="O1281" s="411"/>
      <c r="P1281" s="417">
        <v>3.1535073683142598</v>
      </c>
      <c r="Q1281" s="237">
        <v>56.239193558876146</v>
      </c>
      <c r="R1281" s="237">
        <v>0</v>
      </c>
      <c r="S1281" s="237">
        <v>15.287616397332698</v>
      </c>
      <c r="T1281" s="237">
        <v>14.830730205648116</v>
      </c>
      <c r="U1281" s="237">
        <v>3.9621538545497312</v>
      </c>
      <c r="V1281" s="237">
        <v>4.7282662949741159</v>
      </c>
      <c r="W1281" s="237">
        <v>3.5703930245382915</v>
      </c>
      <c r="X1281" s="412">
        <v>1.3816466640809089</v>
      </c>
      <c r="Y1281" s="270">
        <v>0.25900693407798869</v>
      </c>
      <c r="Z1281" s="270">
        <v>26.372251854555874</v>
      </c>
      <c r="AA1281" s="270">
        <v>10011.963063782923</v>
      </c>
      <c r="AB1281" s="270">
        <v>86.393548959771252</v>
      </c>
      <c r="AC1281" s="270">
        <v>1.1272328775752787</v>
      </c>
      <c r="AD1281" s="270">
        <v>0.33128678438343323</v>
      </c>
      <c r="AE1281" s="270">
        <v>5.5795874421733549</v>
      </c>
      <c r="AF1281" s="270">
        <v>0.2907700774706608</v>
      </c>
      <c r="AG1281" s="270">
        <v>7.1521690796296378</v>
      </c>
      <c r="AH1281" s="270">
        <v>18.817756590780842</v>
      </c>
      <c r="AI1281" s="270">
        <v>2.7937309006676272</v>
      </c>
      <c r="AJ1281" s="270">
        <v>4.0765987935978583</v>
      </c>
      <c r="AK1281" s="270">
        <v>82.474176464753469</v>
      </c>
      <c r="AL1281" s="270">
        <v>14.827716567746894</v>
      </c>
      <c r="AM1281" s="270">
        <v>4.3744707979659916</v>
      </c>
      <c r="AN1281" s="270">
        <v>108.00375602381041</v>
      </c>
      <c r="AO1281" s="270">
        <v>3.0042395116708778</v>
      </c>
      <c r="AP1281" s="270">
        <v>6789.467042174706</v>
      </c>
      <c r="AQ1281" s="270">
        <v>0.99467530456821984</v>
      </c>
      <c r="AR1281" s="270">
        <v>5.8824668980093335</v>
      </c>
      <c r="AS1281" s="270">
        <v>0.99550628626447935</v>
      </c>
      <c r="AT1281" s="270">
        <v>6.5925130009807562</v>
      </c>
      <c r="AU1281" s="270">
        <v>34.088413558336697</v>
      </c>
      <c r="AV1281" s="270">
        <v>1.4106051878747843</v>
      </c>
      <c r="AW1281" s="270">
        <v>4.0974287223340209</v>
      </c>
      <c r="AX1281" s="270">
        <v>0.61492544075875022</v>
      </c>
      <c r="AY1281" s="270">
        <v>4.0993742779282396</v>
      </c>
      <c r="AZ1281" s="270">
        <v>0.62976917339552552</v>
      </c>
      <c r="BA1281" s="270">
        <v>121.99631141199522</v>
      </c>
      <c r="BB1281" s="270">
        <v>22.364269231232488</v>
      </c>
      <c r="BC1281" s="270">
        <v>27.959250225702291</v>
      </c>
      <c r="BD1281" s="270">
        <v>53.748141952818003</v>
      </c>
      <c r="BE1281" s="270">
        <v>52.354282511999109</v>
      </c>
      <c r="BF1281" s="270">
        <v>346.78601470210458</v>
      </c>
      <c r="BG1281" s="26"/>
    </row>
    <row r="1282" spans="1:59" s="96" customFormat="1" ht="12.75" x14ac:dyDescent="0.2">
      <c r="A1282" s="13">
        <v>0.65</v>
      </c>
      <c r="B1282" s="279">
        <v>990</v>
      </c>
      <c r="C1282" s="408">
        <v>46.733647849703303</v>
      </c>
      <c r="D1282" s="408">
        <v>26.337651360047801</v>
      </c>
      <c r="E1282" s="408">
        <v>7.8789758005737598</v>
      </c>
      <c r="F1282" s="408">
        <v>16.830174027600702</v>
      </c>
      <c r="G1282" s="408"/>
      <c r="H1282" s="408"/>
      <c r="I1282" s="408"/>
      <c r="J1282" s="408"/>
      <c r="K1282" s="408"/>
      <c r="L1282" s="408">
        <v>2.2195509620744298</v>
      </c>
      <c r="M1282" s="408"/>
      <c r="N1282" s="408"/>
      <c r="O1282" s="411"/>
      <c r="P1282" s="417">
        <v>3.2044119355765699</v>
      </c>
      <c r="Q1282" s="237">
        <v>56.308910580988282</v>
      </c>
      <c r="R1282" s="237">
        <v>0</v>
      </c>
      <c r="S1282" s="237">
        <v>15.398525428477718</v>
      </c>
      <c r="T1282" s="237">
        <v>14.745012065872512</v>
      </c>
      <c r="U1282" s="237">
        <v>3.8412594330130898</v>
      </c>
      <c r="V1282" s="237">
        <v>4.7163047273843528</v>
      </c>
      <c r="W1282" s="237">
        <v>3.5872938150998985</v>
      </c>
      <c r="X1282" s="412">
        <v>1.4026939491641555</v>
      </c>
      <c r="Y1282" s="270">
        <v>0.26287604060088587</v>
      </c>
      <c r="Z1282" s="270">
        <v>26.766993843346064</v>
      </c>
      <c r="AA1282" s="270">
        <v>10150.604508898585</v>
      </c>
      <c r="AB1282" s="270">
        <v>87.265191332197787</v>
      </c>
      <c r="AC1282" s="270">
        <v>1.141586202793835</v>
      </c>
      <c r="AD1282" s="270">
        <v>0.33593961846443299</v>
      </c>
      <c r="AE1282" s="270">
        <v>5.652081545467694</v>
      </c>
      <c r="AF1282" s="270">
        <v>0.29449684836541246</v>
      </c>
      <c r="AG1282" s="270">
        <v>7.2480064290214097</v>
      </c>
      <c r="AH1282" s="270">
        <v>19.065195282031802</v>
      </c>
      <c r="AI1282" s="270">
        <v>2.8290289402391444</v>
      </c>
      <c r="AJ1282" s="270">
        <v>4.1213364618946642</v>
      </c>
      <c r="AK1282" s="270">
        <v>82.565895401707991</v>
      </c>
      <c r="AL1282" s="270">
        <v>15.017197153136019</v>
      </c>
      <c r="AM1282" s="270">
        <v>4.4247174884017886</v>
      </c>
      <c r="AN1282" s="270">
        <v>109.37093079907405</v>
      </c>
      <c r="AO1282" s="270">
        <v>3.0343852731452414</v>
      </c>
      <c r="AP1282" s="270">
        <v>6826.446918279612</v>
      </c>
      <c r="AQ1282" s="270">
        <v>0.99676115465371373</v>
      </c>
      <c r="AR1282" s="270">
        <v>5.9417391536055923</v>
      </c>
      <c r="AS1282" s="270">
        <v>1.004872209949085</v>
      </c>
      <c r="AT1282" s="270">
        <v>6.6508055566828341</v>
      </c>
      <c r="AU1282" s="270">
        <v>34.379801671286117</v>
      </c>
      <c r="AV1282" s="270">
        <v>1.4224935690781213</v>
      </c>
      <c r="AW1282" s="270">
        <v>4.1308593473858686</v>
      </c>
      <c r="AX1282" s="270">
        <v>0.61985083574544786</v>
      </c>
      <c r="AY1282" s="270">
        <v>4.1318882801349091</v>
      </c>
      <c r="AZ1282" s="270">
        <v>0.63475014081371706</v>
      </c>
      <c r="BA1282" s="270">
        <v>119.56464542833591</v>
      </c>
      <c r="BB1282" s="270">
        <v>21.719527094887901</v>
      </c>
      <c r="BC1282" s="270">
        <v>27.597421787021972</v>
      </c>
      <c r="BD1282" s="270">
        <v>53.98206364270272</v>
      </c>
      <c r="BE1282" s="270">
        <v>51.450993247168824</v>
      </c>
      <c r="BF1282" s="270">
        <v>347.61477198611931</v>
      </c>
      <c r="BG1282" s="26"/>
    </row>
    <row r="1283" spans="1:59" s="96" customFormat="1" ht="12.75" x14ac:dyDescent="0.2">
      <c r="A1283" s="13">
        <v>0.7</v>
      </c>
      <c r="B1283" s="279">
        <v>990</v>
      </c>
      <c r="C1283" s="408">
        <v>46.071786235171899</v>
      </c>
      <c r="D1283" s="408">
        <v>26.597885984699602</v>
      </c>
      <c r="E1283" s="408">
        <v>8.2634399555164499</v>
      </c>
      <c r="F1283" s="408">
        <v>16.854388958068199</v>
      </c>
      <c r="G1283" s="408"/>
      <c r="H1283" s="408"/>
      <c r="I1283" s="408"/>
      <c r="J1283" s="408"/>
      <c r="K1283" s="408"/>
      <c r="L1283" s="408">
        <v>2.21249886654395</v>
      </c>
      <c r="M1283" s="408"/>
      <c r="N1283" s="408"/>
      <c r="O1283" s="411"/>
      <c r="P1283" s="417">
        <v>3.2504458760306898</v>
      </c>
      <c r="Q1283" s="237">
        <v>56.352279505770284</v>
      </c>
      <c r="R1283" s="237">
        <v>0</v>
      </c>
      <c r="S1283" s="237">
        <v>15.534434930843055</v>
      </c>
      <c r="T1283" s="237">
        <v>14.625509303304959</v>
      </c>
      <c r="U1283" s="237">
        <v>3.7437608983975106</v>
      </c>
      <c r="V1283" s="237">
        <v>4.7344593394828802</v>
      </c>
      <c r="W1283" s="237">
        <v>3.589043954806971</v>
      </c>
      <c r="X1283" s="412">
        <v>1.4205120673943372</v>
      </c>
      <c r="Y1283" s="270">
        <v>0.26638381850978754</v>
      </c>
      <c r="Z1283" s="270">
        <v>27.124269680234239</v>
      </c>
      <c r="AA1283" s="270">
        <v>10277.653449883774</v>
      </c>
      <c r="AB1283" s="270">
        <v>88.110368955874819</v>
      </c>
      <c r="AC1283" s="270">
        <v>1.1544596324273919</v>
      </c>
      <c r="AD1283" s="270">
        <v>0.34014129485170741</v>
      </c>
      <c r="AE1283" s="270">
        <v>5.7186660423445757</v>
      </c>
      <c r="AF1283" s="270">
        <v>0.29785426138250654</v>
      </c>
      <c r="AG1283" s="270">
        <v>7.3365261989656618</v>
      </c>
      <c r="AH1283" s="270">
        <v>19.293074131848105</v>
      </c>
      <c r="AI1283" s="270">
        <v>2.8613859768708934</v>
      </c>
      <c r="AJ1283" s="270">
        <v>4.1638589492611473</v>
      </c>
      <c r="AK1283" s="270">
        <v>82.811654242239015</v>
      </c>
      <c r="AL1283" s="270">
        <v>15.190559888113693</v>
      </c>
      <c r="AM1283" s="270">
        <v>4.4701331510483309</v>
      </c>
      <c r="AN1283" s="270">
        <v>110.60352743343678</v>
      </c>
      <c r="AO1283" s="270">
        <v>3.0610596794267599</v>
      </c>
      <c r="AP1283" s="270">
        <v>6858.6466571413957</v>
      </c>
      <c r="AQ1283" s="270">
        <v>0.99941500271628936</v>
      </c>
      <c r="AR1283" s="270">
        <v>5.9945578221731211</v>
      </c>
      <c r="AS1283" s="270">
        <v>1.013153427360147</v>
      </c>
      <c r="AT1283" s="270">
        <v>6.701961848874098</v>
      </c>
      <c r="AU1283" s="270">
        <v>34.634404031317302</v>
      </c>
      <c r="AV1283" s="270">
        <v>1.4328599993061872</v>
      </c>
      <c r="AW1283" s="270">
        <v>4.1598698117318786</v>
      </c>
      <c r="AX1283" s="270">
        <v>0.62411038157918375</v>
      </c>
      <c r="AY1283" s="270">
        <v>4.1599414757334481</v>
      </c>
      <c r="AZ1283" s="270">
        <v>0.63904164093690297</v>
      </c>
      <c r="BA1283" s="270">
        <v>117.3400959415264</v>
      </c>
      <c r="BB1283" s="270">
        <v>21.144566086158793</v>
      </c>
      <c r="BC1283" s="270">
        <v>27.266745661207956</v>
      </c>
      <c r="BD1283" s="270">
        <v>54.201496684594048</v>
      </c>
      <c r="BE1283" s="270">
        <v>50.615859899388624</v>
      </c>
      <c r="BF1283" s="270">
        <v>348.22998449528609</v>
      </c>
      <c r="BG1283" s="26"/>
    </row>
    <row r="1284" spans="1:59" s="96" customFormat="1" ht="12.75" x14ac:dyDescent="0.2">
      <c r="A1284" s="13">
        <v>0.749999999999997</v>
      </c>
      <c r="B1284" s="279">
        <v>990</v>
      </c>
      <c r="C1284" s="408">
        <v>45.395989304874703</v>
      </c>
      <c r="D1284" s="408">
        <v>26.887844406151402</v>
      </c>
      <c r="E1284" s="408">
        <v>8.6420158905672508</v>
      </c>
      <c r="F1284" s="408">
        <v>16.874872759011598</v>
      </c>
      <c r="G1284" s="408"/>
      <c r="H1284" s="408"/>
      <c r="I1284" s="408"/>
      <c r="J1284" s="408"/>
      <c r="K1284" s="408"/>
      <c r="L1284" s="408">
        <v>2.1992776393950901</v>
      </c>
      <c r="M1284" s="408"/>
      <c r="N1284" s="408"/>
      <c r="O1284" s="411"/>
      <c r="P1284" s="417">
        <v>3.2988342525697898</v>
      </c>
      <c r="Q1284" s="237">
        <v>56.429346259183099</v>
      </c>
      <c r="R1284" s="237">
        <v>0</v>
      </c>
      <c r="S1284" s="237">
        <v>15.64481618690399</v>
      </c>
      <c r="T1284" s="237">
        <v>14.529205067842096</v>
      </c>
      <c r="U1284" s="237">
        <v>3.628249325556443</v>
      </c>
      <c r="V1284" s="237">
        <v>4.7237976104217925</v>
      </c>
      <c r="W1284" s="237">
        <v>3.6043389383553301</v>
      </c>
      <c r="X1284" s="412">
        <v>1.4402466117372459</v>
      </c>
      <c r="Y1284" s="270">
        <v>0.27006972343809665</v>
      </c>
      <c r="Z1284" s="270">
        <v>27.499541306154619</v>
      </c>
      <c r="AA1284" s="270">
        <v>10411.08190259802</v>
      </c>
      <c r="AB1284" s="270">
        <v>88.997348343703464</v>
      </c>
      <c r="AC1284" s="270">
        <v>1.1679126827119322</v>
      </c>
      <c r="AD1284" s="270">
        <v>0.34455115216159971</v>
      </c>
      <c r="AE1284" s="270">
        <v>5.7902489203498169</v>
      </c>
      <c r="AF1284" s="270">
        <v>0.30146017228112082</v>
      </c>
      <c r="AG1284" s="270">
        <v>7.4293016977525452</v>
      </c>
      <c r="AH1284" s="270">
        <v>19.531474168650885</v>
      </c>
      <c r="AI1284" s="270">
        <v>2.8951225206512849</v>
      </c>
      <c r="AJ1284" s="270">
        <v>4.2084351740360839</v>
      </c>
      <c r="AK1284" s="270">
        <v>83.078790549941615</v>
      </c>
      <c r="AL1284" s="270">
        <v>15.371330896645222</v>
      </c>
      <c r="AM1284" s="270">
        <v>4.5170689553210011</v>
      </c>
      <c r="AN1284" s="270">
        <v>111.91446645679676</v>
      </c>
      <c r="AO1284" s="270">
        <v>3.0894654072585146</v>
      </c>
      <c r="AP1284" s="270">
        <v>6897.2106907180305</v>
      </c>
      <c r="AQ1284" s="270">
        <v>1.0022477779016281</v>
      </c>
      <c r="AR1284" s="270">
        <v>6.048554513544941</v>
      </c>
      <c r="AS1284" s="270">
        <v>1.0215712168009841</v>
      </c>
      <c r="AT1284" s="270">
        <v>6.753691514024907</v>
      </c>
      <c r="AU1284" s="270">
        <v>34.891221702655344</v>
      </c>
      <c r="AV1284" s="270">
        <v>1.4433048179188444</v>
      </c>
      <c r="AW1284" s="270">
        <v>4.1890489863327822</v>
      </c>
      <c r="AX1284" s="270">
        <v>0.62839441855410372</v>
      </c>
      <c r="AY1284" s="270">
        <v>4.1881829072542525</v>
      </c>
      <c r="AZ1284" s="270">
        <v>0.64337143478352443</v>
      </c>
      <c r="BA1284" s="270">
        <v>115.24826992278359</v>
      </c>
      <c r="BB1284" s="270">
        <v>20.60624993282282</v>
      </c>
      <c r="BC1284" s="270">
        <v>26.937748370883174</v>
      </c>
      <c r="BD1284" s="270">
        <v>54.421071264699187</v>
      </c>
      <c r="BE1284" s="270">
        <v>49.798115554335205</v>
      </c>
      <c r="BF1284" s="270">
        <v>348.98029102698251</v>
      </c>
      <c r="BG1284" s="26"/>
    </row>
    <row r="1285" spans="1:59" s="96" customFormat="1" ht="12.75" x14ac:dyDescent="0.2">
      <c r="A1285" s="13">
        <v>0.8</v>
      </c>
      <c r="B1285" s="279">
        <v>990</v>
      </c>
      <c r="C1285" s="408">
        <v>44.7847909414821</v>
      </c>
      <c r="D1285" s="408">
        <v>27.178982075576702</v>
      </c>
      <c r="E1285" s="408">
        <v>8.9749505526585693</v>
      </c>
      <c r="F1285" s="408">
        <v>16.867803022688499</v>
      </c>
      <c r="G1285" s="408"/>
      <c r="H1285" s="408"/>
      <c r="I1285" s="408"/>
      <c r="J1285" s="408"/>
      <c r="K1285" s="408"/>
      <c r="L1285" s="408">
        <v>2.19347340759409</v>
      </c>
      <c r="M1285" s="408"/>
      <c r="N1285" s="408"/>
      <c r="O1285" s="411"/>
      <c r="P1285" s="417">
        <v>3.3438551832140599</v>
      </c>
      <c r="Q1285" s="237">
        <v>56.476228773241786</v>
      </c>
      <c r="R1285" s="237">
        <v>0</v>
      </c>
      <c r="S1285" s="237">
        <v>15.768615600285862</v>
      </c>
      <c r="T1285" s="237">
        <v>14.431832523702189</v>
      </c>
      <c r="U1285" s="237">
        <v>3.5255625453173067</v>
      </c>
      <c r="V1285" s="237">
        <v>4.7365042248278808</v>
      </c>
      <c r="W1285" s="237">
        <v>3.6027953206099186</v>
      </c>
      <c r="X1285" s="412">
        <v>1.4584610120150621</v>
      </c>
      <c r="Y1285" s="270">
        <v>0.2735065254388509</v>
      </c>
      <c r="Z1285" s="270">
        <v>27.84903627384633</v>
      </c>
      <c r="AA1285" s="270">
        <v>10536.169968010507</v>
      </c>
      <c r="AB1285" s="270">
        <v>89.85263510404819</v>
      </c>
      <c r="AC1285" s="270">
        <v>1.1803550357532087</v>
      </c>
      <c r="AD1285" s="270">
        <v>0.34865136097788685</v>
      </c>
      <c r="AE1285" s="270">
        <v>5.8552406553700882</v>
      </c>
      <c r="AF1285" s="270">
        <v>0.30471266379398776</v>
      </c>
      <c r="AG1285" s="270">
        <v>7.5164562190953426</v>
      </c>
      <c r="AH1285" s="270">
        <v>19.75483283698744</v>
      </c>
      <c r="AI1285" s="270">
        <v>2.926583734194669</v>
      </c>
      <c r="AJ1285" s="270">
        <v>4.2509872197961114</v>
      </c>
      <c r="AK1285" s="270">
        <v>83.411238173220653</v>
      </c>
      <c r="AL1285" s="270">
        <v>15.539755653772509</v>
      </c>
      <c r="AM1285" s="270">
        <v>4.5602615802087048</v>
      </c>
      <c r="AN1285" s="270">
        <v>113.09521331932373</v>
      </c>
      <c r="AO1285" s="270">
        <v>3.1147336708721718</v>
      </c>
      <c r="AP1285" s="270">
        <v>6926.0656229262131</v>
      </c>
      <c r="AQ1285" s="270">
        <v>1.0053641031403051</v>
      </c>
      <c r="AR1285" s="270">
        <v>6.0975030836229553</v>
      </c>
      <c r="AS1285" s="270">
        <v>1.0291389577418728</v>
      </c>
      <c r="AT1285" s="270">
        <v>6.7998409163746647</v>
      </c>
      <c r="AU1285" s="270">
        <v>35.119330915257613</v>
      </c>
      <c r="AV1285" s="270">
        <v>1.4525656717622257</v>
      </c>
      <c r="AW1285" s="270">
        <v>4.2148103484165196</v>
      </c>
      <c r="AX1285" s="270">
        <v>0.63216836727117365</v>
      </c>
      <c r="AY1285" s="270">
        <v>4.2130487452336665</v>
      </c>
      <c r="AZ1285" s="270">
        <v>0.64718407094917452</v>
      </c>
      <c r="BA1285" s="270">
        <v>113.45541695235237</v>
      </c>
      <c r="BB1285" s="270">
        <v>20.151449014454528</v>
      </c>
      <c r="BC1285" s="270">
        <v>26.638527537860618</v>
      </c>
      <c r="BD1285" s="270">
        <v>54.613434734305109</v>
      </c>
      <c r="BE1285" s="270">
        <v>49.075186461689007</v>
      </c>
      <c r="BF1285" s="270">
        <v>349.41465004047427</v>
      </c>
      <c r="BG1285" s="26"/>
    </row>
    <row r="1286" spans="1:59" s="96" customFormat="1" ht="12.75" x14ac:dyDescent="0.2">
      <c r="A1286" s="13">
        <v>0.85000000000000486</v>
      </c>
      <c r="B1286" s="279">
        <v>990</v>
      </c>
      <c r="C1286" s="408">
        <v>44.068159326052303</v>
      </c>
      <c r="D1286" s="408">
        <v>27.484950841825299</v>
      </c>
      <c r="E1286" s="408">
        <v>9.3797973653617106</v>
      </c>
      <c r="F1286" s="408">
        <v>16.8825722761256</v>
      </c>
      <c r="G1286" s="408"/>
      <c r="H1286" s="408"/>
      <c r="I1286" s="408">
        <v>1.57191851934346E-13</v>
      </c>
      <c r="J1286" s="408"/>
      <c r="K1286" s="408"/>
      <c r="L1286" s="408">
        <v>2.1845201906348399</v>
      </c>
      <c r="M1286" s="408"/>
      <c r="N1286" s="408"/>
      <c r="O1286" s="411"/>
      <c r="P1286" s="417">
        <v>3.39823281569717</v>
      </c>
      <c r="Q1286" s="237">
        <v>56.557388134400512</v>
      </c>
      <c r="R1286" s="237">
        <v>0</v>
      </c>
      <c r="S1286" s="237">
        <v>15.909141626570559</v>
      </c>
      <c r="T1286" s="237">
        <v>14.271308326161749</v>
      </c>
      <c r="U1286" s="237">
        <v>3.4247055290404789</v>
      </c>
      <c r="V1286" s="237">
        <v>4.744430282999927</v>
      </c>
      <c r="W1286" s="237">
        <v>3.6120454135605384</v>
      </c>
      <c r="X1286" s="412">
        <v>1.4809806872662388</v>
      </c>
      <c r="Y1286" s="270">
        <v>0.27763397526478406</v>
      </c>
      <c r="Z1286" s="270">
        <v>28.269173800835475</v>
      </c>
      <c r="AA1286" s="270">
        <v>10685.347830572979</v>
      </c>
      <c r="AB1286" s="270">
        <v>90.841592603326106</v>
      </c>
      <c r="AC1286" s="270">
        <v>1.1952808856000521</v>
      </c>
      <c r="AD1286" s="270">
        <v>0.35356957498695635</v>
      </c>
      <c r="AE1286" s="270">
        <v>5.9334384002904814</v>
      </c>
      <c r="AF1286" s="270">
        <v>0.30863862510212592</v>
      </c>
      <c r="AG1286" s="270">
        <v>7.6202027225886448</v>
      </c>
      <c r="AH1286" s="270">
        <v>20.021092696308589</v>
      </c>
      <c r="AI1286" s="270">
        <v>2.9641752120233069</v>
      </c>
      <c r="AJ1286" s="270">
        <v>4.3006832218015125</v>
      </c>
      <c r="AK1286" s="270">
        <v>83.723174751847651</v>
      </c>
      <c r="AL1286" s="270">
        <v>15.741207434160915</v>
      </c>
      <c r="AM1286" s="270">
        <v>4.6122691271100544</v>
      </c>
      <c r="AN1286" s="270">
        <v>114.52682444129367</v>
      </c>
      <c r="AO1286" s="270">
        <v>3.145288112724872</v>
      </c>
      <c r="AP1286" s="270">
        <v>6962.8676243568061</v>
      </c>
      <c r="AQ1286" s="270">
        <v>1.0085428992940333</v>
      </c>
      <c r="AR1286" s="270">
        <v>6.1569805276628369</v>
      </c>
      <c r="AS1286" s="270">
        <v>1.0383849100524045</v>
      </c>
      <c r="AT1286" s="270">
        <v>6.8565244847027218</v>
      </c>
      <c r="AU1286" s="270">
        <v>35.400337560709438</v>
      </c>
      <c r="AV1286" s="270">
        <v>1.4639882081828035</v>
      </c>
      <c r="AW1286" s="270">
        <v>4.2466691300351176</v>
      </c>
      <c r="AX1286" s="270">
        <v>0.63683993073556389</v>
      </c>
      <c r="AY1286" s="270">
        <v>4.2438164094524646</v>
      </c>
      <c r="AZ1286" s="270">
        <v>0.65189614911219051</v>
      </c>
      <c r="BA1286" s="270">
        <v>111.35169254229949</v>
      </c>
      <c r="BB1286" s="270">
        <v>19.628178123203703</v>
      </c>
      <c r="BC1286" s="270">
        <v>26.302539437179309</v>
      </c>
      <c r="BD1286" s="270">
        <v>54.850229138936676</v>
      </c>
      <c r="BE1286" s="270">
        <v>48.255071654922126</v>
      </c>
      <c r="BF1286" s="270">
        <v>350.07043636773881</v>
      </c>
      <c r="BG1286" s="26"/>
    </row>
    <row r="1287" spans="1:59" s="96" customFormat="1" ht="12.75" x14ac:dyDescent="0.2">
      <c r="A1287" s="13">
        <v>0.89999999999999114</v>
      </c>
      <c r="B1287" s="279">
        <v>990</v>
      </c>
      <c r="C1287" s="408">
        <v>43.234719844606801</v>
      </c>
      <c r="D1287" s="408">
        <v>28.450111954003201</v>
      </c>
      <c r="E1287" s="408">
        <v>4.96555098896006</v>
      </c>
      <c r="F1287" s="408">
        <v>13.505860986770699</v>
      </c>
      <c r="G1287" s="408"/>
      <c r="H1287" s="408"/>
      <c r="I1287" s="408">
        <v>7.7080610792404496</v>
      </c>
      <c r="J1287" s="408"/>
      <c r="K1287" s="408"/>
      <c r="L1287" s="408">
        <v>2.1356951464187501</v>
      </c>
      <c r="M1287" s="408"/>
      <c r="N1287" s="408"/>
      <c r="O1287" s="411"/>
      <c r="P1287" s="417">
        <v>3.4637406849433101</v>
      </c>
      <c r="Q1287" s="237">
        <v>57.828302879991746</v>
      </c>
      <c r="R1287" s="237">
        <v>0</v>
      </c>
      <c r="S1287" s="237">
        <v>16.026709772871335</v>
      </c>
      <c r="T1287" s="237">
        <v>13.049286943202921</v>
      </c>
      <c r="U1287" s="237">
        <v>3.1619548284366408</v>
      </c>
      <c r="V1287" s="237">
        <v>4.6512279450525504</v>
      </c>
      <c r="W1287" s="237">
        <v>3.7685904171983768</v>
      </c>
      <c r="X1287" s="412">
        <v>1.5139272132464152</v>
      </c>
      <c r="Y1287" s="270">
        <v>0.28589779557824702</v>
      </c>
      <c r="Z1287" s="270">
        <v>29.06340596847016</v>
      </c>
      <c r="AA1287" s="270">
        <v>11112.105404770424</v>
      </c>
      <c r="AB1287" s="270">
        <v>97.905515473631922</v>
      </c>
      <c r="AC1287" s="270">
        <v>1.2341816740779443</v>
      </c>
      <c r="AD1287" s="270">
        <v>0.36368913127645647</v>
      </c>
      <c r="AE1287" s="270">
        <v>6.101802609907403</v>
      </c>
      <c r="AF1287" s="270">
        <v>0.31494045755731487</v>
      </c>
      <c r="AG1287" s="270">
        <v>7.8997027651154088</v>
      </c>
      <c r="AH1287" s="270">
        <v>20.543500263792595</v>
      </c>
      <c r="AI1287" s="270">
        <v>3.0006094420714815</v>
      </c>
      <c r="AJ1287" s="270">
        <v>4.5656402753900132</v>
      </c>
      <c r="AK1287" s="270">
        <v>98.255494847068874</v>
      </c>
      <c r="AL1287" s="270">
        <v>15.741199616354718</v>
      </c>
      <c r="AM1287" s="270">
        <v>3.9298396524794388</v>
      </c>
      <c r="AN1287" s="270">
        <v>108.67716960010475</v>
      </c>
      <c r="AO1287" s="270">
        <v>3.0793115640434423</v>
      </c>
      <c r="AP1287" s="270">
        <v>5870.6943202432076</v>
      </c>
      <c r="AQ1287" s="270">
        <v>0.99782312478477886</v>
      </c>
      <c r="AR1287" s="270">
        <v>3.8209762736055799</v>
      </c>
      <c r="AS1287" s="270">
        <v>0.52779253127189907</v>
      </c>
      <c r="AT1287" s="270">
        <v>2.8594969962205963</v>
      </c>
      <c r="AU1287" s="270">
        <v>13.136019204211919</v>
      </c>
      <c r="AV1287" s="270">
        <v>0.51700653070866232</v>
      </c>
      <c r="AW1287" s="270">
        <v>1.3143384524695998</v>
      </c>
      <c r="AX1287" s="270">
        <v>0.17959591910365511</v>
      </c>
      <c r="AY1287" s="270">
        <v>1.1308508176577241</v>
      </c>
      <c r="AZ1287" s="270">
        <v>0.16837698686087985</v>
      </c>
      <c r="BA1287" s="270">
        <v>57.727374602361323</v>
      </c>
      <c r="BB1287" s="270">
        <v>25.624539754777356</v>
      </c>
      <c r="BC1287" s="270">
        <v>28.471986096687292</v>
      </c>
      <c r="BD1287" s="270">
        <v>52.337659035693783</v>
      </c>
      <c r="BE1287" s="270">
        <v>49.498828071206809</v>
      </c>
      <c r="BF1287" s="270">
        <v>282.09346896507049</v>
      </c>
      <c r="BG1287" s="26"/>
    </row>
    <row r="1288" spans="1:59" s="96" customFormat="1" ht="12.75" x14ac:dyDescent="0.2">
      <c r="A1288" s="13">
        <v>0.94999999999999507</v>
      </c>
      <c r="B1288" s="279">
        <v>990</v>
      </c>
      <c r="C1288" s="408">
        <v>42.472162621295602</v>
      </c>
      <c r="D1288" s="408">
        <v>29.746210335086399</v>
      </c>
      <c r="E1288" s="408">
        <v>3.41648184081324E-13</v>
      </c>
      <c r="F1288" s="408">
        <v>9.4618390747185206</v>
      </c>
      <c r="G1288" s="408"/>
      <c r="H1288" s="408"/>
      <c r="I1288" s="408">
        <v>16.222541680309</v>
      </c>
      <c r="J1288" s="408"/>
      <c r="K1288" s="408"/>
      <c r="L1288" s="408">
        <v>2.09724628859014</v>
      </c>
      <c r="M1288" s="408"/>
      <c r="N1288" s="408"/>
      <c r="O1288" s="411"/>
      <c r="P1288" s="417">
        <v>3.5259296264789599</v>
      </c>
      <c r="Q1288" s="237">
        <v>59.401661866999866</v>
      </c>
      <c r="R1288" s="237">
        <v>0</v>
      </c>
      <c r="S1288" s="237">
        <v>16.119063148627706</v>
      </c>
      <c r="T1288" s="237">
        <v>11.589343201043924</v>
      </c>
      <c r="U1288" s="237">
        <v>2.8579592803124805</v>
      </c>
      <c r="V1288" s="237">
        <v>4.5051192589398363</v>
      </c>
      <c r="W1288" s="237">
        <v>3.9783592943478574</v>
      </c>
      <c r="X1288" s="412">
        <v>1.5484939497283448</v>
      </c>
      <c r="Y1288" s="270">
        <v>0.29474929792616922</v>
      </c>
      <c r="Z1288" s="270">
        <v>29.900993175938858</v>
      </c>
      <c r="AA1288" s="270">
        <v>11605.31802817153</v>
      </c>
      <c r="AB1288" s="270">
        <v>107.44032297886204</v>
      </c>
      <c r="AC1288" s="270">
        <v>1.2763210637719187</v>
      </c>
      <c r="AD1288" s="270">
        <v>0.3744720456203951</v>
      </c>
      <c r="AE1288" s="270">
        <v>6.2834402660548463</v>
      </c>
      <c r="AF1288" s="270">
        <v>0.32107533182151837</v>
      </c>
      <c r="AG1288" s="270">
        <v>8.2241575080289788</v>
      </c>
      <c r="AH1288" s="270">
        <v>21.12485861811291</v>
      </c>
      <c r="AI1288" s="270">
        <v>3.0368442128748883</v>
      </c>
      <c r="AJ1288" s="270">
        <v>4.9069952468421292</v>
      </c>
      <c r="AK1288" s="270">
        <v>123.75992388365586</v>
      </c>
      <c r="AL1288" s="270">
        <v>15.712971281948692</v>
      </c>
      <c r="AM1288" s="270">
        <v>3.3714105830809129</v>
      </c>
      <c r="AN1288" s="270">
        <v>102.54097578777682</v>
      </c>
      <c r="AO1288" s="270">
        <v>2.9997938705999054</v>
      </c>
      <c r="AP1288" s="270">
        <v>4988.2004366749243</v>
      </c>
      <c r="AQ1288" s="270">
        <v>0.99132465823294769</v>
      </c>
      <c r="AR1288" s="270">
        <v>2.6886901327797412</v>
      </c>
      <c r="AS1288" s="270">
        <v>0.34161903469661931</v>
      </c>
      <c r="AT1288" s="270">
        <v>1.7377391707719105</v>
      </c>
      <c r="AU1288" s="270">
        <v>7.7444590902936596</v>
      </c>
      <c r="AV1288" s="270">
        <v>0.30129888925672493</v>
      </c>
      <c r="AW1288" s="270">
        <v>0.7450894698364281</v>
      </c>
      <c r="AX1288" s="270">
        <v>0.10009442923299357</v>
      </c>
      <c r="AY1288" s="270">
        <v>0.62430786692513407</v>
      </c>
      <c r="AZ1288" s="270">
        <v>9.2496204154692813E-2</v>
      </c>
      <c r="BA1288" s="270">
        <v>37.719687940545732</v>
      </c>
      <c r="BB1288" s="270">
        <v>38.992920083566645</v>
      </c>
      <c r="BC1288" s="270">
        <v>31.275837469081925</v>
      </c>
      <c r="BD1288" s="270">
        <v>49.763669428049468</v>
      </c>
      <c r="BE1288" s="270">
        <v>50.89629912297616</v>
      </c>
      <c r="BF1288" s="270">
        <v>231.59818162667509</v>
      </c>
      <c r="BG1288" s="26"/>
    </row>
    <row r="1289" spans="1:59" s="96" customFormat="1" ht="12.75" x14ac:dyDescent="0.2">
      <c r="A1289" s="13">
        <v>0.999999999999998</v>
      </c>
      <c r="B1289" s="279">
        <v>990</v>
      </c>
      <c r="C1289" s="408">
        <v>41.059110540805797</v>
      </c>
      <c r="D1289" s="408">
        <v>29.524312027549101</v>
      </c>
      <c r="E1289" s="408"/>
      <c r="F1289" s="408">
        <v>8.2754457219328703</v>
      </c>
      <c r="G1289" s="408"/>
      <c r="H1289" s="408"/>
      <c r="I1289" s="408">
        <v>19.0620576098896</v>
      </c>
      <c r="J1289" s="408"/>
      <c r="K1289" s="408"/>
      <c r="L1289" s="408">
        <v>2.07907409982267</v>
      </c>
      <c r="M1289" s="408"/>
      <c r="N1289" s="408"/>
      <c r="O1289" s="411"/>
      <c r="P1289" s="417">
        <v>3.6472743523750801</v>
      </c>
      <c r="Q1289" s="237">
        <v>60.306543652777634</v>
      </c>
      <c r="R1289" s="237">
        <v>0</v>
      </c>
      <c r="S1289" s="237">
        <v>16.285237489651426</v>
      </c>
      <c r="T1289" s="237">
        <v>10.638864410738316</v>
      </c>
      <c r="U1289" s="237">
        <v>2.573962684790986</v>
      </c>
      <c r="V1289" s="237">
        <v>4.4508512436672829</v>
      </c>
      <c r="W1289" s="237">
        <v>4.1395891162391916</v>
      </c>
      <c r="X1289" s="412">
        <v>1.6049514021351594</v>
      </c>
      <c r="Y1289" s="270">
        <v>0.30541840461760578</v>
      </c>
      <c r="Z1289" s="270">
        <v>30.965353767170171</v>
      </c>
      <c r="AA1289" s="270">
        <v>12063.001923289685</v>
      </c>
      <c r="AB1289" s="270">
        <v>113.1031454633841</v>
      </c>
      <c r="AC1289" s="270">
        <v>1.3194569067647459</v>
      </c>
      <c r="AD1289" s="270">
        <v>0.38708285938525633</v>
      </c>
      <c r="AE1289" s="270">
        <v>6.4884251358585781</v>
      </c>
      <c r="AF1289" s="270">
        <v>0.32954022040754311</v>
      </c>
      <c r="AG1289" s="270">
        <v>8.5437479785648023</v>
      </c>
      <c r="AH1289" s="270">
        <v>21.842240493653648</v>
      </c>
      <c r="AI1289" s="270">
        <v>3.121176681067265</v>
      </c>
      <c r="AJ1289" s="270">
        <v>5.1327386543351734</v>
      </c>
      <c r="AK1289" s="270">
        <v>135.52033638262634</v>
      </c>
      <c r="AL1289" s="270">
        <v>16.066983385084409</v>
      </c>
      <c r="AM1289" s="270">
        <v>3.2715526471416192</v>
      </c>
      <c r="AN1289" s="270">
        <v>102.62635801044061</v>
      </c>
      <c r="AO1289" s="270">
        <v>3.0175461518427706</v>
      </c>
      <c r="AP1289" s="270">
        <v>4775.1005620055885</v>
      </c>
      <c r="AQ1289" s="270">
        <v>0.98820875389319429</v>
      </c>
      <c r="AR1289" s="270">
        <v>2.4696302571908766</v>
      </c>
      <c r="AS1289" s="270">
        <v>0.30775412192270624</v>
      </c>
      <c r="AT1289" s="270">
        <v>1.5446260650965689</v>
      </c>
      <c r="AU1289" s="270">
        <v>6.8418958240453405</v>
      </c>
      <c r="AV1289" s="270">
        <v>0.26557920674333968</v>
      </c>
      <c r="AW1289" s="270">
        <v>0.65326927662476397</v>
      </c>
      <c r="AX1289" s="270">
        <v>8.7477227626417811E-2</v>
      </c>
      <c r="AY1289" s="270">
        <v>0.54462879486085969</v>
      </c>
      <c r="AZ1289" s="270">
        <v>8.0612635028379079E-2</v>
      </c>
      <c r="BA1289" s="270">
        <v>32.997980405829075</v>
      </c>
      <c r="BB1289" s="270">
        <v>37.883873401259976</v>
      </c>
      <c r="BC1289" s="270">
        <v>31.45114568875864</v>
      </c>
      <c r="BD1289" s="270">
        <v>49.737033540874585</v>
      </c>
      <c r="BE1289" s="270">
        <v>48.987858354550255</v>
      </c>
      <c r="BF1289" s="270">
        <v>219.43708829772316</v>
      </c>
      <c r="BG1289" s="26"/>
    </row>
    <row r="1290" spans="1:59" s="96" customFormat="1" ht="12.75" x14ac:dyDescent="0.2">
      <c r="A1290" s="13">
        <v>1.0499999999999901</v>
      </c>
      <c r="B1290" s="279">
        <v>990</v>
      </c>
      <c r="C1290" s="408">
        <v>39.736578025971099</v>
      </c>
      <c r="D1290" s="408">
        <v>29.206601052360799</v>
      </c>
      <c r="E1290" s="408"/>
      <c r="F1290" s="408">
        <v>7.2384277138055397</v>
      </c>
      <c r="G1290" s="408"/>
      <c r="H1290" s="408"/>
      <c r="I1290" s="408">
        <v>21.7490495875962</v>
      </c>
      <c r="J1290" s="408"/>
      <c r="K1290" s="408"/>
      <c r="L1290" s="408">
        <v>2.06934362026632</v>
      </c>
      <c r="M1290" s="408"/>
      <c r="N1290" s="408"/>
      <c r="O1290" s="411"/>
      <c r="P1290" s="417">
        <v>3.7686649509909498</v>
      </c>
      <c r="Q1290" s="237">
        <v>61.172501012700089</v>
      </c>
      <c r="R1290" s="237">
        <v>0</v>
      </c>
      <c r="S1290" s="237">
        <v>16.444362793397151</v>
      </c>
      <c r="T1290" s="237">
        <v>9.7274427035480571</v>
      </c>
      <c r="U1290" s="237">
        <v>2.3019156612408858</v>
      </c>
      <c r="V1290" s="237">
        <v>4.4086518239415255</v>
      </c>
      <c r="W1290" s="237">
        <v>4.2848576796401714</v>
      </c>
      <c r="X1290" s="412">
        <v>1.6602683255321122</v>
      </c>
      <c r="Y1290" s="270">
        <v>0.31607929790248557</v>
      </c>
      <c r="Z1290" s="270">
        <v>32.029317136647968</v>
      </c>
      <c r="AA1290" s="270">
        <v>12519.824001886964</v>
      </c>
      <c r="AB1290" s="270">
        <v>118.78591161575628</v>
      </c>
      <c r="AC1290" s="270">
        <v>1.362669174610659</v>
      </c>
      <c r="AD1290" s="270">
        <v>0.39963743086739079</v>
      </c>
      <c r="AE1290" s="270">
        <v>6.6873164844037118</v>
      </c>
      <c r="AF1290" s="270">
        <v>0.3377177854508015</v>
      </c>
      <c r="AG1290" s="270">
        <v>8.8613337909506598</v>
      </c>
      <c r="AH1290" s="270">
        <v>22.548975325692755</v>
      </c>
      <c r="AI1290" s="270">
        <v>3.2034822921282649</v>
      </c>
      <c r="AJ1290" s="270">
        <v>5.3573545045073736</v>
      </c>
      <c r="AK1290" s="270">
        <v>147.94139870752792</v>
      </c>
      <c r="AL1290" s="270">
        <v>16.408112256731897</v>
      </c>
      <c r="AM1290" s="270">
        <v>3.1820761484385915</v>
      </c>
      <c r="AN1290" s="270">
        <v>102.66476247764368</v>
      </c>
      <c r="AO1290" s="270">
        <v>3.0337370878851826</v>
      </c>
      <c r="AP1290" s="270">
        <v>4587.4328149238991</v>
      </c>
      <c r="AQ1290" s="270">
        <v>0.9836465284489293</v>
      </c>
      <c r="AR1290" s="270">
        <v>2.2930620979468599</v>
      </c>
      <c r="AS1290" s="270">
        <v>0.28139175901744118</v>
      </c>
      <c r="AT1290" s="270">
        <v>1.397803216762914</v>
      </c>
      <c r="AU1290" s="270">
        <v>6.1629445329370176</v>
      </c>
      <c r="AV1290" s="270">
        <v>0.23881514842821633</v>
      </c>
      <c r="AW1290" s="270">
        <v>0.58509942621958089</v>
      </c>
      <c r="AX1290" s="270">
        <v>7.8161450725268325E-2</v>
      </c>
      <c r="AY1290" s="270">
        <v>0.4859791925648661</v>
      </c>
      <c r="AZ1290" s="270">
        <v>7.1879800666091481E-2</v>
      </c>
      <c r="BA1290" s="270">
        <v>29.503922625931335</v>
      </c>
      <c r="BB1290" s="270">
        <v>36.922528451318684</v>
      </c>
      <c r="BC1290" s="270">
        <v>31.669698984364743</v>
      </c>
      <c r="BD1290" s="270">
        <v>49.71194367189711</v>
      </c>
      <c r="BE1290" s="270">
        <v>47.384166431055988</v>
      </c>
      <c r="BF1290" s="270">
        <v>209.08788052219873</v>
      </c>
      <c r="BG1290" s="26"/>
    </row>
    <row r="1291" spans="1:59" s="96" customFormat="1" ht="12.75" x14ac:dyDescent="0.2">
      <c r="A1291" s="13">
        <v>1.1000000000000101</v>
      </c>
      <c r="B1291" s="279">
        <v>989.99999999999</v>
      </c>
      <c r="C1291" s="408">
        <v>38.638960152162603</v>
      </c>
      <c r="D1291" s="408">
        <v>28.8153693643639</v>
      </c>
      <c r="E1291" s="408"/>
      <c r="F1291" s="408">
        <v>6.0348546081604901</v>
      </c>
      <c r="G1291" s="408"/>
      <c r="H1291" s="408"/>
      <c r="I1291" s="408">
        <v>24.451590117026601</v>
      </c>
      <c r="J1291" s="408"/>
      <c r="K1291" s="408"/>
      <c r="L1291" s="408">
        <v>2.05922575828613</v>
      </c>
      <c r="M1291" s="408"/>
      <c r="N1291" s="408"/>
      <c r="O1291" s="411">
        <v>2.4983872447096402E-13</v>
      </c>
      <c r="P1291" s="417">
        <v>3.8757217711259502</v>
      </c>
      <c r="Q1291" s="237">
        <v>62.100313855608604</v>
      </c>
      <c r="R1291" s="237">
        <v>0</v>
      </c>
      <c r="S1291" s="237">
        <v>16.574830826894036</v>
      </c>
      <c r="T1291" s="237">
        <v>8.7816824142864753</v>
      </c>
      <c r="U1291" s="237">
        <v>2.0522473912533519</v>
      </c>
      <c r="V1291" s="237">
        <v>4.335335875519652</v>
      </c>
      <c r="W1291" s="237">
        <v>4.4461121429426047</v>
      </c>
      <c r="X1291" s="412">
        <v>1.7094774934952861</v>
      </c>
      <c r="Y1291" s="270">
        <v>0.32575910941381814</v>
      </c>
      <c r="Z1291" s="270">
        <v>32.989832441406868</v>
      </c>
      <c r="AA1291" s="270">
        <v>12953.734617036929</v>
      </c>
      <c r="AB1291" s="270">
        <v>124.91633897696541</v>
      </c>
      <c r="AC1291" s="270">
        <v>1.4021395711070446</v>
      </c>
      <c r="AD1291" s="270">
        <v>0.41093485695950344</v>
      </c>
      <c r="AE1291" s="270">
        <v>6.8720207951288899</v>
      </c>
      <c r="AF1291" s="270">
        <v>0.34474244317123842</v>
      </c>
      <c r="AG1291" s="270">
        <v>9.1678517357280942</v>
      </c>
      <c r="AH1291" s="270">
        <v>23.216122417128414</v>
      </c>
      <c r="AI1291" s="270">
        <v>3.2787610835107386</v>
      </c>
      <c r="AJ1291" s="270">
        <v>5.5905587681515483</v>
      </c>
      <c r="AK1291" s="270">
        <v>164.66666193149911</v>
      </c>
      <c r="AL1291" s="270">
        <v>16.705447357400587</v>
      </c>
      <c r="AM1291" s="270">
        <v>3.0902832333072778</v>
      </c>
      <c r="AN1291" s="270">
        <v>102.3468409288235</v>
      </c>
      <c r="AO1291" s="270">
        <v>3.039828069818177</v>
      </c>
      <c r="AP1291" s="270">
        <v>4407.3678661408594</v>
      </c>
      <c r="AQ1291" s="270">
        <v>0.98048426541034406</v>
      </c>
      <c r="AR1291" s="270">
        <v>2.1370772326455647</v>
      </c>
      <c r="AS1291" s="270">
        <v>0.25889209636019522</v>
      </c>
      <c r="AT1291" s="270">
        <v>1.2751946594401142</v>
      </c>
      <c r="AU1291" s="270">
        <v>5.601319723254532</v>
      </c>
      <c r="AV1291" s="270">
        <v>0.21675267256806197</v>
      </c>
      <c r="AW1291" s="270">
        <v>0.52935123459185673</v>
      </c>
      <c r="AX1291" s="270">
        <v>7.0579015508692916E-2</v>
      </c>
      <c r="AY1291" s="270">
        <v>0.43836592241843092</v>
      </c>
      <c r="AZ1291" s="270">
        <v>6.4799935648074319E-2</v>
      </c>
      <c r="BA1291" s="270">
        <v>26.656827161398951</v>
      </c>
      <c r="BB1291" s="270">
        <v>35.97901864090602</v>
      </c>
      <c r="BC1291" s="270">
        <v>31.949909406566771</v>
      </c>
      <c r="BD1291" s="270">
        <v>49.682510498722053</v>
      </c>
      <c r="BE1291" s="270">
        <v>45.880990335896158</v>
      </c>
      <c r="BF1291" s="270">
        <v>199.44413288445693</v>
      </c>
      <c r="BG1291" s="26"/>
    </row>
    <row r="1292" spans="1:59" s="96" customFormat="1" ht="12.75" x14ac:dyDescent="0.2">
      <c r="A1292" s="13">
        <v>1.1499999999999799</v>
      </c>
      <c r="B1292" s="279">
        <v>990</v>
      </c>
      <c r="C1292" s="408">
        <v>37.894871802279098</v>
      </c>
      <c r="D1292" s="408">
        <v>28.455371331171101</v>
      </c>
      <c r="E1292" s="408"/>
      <c r="F1292" s="408">
        <v>3.3712984438675502</v>
      </c>
      <c r="G1292" s="408"/>
      <c r="H1292" s="408"/>
      <c r="I1292" s="408">
        <v>29.224448203388299</v>
      </c>
      <c r="J1292" s="408"/>
      <c r="K1292" s="408"/>
      <c r="L1292" s="408"/>
      <c r="M1292" s="408"/>
      <c r="N1292" s="408"/>
      <c r="O1292" s="411">
        <v>1.05401021929397</v>
      </c>
      <c r="P1292" s="417">
        <v>3.9518240461262399</v>
      </c>
      <c r="Q1292" s="237">
        <v>62.470134388278119</v>
      </c>
      <c r="R1292" s="237">
        <v>0</v>
      </c>
      <c r="S1292" s="237">
        <v>16.64581421881034</v>
      </c>
      <c r="T1292" s="237">
        <v>8.344256696913483</v>
      </c>
      <c r="U1292" s="237">
        <v>1.89559211363805</v>
      </c>
      <c r="V1292" s="237">
        <v>4.1634210336363369</v>
      </c>
      <c r="W1292" s="237">
        <v>4.7271340970590705</v>
      </c>
      <c r="X1292" s="412">
        <v>1.753647451664601</v>
      </c>
      <c r="Y1292" s="270">
        <v>0.33441651819506962</v>
      </c>
      <c r="Z1292" s="270">
        <v>33.821453745256811</v>
      </c>
      <c r="AA1292" s="270">
        <v>13445.010026692536</v>
      </c>
      <c r="AB1292" s="270">
        <v>135.39863546384947</v>
      </c>
      <c r="AC1292" s="270">
        <v>1.4349413051122777</v>
      </c>
      <c r="AD1292" s="270">
        <v>0.41974373968895512</v>
      </c>
      <c r="AE1292" s="270">
        <v>1.5779100927192664</v>
      </c>
      <c r="AF1292" s="270">
        <v>7.2913676419463239E-2</v>
      </c>
      <c r="AG1292" s="270">
        <v>9.5278228442927571</v>
      </c>
      <c r="AH1292" s="270">
        <v>23.919325008743083</v>
      </c>
      <c r="AI1292" s="270">
        <v>3.3438803685732439</v>
      </c>
      <c r="AJ1292" s="270">
        <v>5.9427305418926197</v>
      </c>
      <c r="AK1292" s="270">
        <v>213.53077477437813</v>
      </c>
      <c r="AL1292" s="270">
        <v>16.879800658535029</v>
      </c>
      <c r="AM1292" s="270">
        <v>2.8991991363652767</v>
      </c>
      <c r="AN1292" s="270">
        <v>98.917753180920215</v>
      </c>
      <c r="AO1292" s="270">
        <v>2.8693769911065936</v>
      </c>
      <c r="AP1292" s="270">
        <v>1388.8739617004412</v>
      </c>
      <c r="AQ1292" s="270">
        <v>0.97377988798033333</v>
      </c>
      <c r="AR1292" s="270">
        <v>1.8957560258048702</v>
      </c>
      <c r="AS1292" s="270">
        <v>0.22585185513041423</v>
      </c>
      <c r="AT1292" s="270">
        <v>1.10055063365189</v>
      </c>
      <c r="AU1292" s="270">
        <v>4.8118475962803062</v>
      </c>
      <c r="AV1292" s="270">
        <v>0.18587915162644053</v>
      </c>
      <c r="AW1292" s="270">
        <v>0.45219503319110893</v>
      </c>
      <c r="AX1292" s="270">
        <v>6.015393695479488E-2</v>
      </c>
      <c r="AY1292" s="270">
        <v>0.37314377306519658</v>
      </c>
      <c r="AZ1292" s="270">
        <v>5.5127155434685486E-2</v>
      </c>
      <c r="BA1292" s="270">
        <v>22.925938582694968</v>
      </c>
      <c r="BB1292" s="270">
        <v>34.995953009478399</v>
      </c>
      <c r="BC1292" s="270">
        <v>33.978745775204288</v>
      </c>
      <c r="BD1292" s="270">
        <v>50.621423132209586</v>
      </c>
      <c r="BE1292" s="270">
        <v>43.210826700331779</v>
      </c>
      <c r="BF1292" s="270">
        <v>200.18379911189749</v>
      </c>
      <c r="BG1292" s="26"/>
    </row>
    <row r="1293" spans="1:59" s="96" customFormat="1" ht="12.75" x14ac:dyDescent="0.2">
      <c r="A1293" s="13">
        <v>1.19999999999999</v>
      </c>
      <c r="B1293" s="279">
        <v>990</v>
      </c>
      <c r="C1293" s="408">
        <v>37.095071746181802</v>
      </c>
      <c r="D1293" s="408">
        <v>27.965782312409601</v>
      </c>
      <c r="E1293" s="408"/>
      <c r="F1293" s="408">
        <v>2.3274105140407402</v>
      </c>
      <c r="G1293" s="408"/>
      <c r="H1293" s="408"/>
      <c r="I1293" s="408">
        <v>31.557725199919201</v>
      </c>
      <c r="J1293" s="408"/>
      <c r="K1293" s="408"/>
      <c r="L1293" s="408"/>
      <c r="M1293" s="408"/>
      <c r="N1293" s="408"/>
      <c r="O1293" s="411">
        <v>1.05401022744868</v>
      </c>
      <c r="P1293" s="417">
        <v>4.0370284565166301</v>
      </c>
      <c r="Q1293" s="237">
        <v>63.293796600129781</v>
      </c>
      <c r="R1293" s="237">
        <v>0</v>
      </c>
      <c r="S1293" s="237">
        <v>16.73510126275103</v>
      </c>
      <c r="T1293" s="237">
        <v>7.5235655838344577</v>
      </c>
      <c r="U1293" s="237">
        <v>1.6965475960969731</v>
      </c>
      <c r="V1293" s="237">
        <v>4.0802762598353439</v>
      </c>
      <c r="W1293" s="237">
        <v>4.8741122845981391</v>
      </c>
      <c r="X1293" s="412">
        <v>1.7966004127542856</v>
      </c>
      <c r="Y1293" s="270">
        <v>0.34239280285543633</v>
      </c>
      <c r="Z1293" s="270">
        <v>34.608437398892391</v>
      </c>
      <c r="AA1293" s="270">
        <v>13822.288162709861</v>
      </c>
      <c r="AB1293" s="270">
        <v>141.75928008986423</v>
      </c>
      <c r="AC1293" s="270">
        <v>1.467836598853471</v>
      </c>
      <c r="AD1293" s="270">
        <v>0.42890012157099583</v>
      </c>
      <c r="AE1293" s="270">
        <v>1.5852714990239076</v>
      </c>
      <c r="AF1293" s="270">
        <v>7.3136854195711587E-2</v>
      </c>
      <c r="AG1293" s="270">
        <v>9.797744558376154</v>
      </c>
      <c r="AH1293" s="270">
        <v>24.485615374702849</v>
      </c>
      <c r="AI1293" s="270">
        <v>3.4049301921762147</v>
      </c>
      <c r="AJ1293" s="270">
        <v>6.1684980994259506</v>
      </c>
      <c r="AK1293" s="270">
        <v>243.97096977766415</v>
      </c>
      <c r="AL1293" s="270">
        <v>17.104802313579206</v>
      </c>
      <c r="AM1293" s="270">
        <v>2.8296263571620601</v>
      </c>
      <c r="AN1293" s="270">
        <v>98.43006878107964</v>
      </c>
      <c r="AO1293" s="270">
        <v>2.8679467345264942</v>
      </c>
      <c r="AP1293" s="270">
        <v>1373.6441809532746</v>
      </c>
      <c r="AQ1293" s="270">
        <v>0.97027187568223061</v>
      </c>
      <c r="AR1293" s="270">
        <v>1.8011415332301257</v>
      </c>
      <c r="AS1293" s="270">
        <v>0.21297214667054412</v>
      </c>
      <c r="AT1293" s="270">
        <v>1.032882299068562</v>
      </c>
      <c r="AU1293" s="270">
        <v>4.506706124992232</v>
      </c>
      <c r="AV1293" s="270">
        <v>0.17396159575308073</v>
      </c>
      <c r="AW1293" s="270">
        <v>0.42247207794312513</v>
      </c>
      <c r="AX1293" s="270">
        <v>5.6142167946129584E-2</v>
      </c>
      <c r="AY1293" s="270">
        <v>0.34805821769875211</v>
      </c>
      <c r="AZ1293" s="270">
        <v>5.1404587249263993E-2</v>
      </c>
      <c r="BA1293" s="270">
        <v>21.390653924918126</v>
      </c>
      <c r="BB1293" s="270">
        <v>34.275503498326657</v>
      </c>
      <c r="BC1293" s="270">
        <v>34.355473142687536</v>
      </c>
      <c r="BD1293" s="270">
        <v>50.592340311327519</v>
      </c>
      <c r="BE1293" s="270">
        <v>42.188826977416284</v>
      </c>
      <c r="BF1293" s="270">
        <v>192.42024576919914</v>
      </c>
      <c r="BG1293" s="26"/>
    </row>
    <row r="1294" spans="1:59" s="96" customFormat="1" ht="12.75" x14ac:dyDescent="0.2">
      <c r="A1294" s="13">
        <v>1.25000000000001</v>
      </c>
      <c r="B1294" s="279">
        <v>990</v>
      </c>
      <c r="C1294" s="408">
        <v>36.384357016730704</v>
      </c>
      <c r="D1294" s="408">
        <v>27.464668026232399</v>
      </c>
      <c r="E1294" s="408"/>
      <c r="F1294" s="408">
        <v>1.3592169572425501</v>
      </c>
      <c r="G1294" s="408"/>
      <c r="H1294" s="408"/>
      <c r="I1294" s="408">
        <v>33.737747786472703</v>
      </c>
      <c r="J1294" s="408"/>
      <c r="K1294" s="408"/>
      <c r="L1294" s="408"/>
      <c r="M1294" s="408"/>
      <c r="N1294" s="408"/>
      <c r="O1294" s="411">
        <v>1.05401021332161</v>
      </c>
      <c r="P1294" s="417">
        <v>4.11588559423679</v>
      </c>
      <c r="Q1294" s="237">
        <v>64.082200116373627</v>
      </c>
      <c r="R1294" s="237">
        <v>0</v>
      </c>
      <c r="S1294" s="237">
        <v>16.804136484680765</v>
      </c>
      <c r="T1294" s="237">
        <v>6.7589569085712373</v>
      </c>
      <c r="U1294" s="237">
        <v>1.5106545414023951</v>
      </c>
      <c r="V1294" s="237">
        <v>3.9931155418046065</v>
      </c>
      <c r="W1294" s="237">
        <v>5.0125563165669869</v>
      </c>
      <c r="X1294" s="412">
        <v>1.8383800906003889</v>
      </c>
      <c r="Y1294" s="270">
        <v>0.3498421387358121</v>
      </c>
      <c r="Z1294" s="270">
        <v>35.342358510040988</v>
      </c>
      <c r="AA1294" s="270">
        <v>14179.740896468466</v>
      </c>
      <c r="AB1294" s="270">
        <v>148.09686257169648</v>
      </c>
      <c r="AC1294" s="270">
        <v>1.4987331090990454</v>
      </c>
      <c r="AD1294" s="270">
        <v>0.43741544296762408</v>
      </c>
      <c r="AE1294" s="270">
        <v>1.5919166872362132</v>
      </c>
      <c r="AF1294" s="270">
        <v>7.3334829351095449E-2</v>
      </c>
      <c r="AG1294" s="270">
        <v>10.054253532459038</v>
      </c>
      <c r="AH1294" s="270">
        <v>25.017355566915093</v>
      </c>
      <c r="AI1294" s="270">
        <v>3.461426258935929</v>
      </c>
      <c r="AJ1294" s="270">
        <v>6.3887939194158267</v>
      </c>
      <c r="AK1294" s="270">
        <v>280.96476049523562</v>
      </c>
      <c r="AL1294" s="270">
        <v>17.308248793325919</v>
      </c>
      <c r="AM1294" s="270">
        <v>2.7667657978374156</v>
      </c>
      <c r="AN1294" s="270">
        <v>97.929763116658634</v>
      </c>
      <c r="AO1294" s="270">
        <v>2.8653636144160379</v>
      </c>
      <c r="AP1294" s="270">
        <v>1359.6651844551686</v>
      </c>
      <c r="AQ1294" s="270">
        <v>0.96666034002895118</v>
      </c>
      <c r="AR1294" s="270">
        <v>1.7207368157040468</v>
      </c>
      <c r="AS1294" s="270">
        <v>0.20218847046656235</v>
      </c>
      <c r="AT1294" s="270">
        <v>0.97674123264707546</v>
      </c>
      <c r="AU1294" s="270">
        <v>4.2545321720361198</v>
      </c>
      <c r="AV1294" s="270">
        <v>0.16412662631776334</v>
      </c>
      <c r="AW1294" s="270">
        <v>0.39802250204435768</v>
      </c>
      <c r="AX1294" s="270">
        <v>5.2848454142072405E-2</v>
      </c>
      <c r="AY1294" s="270">
        <v>0.32748434469913335</v>
      </c>
      <c r="AZ1294" s="270">
        <v>4.8353293495558586E-2</v>
      </c>
      <c r="BA1294" s="270">
        <v>20.130771310912067</v>
      </c>
      <c r="BB1294" s="270">
        <v>33.634854867077692</v>
      </c>
      <c r="BC1294" s="270">
        <v>34.745304405251751</v>
      </c>
      <c r="BD1294" s="270">
        <v>50.565227513989512</v>
      </c>
      <c r="BE1294" s="270">
        <v>41.295544972109511</v>
      </c>
      <c r="BF1294" s="270">
        <v>185.69855873298698</v>
      </c>
      <c r="BG1294" s="26"/>
    </row>
    <row r="1295" spans="1:59" s="96" customFormat="1" ht="12.75" x14ac:dyDescent="0.2">
      <c r="A1295" s="13">
        <v>1.30000000000002</v>
      </c>
      <c r="B1295" s="279">
        <v>989.99999999999</v>
      </c>
      <c r="C1295" s="408">
        <v>35.755829235056801</v>
      </c>
      <c r="D1295" s="408">
        <v>26.978200954020799</v>
      </c>
      <c r="E1295" s="408"/>
      <c r="F1295" s="408">
        <v>0.45961412647713401</v>
      </c>
      <c r="G1295" s="408"/>
      <c r="H1295" s="408"/>
      <c r="I1295" s="408">
        <v>35.752345490369699</v>
      </c>
      <c r="J1295" s="408"/>
      <c r="K1295" s="408"/>
      <c r="L1295" s="408"/>
      <c r="M1295" s="408"/>
      <c r="N1295" s="408"/>
      <c r="O1295" s="411">
        <v>1.0540101940755799</v>
      </c>
      <c r="P1295" s="417">
        <v>4.1882357775555104</v>
      </c>
      <c r="Q1295" s="237">
        <v>64.811712681296399</v>
      </c>
      <c r="R1295" s="237">
        <v>0</v>
      </c>
      <c r="S1295" s="237">
        <v>16.853241930564792</v>
      </c>
      <c r="T1295" s="237">
        <v>6.0705460052703453</v>
      </c>
      <c r="U1295" s="237">
        <v>1.3455350955300025</v>
      </c>
      <c r="V1295" s="237">
        <v>3.9138919868879887</v>
      </c>
      <c r="W1295" s="237">
        <v>5.1273404831871279</v>
      </c>
      <c r="X1295" s="412">
        <v>1.8777318172633661</v>
      </c>
      <c r="Y1295" s="270">
        <v>0.35674396559942428</v>
      </c>
      <c r="Z1295" s="270">
        <v>36.021156153729677</v>
      </c>
      <c r="AA1295" s="270">
        <v>14516.047823415414</v>
      </c>
      <c r="AB1295" s="270">
        <v>154.38076189277405</v>
      </c>
      <c r="AC1295" s="270">
        <v>1.5274726273490096</v>
      </c>
      <c r="AD1295" s="270">
        <v>0.44527120137443005</v>
      </c>
      <c r="AE1295" s="270">
        <v>1.5978964318789466</v>
      </c>
      <c r="AF1295" s="270">
        <v>7.3509671584414724E-2</v>
      </c>
      <c r="AG1295" s="270">
        <v>10.296465425524353</v>
      </c>
      <c r="AH1295" s="270">
        <v>25.513748439161017</v>
      </c>
      <c r="AI1295" s="270">
        <v>3.5134276792359405</v>
      </c>
      <c r="AJ1295" s="270">
        <v>6.6026544867251866</v>
      </c>
      <c r="AK1295" s="270">
        <v>326.79087651847283</v>
      </c>
      <c r="AL1295" s="270">
        <v>17.491600363680135</v>
      </c>
      <c r="AM1295" s="270">
        <v>2.7105018679162578</v>
      </c>
      <c r="AN1295" s="270">
        <v>97.433698904300641</v>
      </c>
      <c r="AO1295" s="270">
        <v>2.8619538863954506</v>
      </c>
      <c r="AP1295" s="270">
        <v>1346.9490583732736</v>
      </c>
      <c r="AQ1295" s="270">
        <v>0.96325417518613587</v>
      </c>
      <c r="AR1295" s="270">
        <v>1.6524318392596082</v>
      </c>
      <c r="AS1295" s="270">
        <v>0.19314134087368234</v>
      </c>
      <c r="AT1295" s="270">
        <v>0.92999808081605606</v>
      </c>
      <c r="AU1295" s="270">
        <v>4.0452520237454346</v>
      </c>
      <c r="AV1295" s="270">
        <v>0.15597410026781117</v>
      </c>
      <c r="AW1295" s="270">
        <v>0.37780981910509981</v>
      </c>
      <c r="AX1295" s="270">
        <v>5.0129821131596405E-2</v>
      </c>
      <c r="AY1295" s="270">
        <v>0.31051751619097351</v>
      </c>
      <c r="AZ1295" s="270">
        <v>4.5838169928552046E-2</v>
      </c>
      <c r="BA1295" s="270">
        <v>19.091308937715567</v>
      </c>
      <c r="BB1295" s="270">
        <v>33.0654023264496</v>
      </c>
      <c r="BC1295" s="270">
        <v>35.130971557829447</v>
      </c>
      <c r="BD1295" s="270">
        <v>50.539986802253736</v>
      </c>
      <c r="BE1295" s="270">
        <v>40.511528240463079</v>
      </c>
      <c r="BF1295" s="270">
        <v>179.88699910317823</v>
      </c>
      <c r="BG1295" s="26"/>
    </row>
    <row r="1296" spans="1:59" s="96" customFormat="1" ht="12.75" x14ac:dyDescent="0.2">
      <c r="A1296" s="13">
        <v>1.35</v>
      </c>
      <c r="B1296" s="279">
        <v>990</v>
      </c>
      <c r="C1296" s="408">
        <v>34.988410586167603</v>
      </c>
      <c r="D1296" s="408">
        <v>26.6028303884775</v>
      </c>
      <c r="E1296" s="408"/>
      <c r="F1296" s="408"/>
      <c r="G1296" s="408"/>
      <c r="H1296" s="408"/>
      <c r="I1296" s="408">
        <v>37.354748823711603</v>
      </c>
      <c r="J1296" s="408"/>
      <c r="K1296" s="408"/>
      <c r="L1296" s="408"/>
      <c r="M1296" s="408"/>
      <c r="N1296" s="408"/>
      <c r="O1296" s="411">
        <v>1.0540102016432999</v>
      </c>
      <c r="P1296" s="417">
        <v>4.2800988414560504</v>
      </c>
      <c r="Q1296" s="237">
        <v>65.459077544607297</v>
      </c>
      <c r="R1296" s="237">
        <v>0</v>
      </c>
      <c r="S1296" s="237">
        <v>16.849205056484852</v>
      </c>
      <c r="T1296" s="237">
        <v>5.5241916628882475</v>
      </c>
      <c r="U1296" s="237">
        <v>1.2040230669928016</v>
      </c>
      <c r="V1296" s="237">
        <v>3.8288311110982423</v>
      </c>
      <c r="W1296" s="237">
        <v>5.2101698089642374</v>
      </c>
      <c r="X1296" s="412">
        <v>1.9245017489643221</v>
      </c>
      <c r="Y1296" s="270">
        <v>0.36496502792311419</v>
      </c>
      <c r="Z1296" s="270">
        <v>36.839094921119525</v>
      </c>
      <c r="AA1296" s="270">
        <v>14880.589708739586</v>
      </c>
      <c r="AB1296" s="270">
        <v>159.80663187396954</v>
      </c>
      <c r="AC1296" s="270">
        <v>1.5609447909671872</v>
      </c>
      <c r="AD1296" s="270">
        <v>0.45470517748113104</v>
      </c>
      <c r="AE1296" s="270">
        <v>1.6043115057831854</v>
      </c>
      <c r="AF1296" s="270">
        <v>7.3733824681753393E-2</v>
      </c>
      <c r="AG1296" s="270">
        <v>10.547711486775832</v>
      </c>
      <c r="AH1296" s="270">
        <v>26.040870961561151</v>
      </c>
      <c r="AI1296" s="270">
        <v>3.5709997318644695</v>
      </c>
      <c r="AJ1296" s="270">
        <v>6.7962010675627651</v>
      </c>
      <c r="AK1296" s="270">
        <v>360.78008111673245</v>
      </c>
      <c r="AL1296" s="270">
        <v>17.713384118702002</v>
      </c>
      <c r="AM1296" s="270">
        <v>2.6730572078362536</v>
      </c>
      <c r="AN1296" s="270">
        <v>97.417929128808893</v>
      </c>
      <c r="AO1296" s="270">
        <v>2.8702833852257417</v>
      </c>
      <c r="AP1296" s="270">
        <v>1337.6911808406751</v>
      </c>
      <c r="AQ1296" s="270">
        <v>0.95780274572943269</v>
      </c>
      <c r="AR1296" s="270">
        <v>1.6033620435301059</v>
      </c>
      <c r="AS1296" s="270">
        <v>0.18662330550063866</v>
      </c>
      <c r="AT1296" s="270">
        <v>0.89631162407840448</v>
      </c>
      <c r="AU1296" s="270">
        <v>3.8944563350885524</v>
      </c>
      <c r="AV1296" s="270">
        <v>0.15010050621623441</v>
      </c>
      <c r="AW1296" s="270">
        <v>0.36325244950081054</v>
      </c>
      <c r="AX1296" s="270">
        <v>4.8172440342725144E-2</v>
      </c>
      <c r="AY1296" s="270">
        <v>0.29830445669847488</v>
      </c>
      <c r="AZ1296" s="270">
        <v>4.4028089354903634E-2</v>
      </c>
      <c r="BA1296" s="270">
        <v>18.34282373467612</v>
      </c>
      <c r="BB1296" s="270">
        <v>32.669194501075879</v>
      </c>
      <c r="BC1296" s="270">
        <v>35.407589006450635</v>
      </c>
      <c r="BD1296" s="270">
        <v>50.526646636841051</v>
      </c>
      <c r="BE1296" s="270">
        <v>39.939224084530622</v>
      </c>
      <c r="BF1296" s="270">
        <v>175.73699924986647</v>
      </c>
      <c r="BG1296" s="26"/>
    </row>
    <row r="1297" spans="1:59" s="96" customFormat="1" ht="12.75" x14ac:dyDescent="0.2">
      <c r="A1297" s="13">
        <v>1.4</v>
      </c>
      <c r="B1297" s="279">
        <v>990</v>
      </c>
      <c r="C1297" s="408">
        <v>34.019062654813901</v>
      </c>
      <c r="D1297" s="408">
        <v>26.388119711599799</v>
      </c>
      <c r="E1297" s="408"/>
      <c r="F1297" s="408"/>
      <c r="G1297" s="408"/>
      <c r="H1297" s="408"/>
      <c r="I1297" s="408">
        <v>38.538807405332903</v>
      </c>
      <c r="J1297" s="408"/>
      <c r="K1297" s="408"/>
      <c r="L1297" s="408"/>
      <c r="M1297" s="408"/>
      <c r="N1297" s="408"/>
      <c r="O1297" s="411">
        <v>1.05401022825343</v>
      </c>
      <c r="P1297" s="417">
        <v>4.4020573292987102</v>
      </c>
      <c r="Q1297" s="237">
        <v>66.036262137020245</v>
      </c>
      <c r="R1297" s="237">
        <v>0</v>
      </c>
      <c r="S1297" s="237">
        <v>16.7897253276467</v>
      </c>
      <c r="T1297" s="237">
        <v>5.1099096038626675</v>
      </c>
      <c r="U1297" s="237">
        <v>1.0955378905584428</v>
      </c>
      <c r="V1297" s="237">
        <v>3.7387634433944896</v>
      </c>
      <c r="W1297" s="237">
        <v>5.2479372265405875</v>
      </c>
      <c r="X1297" s="412">
        <v>1.9818643709768677</v>
      </c>
      <c r="Y1297" s="270">
        <v>0.3753438309039282</v>
      </c>
      <c r="Z1297" s="270">
        <v>37.881071013710418</v>
      </c>
      <c r="AA1297" s="270">
        <v>15302.331752417394</v>
      </c>
      <c r="AB1297" s="270">
        <v>164.34027153363905</v>
      </c>
      <c r="AC1297" s="270">
        <v>1.60211381529176</v>
      </c>
      <c r="AD1297" s="270">
        <v>0.46667683103111191</v>
      </c>
      <c r="AE1297" s="270">
        <v>1.6116358299274389</v>
      </c>
      <c r="AF1297" s="270">
        <v>7.4028723587840586E-2</v>
      </c>
      <c r="AG1297" s="270">
        <v>10.824979356831001</v>
      </c>
      <c r="AH1297" s="270">
        <v>26.638447239336617</v>
      </c>
      <c r="AI1297" s="270">
        <v>3.639027172949044</v>
      </c>
      <c r="AJ1297" s="270">
        <v>6.9736806546957055</v>
      </c>
      <c r="AK1297" s="270">
        <v>370.43622367738669</v>
      </c>
      <c r="AL1297" s="270">
        <v>17.997299705953967</v>
      </c>
      <c r="AM1297" s="270">
        <v>2.6544628600533091</v>
      </c>
      <c r="AN1297" s="270">
        <v>97.972648296349163</v>
      </c>
      <c r="AO1297" s="270">
        <v>2.8930139768188843</v>
      </c>
      <c r="AP1297" s="270">
        <v>1331.9066727332779</v>
      </c>
      <c r="AQ1297" s="270">
        <v>0.95049638163049044</v>
      </c>
      <c r="AR1297" s="270">
        <v>1.5710386820748659</v>
      </c>
      <c r="AS1297" s="270">
        <v>0.18224659667247539</v>
      </c>
      <c r="AT1297" s="270">
        <v>0.87350650245300365</v>
      </c>
      <c r="AU1297" s="270">
        <v>3.7920876184138166</v>
      </c>
      <c r="AV1297" s="270">
        <v>0.14610963019444023</v>
      </c>
      <c r="AW1297" s="270">
        <v>0.35334326680974881</v>
      </c>
      <c r="AX1297" s="270">
        <v>4.6838916518151329E-2</v>
      </c>
      <c r="AY1297" s="270">
        <v>0.28998111102069513</v>
      </c>
      <c r="AZ1297" s="270">
        <v>4.2794438998517301E-2</v>
      </c>
      <c r="BA1297" s="270">
        <v>17.832648614770477</v>
      </c>
      <c r="BB1297" s="270">
        <v>32.433995980649414</v>
      </c>
      <c r="BC1297" s="270">
        <v>35.531033712934921</v>
      </c>
      <c r="BD1297" s="270">
        <v>50.525877722804978</v>
      </c>
      <c r="BE1297" s="270">
        <v>39.548429931725991</v>
      </c>
      <c r="BF1297" s="270">
        <v>173.07327229380616</v>
      </c>
      <c r="BG1297" s="26"/>
    </row>
    <row r="1298" spans="1:59" s="96" customFormat="1" ht="12.75" x14ac:dyDescent="0.2">
      <c r="A1298" s="13">
        <v>1.4500000000000099</v>
      </c>
      <c r="B1298" s="279">
        <v>990</v>
      </c>
      <c r="C1298" s="408">
        <v>33.125021615976202</v>
      </c>
      <c r="D1298" s="408">
        <v>26.181654478619802</v>
      </c>
      <c r="E1298" s="408"/>
      <c r="F1298" s="408"/>
      <c r="G1298" s="408"/>
      <c r="H1298" s="408"/>
      <c r="I1298" s="408">
        <v>39.639313696398801</v>
      </c>
      <c r="J1298" s="408"/>
      <c r="K1298" s="408"/>
      <c r="L1298" s="408"/>
      <c r="M1298" s="408"/>
      <c r="N1298" s="408"/>
      <c r="O1298" s="411">
        <v>1.0540102090051899</v>
      </c>
      <c r="P1298" s="417">
        <v>4.5208680648353798</v>
      </c>
      <c r="Q1298" s="237">
        <v>66.576237123254273</v>
      </c>
      <c r="R1298" s="237">
        <v>0</v>
      </c>
      <c r="S1298" s="237">
        <v>16.713027147063144</v>
      </c>
      <c r="T1298" s="237">
        <v>4.7515977110890741</v>
      </c>
      <c r="U1298" s="237">
        <v>1.0042936152482895</v>
      </c>
      <c r="V1298" s="237">
        <v>3.6550759506250765</v>
      </c>
      <c r="W1298" s="237">
        <v>5.2618810807371403</v>
      </c>
      <c r="X1298" s="412">
        <v>2.0378873719830022</v>
      </c>
      <c r="Y1298" s="270">
        <v>0.3854539560150147</v>
      </c>
      <c r="Z1298" s="270">
        <v>38.895841419884206</v>
      </c>
      <c r="AA1298" s="270">
        <v>15713.080763302718</v>
      </c>
      <c r="AB1298" s="270">
        <v>168.75610186367311</v>
      </c>
      <c r="AC1298" s="270">
        <v>1.6420943622168465</v>
      </c>
      <c r="AD1298" s="270">
        <v>0.47829208551619135</v>
      </c>
      <c r="AE1298" s="270">
        <v>1.6184484956765803</v>
      </c>
      <c r="AF1298" s="270">
        <v>7.4302665203836771E-2</v>
      </c>
      <c r="AG1298" s="270">
        <v>11.093950249564477</v>
      </c>
      <c r="AH1298" s="270">
        <v>27.214309900558881</v>
      </c>
      <c r="AI1298" s="270">
        <v>3.7040831818827411</v>
      </c>
      <c r="AJ1298" s="270">
        <v>7.1457751078706471</v>
      </c>
      <c r="AK1298" s="270">
        <v>379.81320564763638</v>
      </c>
      <c r="AL1298" s="270">
        <v>18.266980863097075</v>
      </c>
      <c r="AM1298" s="270">
        <v>2.6372714996496658</v>
      </c>
      <c r="AN1298" s="270">
        <v>98.484465565676473</v>
      </c>
      <c r="AO1298" s="270">
        <v>2.9142133620016306</v>
      </c>
      <c r="AP1298" s="270">
        <v>1326.5648829198656</v>
      </c>
      <c r="AQ1298" s="270">
        <v>0.94376317138372912</v>
      </c>
      <c r="AR1298" s="270">
        <v>1.5421171865335253</v>
      </c>
      <c r="AS1298" s="270">
        <v>0.17835714354072002</v>
      </c>
      <c r="AT1298" s="270">
        <v>0.85332207433646279</v>
      </c>
      <c r="AU1298" s="270">
        <v>3.7016361512895699</v>
      </c>
      <c r="AV1298" s="270">
        <v>0.14258548688497757</v>
      </c>
      <c r="AW1298" s="270">
        <v>0.34460500377099978</v>
      </c>
      <c r="AX1298" s="270">
        <v>4.5663906136494757E-2</v>
      </c>
      <c r="AY1298" s="270">
        <v>0.28265030614493447</v>
      </c>
      <c r="AZ1298" s="270">
        <v>4.1708144684832027E-2</v>
      </c>
      <c r="BA1298" s="270">
        <v>17.383224061398774</v>
      </c>
      <c r="BB1298" s="270">
        <v>32.219116958896144</v>
      </c>
      <c r="BC1298" s="270">
        <v>35.651699309389329</v>
      </c>
      <c r="BD1298" s="270">
        <v>50.525138336185563</v>
      </c>
      <c r="BE1298" s="270">
        <v>39.194545175467937</v>
      </c>
      <c r="BF1298" s="270">
        <v>170.66890807729183</v>
      </c>
      <c r="BG1298" s="26"/>
    </row>
    <row r="1299" spans="1:59" s="96" customFormat="1" ht="12.75" x14ac:dyDescent="0.2">
      <c r="A1299" s="13">
        <v>1.5</v>
      </c>
      <c r="B1299" s="279">
        <v>990</v>
      </c>
      <c r="C1299" s="408">
        <v>32.339743050615901</v>
      </c>
      <c r="D1299" s="408">
        <v>26.0658291983605</v>
      </c>
      <c r="E1299" s="408"/>
      <c r="F1299" s="408"/>
      <c r="G1299" s="408"/>
      <c r="H1299" s="408"/>
      <c r="I1299" s="408">
        <v>40.540417528523697</v>
      </c>
      <c r="J1299" s="408"/>
      <c r="K1299" s="408"/>
      <c r="L1299" s="408"/>
      <c r="M1299" s="408"/>
      <c r="N1299" s="408"/>
      <c r="O1299" s="411">
        <v>1.0540102224998</v>
      </c>
      <c r="P1299" s="417">
        <v>4.6306444420009303</v>
      </c>
      <c r="Q1299" s="237">
        <v>67.116618835867399</v>
      </c>
      <c r="R1299" s="237">
        <v>0</v>
      </c>
      <c r="S1299" s="237">
        <v>16.621519480638813</v>
      </c>
      <c r="T1299" s="237">
        <v>4.4117928433368663</v>
      </c>
      <c r="U1299" s="237">
        <v>0.91899831848106928</v>
      </c>
      <c r="V1299" s="237">
        <v>3.5451379837699912</v>
      </c>
      <c r="W1299" s="237">
        <v>5.2961584346007156</v>
      </c>
      <c r="X1299" s="412">
        <v>2.089774103305146</v>
      </c>
      <c r="Y1299" s="270">
        <v>0.39479233927730856</v>
      </c>
      <c r="Z1299" s="270">
        <v>39.832348570936425</v>
      </c>
      <c r="AA1299" s="270">
        <v>16092.406136508729</v>
      </c>
      <c r="AB1299" s="270">
        <v>172.83327574820296</v>
      </c>
      <c r="AC1299" s="270">
        <v>1.6785956397018107</v>
      </c>
      <c r="AD1299" s="270">
        <v>0.48897447474882627</v>
      </c>
      <c r="AE1299" s="270">
        <v>1.6244975367798449</v>
      </c>
      <c r="AF1299" s="270">
        <v>7.4546118810996667E-2</v>
      </c>
      <c r="AG1299" s="270">
        <v>11.341472322826549</v>
      </c>
      <c r="AH1299" s="270">
        <v>27.742081587973132</v>
      </c>
      <c r="AI1299" s="270">
        <v>3.7633766199014422</v>
      </c>
      <c r="AJ1299" s="270">
        <v>7.3042355858981178</v>
      </c>
      <c r="AK1299" s="270">
        <v>388.44023191636256</v>
      </c>
      <c r="AL1299" s="270">
        <v>18.513537066816578</v>
      </c>
      <c r="AM1299" s="270">
        <v>2.624424953070585</v>
      </c>
      <c r="AN1299" s="270">
        <v>98.981090212746523</v>
      </c>
      <c r="AO1299" s="270">
        <v>2.9337750635850646</v>
      </c>
      <c r="AP1299" s="270">
        <v>1322.3006920914445</v>
      </c>
      <c r="AQ1299" s="270">
        <v>0.93863811271497755</v>
      </c>
      <c r="AR1299" s="270">
        <v>1.5194122679404845</v>
      </c>
      <c r="AS1299" s="270">
        <v>0.17530677172484613</v>
      </c>
      <c r="AT1299" s="270">
        <v>0.83751393379846428</v>
      </c>
      <c r="AU1299" s="270">
        <v>3.6308490732746952</v>
      </c>
      <c r="AV1299" s="270">
        <v>0.13982830062093846</v>
      </c>
      <c r="AW1299" s="270">
        <v>0.33777345906008899</v>
      </c>
      <c r="AX1299" s="270">
        <v>4.4745733170602514E-2</v>
      </c>
      <c r="AY1299" s="270">
        <v>0.27692361783251734</v>
      </c>
      <c r="AZ1299" s="270">
        <v>4.0859719388086795E-2</v>
      </c>
      <c r="BA1299" s="270">
        <v>17.032161936113756</v>
      </c>
      <c r="BB1299" s="270">
        <v>32.03989414010799</v>
      </c>
      <c r="BC1299" s="270">
        <v>35.711174872758846</v>
      </c>
      <c r="BD1299" s="270">
        <v>50.524723568337969</v>
      </c>
      <c r="BE1299" s="270">
        <v>38.890191710993321</v>
      </c>
      <c r="BF1299" s="270">
        <v>168.74937882355596</v>
      </c>
      <c r="BG1299" s="26"/>
    </row>
    <row r="1300" spans="1:59" s="96" customFormat="1" ht="12.75" x14ac:dyDescent="0.2">
      <c r="A1300" s="13">
        <v>1.5499999999999801</v>
      </c>
      <c r="B1300" s="279">
        <v>990</v>
      </c>
      <c r="C1300" s="408">
        <v>31.533856915002101</v>
      </c>
      <c r="D1300" s="408">
        <v>26.096071102497099</v>
      </c>
      <c r="E1300" s="408"/>
      <c r="F1300" s="408"/>
      <c r="G1300" s="408"/>
      <c r="H1300" s="408"/>
      <c r="I1300" s="408">
        <v>41.316061765984799</v>
      </c>
      <c r="J1300" s="408"/>
      <c r="K1300" s="408"/>
      <c r="L1300" s="408"/>
      <c r="M1300" s="408"/>
      <c r="N1300" s="408"/>
      <c r="O1300" s="411">
        <v>1.0540102165160301</v>
      </c>
      <c r="P1300" s="417">
        <v>4.7489864218227904</v>
      </c>
      <c r="Q1300" s="237">
        <v>67.633012718559954</v>
      </c>
      <c r="R1300" s="237">
        <v>0</v>
      </c>
      <c r="S1300" s="237">
        <v>16.549147139260128</v>
      </c>
      <c r="T1300" s="237">
        <v>4.0701179651347363</v>
      </c>
      <c r="U1300" s="237">
        <v>0.83228327398041146</v>
      </c>
      <c r="V1300" s="237">
        <v>3.4748115872803886</v>
      </c>
      <c r="W1300" s="237">
        <v>5.2947835766392899</v>
      </c>
      <c r="X1300" s="412">
        <v>2.1458437391450937</v>
      </c>
      <c r="Y1300" s="270">
        <v>0.40485345395144978</v>
      </c>
      <c r="Z1300" s="270">
        <v>40.839728468339565</v>
      </c>
      <c r="AA1300" s="270">
        <v>16501.009409846029</v>
      </c>
      <c r="AB1300" s="270">
        <v>177.22281872397141</v>
      </c>
      <c r="AC1300" s="270">
        <v>1.7170704590966226</v>
      </c>
      <c r="AD1300" s="270">
        <v>0.50042716945786092</v>
      </c>
      <c r="AE1300" s="270">
        <v>1.6307926786398708</v>
      </c>
      <c r="AF1300" s="270">
        <v>7.4800288059255066E-2</v>
      </c>
      <c r="AG1300" s="270">
        <v>11.607242796096338</v>
      </c>
      <c r="AH1300" s="270">
        <v>28.307854477816377</v>
      </c>
      <c r="AI1300" s="270">
        <v>3.8267085152958096</v>
      </c>
      <c r="AJ1300" s="270">
        <v>7.4746647256196246</v>
      </c>
      <c r="AK1300" s="270">
        <v>397.68761844884017</v>
      </c>
      <c r="AL1300" s="270">
        <v>18.780432268972135</v>
      </c>
      <c r="AM1300" s="270">
        <v>2.6160484147140175</v>
      </c>
      <c r="AN1300" s="270">
        <v>99.594166535919584</v>
      </c>
      <c r="AO1300" s="270">
        <v>2.9557029349205592</v>
      </c>
      <c r="AP1300" s="270">
        <v>1318.8413472560519</v>
      </c>
      <c r="AQ1300" s="270">
        <v>0.93503979428299866</v>
      </c>
      <c r="AR1300" s="270">
        <v>1.5008619006073995</v>
      </c>
      <c r="AS1300" s="270">
        <v>0.17279391627255308</v>
      </c>
      <c r="AT1300" s="270">
        <v>0.82445675533304408</v>
      </c>
      <c r="AU1300" s="270">
        <v>3.5723432273230844</v>
      </c>
      <c r="AV1300" s="270">
        <v>0.13754908794094298</v>
      </c>
      <c r="AW1300" s="270">
        <v>0.33212517244386325</v>
      </c>
      <c r="AX1300" s="270">
        <v>4.3986635884607994E-2</v>
      </c>
      <c r="AY1300" s="270">
        <v>0.27218972721329754</v>
      </c>
      <c r="AZ1300" s="270">
        <v>4.0158502166295115E-2</v>
      </c>
      <c r="BA1300" s="270">
        <v>16.742091022352845</v>
      </c>
      <c r="BB1300" s="270">
        <v>31.874196397136011</v>
      </c>
      <c r="BC1300" s="270">
        <v>35.665129228950235</v>
      </c>
      <c r="BD1300" s="270">
        <v>50.524831862033295</v>
      </c>
      <c r="BE1300" s="270">
        <v>38.585631270018055</v>
      </c>
      <c r="BF1300" s="270">
        <v>167.13135099546525</v>
      </c>
      <c r="BG1300" s="26"/>
    </row>
    <row r="1301" spans="1:59" s="96" customFormat="1" ht="12.75" x14ac:dyDescent="0.2">
      <c r="A1301" s="13">
        <v>1.5999999999999799</v>
      </c>
      <c r="B1301" s="279">
        <v>990</v>
      </c>
      <c r="C1301" s="408">
        <v>30.8219910284359</v>
      </c>
      <c r="D1301" s="408">
        <v>26.147670701797701</v>
      </c>
      <c r="E1301" s="408"/>
      <c r="F1301" s="408"/>
      <c r="G1301" s="408"/>
      <c r="H1301" s="408"/>
      <c r="I1301" s="408">
        <v>41.976328059161602</v>
      </c>
      <c r="J1301" s="408"/>
      <c r="K1301" s="408"/>
      <c r="L1301" s="408"/>
      <c r="M1301" s="408"/>
      <c r="N1301" s="408"/>
      <c r="O1301" s="411">
        <v>1.0540102106049001</v>
      </c>
      <c r="P1301" s="417">
        <v>4.85866897384442</v>
      </c>
      <c r="Q1301" s="237">
        <v>68.13318763899666</v>
      </c>
      <c r="R1301" s="237">
        <v>0</v>
      </c>
      <c r="S1301" s="237">
        <v>16.447805177337273</v>
      </c>
      <c r="T1301" s="237">
        <v>3.781633986732289</v>
      </c>
      <c r="U1301" s="237">
        <v>0.76617532625182727</v>
      </c>
      <c r="V1301" s="237">
        <v>3.3774380777306692</v>
      </c>
      <c r="W1301" s="237">
        <v>5.2958246072095934</v>
      </c>
      <c r="X1301" s="412">
        <v>2.1979351857416929</v>
      </c>
      <c r="Y1301" s="270">
        <v>0.41417631418490108</v>
      </c>
      <c r="Z1301" s="270">
        <v>41.772622330497455</v>
      </c>
      <c r="AA1301" s="270">
        <v>16879.56269002019</v>
      </c>
      <c r="AB1301" s="270">
        <v>181.28915398037276</v>
      </c>
      <c r="AC1301" s="270">
        <v>1.7524304111883251</v>
      </c>
      <c r="AD1301" s="270">
        <v>0.51099629960545567</v>
      </c>
      <c r="AE1301" s="270">
        <v>1.6364008545883721</v>
      </c>
      <c r="AF1301" s="270">
        <v>7.5026697138308562E-2</v>
      </c>
      <c r="AG1301" s="270">
        <v>11.852586503333216</v>
      </c>
      <c r="AH1301" s="270">
        <v>28.827589563955698</v>
      </c>
      <c r="AI1301" s="270">
        <v>3.8845333117446144</v>
      </c>
      <c r="AJ1301" s="270">
        <v>7.6320231541619226</v>
      </c>
      <c r="AK1301" s="270">
        <v>406.22620327017557</v>
      </c>
      <c r="AL1301" s="270">
        <v>19.023846853885257</v>
      </c>
      <c r="AM1301" s="270">
        <v>2.6094714343127405</v>
      </c>
      <c r="AN1301" s="270">
        <v>100.15865601704523</v>
      </c>
      <c r="AO1301" s="270">
        <v>2.9756140461130656</v>
      </c>
      <c r="AP1301" s="270">
        <v>1315.9483096282083</v>
      </c>
      <c r="AQ1301" s="270">
        <v>0.93215053549790805</v>
      </c>
      <c r="AR1301" s="270">
        <v>1.4855147514991689</v>
      </c>
      <c r="AS1301" s="270">
        <v>0.17071684753862734</v>
      </c>
      <c r="AT1301" s="270">
        <v>0.81367555860838592</v>
      </c>
      <c r="AU1301" s="270">
        <v>3.5240623794391674</v>
      </c>
      <c r="AV1301" s="270">
        <v>0.13566860979403234</v>
      </c>
      <c r="AW1301" s="270">
        <v>0.32746747196406861</v>
      </c>
      <c r="AX1301" s="270">
        <v>4.3360880186652129E-2</v>
      </c>
      <c r="AY1301" s="270">
        <v>0.26828818388926295</v>
      </c>
      <c r="AZ1301" s="270">
        <v>3.9580653050590428E-2</v>
      </c>
      <c r="BA1301" s="270">
        <v>16.50302622263591</v>
      </c>
      <c r="BB1301" s="270">
        <v>31.731924575815491</v>
      </c>
      <c r="BC1301" s="270">
        <v>35.606750963519595</v>
      </c>
      <c r="BD1301" s="270">
        <v>50.525016639095568</v>
      </c>
      <c r="BE1301" s="270">
        <v>38.321021728860735</v>
      </c>
      <c r="BF1301" s="270">
        <v>165.77825711429995</v>
      </c>
      <c r="BG1301" s="26"/>
    </row>
    <row r="1302" spans="1:59" s="96" customFormat="1" ht="12.75" x14ac:dyDescent="0.2">
      <c r="A1302" s="13">
        <v>1.65</v>
      </c>
      <c r="B1302" s="279">
        <v>990</v>
      </c>
      <c r="C1302" s="408">
        <v>30.029207149341602</v>
      </c>
      <c r="D1302" s="408">
        <v>26.2282715732503</v>
      </c>
      <c r="E1302" s="408"/>
      <c r="F1302" s="408"/>
      <c r="G1302" s="408"/>
      <c r="H1302" s="408"/>
      <c r="I1302" s="408">
        <v>42.5696315888624</v>
      </c>
      <c r="J1302" s="408">
        <v>0.118879478753042</v>
      </c>
      <c r="K1302" s="408"/>
      <c r="L1302" s="408"/>
      <c r="M1302" s="408"/>
      <c r="N1302" s="408"/>
      <c r="O1302" s="411">
        <v>1.0540102097926201</v>
      </c>
      <c r="P1302" s="417">
        <v>4.9869400878928101</v>
      </c>
      <c r="Q1302" s="237">
        <v>68.510090951200226</v>
      </c>
      <c r="R1302" s="237">
        <v>0</v>
      </c>
      <c r="S1302" s="237">
        <v>16.404152094225331</v>
      </c>
      <c r="T1302" s="237">
        <v>3.5123226340694735</v>
      </c>
      <c r="U1302" s="237">
        <v>0.70421710930245829</v>
      </c>
      <c r="V1302" s="237">
        <v>3.2871890913365629</v>
      </c>
      <c r="W1302" s="237">
        <v>5.3230210499752388</v>
      </c>
      <c r="X1302" s="412">
        <v>2.2590070698907021</v>
      </c>
      <c r="Y1302" s="270">
        <v>0.42507691131443526</v>
      </c>
      <c r="Z1302" s="270">
        <v>42.862843495527436</v>
      </c>
      <c r="AA1302" s="270">
        <v>17322.179022109478</v>
      </c>
      <c r="AB1302" s="270">
        <v>186.04258922673785</v>
      </c>
      <c r="AC1302" s="270">
        <v>1.7934917875369536</v>
      </c>
      <c r="AD1302" s="270">
        <v>0.52334842619884892</v>
      </c>
      <c r="AE1302" s="270">
        <v>1.642737760163558</v>
      </c>
      <c r="AF1302" s="270">
        <v>7.5284185477139443E-2</v>
      </c>
      <c r="AG1302" s="270">
        <v>12.139584080504513</v>
      </c>
      <c r="AH1302" s="270">
        <v>29.437741902831807</v>
      </c>
      <c r="AI1302" s="270">
        <v>3.9528870930637092</v>
      </c>
      <c r="AJ1302" s="270">
        <v>7.8162398040103156</v>
      </c>
      <c r="AK1302" s="270">
        <v>416.20317808550311</v>
      </c>
      <c r="AL1302" s="270">
        <v>19.315574849088819</v>
      </c>
      <c r="AM1302" s="270">
        <v>2.6074298088097212</v>
      </c>
      <c r="AN1302" s="270">
        <v>100.915261859479</v>
      </c>
      <c r="AO1302" s="270">
        <v>3.0008641506506635</v>
      </c>
      <c r="AP1302" s="270">
        <v>1313.7348776920178</v>
      </c>
      <c r="AQ1302" s="270">
        <v>0.93082728389941261</v>
      </c>
      <c r="AR1302" s="270">
        <v>1.4728152665037331</v>
      </c>
      <c r="AS1302" s="270">
        <v>0.16895374907065572</v>
      </c>
      <c r="AT1302" s="270">
        <v>0.80442649825634416</v>
      </c>
      <c r="AU1302" s="270">
        <v>3.4824918238807414</v>
      </c>
      <c r="AV1302" s="270">
        <v>0.13404754083500603</v>
      </c>
      <c r="AW1302" s="270">
        <v>0.32344228193894919</v>
      </c>
      <c r="AX1302" s="270">
        <v>4.2819414724442888E-2</v>
      </c>
      <c r="AY1302" s="270">
        <v>0.26491016582833821</v>
      </c>
      <c r="AZ1302" s="270">
        <v>3.9080222874833176E-2</v>
      </c>
      <c r="BA1302" s="270">
        <v>16.296167258174922</v>
      </c>
      <c r="BB1302" s="270">
        <v>31.626187605040123</v>
      </c>
      <c r="BC1302" s="270">
        <v>35.546830595150922</v>
      </c>
      <c r="BD1302" s="270">
        <v>50.586195463492047</v>
      </c>
      <c r="BE1302" s="270">
        <v>38.090560658618543</v>
      </c>
      <c r="BF1302" s="270">
        <v>164.67626871236354</v>
      </c>
      <c r="BG1302" s="26"/>
    </row>
    <row r="1303" spans="1:59" s="96" customFormat="1" ht="12.75" x14ac:dyDescent="0.2">
      <c r="A1303" s="13">
        <v>1.69999999999998</v>
      </c>
      <c r="B1303" s="279">
        <v>990</v>
      </c>
      <c r="C1303" s="408">
        <v>29.039054917834999</v>
      </c>
      <c r="D1303" s="408">
        <v>26.328684021284399</v>
      </c>
      <c r="E1303" s="408"/>
      <c r="F1303" s="408"/>
      <c r="G1303" s="408"/>
      <c r="H1303" s="408"/>
      <c r="I1303" s="408">
        <v>43.137688224514299</v>
      </c>
      <c r="J1303" s="408">
        <v>0.44056261984905898</v>
      </c>
      <c r="K1303" s="408"/>
      <c r="L1303" s="408"/>
      <c r="M1303" s="408"/>
      <c r="N1303" s="408"/>
      <c r="O1303" s="411">
        <v>1.0540102165171601</v>
      </c>
      <c r="P1303" s="417">
        <v>5.1569810929769799</v>
      </c>
      <c r="Q1303" s="237">
        <v>68.672848681144544</v>
      </c>
      <c r="R1303" s="237">
        <v>0</v>
      </c>
      <c r="S1303" s="237">
        <v>16.404898157274374</v>
      </c>
      <c r="T1303" s="237">
        <v>3.3501620940550945</v>
      </c>
      <c r="U1303" s="237">
        <v>0.66705674010000926</v>
      </c>
      <c r="V1303" s="237">
        <v>3.1992383444124828</v>
      </c>
      <c r="W1303" s="237">
        <v>5.3655746227691692</v>
      </c>
      <c r="X1303" s="412">
        <v>2.3402213602443505</v>
      </c>
      <c r="Y1303" s="270">
        <v>0.43952476791022205</v>
      </c>
      <c r="Z1303" s="270">
        <v>44.307283307811574</v>
      </c>
      <c r="AA1303" s="270">
        <v>17908.829995433545</v>
      </c>
      <c r="AB1303" s="270">
        <v>192.34182244276366</v>
      </c>
      <c r="AC1303" s="270">
        <v>1.8476352247387815</v>
      </c>
      <c r="AD1303" s="270">
        <v>0.53971257548027562</v>
      </c>
      <c r="AE1303" s="270">
        <v>1.650779371508178</v>
      </c>
      <c r="AF1303" s="270">
        <v>7.5613124822801955E-2</v>
      </c>
      <c r="AG1303" s="270">
        <v>12.520118831065663</v>
      </c>
      <c r="AH1303" s="270">
        <v>30.249354474850627</v>
      </c>
      <c r="AI1303" s="270">
        <v>4.0444338329296023</v>
      </c>
      <c r="AJ1303" s="270">
        <v>8.0606356488500506</v>
      </c>
      <c r="AK1303" s="270">
        <v>429.42004552950249</v>
      </c>
      <c r="AL1303" s="270">
        <v>19.710908318616482</v>
      </c>
      <c r="AM1303" s="270">
        <v>2.6114839739524123</v>
      </c>
      <c r="AN1303" s="270">
        <v>102.03220155825539</v>
      </c>
      <c r="AO1303" s="270">
        <v>3.0367427375349609</v>
      </c>
      <c r="AP1303" s="270">
        <v>1312.2245835493488</v>
      </c>
      <c r="AQ1303" s="270">
        <v>0.93155006486718928</v>
      </c>
      <c r="AR1303" s="270">
        <v>1.4621565969826598</v>
      </c>
      <c r="AS1303" s="270">
        <v>0.1673963979244566</v>
      </c>
      <c r="AT1303" s="270">
        <v>0.79608688724694243</v>
      </c>
      <c r="AU1303" s="270">
        <v>3.4447435208644164</v>
      </c>
      <c r="AV1303" s="270">
        <v>0.13257208187941344</v>
      </c>
      <c r="AW1303" s="270">
        <v>0.31976069380908306</v>
      </c>
      <c r="AX1303" s="270">
        <v>4.2322907401618544E-2</v>
      </c>
      <c r="AY1303" s="270">
        <v>0.26180876575096773</v>
      </c>
      <c r="AZ1303" s="270">
        <v>3.8620518400413535E-2</v>
      </c>
      <c r="BA1303" s="270">
        <v>16.106439567631014</v>
      </c>
      <c r="BB1303" s="270">
        <v>31.565803115893804</v>
      </c>
      <c r="BC1303" s="270">
        <v>35.503470703317376</v>
      </c>
      <c r="BD1303" s="270">
        <v>50.752062999597626</v>
      </c>
      <c r="BE1303" s="270">
        <v>37.892387653058584</v>
      </c>
      <c r="BF1303" s="270">
        <v>163.79964963670838</v>
      </c>
      <c r="BG1303" s="26"/>
    </row>
    <row r="1304" spans="1:59" s="96" customFormat="1" ht="12.75" x14ac:dyDescent="0.2">
      <c r="A1304" s="13">
        <v>1.7499999999999902</v>
      </c>
      <c r="B1304" s="279">
        <v>990</v>
      </c>
      <c r="C1304" s="408">
        <v>28.105197197646799</v>
      </c>
      <c r="D1304" s="408">
        <v>26.495245359285398</v>
      </c>
      <c r="E1304" s="408"/>
      <c r="F1304" s="408"/>
      <c r="G1304" s="408"/>
      <c r="H1304" s="408"/>
      <c r="I1304" s="408">
        <v>43.611210003026599</v>
      </c>
      <c r="J1304" s="408">
        <v>0.73433722526983503</v>
      </c>
      <c r="K1304" s="408"/>
      <c r="L1304" s="408"/>
      <c r="M1304" s="408"/>
      <c r="N1304" s="408"/>
      <c r="O1304" s="411">
        <v>1.0540102147713999</v>
      </c>
      <c r="P1304" s="417">
        <v>5.3283332172429798</v>
      </c>
      <c r="Q1304" s="237">
        <v>68.838464569900864</v>
      </c>
      <c r="R1304" s="237">
        <v>0</v>
      </c>
      <c r="S1304" s="237">
        <v>16.420317568176319</v>
      </c>
      <c r="T1304" s="237">
        <v>3.1697130208134383</v>
      </c>
      <c r="U1304" s="237">
        <v>0.62727357499526737</v>
      </c>
      <c r="V1304" s="237">
        <v>3.1208495249523667</v>
      </c>
      <c r="W1304" s="237">
        <v>5.4010249455423942</v>
      </c>
      <c r="X1304" s="412">
        <v>2.4223567956193586</v>
      </c>
      <c r="Y1304" s="270">
        <v>0.45407805634911702</v>
      </c>
      <c r="Z1304" s="270">
        <v>45.760649034690374</v>
      </c>
      <c r="AA1304" s="270">
        <v>18499.609976387823</v>
      </c>
      <c r="AB1304" s="270">
        <v>198.68384048013704</v>
      </c>
      <c r="AC1304" s="270">
        <v>1.9013593355276903</v>
      </c>
      <c r="AD1304" s="270">
        <v>0.55609774842972193</v>
      </c>
      <c r="AE1304" s="270">
        <v>1.6584530317746127</v>
      </c>
      <c r="AF1304" s="270">
        <v>7.5927057249780119E-2</v>
      </c>
      <c r="AG1304" s="270">
        <v>12.901429900801785</v>
      </c>
      <c r="AH1304" s="270">
        <v>31.057619399478657</v>
      </c>
      <c r="AI1304" s="270">
        <v>4.1348577017607742</v>
      </c>
      <c r="AJ1304" s="270">
        <v>8.3056801049378066</v>
      </c>
      <c r="AK1304" s="270">
        <v>442.66183766859797</v>
      </c>
      <c r="AL1304" s="270">
        <v>20.101618741983884</v>
      </c>
      <c r="AM1304" s="270">
        <v>2.6172086454089896</v>
      </c>
      <c r="AN1304" s="270">
        <v>103.15045837900787</v>
      </c>
      <c r="AO1304" s="270">
        <v>3.0719856937456784</v>
      </c>
      <c r="AP1304" s="270">
        <v>1311.1575484994084</v>
      </c>
      <c r="AQ1304" s="270">
        <v>0.93287043940969305</v>
      </c>
      <c r="AR1304" s="270">
        <v>1.4538156729920935</v>
      </c>
      <c r="AS1304" s="270">
        <v>0.16614911135274718</v>
      </c>
      <c r="AT1304" s="270">
        <v>0.78935490136169517</v>
      </c>
      <c r="AU1304" s="270">
        <v>3.4142001638703863</v>
      </c>
      <c r="AV1304" s="270">
        <v>0.13137736573465772</v>
      </c>
      <c r="AW1304" s="270">
        <v>0.31677554452211337</v>
      </c>
      <c r="AX1304" s="270">
        <v>4.1920094154940926E-2</v>
      </c>
      <c r="AY1304" s="270">
        <v>0.2592921627197794</v>
      </c>
      <c r="AZ1304" s="270">
        <v>3.8247504437097471E-2</v>
      </c>
      <c r="BA1304" s="270">
        <v>15.952588109498789</v>
      </c>
      <c r="BB1304" s="270">
        <v>31.51275858696328</v>
      </c>
      <c r="BC1304" s="270">
        <v>35.410064897233561</v>
      </c>
      <c r="BD1304" s="270">
        <v>50.90476546767168</v>
      </c>
      <c r="BE1304" s="270">
        <v>37.703969530877359</v>
      </c>
      <c r="BF1304" s="270">
        <v>163.09618117885213</v>
      </c>
      <c r="BG1304" s="26"/>
    </row>
    <row r="1305" spans="1:59" s="96" customFormat="1" ht="12.75" x14ac:dyDescent="0.2">
      <c r="A1305" s="13">
        <v>1.8000000000000098</v>
      </c>
      <c r="B1305" s="279">
        <v>990</v>
      </c>
      <c r="C1305" s="408">
        <v>27.2577955176797</v>
      </c>
      <c r="D1305" s="408">
        <v>26.7004690451027</v>
      </c>
      <c r="E1305" s="408"/>
      <c r="F1305" s="408"/>
      <c r="G1305" s="408"/>
      <c r="H1305" s="408"/>
      <c r="I1305" s="408">
        <v>43.979936364366502</v>
      </c>
      <c r="J1305" s="408">
        <v>1.0077888683455001</v>
      </c>
      <c r="K1305" s="408"/>
      <c r="L1305" s="408"/>
      <c r="M1305" s="408"/>
      <c r="N1305" s="408"/>
      <c r="O1305" s="411">
        <v>1.0540102045056201</v>
      </c>
      <c r="P1305" s="417">
        <v>5.4939827733828004</v>
      </c>
      <c r="Q1305" s="237">
        <v>68.967626791316448</v>
      </c>
      <c r="R1305" s="237">
        <v>0</v>
      </c>
      <c r="S1305" s="237">
        <v>16.446448418810853</v>
      </c>
      <c r="T1305" s="237">
        <v>3.0089890535492594</v>
      </c>
      <c r="U1305" s="237">
        <v>0.5910364158388377</v>
      </c>
      <c r="V1305" s="237">
        <v>3.0570762505670919</v>
      </c>
      <c r="W1305" s="237">
        <v>5.426781229217954</v>
      </c>
      <c r="X1305" s="412">
        <v>2.502041840699563</v>
      </c>
      <c r="Y1305" s="270">
        <v>0.46814159594357296</v>
      </c>
      <c r="Z1305" s="270">
        <v>47.163656358970435</v>
      </c>
      <c r="AA1305" s="270">
        <v>19070.376982673552</v>
      </c>
      <c r="AB1305" s="270">
        <v>204.80958092233837</v>
      </c>
      <c r="AC1305" s="270">
        <v>1.9525567395797092</v>
      </c>
      <c r="AD1305" s="270">
        <v>0.5718461544822121</v>
      </c>
      <c r="AE1305" s="270">
        <v>1.6654958080640372</v>
      </c>
      <c r="AF1305" s="270">
        <v>7.6215389181358964E-2</v>
      </c>
      <c r="AG1305" s="270">
        <v>13.268198457985656</v>
      </c>
      <c r="AH1305" s="270">
        <v>31.831023210408688</v>
      </c>
      <c r="AI1305" s="270">
        <v>4.22080952289586</v>
      </c>
      <c r="AJ1305" s="270">
        <v>8.5415199101385717</v>
      </c>
      <c r="AK1305" s="270">
        <v>455.39581393492585</v>
      </c>
      <c r="AL1305" s="270">
        <v>20.473540669449395</v>
      </c>
      <c r="AM1305" s="270">
        <v>2.6243996684816393</v>
      </c>
      <c r="AN1305" s="270">
        <v>104.23210769132351</v>
      </c>
      <c r="AO1305" s="270">
        <v>3.105468559286765</v>
      </c>
      <c r="AP1305" s="270">
        <v>1310.5584322514153</v>
      </c>
      <c r="AQ1305" s="270">
        <v>0.93474870474335492</v>
      </c>
      <c r="AR1305" s="270">
        <v>1.4478949276359538</v>
      </c>
      <c r="AS1305" s="270">
        <v>0.16522609227807819</v>
      </c>
      <c r="AT1305" s="270">
        <v>0.78430148340312356</v>
      </c>
      <c r="AU1305" s="270">
        <v>3.3911705334839422</v>
      </c>
      <c r="AV1305" s="270">
        <v>0.13047527753364782</v>
      </c>
      <c r="AW1305" s="270">
        <v>0.31451530911369258</v>
      </c>
      <c r="AX1305" s="270">
        <v>4.161470723917924E-2</v>
      </c>
      <c r="AY1305" s="270">
        <v>0.25738323596513574</v>
      </c>
      <c r="AZ1305" s="270">
        <v>3.7964527345791775E-2</v>
      </c>
      <c r="BA1305" s="270">
        <v>15.83600128563495</v>
      </c>
      <c r="BB1305" s="270">
        <v>31.473293478063262</v>
      </c>
      <c r="BC1305" s="270">
        <v>35.288925935199089</v>
      </c>
      <c r="BD1305" s="270">
        <v>51.047915682731634</v>
      </c>
      <c r="BE1305" s="270">
        <v>37.538955893639411</v>
      </c>
      <c r="BF1305" s="270">
        <v>162.58751441955752</v>
      </c>
      <c r="BG1305" s="26"/>
    </row>
    <row r="1306" spans="1:59" s="96" customFormat="1" ht="12.75" x14ac:dyDescent="0.2">
      <c r="A1306" s="13">
        <v>1.85</v>
      </c>
      <c r="B1306" s="279">
        <v>990</v>
      </c>
      <c r="C1306" s="408">
        <v>26.372204423897401</v>
      </c>
      <c r="D1306" s="408">
        <v>26.867981986023</v>
      </c>
      <c r="E1306" s="408"/>
      <c r="F1306" s="408"/>
      <c r="G1306" s="408"/>
      <c r="H1306" s="408"/>
      <c r="I1306" s="408">
        <v>44.399776426087499</v>
      </c>
      <c r="J1306" s="408">
        <v>1.3060269578821799</v>
      </c>
      <c r="K1306" s="408"/>
      <c r="L1306" s="408"/>
      <c r="M1306" s="408"/>
      <c r="N1306" s="408"/>
      <c r="O1306" s="411">
        <v>1.0540102061099099</v>
      </c>
      <c r="P1306" s="417">
        <v>5.6784730575189402</v>
      </c>
      <c r="Q1306" s="237">
        <v>69.107201864061608</v>
      </c>
      <c r="R1306" s="237">
        <v>0</v>
      </c>
      <c r="S1306" s="237">
        <v>16.44301916882414</v>
      </c>
      <c r="T1306" s="237">
        <v>2.8760238518385375</v>
      </c>
      <c r="U1306" s="237">
        <v>0.56192656255761075</v>
      </c>
      <c r="V1306" s="237">
        <v>2.9610844959124782</v>
      </c>
      <c r="W1306" s="237">
        <v>5.4596240753499181</v>
      </c>
      <c r="X1306" s="412">
        <v>2.5911199814556887</v>
      </c>
      <c r="Y1306" s="270">
        <v>0.48380315379094718</v>
      </c>
      <c r="Z1306" s="270">
        <v>48.725683633673924</v>
      </c>
      <c r="AA1306" s="270">
        <v>19705.859349266702</v>
      </c>
      <c r="AB1306" s="270">
        <v>211.6306124091615</v>
      </c>
      <c r="AC1306" s="270">
        <v>2.0094058426277757</v>
      </c>
      <c r="AD1306" s="270">
        <v>0.58930048108863975</v>
      </c>
      <c r="AE1306" s="270">
        <v>1.6729111417415505</v>
      </c>
      <c r="AF1306" s="270">
        <v>7.6518544901543389E-2</v>
      </c>
      <c r="AG1306" s="270">
        <v>13.674630726700421</v>
      </c>
      <c r="AH1306" s="270">
        <v>32.681554679445206</v>
      </c>
      <c r="AI1306" s="270">
        <v>4.3145708141895911</v>
      </c>
      <c r="AJ1306" s="270">
        <v>8.8027162806585668</v>
      </c>
      <c r="AK1306" s="270">
        <v>469.52498354921062</v>
      </c>
      <c r="AL1306" s="270">
        <v>20.876022169794343</v>
      </c>
      <c r="AM1306" s="270">
        <v>2.630947828835938</v>
      </c>
      <c r="AN1306" s="270">
        <v>105.36434855660592</v>
      </c>
      <c r="AO1306" s="270">
        <v>3.1409758320683068</v>
      </c>
      <c r="AP1306" s="270">
        <v>1309.7461035513647</v>
      </c>
      <c r="AQ1306" s="270">
        <v>0.93638516788646964</v>
      </c>
      <c r="AR1306" s="270">
        <v>1.4409188634503152</v>
      </c>
      <c r="AS1306" s="270">
        <v>0.16416794465957169</v>
      </c>
      <c r="AT1306" s="270">
        <v>0.77856715494128159</v>
      </c>
      <c r="AU1306" s="270">
        <v>3.3651256319881373</v>
      </c>
      <c r="AV1306" s="270">
        <v>0.12945620027913687</v>
      </c>
      <c r="AW1306" s="270">
        <v>0.31196758837500738</v>
      </c>
      <c r="AX1306" s="270">
        <v>4.1270843561011128E-2</v>
      </c>
      <c r="AY1306" s="270">
        <v>0.25523476569880993</v>
      </c>
      <c r="AZ1306" s="270">
        <v>3.7646077998708914E-2</v>
      </c>
      <c r="BA1306" s="270">
        <v>15.704682070606337</v>
      </c>
      <c r="BB1306" s="270">
        <v>31.432258162863985</v>
      </c>
      <c r="BC1306" s="270">
        <v>35.19818241936251</v>
      </c>
      <c r="BD1306" s="270">
        <v>51.204755039175033</v>
      </c>
      <c r="BE1306" s="270">
        <v>37.373202712147112</v>
      </c>
      <c r="BF1306" s="270">
        <v>162.00199659313387</v>
      </c>
      <c r="BG1306" s="26"/>
    </row>
    <row r="1307" spans="1:59" s="96" customFormat="1" ht="12.75" x14ac:dyDescent="0.2">
      <c r="A1307" s="13">
        <v>1.9000000000000099</v>
      </c>
      <c r="B1307" s="279">
        <v>990</v>
      </c>
      <c r="C1307" s="408">
        <v>25.593468666406999</v>
      </c>
      <c r="D1307" s="408">
        <v>27.0842901195048</v>
      </c>
      <c r="E1307" s="408"/>
      <c r="F1307" s="408"/>
      <c r="G1307" s="408"/>
      <c r="H1307" s="408"/>
      <c r="I1307" s="408">
        <v>44.687784670580498</v>
      </c>
      <c r="J1307" s="408">
        <v>1.5804463340350099</v>
      </c>
      <c r="K1307" s="408"/>
      <c r="L1307" s="408"/>
      <c r="M1307" s="408"/>
      <c r="N1307" s="408"/>
      <c r="O1307" s="411">
        <v>1.0540102094727199</v>
      </c>
      <c r="P1307" s="417">
        <v>5.8512529688626698</v>
      </c>
      <c r="Q1307" s="237">
        <v>69.154393300814846</v>
      </c>
      <c r="R1307" s="237">
        <v>0</v>
      </c>
      <c r="S1307" s="237">
        <v>16.417275708885331</v>
      </c>
      <c r="T1307" s="237">
        <v>2.853082597214021</v>
      </c>
      <c r="U1307" s="237">
        <v>0.55137686318345402</v>
      </c>
      <c r="V1307" s="237">
        <v>2.9050975250591939</v>
      </c>
      <c r="W1307" s="237">
        <v>5.4439137726661553</v>
      </c>
      <c r="X1307" s="412">
        <v>2.6748602321770161</v>
      </c>
      <c r="Y1307" s="270">
        <v>0.49846378327314261</v>
      </c>
      <c r="Z1307" s="270">
        <v>50.18606775222829</v>
      </c>
      <c r="AA1307" s="270">
        <v>20300.587274786958</v>
      </c>
      <c r="AB1307" s="270">
        <v>218.01213323847014</v>
      </c>
      <c r="AC1307" s="270">
        <v>2.0617349569608359</v>
      </c>
      <c r="AD1307" s="270">
        <v>0.60554779480376619</v>
      </c>
      <c r="AE1307" s="270">
        <v>1.6795104291823406</v>
      </c>
      <c r="AF1307" s="270">
        <v>7.6788771657462007E-2</v>
      </c>
      <c r="AG1307" s="270">
        <v>14.05334022568324</v>
      </c>
      <c r="AH1307" s="270">
        <v>33.470556523801648</v>
      </c>
      <c r="AI1307" s="270">
        <v>4.4010473223179591</v>
      </c>
      <c r="AJ1307" s="270">
        <v>9.0463144071319945</v>
      </c>
      <c r="AK1307" s="270">
        <v>482.68234077629791</v>
      </c>
      <c r="AL1307" s="270">
        <v>21.248790589156012</v>
      </c>
      <c r="AM1307" s="270">
        <v>2.6394131707292368</v>
      </c>
      <c r="AN1307" s="270">
        <v>106.44435345122449</v>
      </c>
      <c r="AO1307" s="270">
        <v>3.1740057927856928</v>
      </c>
      <c r="AP1307" s="270">
        <v>1309.5252343436418</v>
      </c>
      <c r="AQ1307" s="270">
        <v>0.9387470902916969</v>
      </c>
      <c r="AR1307" s="270">
        <v>1.4369002085313709</v>
      </c>
      <c r="AS1307" s="270">
        <v>0.16350058265027376</v>
      </c>
      <c r="AT1307" s="270">
        <v>0.77484002291579235</v>
      </c>
      <c r="AU1307" s="270">
        <v>3.3480374336874603</v>
      </c>
      <c r="AV1307" s="270">
        <v>0.1287855656924369</v>
      </c>
      <c r="AW1307" s="270">
        <v>0.31028095853253845</v>
      </c>
      <c r="AX1307" s="270">
        <v>4.1042552901369891E-2</v>
      </c>
      <c r="AY1307" s="270">
        <v>0.25380666512961453</v>
      </c>
      <c r="AZ1307" s="270">
        <v>3.7434328924577931E-2</v>
      </c>
      <c r="BA1307" s="270">
        <v>15.617560485555636</v>
      </c>
      <c r="BB1307" s="270">
        <v>31.408455621438563</v>
      </c>
      <c r="BC1307" s="270">
        <v>35.072966404285701</v>
      </c>
      <c r="BD1307" s="270">
        <v>51.350152214535129</v>
      </c>
      <c r="BE1307" s="270">
        <v>37.235737867479756</v>
      </c>
      <c r="BF1307" s="270">
        <v>161.65673850455599</v>
      </c>
      <c r="BG1307" s="26"/>
    </row>
    <row r="1308" spans="1:59" s="96" customFormat="1" ht="12.75" x14ac:dyDescent="0.2">
      <c r="A1308" s="13">
        <v>1.95</v>
      </c>
      <c r="B1308" s="279">
        <v>990</v>
      </c>
      <c r="C1308" s="408">
        <v>24.821135560944601</v>
      </c>
      <c r="D1308" s="408">
        <v>27.4508135546277</v>
      </c>
      <c r="E1308" s="408"/>
      <c r="F1308" s="408"/>
      <c r="G1308" s="408"/>
      <c r="H1308" s="408"/>
      <c r="I1308" s="408">
        <v>44.856925249032798</v>
      </c>
      <c r="J1308" s="408">
        <v>1.81711541111368</v>
      </c>
      <c r="K1308" s="408"/>
      <c r="L1308" s="408"/>
      <c r="M1308" s="408"/>
      <c r="N1308" s="408"/>
      <c r="O1308" s="411">
        <v>1.05401022428118</v>
      </c>
      <c r="P1308" s="417">
        <v>6.0333204160142699</v>
      </c>
      <c r="Q1308" s="237">
        <v>69.203873468227982</v>
      </c>
      <c r="R1308" s="237">
        <v>0</v>
      </c>
      <c r="S1308" s="237">
        <v>16.40219327847942</v>
      </c>
      <c r="T1308" s="237">
        <v>2.8170343522469077</v>
      </c>
      <c r="U1308" s="237">
        <v>0.5412278860721973</v>
      </c>
      <c r="V1308" s="237">
        <v>2.8959892966931027</v>
      </c>
      <c r="W1308" s="237">
        <v>5.3762469455520021</v>
      </c>
      <c r="X1308" s="412">
        <v>2.7634347727283677</v>
      </c>
      <c r="Y1308" s="270">
        <v>0.51390074472554992</v>
      </c>
      <c r="Z1308" s="270">
        <v>51.720597014388112</v>
      </c>
      <c r="AA1308" s="270">
        <v>20926.606499797032</v>
      </c>
      <c r="AB1308" s="270">
        <v>224.7252522790796</v>
      </c>
      <c r="AC1308" s="270">
        <v>2.1152773613147651</v>
      </c>
      <c r="AD1308" s="270">
        <v>0.62252357330618524</v>
      </c>
      <c r="AE1308" s="270">
        <v>1.6861384303000189</v>
      </c>
      <c r="AF1308" s="270">
        <v>7.7060512597689992E-2</v>
      </c>
      <c r="AG1308" s="270">
        <v>14.449704543474908</v>
      </c>
      <c r="AH1308" s="270">
        <v>34.292024421096052</v>
      </c>
      <c r="AI1308" s="270">
        <v>4.4902859146731968</v>
      </c>
      <c r="AJ1308" s="270">
        <v>9.3017348305284955</v>
      </c>
      <c r="AK1308" s="270">
        <v>496.43119483006217</v>
      </c>
      <c r="AL1308" s="270">
        <v>21.63665942608527</v>
      </c>
      <c r="AM1308" s="270">
        <v>2.6513656334305034</v>
      </c>
      <c r="AN1308" s="270">
        <v>107.61888366802171</v>
      </c>
      <c r="AO1308" s="270">
        <v>3.2084976555396874</v>
      </c>
      <c r="AP1308" s="270">
        <v>1309.9453473543895</v>
      </c>
      <c r="AQ1308" s="270">
        <v>0.94226411852038805</v>
      </c>
      <c r="AR1308" s="270">
        <v>1.4357611116842799</v>
      </c>
      <c r="AS1308" s="270">
        <v>0.16319295598259889</v>
      </c>
      <c r="AT1308" s="270">
        <v>0.77291564641461608</v>
      </c>
      <c r="AU1308" s="270">
        <v>3.3389275978654833</v>
      </c>
      <c r="AV1308" s="270">
        <v>0.12842448071495816</v>
      </c>
      <c r="AW1308" s="270">
        <v>0.30935538911791854</v>
      </c>
      <c r="AX1308" s="270">
        <v>4.0916188050143257E-2</v>
      </c>
      <c r="AY1308" s="270">
        <v>0.25301345757891602</v>
      </c>
      <c r="AZ1308" s="270">
        <v>3.7316637311969041E-2</v>
      </c>
      <c r="BA1308" s="270">
        <v>15.569505288011351</v>
      </c>
      <c r="BB1308" s="270">
        <v>31.386512372879231</v>
      </c>
      <c r="BC1308" s="270">
        <v>34.839136016486904</v>
      </c>
      <c r="BD1308" s="270">
        <v>51.47688170673122</v>
      </c>
      <c r="BE1308" s="270">
        <v>37.086247208905398</v>
      </c>
      <c r="BF1308" s="270">
        <v>161.51291731007859</v>
      </c>
      <c r="BG1308" s="26"/>
    </row>
    <row r="1309" spans="1:59" s="96" customFormat="1" ht="12.75" x14ac:dyDescent="0.2">
      <c r="A1309" s="13">
        <v>2</v>
      </c>
      <c r="B1309" s="279">
        <v>990</v>
      </c>
      <c r="C1309" s="408">
        <v>23.9696528735148</v>
      </c>
      <c r="D1309" s="408">
        <v>27.771533495102801</v>
      </c>
      <c r="E1309" s="408"/>
      <c r="F1309" s="408"/>
      <c r="G1309" s="408"/>
      <c r="H1309" s="408"/>
      <c r="I1309" s="408">
        <v>45.126480907876797</v>
      </c>
      <c r="J1309" s="408">
        <v>2.0783224966737399</v>
      </c>
      <c r="K1309" s="408"/>
      <c r="L1309" s="408"/>
      <c r="M1309" s="408"/>
      <c r="N1309" s="408"/>
      <c r="O1309" s="411">
        <v>1.0540102268318601</v>
      </c>
      <c r="P1309" s="417">
        <v>6.2476443898860197</v>
      </c>
      <c r="Q1309" s="237">
        <v>69.332270807956192</v>
      </c>
      <c r="R1309" s="237">
        <v>0</v>
      </c>
      <c r="S1309" s="237">
        <v>16.408030063523015</v>
      </c>
      <c r="T1309" s="237">
        <v>2.683769587334929</v>
      </c>
      <c r="U1309" s="237">
        <v>0.51110463694420938</v>
      </c>
      <c r="V1309" s="237">
        <v>2.8442319655788855</v>
      </c>
      <c r="W1309" s="237">
        <v>5.3524496418810168</v>
      </c>
      <c r="X1309" s="412">
        <v>2.8681432967817591</v>
      </c>
      <c r="Y1309" s="270">
        <v>0.5320716227833614</v>
      </c>
      <c r="Z1309" s="270">
        <v>53.52665024302582</v>
      </c>
      <c r="AA1309" s="270">
        <v>21663.298207225111</v>
      </c>
      <c r="AB1309" s="270">
        <v>232.62682335220396</v>
      </c>
      <c r="AC1309" s="270">
        <v>2.1782642568764459</v>
      </c>
      <c r="AD1309" s="270">
        <v>0.64239387692767735</v>
      </c>
      <c r="AE1309" s="270">
        <v>1.6934824884253905</v>
      </c>
      <c r="AF1309" s="270">
        <v>7.7360757171186609E-2</v>
      </c>
      <c r="AG1309" s="270">
        <v>14.913437602554435</v>
      </c>
      <c r="AH1309" s="270">
        <v>35.243625802550199</v>
      </c>
      <c r="AI1309" s="270">
        <v>4.592582420596897</v>
      </c>
      <c r="AJ1309" s="270">
        <v>9.6002805099532953</v>
      </c>
      <c r="AK1309" s="270">
        <v>512.54792154075017</v>
      </c>
      <c r="AL1309" s="270">
        <v>22.075766958816764</v>
      </c>
      <c r="AM1309" s="270">
        <v>2.6619648969414236</v>
      </c>
      <c r="AN1309" s="270">
        <v>108.87877248359776</v>
      </c>
      <c r="AO1309" s="270">
        <v>3.2463455218466697</v>
      </c>
      <c r="AP1309" s="270">
        <v>1309.920398492402</v>
      </c>
      <c r="AQ1309" s="270">
        <v>0.94525748331492365</v>
      </c>
      <c r="AR1309" s="270">
        <v>1.4324359692898068</v>
      </c>
      <c r="AS1309" s="270">
        <v>0.16260195409637959</v>
      </c>
      <c r="AT1309" s="270">
        <v>0.76955265434918363</v>
      </c>
      <c r="AU1309" s="270">
        <v>3.3234285036438549</v>
      </c>
      <c r="AV1309" s="270">
        <v>0.12781524733980551</v>
      </c>
      <c r="AW1309" s="270">
        <v>0.30781877634035276</v>
      </c>
      <c r="AX1309" s="270">
        <v>4.0707965680969821E-2</v>
      </c>
      <c r="AY1309" s="270">
        <v>0.25171047967844445</v>
      </c>
      <c r="AZ1309" s="270">
        <v>3.7123462714267863E-2</v>
      </c>
      <c r="BA1309" s="270">
        <v>15.490137997639692</v>
      </c>
      <c r="BB1309" s="270">
        <v>31.35371749752397</v>
      </c>
      <c r="BC1309" s="270">
        <v>34.641306770532594</v>
      </c>
      <c r="BD1309" s="270">
        <v>51.617165515252331</v>
      </c>
      <c r="BE1309" s="270">
        <v>36.921468434896283</v>
      </c>
      <c r="BF1309" s="270">
        <v>161.19504124543536</v>
      </c>
      <c r="BG1309" s="26"/>
    </row>
    <row r="1310" spans="1:59" s="96" customFormat="1" ht="12.75" x14ac:dyDescent="0.2">
      <c r="A1310" s="13">
        <v>2.0499999999999998</v>
      </c>
      <c r="B1310" s="279">
        <v>990</v>
      </c>
      <c r="C1310" s="408">
        <v>23.1181700849829</v>
      </c>
      <c r="D1310" s="408">
        <v>28.092254523411601</v>
      </c>
      <c r="E1310" s="408"/>
      <c r="F1310" s="408"/>
      <c r="G1310" s="408"/>
      <c r="H1310" s="408"/>
      <c r="I1310" s="408">
        <v>45.396035628800703</v>
      </c>
      <c r="J1310" s="408">
        <v>2.3395295489754599</v>
      </c>
      <c r="K1310" s="408"/>
      <c r="L1310" s="408"/>
      <c r="M1310" s="408"/>
      <c r="N1310" s="408"/>
      <c r="O1310" s="411">
        <v>1.0540102138293399</v>
      </c>
      <c r="P1310" s="417">
        <v>6.4777557624609701</v>
      </c>
      <c r="Q1310" s="237">
        <v>69.470780596182067</v>
      </c>
      <c r="R1310" s="237">
        <v>0</v>
      </c>
      <c r="S1310" s="237">
        <v>16.414327990120359</v>
      </c>
      <c r="T1310" s="237">
        <v>2.5400082281687535</v>
      </c>
      <c r="U1310" s="237">
        <v>0.47860877391955031</v>
      </c>
      <c r="V1310" s="237">
        <v>2.7883977070939037</v>
      </c>
      <c r="W1310" s="237">
        <v>5.3267777008862849</v>
      </c>
      <c r="X1310" s="412">
        <v>2.9810990036290672</v>
      </c>
      <c r="Y1310" s="270">
        <v>0.55157460290733862</v>
      </c>
      <c r="Z1310" s="270">
        <v>55.463400194154467</v>
      </c>
      <c r="AA1310" s="270">
        <v>22453.750976311941</v>
      </c>
      <c r="AB1310" s="270">
        <v>241.1042995259713</v>
      </c>
      <c r="AC1310" s="270">
        <v>2.2451174169023096</v>
      </c>
      <c r="AD1310" s="270">
        <v>0.66357448520286522</v>
      </c>
      <c r="AE1310" s="270">
        <v>1.7008908241918124</v>
      </c>
      <c r="AF1310" s="270">
        <v>7.7663351582396248E-2</v>
      </c>
      <c r="AG1310" s="270">
        <v>15.407922728493931</v>
      </c>
      <c r="AH1310" s="270">
        <v>36.249548484678286</v>
      </c>
      <c r="AI1310" s="270">
        <v>4.6996485875629554</v>
      </c>
      <c r="AJ1310" s="270">
        <v>9.9186257762803578</v>
      </c>
      <c r="AK1310" s="270">
        <v>529.74622846364821</v>
      </c>
      <c r="AL1310" s="270">
        <v>22.533066840798011</v>
      </c>
      <c r="AM1310" s="270">
        <v>2.6726492776887145</v>
      </c>
      <c r="AN1310" s="270">
        <v>110.16851071112195</v>
      </c>
      <c r="AO1310" s="270">
        <v>3.2850969866561064</v>
      </c>
      <c r="AP1310" s="270">
        <v>1309.8954692399525</v>
      </c>
      <c r="AQ1310" s="270">
        <v>0.94826993809087357</v>
      </c>
      <c r="AR1310" s="270">
        <v>1.4291262164594347</v>
      </c>
      <c r="AS1310" s="270">
        <v>0.16201522022509796</v>
      </c>
      <c r="AT1310" s="270">
        <v>0.766218814590924</v>
      </c>
      <c r="AU1310" s="270">
        <v>3.3080726978580435</v>
      </c>
      <c r="AV1310" s="270">
        <v>0.1272117693472247</v>
      </c>
      <c r="AW1310" s="270">
        <v>0.30629735910117123</v>
      </c>
      <c r="AX1310" s="270">
        <v>4.0501852646528821E-2</v>
      </c>
      <c r="AY1310" s="270">
        <v>0.250420858111158</v>
      </c>
      <c r="AZ1310" s="270">
        <v>3.6932278522590629E-2</v>
      </c>
      <c r="BA1310" s="270">
        <v>15.411576069017336</v>
      </c>
      <c r="BB1310" s="270">
        <v>31.320991157420544</v>
      </c>
      <c r="BC1310" s="270">
        <v>34.445710792428635</v>
      </c>
      <c r="BD1310" s="270">
        <v>51.758215988493774</v>
      </c>
      <c r="BE1310" s="270">
        <v>36.758147410575539</v>
      </c>
      <c r="BF1310" s="270">
        <v>160.87841571475255</v>
      </c>
      <c r="BG1310" s="26"/>
    </row>
    <row r="1311" spans="1:59" s="96" customFormat="1" ht="12.75" x14ac:dyDescent="0.2">
      <c r="A1311" s="13">
        <v>2.1</v>
      </c>
      <c r="B1311" s="279">
        <v>990</v>
      </c>
      <c r="C1311" s="408">
        <v>22.266688047558102</v>
      </c>
      <c r="D1311" s="408">
        <v>28.412974071233599</v>
      </c>
      <c r="E1311" s="408"/>
      <c r="F1311" s="408"/>
      <c r="G1311" s="408"/>
      <c r="H1311" s="408"/>
      <c r="I1311" s="408">
        <v>45.665591114395802</v>
      </c>
      <c r="J1311" s="408">
        <v>2.60073657430496</v>
      </c>
      <c r="K1311" s="408"/>
      <c r="L1311" s="408"/>
      <c r="M1311" s="408"/>
      <c r="N1311" s="408"/>
      <c r="O1311" s="411">
        <v>1.05401019250755</v>
      </c>
      <c r="P1311" s="417">
        <v>6.72546620883457</v>
      </c>
      <c r="Q1311" s="237">
        <v>69.620648182722604</v>
      </c>
      <c r="R1311" s="237">
        <v>0</v>
      </c>
      <c r="S1311" s="237">
        <v>16.421141928118903</v>
      </c>
      <c r="T1311" s="237">
        <v>2.3844589457194765</v>
      </c>
      <c r="U1311" s="237">
        <v>0.44344840030593935</v>
      </c>
      <c r="V1311" s="237">
        <v>2.727985554304122</v>
      </c>
      <c r="W1311" s="237">
        <v>5.2990005283132424</v>
      </c>
      <c r="X1311" s="412">
        <v>3.1033164605157149</v>
      </c>
      <c r="Y1311" s="270">
        <v>0.57256172114370818</v>
      </c>
      <c r="Z1311" s="270">
        <v>57.545564342262168</v>
      </c>
      <c r="AA1311" s="270">
        <v>23304.071720210337</v>
      </c>
      <c r="AB1311" s="270">
        <v>250.22301491009603</v>
      </c>
      <c r="AC1311" s="270">
        <v>2.3162040376468669</v>
      </c>
      <c r="AD1311" s="270">
        <v>0.68619940227765197</v>
      </c>
      <c r="AE1311" s="270">
        <v>1.7083642668668138</v>
      </c>
      <c r="AF1311" s="270">
        <v>7.7968322717342595E-2</v>
      </c>
      <c r="AG1311" s="270">
        <v>15.936323229425767</v>
      </c>
      <c r="AH1311" s="270">
        <v>37.314579318073442</v>
      </c>
      <c r="AI1311" s="270">
        <v>4.8118258420577362</v>
      </c>
      <c r="AJ1311" s="270">
        <v>10.258807492562701</v>
      </c>
      <c r="AK1311" s="270">
        <v>548.13875338837647</v>
      </c>
      <c r="AL1311" s="270">
        <v>23.0097129557527</v>
      </c>
      <c r="AM1311" s="270">
        <v>2.6834197310526613</v>
      </c>
      <c r="AN1311" s="270">
        <v>111.48916888993681</v>
      </c>
      <c r="AO1311" s="270">
        <v>3.3247847340716024</v>
      </c>
      <c r="AP1311" s="270">
        <v>1309.8705423006688</v>
      </c>
      <c r="AQ1311" s="270">
        <v>0.95130164188252053</v>
      </c>
      <c r="AR1311" s="270">
        <v>1.4258317018686597</v>
      </c>
      <c r="AS1311" s="270">
        <v>0.16143270302269364</v>
      </c>
      <c r="AT1311" s="270">
        <v>0.76291372403808311</v>
      </c>
      <c r="AU1311" s="270">
        <v>3.2928580902751636</v>
      </c>
      <c r="AV1311" s="270">
        <v>0.12661396122340579</v>
      </c>
      <c r="AW1311" s="270">
        <v>0.30479090252281221</v>
      </c>
      <c r="AX1311" s="270">
        <v>4.0297815645142475E-2</v>
      </c>
      <c r="AY1311" s="270">
        <v>0.24914437978609627</v>
      </c>
      <c r="AZ1311" s="270">
        <v>3.6743052833401096E-2</v>
      </c>
      <c r="BA1311" s="270">
        <v>15.333806764683867</v>
      </c>
      <c r="BB1311" s="270">
        <v>31.288333046234179</v>
      </c>
      <c r="BC1311" s="270">
        <v>34.252312203181653</v>
      </c>
      <c r="BD1311" s="270">
        <v>51.900039426116102</v>
      </c>
      <c r="BE1311" s="270">
        <v>36.596265125965509</v>
      </c>
      <c r="BF1311" s="270">
        <v>160.56303011681649</v>
      </c>
      <c r="BG1311" s="26"/>
    </row>
    <row r="1312" spans="1:59" s="96" customFormat="1" ht="12.75" x14ac:dyDescent="0.2">
      <c r="A1312" s="13">
        <v>2.15</v>
      </c>
      <c r="B1312" s="279">
        <v>990</v>
      </c>
      <c r="C1312" s="408">
        <v>21.583321951793302</v>
      </c>
      <c r="D1312" s="408">
        <v>28.775939215370101</v>
      </c>
      <c r="E1312" s="408"/>
      <c r="F1312" s="408"/>
      <c r="G1312" s="408"/>
      <c r="H1312" s="408"/>
      <c r="I1312" s="408">
        <v>45.782123259730298</v>
      </c>
      <c r="J1312" s="408">
        <v>2.8046053708946999</v>
      </c>
      <c r="K1312" s="408"/>
      <c r="L1312" s="408"/>
      <c r="M1312" s="408"/>
      <c r="N1312" s="408"/>
      <c r="O1312" s="411">
        <v>1.05401020221161</v>
      </c>
      <c r="P1312" s="417">
        <v>6.9384061258326799</v>
      </c>
      <c r="Q1312" s="237">
        <v>69.667399477649298</v>
      </c>
      <c r="R1312" s="237">
        <v>0</v>
      </c>
      <c r="S1312" s="237">
        <v>16.390990809453829</v>
      </c>
      <c r="T1312" s="237">
        <v>2.366998177481539</v>
      </c>
      <c r="U1312" s="237">
        <v>0.43731789178036984</v>
      </c>
      <c r="V1312" s="237">
        <v>2.7322593192698346</v>
      </c>
      <c r="W1312" s="237">
        <v>5.1961356239066037</v>
      </c>
      <c r="X1312" s="412">
        <v>3.2088987004585219</v>
      </c>
      <c r="Y1312" s="270">
        <v>0.59058957229191367</v>
      </c>
      <c r="Z1312" s="270">
        <v>59.330552452800177</v>
      </c>
      <c r="AA1312" s="270">
        <v>24034.239421113612</v>
      </c>
      <c r="AB1312" s="270">
        <v>258.04884325056571</v>
      </c>
      <c r="AC1312" s="270">
        <v>2.3756289034500928</v>
      </c>
      <c r="AD1312" s="270">
        <v>0.70547551868588176</v>
      </c>
      <c r="AE1312" s="270">
        <v>1.7144391236256511</v>
      </c>
      <c r="AF1312" s="270">
        <v>7.8216704027024311E-2</v>
      </c>
      <c r="AG1312" s="270">
        <v>16.387241975813861</v>
      </c>
      <c r="AH1312" s="270">
        <v>38.218181844472184</v>
      </c>
      <c r="AI1312" s="270">
        <v>4.906224490697789</v>
      </c>
      <c r="AJ1312" s="270">
        <v>10.549568230084205</v>
      </c>
      <c r="AK1312" s="270">
        <v>563.81447139083218</v>
      </c>
      <c r="AL1312" s="270">
        <v>23.413774386561283</v>
      </c>
      <c r="AM1312" s="270">
        <v>2.6954098394799311</v>
      </c>
      <c r="AN1312" s="270">
        <v>112.65483453137183</v>
      </c>
      <c r="AO1312" s="270">
        <v>3.3586273954143229</v>
      </c>
      <c r="AP1312" s="270">
        <v>1310.4302390973987</v>
      </c>
      <c r="AQ1312" s="270">
        <v>0.95485042251709162</v>
      </c>
      <c r="AR1312" s="270">
        <v>1.4256428326345774</v>
      </c>
      <c r="AS1312" s="270">
        <v>0.16126525385957846</v>
      </c>
      <c r="AT1312" s="270">
        <v>0.761746505824067</v>
      </c>
      <c r="AU1312" s="270">
        <v>3.287188086084583</v>
      </c>
      <c r="AV1312" s="270">
        <v>0.12638750345423255</v>
      </c>
      <c r="AW1312" s="270">
        <v>0.30420219834495593</v>
      </c>
      <c r="AX1312" s="270">
        <v>4.0216947134526296E-2</v>
      </c>
      <c r="AY1312" s="270">
        <v>0.24863554811391453</v>
      </c>
      <c r="AZ1312" s="270">
        <v>3.6667521477009107E-2</v>
      </c>
      <c r="BA1312" s="270">
        <v>15.303131648713833</v>
      </c>
      <c r="BB1312" s="270">
        <v>31.270876980458176</v>
      </c>
      <c r="BC1312" s="270">
        <v>34.028626388580655</v>
      </c>
      <c r="BD1312" s="270">
        <v>52.011699522905218</v>
      </c>
      <c r="BE1312" s="270">
        <v>36.466557988173165</v>
      </c>
      <c r="BF1312" s="270">
        <v>160.49634771812504</v>
      </c>
      <c r="BG1312" s="26"/>
    </row>
    <row r="1313" spans="1:59" s="96" customFormat="1" ht="12.75" x14ac:dyDescent="0.2">
      <c r="A1313" s="13">
        <v>2.2000000000000002</v>
      </c>
      <c r="B1313" s="279">
        <v>990</v>
      </c>
      <c r="C1313" s="408">
        <v>20.821353752574598</v>
      </c>
      <c r="D1313" s="408">
        <v>29.1284955982564</v>
      </c>
      <c r="E1313" s="408"/>
      <c r="F1313" s="408"/>
      <c r="G1313" s="408"/>
      <c r="H1313" s="408"/>
      <c r="I1313" s="408">
        <v>45.962235200974597</v>
      </c>
      <c r="J1313" s="408">
        <v>3.0339052402905402</v>
      </c>
      <c r="K1313" s="408"/>
      <c r="L1313" s="408"/>
      <c r="M1313" s="408"/>
      <c r="N1313" s="408"/>
      <c r="O1313" s="411">
        <v>1.05401020790389</v>
      </c>
      <c r="P1313" s="417">
        <v>7.1923204014679296</v>
      </c>
      <c r="Q1313" s="237">
        <v>69.775313454542882</v>
      </c>
      <c r="R1313" s="237">
        <v>0</v>
      </c>
      <c r="S1313" s="237">
        <v>16.378694873963994</v>
      </c>
      <c r="T1313" s="237">
        <v>2.2746531754425963</v>
      </c>
      <c r="U1313" s="237">
        <v>0.41702742947349114</v>
      </c>
      <c r="V1313" s="237">
        <v>2.6990160707169322</v>
      </c>
      <c r="W1313" s="237">
        <v>5.1198644812839138</v>
      </c>
      <c r="X1313" s="412">
        <v>3.3354305145761902</v>
      </c>
      <c r="Y1313" s="270">
        <v>0.61208219163815503</v>
      </c>
      <c r="Z1313" s="270">
        <v>61.457518711170181</v>
      </c>
      <c r="AA1313" s="270">
        <v>24904.461958641339</v>
      </c>
      <c r="AB1313" s="270">
        <v>267.37660243155625</v>
      </c>
      <c r="AC1313" s="270">
        <v>2.4460961433978414</v>
      </c>
      <c r="AD1313" s="270">
        <v>0.72830176728393481</v>
      </c>
      <c r="AE1313" s="270">
        <v>1.7212489539581095</v>
      </c>
      <c r="AF1313" s="270">
        <v>7.8494562357078607E-2</v>
      </c>
      <c r="AG1313" s="270">
        <v>16.921136373039008</v>
      </c>
      <c r="AH1313" s="270">
        <v>39.277350330810378</v>
      </c>
      <c r="AI1313" s="270">
        <v>5.0157080406529984</v>
      </c>
      <c r="AJ1313" s="270">
        <v>10.89362405164422</v>
      </c>
      <c r="AK1313" s="270">
        <v>582.40366730200549</v>
      </c>
      <c r="AL1313" s="270">
        <v>23.877808549661246</v>
      </c>
      <c r="AM1313" s="270">
        <v>2.7072310229363867</v>
      </c>
      <c r="AN1313" s="270">
        <v>113.94087345080632</v>
      </c>
      <c r="AO1313" s="270">
        <v>3.3965085972323714</v>
      </c>
      <c r="AP1313" s="270">
        <v>1310.7618974628801</v>
      </c>
      <c r="AQ1313" s="270">
        <v>0.95827700389230319</v>
      </c>
      <c r="AR1313" s="270">
        <v>1.4242006207209312</v>
      </c>
      <c r="AS1313" s="270">
        <v>0.16092963818004261</v>
      </c>
      <c r="AT1313" s="270">
        <v>0.75971392185062059</v>
      </c>
      <c r="AU1313" s="270">
        <v>3.2776578701355699</v>
      </c>
      <c r="AV1313" s="270">
        <v>0.1260109093230147</v>
      </c>
      <c r="AW1313" s="270">
        <v>0.30324277028915436</v>
      </c>
      <c r="AX1313" s="270">
        <v>4.0086351782526834E-2</v>
      </c>
      <c r="AY1313" s="270">
        <v>0.24781688571462757</v>
      </c>
      <c r="AZ1313" s="270">
        <v>3.6546108735585038E-2</v>
      </c>
      <c r="BA1313" s="270">
        <v>15.253445832220367</v>
      </c>
      <c r="BB1313" s="270">
        <v>31.24679238363748</v>
      </c>
      <c r="BC1313" s="270">
        <v>33.816558903649053</v>
      </c>
      <c r="BD1313" s="270">
        <v>52.137651504858248</v>
      </c>
      <c r="BE1313" s="270">
        <v>36.323015280093365</v>
      </c>
      <c r="BF1313" s="270">
        <v>160.32811476610658</v>
      </c>
      <c r="BG1313" s="26"/>
    </row>
    <row r="1314" spans="1:59" s="96" customFormat="1" ht="12.75" x14ac:dyDescent="0.2">
      <c r="A1314" s="13">
        <v>2.25</v>
      </c>
      <c r="B1314" s="279">
        <v>990</v>
      </c>
      <c r="C1314" s="408">
        <v>20.059386641659302</v>
      </c>
      <c r="D1314" s="408">
        <v>29.4810511961679</v>
      </c>
      <c r="E1314" s="408"/>
      <c r="F1314" s="408"/>
      <c r="G1314" s="408"/>
      <c r="H1314" s="408"/>
      <c r="I1314" s="408">
        <v>46.142346823342898</v>
      </c>
      <c r="J1314" s="408">
        <v>3.2632051220426499</v>
      </c>
      <c r="K1314" s="408"/>
      <c r="L1314" s="408"/>
      <c r="M1314" s="408"/>
      <c r="N1314" s="408"/>
      <c r="O1314" s="411">
        <v>1.05401021678727</v>
      </c>
      <c r="P1314" s="417">
        <v>7.4655248347352297</v>
      </c>
      <c r="Q1314" s="237">
        <v>69.892087183647419</v>
      </c>
      <c r="R1314" s="237">
        <v>0</v>
      </c>
      <c r="S1314" s="237">
        <v>16.365390125528741</v>
      </c>
      <c r="T1314" s="237">
        <v>2.1747265654252335</v>
      </c>
      <c r="U1314" s="237">
        <v>0.39507109472049123</v>
      </c>
      <c r="V1314" s="237">
        <v>2.6630433693986104</v>
      </c>
      <c r="W1314" s="237">
        <v>5.0373312654183442</v>
      </c>
      <c r="X1314" s="412">
        <v>3.4723503958611368</v>
      </c>
      <c r="Y1314" s="270">
        <v>0.6351981651099714</v>
      </c>
      <c r="Z1314" s="270">
        <v>63.742652986495372</v>
      </c>
      <c r="AA1314" s="270">
        <v>25840.067907623619</v>
      </c>
      <c r="AB1314" s="270">
        <v>277.40398260913838</v>
      </c>
      <c r="AC1314" s="270">
        <v>2.5208715485339672</v>
      </c>
      <c r="AD1314" s="270">
        <v>0.75265449658620232</v>
      </c>
      <c r="AE1314" s="270">
        <v>1.7281130835185741</v>
      </c>
      <c r="AF1314" s="270">
        <v>7.8774401255861201E-2</v>
      </c>
      <c r="AG1314" s="270">
        <v>17.490989941286795</v>
      </c>
      <c r="AH1314" s="270">
        <v>40.396897597874052</v>
      </c>
      <c r="AI1314" s="270">
        <v>5.1301892603541237</v>
      </c>
      <c r="AJ1314" s="270">
        <v>11.260877466381578</v>
      </c>
      <c r="AK1314" s="270">
        <v>602.26041371151211</v>
      </c>
      <c r="AL1314" s="270">
        <v>24.360607196487553</v>
      </c>
      <c r="AM1314" s="270">
        <v>2.7191563383547104</v>
      </c>
      <c r="AN1314" s="270">
        <v>115.25661182926747</v>
      </c>
      <c r="AO1314" s="270">
        <v>3.4352540019040312</v>
      </c>
      <c r="AP1314" s="270">
        <v>1311.0937213980685</v>
      </c>
      <c r="AQ1314" s="270">
        <v>0.96172826400506228</v>
      </c>
      <c r="AR1314" s="270">
        <v>1.4227613281781486</v>
      </c>
      <c r="AS1314" s="270">
        <v>0.16059541725559393</v>
      </c>
      <c r="AT1314" s="270">
        <v>0.75769216022253816</v>
      </c>
      <c r="AU1314" s="270">
        <v>3.2681827728697739</v>
      </c>
      <c r="AV1314" s="270">
        <v>0.12563655350492398</v>
      </c>
      <c r="AW1314" s="270">
        <v>0.3022893769202229</v>
      </c>
      <c r="AX1314" s="270">
        <v>3.9956602085495743E-2</v>
      </c>
      <c r="AY1314" s="270">
        <v>0.2470035982272307</v>
      </c>
      <c r="AZ1314" s="270">
        <v>3.6425497603590776E-2</v>
      </c>
      <c r="BA1314" s="270">
        <v>15.20408170109523</v>
      </c>
      <c r="BB1314" s="270">
        <v>31.222745000187402</v>
      </c>
      <c r="BC1314" s="270">
        <v>33.607118802389593</v>
      </c>
      <c r="BD1314" s="270">
        <v>52.264214985932661</v>
      </c>
      <c r="BE1314" s="270">
        <v>36.180598543904964</v>
      </c>
      <c r="BF1314" s="270">
        <v>160.16023474657413</v>
      </c>
      <c r="BG1314" s="26"/>
    </row>
    <row r="1315" spans="1:59" s="96" customFormat="1" ht="12.75" x14ac:dyDescent="0.2">
      <c r="A1315" s="13">
        <v>2.2999999999999998</v>
      </c>
      <c r="B1315" s="279">
        <v>990</v>
      </c>
      <c r="C1315" s="408">
        <v>19.297418554456801</v>
      </c>
      <c r="D1315" s="408">
        <v>29.833608191771599</v>
      </c>
      <c r="E1315" s="408"/>
      <c r="F1315" s="408"/>
      <c r="G1315" s="408"/>
      <c r="H1315" s="408"/>
      <c r="I1315" s="408">
        <v>46.322458172292798</v>
      </c>
      <c r="J1315" s="408">
        <v>3.49250489101171</v>
      </c>
      <c r="K1315" s="408"/>
      <c r="L1315" s="408"/>
      <c r="M1315" s="408"/>
      <c r="N1315" s="408"/>
      <c r="O1315" s="411">
        <v>1.05401019046714</v>
      </c>
      <c r="P1315" s="417">
        <v>7.76030454677145</v>
      </c>
      <c r="Q1315" s="237">
        <v>70.018856946289489</v>
      </c>
      <c r="R1315" s="237">
        <v>0</v>
      </c>
      <c r="S1315" s="237">
        <v>16.350947325712792</v>
      </c>
      <c r="T1315" s="237">
        <v>2.0662447173301786</v>
      </c>
      <c r="U1315" s="237">
        <v>0.37123494019685471</v>
      </c>
      <c r="V1315" s="237">
        <v>2.6239908874791529</v>
      </c>
      <c r="W1315" s="237">
        <v>4.9477322620587207</v>
      </c>
      <c r="X1315" s="412">
        <v>3.6209929209327996</v>
      </c>
      <c r="Y1315" s="270">
        <v>0.66012870100741272</v>
      </c>
      <c r="Z1315" s="270">
        <v>66.204286307562612</v>
      </c>
      <c r="AA1315" s="270">
        <v>26848.716519707817</v>
      </c>
      <c r="AB1315" s="270">
        <v>288.2127927337188</v>
      </c>
      <c r="AC1315" s="270">
        <v>2.6003628690937575</v>
      </c>
      <c r="AD1315" s="270">
        <v>0.77869219852040816</v>
      </c>
      <c r="AE1315" s="270">
        <v>1.7350322392759689</v>
      </c>
      <c r="AF1315" s="270">
        <v>7.9056245288927157E-2</v>
      </c>
      <c r="AG1315" s="270">
        <v>18.100563893196263</v>
      </c>
      <c r="AH1315" s="270">
        <v>41.582141279186907</v>
      </c>
      <c r="AI1315" s="270">
        <v>5.2500186594104461</v>
      </c>
      <c r="AJ1315" s="270">
        <v>11.653757529716517</v>
      </c>
      <c r="AK1315" s="270">
        <v>623.51899216085371</v>
      </c>
      <c r="AL1315" s="270">
        <v>24.863333362452298</v>
      </c>
      <c r="AM1315" s="270">
        <v>2.7311872098217624</v>
      </c>
      <c r="AN1315" s="270">
        <v>116.60309478947002</v>
      </c>
      <c r="AO1315" s="270">
        <v>3.4748936461936175</v>
      </c>
      <c r="AP1315" s="270">
        <v>1311.4257458386819</v>
      </c>
      <c r="AQ1315" s="270">
        <v>0.96520448240006973</v>
      </c>
      <c r="AR1315" s="270">
        <v>1.4213249512785275</v>
      </c>
      <c r="AS1315" s="270">
        <v>0.1602625826587995</v>
      </c>
      <c r="AT1315" s="270">
        <v>0.75568113513109969</v>
      </c>
      <c r="AU1315" s="270">
        <v>3.2587623180012595</v>
      </c>
      <c r="AV1315" s="270">
        <v>0.12526441610793712</v>
      </c>
      <c r="AW1315" s="270">
        <v>0.30134196141869418</v>
      </c>
      <c r="AX1315" s="270">
        <v>3.9827689843791994E-2</v>
      </c>
      <c r="AY1315" s="270">
        <v>0.24619563280853526</v>
      </c>
      <c r="AZ1315" s="270">
        <v>3.6305680156524092E-2</v>
      </c>
      <c r="BA1315" s="270">
        <v>15.155036138390317</v>
      </c>
      <c r="BB1315" s="270">
        <v>31.198734492758135</v>
      </c>
      <c r="BC1315" s="270">
        <v>33.400256104175924</v>
      </c>
      <c r="BD1315" s="270">
        <v>52.391394348672762</v>
      </c>
      <c r="BE1315" s="270">
        <v>36.039293869904014</v>
      </c>
      <c r="BF1315" s="270">
        <v>159.9927063401656</v>
      </c>
      <c r="BG1315" s="26"/>
    </row>
    <row r="1316" spans="1:59" s="96" customFormat="1" ht="12.75" x14ac:dyDescent="0.2">
      <c r="A1316" s="13">
        <v>2.35</v>
      </c>
      <c r="B1316" s="279">
        <v>990</v>
      </c>
      <c r="C1316" s="408">
        <v>18.723881682793799</v>
      </c>
      <c r="D1316" s="408">
        <v>30.133274224875102</v>
      </c>
      <c r="E1316" s="408"/>
      <c r="F1316" s="408"/>
      <c r="G1316" s="408"/>
      <c r="H1316" s="408"/>
      <c r="I1316" s="408">
        <v>46.422957791862501</v>
      </c>
      <c r="J1316" s="408">
        <v>3.6658761071694999</v>
      </c>
      <c r="K1316" s="408"/>
      <c r="L1316" s="408"/>
      <c r="M1316" s="408"/>
      <c r="N1316" s="408"/>
      <c r="O1316" s="411">
        <v>1.05401019329902</v>
      </c>
      <c r="P1316" s="417">
        <v>7.9980129750973301</v>
      </c>
      <c r="Q1316" s="237">
        <v>70.065837575314134</v>
      </c>
      <c r="R1316" s="237">
        <v>0</v>
      </c>
      <c r="S1316" s="237">
        <v>16.295678264319918</v>
      </c>
      <c r="T1316" s="237">
        <v>2.0738300108612986</v>
      </c>
      <c r="U1316" s="237">
        <v>0.36986081051421493</v>
      </c>
      <c r="V1316" s="237">
        <v>2.6290968761268103</v>
      </c>
      <c r="W1316" s="237">
        <v>4.8241455335694079</v>
      </c>
      <c r="X1316" s="412">
        <v>3.7415509292942151</v>
      </c>
      <c r="Y1316" s="270">
        <v>0.6802211141860186</v>
      </c>
      <c r="Z1316" s="270">
        <v>68.185200121376141</v>
      </c>
      <c r="AA1316" s="270">
        <v>27661.316389207401</v>
      </c>
      <c r="AB1316" s="270">
        <v>296.91803169541328</v>
      </c>
      <c r="AC1316" s="270">
        <v>2.6631911146156457</v>
      </c>
      <c r="AD1316" s="270">
        <v>0.79950128314332702</v>
      </c>
      <c r="AE1316" s="270">
        <v>1.7402877474387894</v>
      </c>
      <c r="AF1316" s="270">
        <v>7.9270434439849588E-2</v>
      </c>
      <c r="AG1316" s="270">
        <v>18.588194048935335</v>
      </c>
      <c r="AH1316" s="270">
        <v>42.522566542521766</v>
      </c>
      <c r="AI1316" s="270">
        <v>5.3442082149303669</v>
      </c>
      <c r="AJ1316" s="270">
        <v>11.968262013941798</v>
      </c>
      <c r="AK1316" s="270">
        <v>640.52400226725217</v>
      </c>
      <c r="AL1316" s="270">
        <v>25.258625767357021</v>
      </c>
      <c r="AM1316" s="270">
        <v>2.7415292092334917</v>
      </c>
      <c r="AN1316" s="270">
        <v>117.67001170653739</v>
      </c>
      <c r="AO1316" s="270">
        <v>3.505872438118613</v>
      </c>
      <c r="AP1316" s="270">
        <v>1311.8836059748849</v>
      </c>
      <c r="AQ1316" s="270">
        <v>0.96824520750112386</v>
      </c>
      <c r="AR1316" s="270">
        <v>1.4211066496773237</v>
      </c>
      <c r="AS1316" s="270">
        <v>0.16011655449375509</v>
      </c>
      <c r="AT1316" s="270">
        <v>0.75468242387534312</v>
      </c>
      <c r="AU1316" s="270">
        <v>3.2539354371670068</v>
      </c>
      <c r="AV1316" s="270">
        <v>0.12507193717428827</v>
      </c>
      <c r="AW1316" s="270">
        <v>0.30084313728972589</v>
      </c>
      <c r="AX1316" s="270">
        <v>3.9759268340685737E-2</v>
      </c>
      <c r="AY1316" s="270">
        <v>0.24576538789357405</v>
      </c>
      <c r="AZ1316" s="270">
        <v>3.6241825438741757E-2</v>
      </c>
      <c r="BA1316" s="270">
        <v>15.129071994098075</v>
      </c>
      <c r="BB1316" s="270">
        <v>31.18455663067542</v>
      </c>
      <c r="BC1316" s="270">
        <v>33.22497877633873</v>
      </c>
      <c r="BD1316" s="270">
        <v>52.48809297673052</v>
      </c>
      <c r="BE1316" s="270">
        <v>35.934585140914734</v>
      </c>
      <c r="BF1316" s="270">
        <v>159.93374905954622</v>
      </c>
      <c r="BG1316" s="26"/>
    </row>
    <row r="1317" spans="1:59" s="96" customFormat="1" ht="12.75" x14ac:dyDescent="0.2">
      <c r="A1317" s="13">
        <v>2.4</v>
      </c>
      <c r="B1317" s="279">
        <v>990</v>
      </c>
      <c r="C1317" s="408">
        <v>18.040570535213799</v>
      </c>
      <c r="D1317" s="408">
        <v>30.488981015292701</v>
      </c>
      <c r="E1317" s="408"/>
      <c r="F1317" s="408"/>
      <c r="G1317" s="408"/>
      <c r="H1317" s="408"/>
      <c r="I1317" s="408">
        <v>46.550064096381597</v>
      </c>
      <c r="J1317" s="408">
        <v>3.8663741395588</v>
      </c>
      <c r="K1317" s="408"/>
      <c r="L1317" s="408"/>
      <c r="M1317" s="408"/>
      <c r="N1317" s="408"/>
      <c r="O1317" s="411">
        <v>1.0540102135531799</v>
      </c>
      <c r="P1317" s="417">
        <v>8.3009485033233208</v>
      </c>
      <c r="Q1317" s="237">
        <v>70.165624079736773</v>
      </c>
      <c r="R1317" s="237">
        <v>0</v>
      </c>
      <c r="S1317" s="237">
        <v>16.2582726940492</v>
      </c>
      <c r="T1317" s="237">
        <v>2.0151447409089607</v>
      </c>
      <c r="U1317" s="237">
        <v>0.35591457318086894</v>
      </c>
      <c r="V1317" s="237">
        <v>2.6182127378140452</v>
      </c>
      <c r="W1317" s="237">
        <v>4.6907352155327127</v>
      </c>
      <c r="X1317" s="412">
        <v>3.8960959587774355</v>
      </c>
      <c r="Y1317" s="270">
        <v>0.70581604018527599</v>
      </c>
      <c r="Z1317" s="270">
        <v>70.705757088048514</v>
      </c>
      <c r="AA1317" s="270">
        <v>28696.052739031009</v>
      </c>
      <c r="AB1317" s="270">
        <v>308.00162984457313</v>
      </c>
      <c r="AC1317" s="270">
        <v>2.7421356178986356</v>
      </c>
      <c r="AD1317" s="270">
        <v>0.82578731227407198</v>
      </c>
      <c r="AE1317" s="270">
        <v>1.7465881686585889</v>
      </c>
      <c r="AF1317" s="270">
        <v>7.9526923478675904E-2</v>
      </c>
      <c r="AG1317" s="270">
        <v>19.204430095460332</v>
      </c>
      <c r="AH1317" s="270">
        <v>43.69910532137439</v>
      </c>
      <c r="AI1317" s="270">
        <v>5.4607515754160501</v>
      </c>
      <c r="AJ1317" s="270">
        <v>12.365731694488783</v>
      </c>
      <c r="AK1317" s="270">
        <v>662.03199090279747</v>
      </c>
      <c r="AL1317" s="270">
        <v>25.74510241048889</v>
      </c>
      <c r="AM1317" s="270">
        <v>2.7536500188367983</v>
      </c>
      <c r="AN1317" s="270">
        <v>118.95824355923588</v>
      </c>
      <c r="AO1317" s="270">
        <v>3.5433111916158184</v>
      </c>
      <c r="AP1317" s="270">
        <v>1312.3781466764701</v>
      </c>
      <c r="AQ1317" s="270">
        <v>0.97178719254210444</v>
      </c>
      <c r="AR1317" s="270">
        <v>1.4206518894316085</v>
      </c>
      <c r="AS1317" s="270">
        <v>0.15991999420825168</v>
      </c>
      <c r="AT1317" s="270">
        <v>0.75338508180683461</v>
      </c>
      <c r="AU1317" s="270">
        <v>3.2477197495598129</v>
      </c>
      <c r="AV1317" s="270">
        <v>0.12482472701965598</v>
      </c>
      <c r="AW1317" s="270">
        <v>0.30020567957050204</v>
      </c>
      <c r="AX1317" s="270">
        <v>3.9672034674643607E-2</v>
      </c>
      <c r="AY1317" s="270">
        <v>0.24521740128534469</v>
      </c>
      <c r="AZ1317" s="270">
        <v>3.6160522263691111E-2</v>
      </c>
      <c r="BA1317" s="270">
        <v>15.095955066335097</v>
      </c>
      <c r="BB1317" s="270">
        <v>31.165129690436522</v>
      </c>
      <c r="BC1317" s="270">
        <v>33.018409907503717</v>
      </c>
      <c r="BD1317" s="270">
        <v>52.600403302613877</v>
      </c>
      <c r="BE1317" s="270">
        <v>35.807919347028111</v>
      </c>
      <c r="BF1317" s="270">
        <v>159.84505366730465</v>
      </c>
      <c r="BG1317" s="26"/>
    </row>
    <row r="1318" spans="1:59" s="96" customFormat="1" ht="12.75" x14ac:dyDescent="0.2">
      <c r="A1318" s="13">
        <v>2.4500000000000002</v>
      </c>
      <c r="B1318" s="279">
        <v>990</v>
      </c>
      <c r="C1318" s="408">
        <v>17.3572613089664</v>
      </c>
      <c r="D1318" s="408">
        <v>30.844688083045298</v>
      </c>
      <c r="E1318" s="408"/>
      <c r="F1318" s="408"/>
      <c r="G1318" s="408"/>
      <c r="H1318" s="408"/>
      <c r="I1318" s="408">
        <v>46.677168401260602</v>
      </c>
      <c r="J1318" s="408">
        <v>4.0668720154714197</v>
      </c>
      <c r="K1318" s="408"/>
      <c r="L1318" s="408"/>
      <c r="M1318" s="408"/>
      <c r="N1318" s="408"/>
      <c r="O1318" s="411">
        <v>1.0540101912562501</v>
      </c>
      <c r="P1318" s="417">
        <v>8.6277352482450205</v>
      </c>
      <c r="Q1318" s="237">
        <v>70.274013531882304</v>
      </c>
      <c r="R1318" s="237">
        <v>0</v>
      </c>
      <c r="S1318" s="237">
        <v>16.217641468418773</v>
      </c>
      <c r="T1318" s="237">
        <v>1.9514019875681081</v>
      </c>
      <c r="U1318" s="237">
        <v>0.34076652327368923</v>
      </c>
      <c r="V1318" s="237">
        <v>2.606390375789311</v>
      </c>
      <c r="W1318" s="237">
        <v>4.5458284424558961</v>
      </c>
      <c r="X1318" s="412">
        <v>4.0639576706119129</v>
      </c>
      <c r="Y1318" s="270">
        <v>0.73341233374402359</v>
      </c>
      <c r="Z1318" s="270">
        <v>73.41981074957512</v>
      </c>
      <c r="AA1318" s="270">
        <v>29811.207669465857</v>
      </c>
      <c r="AB1318" s="270">
        <v>319.94475456041323</v>
      </c>
      <c r="AC1318" s="270">
        <v>2.8259031141313122</v>
      </c>
      <c r="AD1318" s="270">
        <v>0.85386048641318768</v>
      </c>
      <c r="AE1318" s="270">
        <v>1.7529344208768722</v>
      </c>
      <c r="AF1318" s="270">
        <v>7.9785079891718097E-2</v>
      </c>
      <c r="AG1318" s="270">
        <v>19.862924169960351</v>
      </c>
      <c r="AH1318" s="270">
        <v>44.942599574085698</v>
      </c>
      <c r="AI1318" s="270">
        <v>5.5824909429071194</v>
      </c>
      <c r="AJ1318" s="270">
        <v>12.790507213749743</v>
      </c>
      <c r="AK1318" s="270">
        <v>685.03452171889126</v>
      </c>
      <c r="AL1318" s="270">
        <v>26.250684690019721</v>
      </c>
      <c r="AM1318" s="270">
        <v>2.7658785072032259</v>
      </c>
      <c r="AN1318" s="270">
        <v>120.27499276949257</v>
      </c>
      <c r="AO1318" s="270">
        <v>3.5815581264705387</v>
      </c>
      <c r="AP1318" s="270">
        <v>1312.8731050503557</v>
      </c>
      <c r="AQ1318" s="270">
        <v>0.9753551973444109</v>
      </c>
      <c r="AR1318" s="270">
        <v>1.42019746247916</v>
      </c>
      <c r="AS1318" s="270">
        <v>0.15972392137604252</v>
      </c>
      <c r="AT1318" s="270">
        <v>0.75209222000874465</v>
      </c>
      <c r="AU1318" s="270">
        <v>3.2415278850873444</v>
      </c>
      <c r="AV1318" s="270">
        <v>0.12457849691174172</v>
      </c>
      <c r="AW1318" s="270">
        <v>0.29957092918830452</v>
      </c>
      <c r="AX1318" s="270">
        <v>3.9585184515250026E-2</v>
      </c>
      <c r="AY1318" s="270">
        <v>0.2446718626253043</v>
      </c>
      <c r="AZ1318" s="270">
        <v>3.6079584487633702E-2</v>
      </c>
      <c r="BA1318" s="270">
        <v>15.062983399448125</v>
      </c>
      <c r="BB1318" s="270">
        <v>31.145727271949923</v>
      </c>
      <c r="BC1318" s="270">
        <v>32.814393609245464</v>
      </c>
      <c r="BD1318" s="270">
        <v>52.713195176823902</v>
      </c>
      <c r="BE1318" s="270">
        <v>35.682143919186913</v>
      </c>
      <c r="BF1318" s="270">
        <v>159.75646022167709</v>
      </c>
      <c r="BG1318" s="26"/>
    </row>
    <row r="1319" spans="1:59" s="96" customFormat="1" ht="12.75" x14ac:dyDescent="0.2">
      <c r="A1319" s="13">
        <v>2.5</v>
      </c>
      <c r="B1319" s="279">
        <v>990</v>
      </c>
      <c r="C1319" s="408">
        <v>16.673950664887201</v>
      </c>
      <c r="D1319" s="408">
        <v>31.200394777275399</v>
      </c>
      <c r="E1319" s="408"/>
      <c r="F1319" s="408"/>
      <c r="G1319" s="408"/>
      <c r="H1319" s="408"/>
      <c r="I1319" s="408">
        <v>46.804274372637998</v>
      </c>
      <c r="J1319" s="408">
        <v>4.2673699898295601</v>
      </c>
      <c r="K1319" s="408"/>
      <c r="L1319" s="408"/>
      <c r="M1319" s="408"/>
      <c r="N1319" s="408"/>
      <c r="O1319" s="411">
        <v>1.05401019536986</v>
      </c>
      <c r="P1319" s="417">
        <v>8.9813053997036505</v>
      </c>
      <c r="Q1319" s="237">
        <v>70.392160944584063</v>
      </c>
      <c r="R1319" s="237">
        <v>0</v>
      </c>
      <c r="S1319" s="237">
        <v>16.173352599716896</v>
      </c>
      <c r="T1319" s="237">
        <v>1.8819196461414909</v>
      </c>
      <c r="U1319" s="237">
        <v>0.32425446754713655</v>
      </c>
      <c r="V1319" s="237">
        <v>2.593503685761525</v>
      </c>
      <c r="W1319" s="237">
        <v>4.3878734169793949</v>
      </c>
      <c r="X1319" s="412">
        <v>4.246935239269491</v>
      </c>
      <c r="Y1319" s="270">
        <v>0.76325444014632815</v>
      </c>
      <c r="Z1319" s="270">
        <v>76.350546841621977</v>
      </c>
      <c r="AA1319" s="270">
        <v>31016.54142383115</v>
      </c>
      <c r="AB1319" s="270">
        <v>332.85148861197615</v>
      </c>
      <c r="AC1319" s="270">
        <v>2.9149499887744392</v>
      </c>
      <c r="AD1319" s="270">
        <v>0.8839096285086635</v>
      </c>
      <c r="AE1319" s="270">
        <v>1.759326932902163</v>
      </c>
      <c r="AF1319" s="270">
        <v>8.0044916505629574E-2</v>
      </c>
      <c r="AG1319" s="270">
        <v>20.568180878957936</v>
      </c>
      <c r="AH1319" s="270">
        <v>46.258938641963134</v>
      </c>
      <c r="AI1319" s="270">
        <v>5.7097823296166492</v>
      </c>
      <c r="AJ1319" s="270">
        <v>13.245504766993387</v>
      </c>
      <c r="AK1319" s="270">
        <v>709.69310594295223</v>
      </c>
      <c r="AL1319" s="270">
        <v>26.776522937929183</v>
      </c>
      <c r="AM1319" s="270">
        <v>2.7782160629182342</v>
      </c>
      <c r="AN1319" s="270">
        <v>121.62121950204806</v>
      </c>
      <c r="AO1319" s="270">
        <v>3.6206397973265934</v>
      </c>
      <c r="AP1319" s="270">
        <v>1313.3684069692629</v>
      </c>
      <c r="AQ1319" s="270">
        <v>0.97894948914683166</v>
      </c>
      <c r="AR1319" s="270">
        <v>1.4197432902083056</v>
      </c>
      <c r="AS1319" s="270">
        <v>0.15952832417892304</v>
      </c>
      <c r="AT1319" s="270">
        <v>0.75080376490609657</v>
      </c>
      <c r="AU1319" s="270">
        <v>3.2353594839234741</v>
      </c>
      <c r="AV1319" s="270">
        <v>0.12433323237853852</v>
      </c>
      <c r="AW1319" s="270">
        <v>0.29893884767800516</v>
      </c>
      <c r="AX1319" s="270">
        <v>3.9498712496550736E-2</v>
      </c>
      <c r="AY1319" s="270">
        <v>0.24412873786266751</v>
      </c>
      <c r="AZ1319" s="270">
        <v>3.5999007035788316E-2</v>
      </c>
      <c r="BA1319" s="270">
        <v>15.030154953525129</v>
      </c>
      <c r="BB1319" s="270">
        <v>31.126348726059973</v>
      </c>
      <c r="BC1319" s="270">
        <v>32.612883214174737</v>
      </c>
      <c r="BD1319" s="270">
        <v>52.826471881668972</v>
      </c>
      <c r="BE1319" s="270">
        <v>35.55724856788806</v>
      </c>
      <c r="BF1319" s="270">
        <v>159.66796187849232</v>
      </c>
      <c r="BG1319" s="26"/>
    </row>
    <row r="1320" spans="1:59" s="96" customFormat="1" ht="12.75" x14ac:dyDescent="0.2">
      <c r="A1320" s="13">
        <v>0.5</v>
      </c>
      <c r="B1320" s="279">
        <v>1000</v>
      </c>
      <c r="C1320" s="408">
        <v>51.550123247279799</v>
      </c>
      <c r="D1320" s="408">
        <v>25.5135065292741</v>
      </c>
      <c r="E1320" s="408">
        <v>5.2221687548868703</v>
      </c>
      <c r="F1320" s="408">
        <v>15.467388087918</v>
      </c>
      <c r="G1320" s="408"/>
      <c r="H1320" s="408"/>
      <c r="I1320" s="408"/>
      <c r="J1320" s="408"/>
      <c r="K1320" s="408"/>
      <c r="L1320" s="408">
        <v>2.2468133806411199</v>
      </c>
      <c r="M1320" s="408"/>
      <c r="N1320" s="408"/>
      <c r="O1320" s="411"/>
      <c r="P1320" s="417">
        <v>2.90501453028872</v>
      </c>
      <c r="Q1320" s="237">
        <v>55.797236805265996</v>
      </c>
      <c r="R1320" s="237">
        <v>0</v>
      </c>
      <c r="S1320" s="237">
        <v>15.064588081723516</v>
      </c>
      <c r="T1320" s="237">
        <v>15.183603338171695</v>
      </c>
      <c r="U1320" s="237">
        <v>4.3570857216316661</v>
      </c>
      <c r="V1320" s="237">
        <v>4.8915521938928341</v>
      </c>
      <c r="W1320" s="237">
        <v>3.4324833467689282</v>
      </c>
      <c r="X1320" s="412">
        <v>1.2734505125453695</v>
      </c>
      <c r="Y1320" s="270">
        <v>0.24031360898681944</v>
      </c>
      <c r="Z1320" s="270">
        <v>24.455096722808122</v>
      </c>
      <c r="AA1320" s="270">
        <v>9361.0202547379286</v>
      </c>
      <c r="AB1320" s="270">
        <v>83.008444440822387</v>
      </c>
      <c r="AC1320" s="270">
        <v>1.0556277836357566</v>
      </c>
      <c r="AD1320" s="270">
        <v>0.30859053223930455</v>
      </c>
      <c r="AE1320" s="270">
        <v>5.2396340715513503</v>
      </c>
      <c r="AF1320" s="270">
        <v>0.27253577239060217</v>
      </c>
      <c r="AG1320" s="270">
        <v>6.7084973500978649</v>
      </c>
      <c r="AH1320" s="270">
        <v>17.658308717307754</v>
      </c>
      <c r="AI1320" s="270">
        <v>2.6249629327008543</v>
      </c>
      <c r="AJ1320" s="270">
        <v>3.888975880428609</v>
      </c>
      <c r="AK1320" s="270">
        <v>84.901070643434508</v>
      </c>
      <c r="AL1320" s="270">
        <v>13.917296574170676</v>
      </c>
      <c r="AM1320" s="270">
        <v>4.120312999325451</v>
      </c>
      <c r="AN1320" s="270">
        <v>101.18265247696216</v>
      </c>
      <c r="AO1320" s="270">
        <v>2.8482448336645465</v>
      </c>
      <c r="AP1320" s="270">
        <v>6588.2710142103142</v>
      </c>
      <c r="AQ1320" s="270">
        <v>0.99909635675803288</v>
      </c>
      <c r="AR1320" s="270">
        <v>5.5644117484689595</v>
      </c>
      <c r="AS1320" s="270">
        <v>0.94367050360076432</v>
      </c>
      <c r="AT1320" s="270">
        <v>6.2606996352083462</v>
      </c>
      <c r="AU1320" s="270">
        <v>32.404688671437945</v>
      </c>
      <c r="AV1320" s="270">
        <v>1.3414613535464566</v>
      </c>
      <c r="AW1320" s="270">
        <v>3.9002703901490747</v>
      </c>
      <c r="AX1320" s="270">
        <v>0.58567614838509519</v>
      </c>
      <c r="AY1320" s="270">
        <v>3.905916384074958</v>
      </c>
      <c r="AZ1320" s="270">
        <v>0.60018607959979098</v>
      </c>
      <c r="BA1320" s="270">
        <v>136.92119810576955</v>
      </c>
      <c r="BB1320" s="270">
        <v>26.541783829597239</v>
      </c>
      <c r="BC1320" s="270">
        <v>29.715121249753054</v>
      </c>
      <c r="BD1320" s="270">
        <v>52.488475842510312</v>
      </c>
      <c r="BE1320" s="270">
        <v>56.960802325109668</v>
      </c>
      <c r="BF1320" s="270">
        <v>340.0522473478519</v>
      </c>
      <c r="BG1320" s="26"/>
    </row>
    <row r="1321" spans="1:59" s="96" customFormat="1" ht="12.75" x14ac:dyDescent="0.2">
      <c r="A1321" s="13">
        <v>0.55000000000000004</v>
      </c>
      <c r="B1321" s="279">
        <v>1000</v>
      </c>
      <c r="C1321" s="408">
        <v>50.858855077488101</v>
      </c>
      <c r="D1321" s="408">
        <v>25.7692334132377</v>
      </c>
      <c r="E1321" s="408">
        <v>5.62474012745239</v>
      </c>
      <c r="F1321" s="408">
        <v>15.5090304974864</v>
      </c>
      <c r="G1321" s="408"/>
      <c r="H1321" s="408"/>
      <c r="I1321" s="408"/>
      <c r="J1321" s="408"/>
      <c r="K1321" s="408"/>
      <c r="L1321" s="408">
        <v>2.23814088433546</v>
      </c>
      <c r="M1321" s="408"/>
      <c r="N1321" s="408"/>
      <c r="O1321" s="411"/>
      <c r="P1321" s="417">
        <v>2.9444992629739901</v>
      </c>
      <c r="Q1321" s="237">
        <v>55.850874912424601</v>
      </c>
      <c r="R1321" s="237">
        <v>0</v>
      </c>
      <c r="S1321" s="237">
        <v>15.172137875792208</v>
      </c>
      <c r="T1321" s="237">
        <v>15.114133055919055</v>
      </c>
      <c r="U1321" s="237">
        <v>4.2402909368857458</v>
      </c>
      <c r="V1321" s="237">
        <v>4.8826886799705607</v>
      </c>
      <c r="W1321" s="237">
        <v>3.4494070011398996</v>
      </c>
      <c r="X1321" s="412">
        <v>1.2904675378679307</v>
      </c>
      <c r="Y1321" s="270">
        <v>0.24336702671616275</v>
      </c>
      <c r="Z1321" s="270">
        <v>24.765924958580317</v>
      </c>
      <c r="AA1321" s="270">
        <v>9473.1242502037076</v>
      </c>
      <c r="AB1321" s="270">
        <v>83.78643758461449</v>
      </c>
      <c r="AC1321" s="270">
        <v>1.0671221218549587</v>
      </c>
      <c r="AD1321" s="270">
        <v>0.31228607664326441</v>
      </c>
      <c r="AE1321" s="270">
        <v>5.2993853576301699</v>
      </c>
      <c r="AF1321" s="270">
        <v>0.2755516236658378</v>
      </c>
      <c r="AG1321" s="270">
        <v>6.7870272402397314</v>
      </c>
      <c r="AH1321" s="270">
        <v>17.860983774932269</v>
      </c>
      <c r="AI1321" s="270">
        <v>2.6538991897045663</v>
      </c>
      <c r="AJ1321" s="270">
        <v>3.9277574188812179</v>
      </c>
      <c r="AK1321" s="270">
        <v>85.11307236632598</v>
      </c>
      <c r="AL1321" s="270">
        <v>14.072060539964284</v>
      </c>
      <c r="AM1321" s="270">
        <v>4.161452589708353</v>
      </c>
      <c r="AN1321" s="270">
        <v>102.29030532590633</v>
      </c>
      <c r="AO1321" s="270">
        <v>2.8730156922081389</v>
      </c>
      <c r="AP1321" s="270">
        <v>6621.1395229729424</v>
      </c>
      <c r="AQ1321" s="270">
        <v>1.001564988564106</v>
      </c>
      <c r="AR1321" s="270">
        <v>5.6130983995123334</v>
      </c>
      <c r="AS1321" s="270">
        <v>0.95137235512518503</v>
      </c>
      <c r="AT1321" s="270">
        <v>6.3086577400410153</v>
      </c>
      <c r="AU1321" s="270">
        <v>32.644417059161334</v>
      </c>
      <c r="AV1321" s="270">
        <v>1.3512397559320501</v>
      </c>
      <c r="AW1321" s="270">
        <v>3.9277505515685114</v>
      </c>
      <c r="AX1321" s="270">
        <v>0.58972079701283264</v>
      </c>
      <c r="AY1321" s="270">
        <v>3.9325880920441234</v>
      </c>
      <c r="AZ1321" s="270">
        <v>0.60426818647114633</v>
      </c>
      <c r="BA1321" s="270">
        <v>133.88819851933414</v>
      </c>
      <c r="BB1321" s="270">
        <v>25.652323215835704</v>
      </c>
      <c r="BC1321" s="270">
        <v>29.322323553637794</v>
      </c>
      <c r="BD1321" s="270">
        <v>52.706447944920782</v>
      </c>
      <c r="BE1321" s="270">
        <v>55.908456062133432</v>
      </c>
      <c r="BF1321" s="270">
        <v>340.75129151097383</v>
      </c>
      <c r="BG1321" s="26"/>
    </row>
    <row r="1322" spans="1:59" s="96" customFormat="1" ht="12.75" x14ac:dyDescent="0.2">
      <c r="A1322" s="13">
        <v>0.6</v>
      </c>
      <c r="B1322" s="279">
        <v>1000</v>
      </c>
      <c r="C1322" s="408">
        <v>50.1675855440037</v>
      </c>
      <c r="D1322" s="408">
        <v>26.0249605078976</v>
      </c>
      <c r="E1322" s="408">
        <v>6.0273115118744398</v>
      </c>
      <c r="F1322" s="408">
        <v>15.550673956781701</v>
      </c>
      <c r="G1322" s="408"/>
      <c r="H1322" s="408"/>
      <c r="I1322" s="408"/>
      <c r="J1322" s="408"/>
      <c r="K1322" s="408"/>
      <c r="L1322" s="408">
        <v>2.2294684794425601</v>
      </c>
      <c r="M1322" s="408"/>
      <c r="N1322" s="408"/>
      <c r="O1322" s="411"/>
      <c r="P1322" s="417">
        <v>2.9850720443113401</v>
      </c>
      <c r="Q1322" s="237">
        <v>55.90603542023792</v>
      </c>
      <c r="R1322" s="237">
        <v>0</v>
      </c>
      <c r="S1322" s="237">
        <v>15.28274349674979</v>
      </c>
      <c r="T1322" s="237">
        <v>15.042689395291639</v>
      </c>
      <c r="U1322" s="237">
        <v>4.1201785282644305</v>
      </c>
      <c r="V1322" s="237">
        <v>4.8735738206799333</v>
      </c>
      <c r="W1322" s="237">
        <v>3.4668113172485899</v>
      </c>
      <c r="X1322" s="412">
        <v>1.3079680215276956</v>
      </c>
      <c r="Y1322" s="270">
        <v>0.24649904232903619</v>
      </c>
      <c r="Z1322" s="270">
        <v>25.084756892181328</v>
      </c>
      <c r="AA1322" s="270">
        <v>9587.9460117871113</v>
      </c>
      <c r="AB1322" s="270">
        <v>84.57915249371932</v>
      </c>
      <c r="AC1322" s="270">
        <v>1.0788695548384071</v>
      </c>
      <c r="AD1322" s="270">
        <v>0.31607121375348884</v>
      </c>
      <c r="AE1322" s="270">
        <v>5.360515210525497</v>
      </c>
      <c r="AF1322" s="270">
        <v>0.27863497299692741</v>
      </c>
      <c r="AG1322" s="270">
        <v>6.8674175735312755</v>
      </c>
      <c r="AH1322" s="270">
        <v>18.068365614373654</v>
      </c>
      <c r="AI1322" s="270">
        <v>2.6834805612480026</v>
      </c>
      <c r="AJ1322" s="270">
        <v>3.9673202552065767</v>
      </c>
      <c r="AK1322" s="270">
        <v>85.326132392697374</v>
      </c>
      <c r="AL1322" s="270">
        <v>14.230305499077943</v>
      </c>
      <c r="AM1322" s="270">
        <v>4.2034220617584523</v>
      </c>
      <c r="AN1322" s="270">
        <v>103.42247948457415</v>
      </c>
      <c r="AO1322" s="270">
        <v>2.898221236181346</v>
      </c>
      <c r="AP1322" s="270">
        <v>6654.3376367014916</v>
      </c>
      <c r="AQ1322" s="270">
        <v>1.0040458395880771</v>
      </c>
      <c r="AR1322" s="270">
        <v>5.6626446475745382</v>
      </c>
      <c r="AS1322" s="270">
        <v>0.95920097549880767</v>
      </c>
      <c r="AT1322" s="270">
        <v>6.3573563541140521</v>
      </c>
      <c r="AU1322" s="270">
        <v>32.887719404935716</v>
      </c>
      <c r="AV1322" s="270">
        <v>1.3611617834252858</v>
      </c>
      <c r="AW1322" s="270">
        <v>3.9556207577617646</v>
      </c>
      <c r="AX1322" s="270">
        <v>0.59382170786558863</v>
      </c>
      <c r="AY1322" s="270">
        <v>3.959626626101473</v>
      </c>
      <c r="AZ1322" s="270">
        <v>0.60840621163986963</v>
      </c>
      <c r="BA1322" s="270">
        <v>130.98665823848211</v>
      </c>
      <c r="BB1322" s="270">
        <v>24.820544344396705</v>
      </c>
      <c r="BC1322" s="270">
        <v>28.939774750515014</v>
      </c>
      <c r="BD1322" s="270">
        <v>52.926237982520661</v>
      </c>
      <c r="BE1322" s="270">
        <v>54.894288583987795</v>
      </c>
      <c r="BF1322" s="270">
        <v>341.45321690252024</v>
      </c>
      <c r="BG1322" s="26"/>
    </row>
    <row r="1323" spans="1:59" s="96" customFormat="1" ht="12.75" x14ac:dyDescent="0.2">
      <c r="A1323" s="13">
        <v>0.65000000000000102</v>
      </c>
      <c r="B1323" s="279">
        <v>1000</v>
      </c>
      <c r="C1323" s="408">
        <v>49.390318270944</v>
      </c>
      <c r="D1323" s="408">
        <v>26.301623119227202</v>
      </c>
      <c r="E1323" s="408">
        <v>6.4662676966036301</v>
      </c>
      <c r="F1323" s="408">
        <v>15.618838212943301</v>
      </c>
      <c r="G1323" s="408"/>
      <c r="H1323" s="408"/>
      <c r="I1323" s="408"/>
      <c r="J1323" s="408"/>
      <c r="K1323" s="408"/>
      <c r="L1323" s="408">
        <v>2.2229527002819598</v>
      </c>
      <c r="M1323" s="408"/>
      <c r="N1323" s="408"/>
      <c r="O1323" s="411"/>
      <c r="P1323" s="417">
        <v>3.0320486918027698</v>
      </c>
      <c r="Q1323" s="237">
        <v>55.964231486809979</v>
      </c>
      <c r="R1323" s="237">
        <v>0</v>
      </c>
      <c r="S1323" s="237">
        <v>15.406845072921799</v>
      </c>
      <c r="T1323" s="237">
        <v>14.936487911908806</v>
      </c>
      <c r="U1323" s="237">
        <v>4.0106008721480331</v>
      </c>
      <c r="V1323" s="237">
        <v>4.8753253635738574</v>
      </c>
      <c r="W1323" s="237">
        <v>3.4787663928717203</v>
      </c>
      <c r="X1323" s="412">
        <v>1.3277428997658234</v>
      </c>
      <c r="Y1323" s="270">
        <v>0.25011220944853402</v>
      </c>
      <c r="Z1323" s="270">
        <v>25.452813431597388</v>
      </c>
      <c r="AA1323" s="270">
        <v>9719.555194515433</v>
      </c>
      <c r="AB1323" s="270">
        <v>85.461253454459438</v>
      </c>
      <c r="AC1323" s="270">
        <v>1.0924030781433989</v>
      </c>
      <c r="AD1323" s="270">
        <v>0.32043427660291796</v>
      </c>
      <c r="AE1323" s="270">
        <v>5.4296364076104791</v>
      </c>
      <c r="AF1323" s="270">
        <v>0.28214709497713741</v>
      </c>
      <c r="AG1323" s="270">
        <v>6.9591928752042289</v>
      </c>
      <c r="AH1323" s="270">
        <v>18.305220244252006</v>
      </c>
      <c r="AI1323" s="270">
        <v>2.7172793773845529</v>
      </c>
      <c r="AJ1323" s="270">
        <v>4.0117648685107019</v>
      </c>
      <c r="AK1323" s="270">
        <v>85.488878518085897</v>
      </c>
      <c r="AL1323" s="270">
        <v>14.411299912612257</v>
      </c>
      <c r="AM1323" s="270">
        <v>4.2514828346620366</v>
      </c>
      <c r="AN1323" s="270">
        <v>104.71286237897621</v>
      </c>
      <c r="AO1323" s="270">
        <v>2.9269280924435859</v>
      </c>
      <c r="AP1323" s="270">
        <v>6689.9233074689118</v>
      </c>
      <c r="AQ1323" s="270">
        <v>1.0065030416260856</v>
      </c>
      <c r="AR1323" s="270">
        <v>5.7194756223332783</v>
      </c>
      <c r="AS1323" s="270">
        <v>0.96819115244674636</v>
      </c>
      <c r="AT1323" s="270">
        <v>6.4133562234007275</v>
      </c>
      <c r="AU1323" s="270">
        <v>33.167728393268987</v>
      </c>
      <c r="AV1323" s="270">
        <v>1.3725861828008148</v>
      </c>
      <c r="AW1323" s="270">
        <v>3.9877437065614711</v>
      </c>
      <c r="AX1323" s="270">
        <v>0.59855222756699811</v>
      </c>
      <c r="AY1323" s="270">
        <v>3.9908363954636328</v>
      </c>
      <c r="AZ1323" s="270">
        <v>0.61318398949186459</v>
      </c>
      <c r="BA1323" s="270">
        <v>127.97603773493154</v>
      </c>
      <c r="BB1323" s="270">
        <v>23.974901549316016</v>
      </c>
      <c r="BC1323" s="270">
        <v>28.531661182456837</v>
      </c>
      <c r="BD1323" s="270">
        <v>53.167874087589986</v>
      </c>
      <c r="BE1323" s="270">
        <v>53.83712336808955</v>
      </c>
      <c r="BF1323" s="270">
        <v>342.22656753321996</v>
      </c>
      <c r="BG1323" s="26"/>
    </row>
    <row r="1324" spans="1:59" s="96" customFormat="1" ht="12.75" x14ac:dyDescent="0.2">
      <c r="A1324" s="13">
        <v>0.7</v>
      </c>
      <c r="B1324" s="279">
        <v>1000</v>
      </c>
      <c r="C1324" s="408">
        <v>48.613051933700604</v>
      </c>
      <c r="D1324" s="408">
        <v>26.578285633358401</v>
      </c>
      <c r="E1324" s="408">
        <v>6.9052238558631904</v>
      </c>
      <c r="F1324" s="408">
        <v>15.6870016629614</v>
      </c>
      <c r="G1324" s="408"/>
      <c r="H1324" s="408"/>
      <c r="I1324" s="408"/>
      <c r="J1324" s="408"/>
      <c r="K1324" s="408"/>
      <c r="L1324" s="408">
        <v>2.2164369141163598</v>
      </c>
      <c r="M1324" s="408"/>
      <c r="N1324" s="408"/>
      <c r="O1324" s="411"/>
      <c r="P1324" s="417">
        <v>3.0805276081826198</v>
      </c>
      <c r="Q1324" s="237">
        <v>56.024348885138288</v>
      </c>
      <c r="R1324" s="237">
        <v>0</v>
      </c>
      <c r="S1324" s="237">
        <v>15.535040728587438</v>
      </c>
      <c r="T1324" s="237">
        <v>14.826782168262307</v>
      </c>
      <c r="U1324" s="237">
        <v>3.897407889444894</v>
      </c>
      <c r="V1324" s="237">
        <v>4.8771345014494969</v>
      </c>
      <c r="W1324" s="237">
        <v>3.4911156709982993</v>
      </c>
      <c r="X1324" s="412">
        <v>1.3481701561192925</v>
      </c>
      <c r="Y1324" s="270">
        <v>0.25383287107276381</v>
      </c>
      <c r="Z1324" s="270">
        <v>25.831830984461661</v>
      </c>
      <c r="AA1324" s="270">
        <v>9854.8276002445982</v>
      </c>
      <c r="AB1324" s="270">
        <v>86.361947560624884</v>
      </c>
      <c r="AC1324" s="270">
        <v>1.1062804310353802</v>
      </c>
      <c r="AD1324" s="270">
        <v>0.32491947599940602</v>
      </c>
      <c r="AE1324" s="270">
        <v>5.5005633907644746</v>
      </c>
      <c r="AF1324" s="270">
        <v>0.28574888164681478</v>
      </c>
      <c r="AG1324" s="270">
        <v>7.053454266236006</v>
      </c>
      <c r="AH1324" s="270">
        <v>18.548366899530286</v>
      </c>
      <c r="AI1324" s="270">
        <v>2.7519404230344553</v>
      </c>
      <c r="AJ1324" s="270">
        <v>4.0572165407057472</v>
      </c>
      <c r="AK1324" s="270">
        <v>85.652249116693469</v>
      </c>
      <c r="AL1324" s="270">
        <v>14.596957575017557</v>
      </c>
      <c r="AM1324" s="270">
        <v>4.3006552940512961</v>
      </c>
      <c r="AN1324" s="270">
        <v>106.03585029999738</v>
      </c>
      <c r="AO1324" s="270">
        <v>2.9562092804270685</v>
      </c>
      <c r="AP1324" s="270">
        <v>6725.8915781898922</v>
      </c>
      <c r="AQ1324" s="270">
        <v>1.008972309234675</v>
      </c>
      <c r="AR1324" s="270">
        <v>5.7774588186339386</v>
      </c>
      <c r="AS1324" s="270">
        <v>0.97735143463780749</v>
      </c>
      <c r="AT1324" s="270">
        <v>6.4703513554594432</v>
      </c>
      <c r="AU1324" s="270">
        <v>33.452545988809852</v>
      </c>
      <c r="AV1324" s="270">
        <v>1.3842039624366727</v>
      </c>
      <c r="AW1324" s="270">
        <v>4.0203926115324604</v>
      </c>
      <c r="AX1324" s="270">
        <v>0.60335871435536925</v>
      </c>
      <c r="AY1324" s="270">
        <v>4.0225420172841408</v>
      </c>
      <c r="AZ1324" s="270">
        <v>0.61803739318503548</v>
      </c>
      <c r="BA1324" s="270">
        <v>125.10070058697933</v>
      </c>
      <c r="BB1324" s="270">
        <v>23.184982767033166</v>
      </c>
      <c r="BC1324" s="270">
        <v>28.134898239323618</v>
      </c>
      <c r="BD1324" s="270">
        <v>53.411726667956778</v>
      </c>
      <c r="BE1324" s="270">
        <v>52.819906928800087</v>
      </c>
      <c r="BF1324" s="270">
        <v>343.00342671951262</v>
      </c>
      <c r="BG1324" s="26"/>
    </row>
    <row r="1325" spans="1:59" s="96" customFormat="1" ht="12.75" x14ac:dyDescent="0.2">
      <c r="A1325" s="13">
        <v>0.750000000000001</v>
      </c>
      <c r="B1325" s="279">
        <v>1000</v>
      </c>
      <c r="C1325" s="408">
        <v>47.919056476417502</v>
      </c>
      <c r="D1325" s="408">
        <v>26.879932401373502</v>
      </c>
      <c r="E1325" s="408">
        <v>7.2949786906626404</v>
      </c>
      <c r="F1325" s="408">
        <v>15.6996235975485</v>
      </c>
      <c r="G1325" s="408"/>
      <c r="H1325" s="408"/>
      <c r="I1325" s="408"/>
      <c r="J1325" s="408"/>
      <c r="K1325" s="408"/>
      <c r="L1325" s="408">
        <v>2.20640883399785</v>
      </c>
      <c r="M1325" s="408"/>
      <c r="N1325" s="408"/>
      <c r="O1325" s="411"/>
      <c r="P1325" s="417">
        <v>3.1251419363771702</v>
      </c>
      <c r="Q1325" s="237">
        <v>56.080127895270692</v>
      </c>
      <c r="R1325" s="237">
        <v>0</v>
      </c>
      <c r="S1325" s="237">
        <v>15.658992851323935</v>
      </c>
      <c r="T1325" s="237">
        <v>14.721368790002105</v>
      </c>
      <c r="U1325" s="237">
        <v>3.7923770385231275</v>
      </c>
      <c r="V1325" s="237">
        <v>4.8836853893226193</v>
      </c>
      <c r="W1325" s="237">
        <v>3.4974215561757864</v>
      </c>
      <c r="X1325" s="412">
        <v>1.3660264793817465</v>
      </c>
      <c r="Y1325" s="270">
        <v>0.25727176755132652</v>
      </c>
      <c r="Z1325" s="270">
        <v>26.181461392176786</v>
      </c>
      <c r="AA1325" s="270">
        <v>9981.1509662848439</v>
      </c>
      <c r="AB1325" s="270">
        <v>87.248475409780184</v>
      </c>
      <c r="AC1325" s="270">
        <v>1.1189632695041201</v>
      </c>
      <c r="AD1325" s="270">
        <v>0.32905232369574616</v>
      </c>
      <c r="AE1325" s="270">
        <v>5.56773831998375</v>
      </c>
      <c r="AF1325" s="270">
        <v>0.28910835290592757</v>
      </c>
      <c r="AG1325" s="270">
        <v>7.1418783613525871</v>
      </c>
      <c r="AH1325" s="270">
        <v>18.775499037567226</v>
      </c>
      <c r="AI1325" s="270">
        <v>2.7840889167495764</v>
      </c>
      <c r="AJ1325" s="270">
        <v>4.1011037464298017</v>
      </c>
      <c r="AK1325" s="270">
        <v>85.977001654908634</v>
      </c>
      <c r="AL1325" s="270">
        <v>14.768861927412905</v>
      </c>
      <c r="AM1325" s="270">
        <v>4.3453341130900078</v>
      </c>
      <c r="AN1325" s="270">
        <v>107.25807927389658</v>
      </c>
      <c r="AO1325" s="270">
        <v>2.9829790693756073</v>
      </c>
      <c r="AP1325" s="270">
        <v>6760.6322054497077</v>
      </c>
      <c r="AQ1325" s="270">
        <v>1.012108413301086</v>
      </c>
      <c r="AR1325" s="270">
        <v>5.8289536078454791</v>
      </c>
      <c r="AS1325" s="270">
        <v>0.98538577660236348</v>
      </c>
      <c r="AT1325" s="270">
        <v>6.5197574526082871</v>
      </c>
      <c r="AU1325" s="270">
        <v>33.697884664324967</v>
      </c>
      <c r="AV1325" s="270">
        <v>1.3941829698211179</v>
      </c>
      <c r="AW1325" s="270">
        <v>4.048271836711641</v>
      </c>
      <c r="AX1325" s="270">
        <v>0.60745154010934199</v>
      </c>
      <c r="AY1325" s="270">
        <v>4.0495233858833011</v>
      </c>
      <c r="AZ1325" s="270">
        <v>0.62217300810223908</v>
      </c>
      <c r="BA1325" s="270">
        <v>122.64513065157955</v>
      </c>
      <c r="BB1325" s="270">
        <v>22.519637508926245</v>
      </c>
      <c r="BC1325" s="270">
        <v>27.771793108098922</v>
      </c>
      <c r="BD1325" s="270">
        <v>53.630071707723033</v>
      </c>
      <c r="BE1325" s="270">
        <v>51.900709894831103</v>
      </c>
      <c r="BF1325" s="270">
        <v>343.63997828793964</v>
      </c>
      <c r="BG1325" s="26"/>
    </row>
    <row r="1326" spans="1:59" s="96" customFormat="1" ht="12.75" x14ac:dyDescent="0.2">
      <c r="A1326" s="13">
        <v>0.8</v>
      </c>
      <c r="B1326" s="279">
        <v>1000</v>
      </c>
      <c r="C1326" s="408">
        <v>47.225061193124802</v>
      </c>
      <c r="D1326" s="408">
        <v>27.181579828880999</v>
      </c>
      <c r="E1326" s="408">
        <v>7.68473355591642</v>
      </c>
      <c r="F1326" s="408">
        <v>15.712244777483299</v>
      </c>
      <c r="G1326" s="408"/>
      <c r="H1326" s="408"/>
      <c r="I1326" s="408"/>
      <c r="J1326" s="408"/>
      <c r="K1326" s="408"/>
      <c r="L1326" s="408">
        <v>2.1963806445944298</v>
      </c>
      <c r="M1326" s="408"/>
      <c r="N1326" s="408"/>
      <c r="O1326" s="411"/>
      <c r="P1326" s="417">
        <v>3.1710674294160301</v>
      </c>
      <c r="Q1326" s="237">
        <v>56.13759850984885</v>
      </c>
      <c r="R1326" s="237">
        <v>0</v>
      </c>
      <c r="S1326" s="237">
        <v>15.78670830261855</v>
      </c>
      <c r="T1326" s="237">
        <v>14.612756682129522</v>
      </c>
      <c r="U1326" s="237">
        <v>3.6841579643462192</v>
      </c>
      <c r="V1326" s="237">
        <v>4.8904351285875896</v>
      </c>
      <c r="W1326" s="237">
        <v>3.5039186629335859</v>
      </c>
      <c r="X1326" s="412">
        <v>1.3844247495357007</v>
      </c>
      <c r="Y1326" s="270">
        <v>0.26080512266579359</v>
      </c>
      <c r="Z1326" s="270">
        <v>26.540685990014126</v>
      </c>
      <c r="AA1326" s="270">
        <v>10110.754920488656</v>
      </c>
      <c r="AB1326" s="270">
        <v>88.153393726177228</v>
      </c>
      <c r="AC1326" s="270">
        <v>1.1319402791675661</v>
      </c>
      <c r="AD1326" s="270">
        <v>0.33329166151391032</v>
      </c>
      <c r="AE1326" s="270">
        <v>5.6365742967554553</v>
      </c>
      <c r="AF1326" s="270">
        <v>0.29254775740336175</v>
      </c>
      <c r="AG1326" s="270">
        <v>7.2325476320551143</v>
      </c>
      <c r="AH1326" s="270">
        <v>19.008262799333629</v>
      </c>
      <c r="AI1326" s="270">
        <v>2.8169974133793545</v>
      </c>
      <c r="AJ1326" s="270">
        <v>4.1459508239959648</v>
      </c>
      <c r="AK1326" s="270">
        <v>86.304228900669955</v>
      </c>
      <c r="AL1326" s="270">
        <v>14.944863463453993</v>
      </c>
      <c r="AM1326" s="270">
        <v>4.3909509872607693</v>
      </c>
      <c r="AN1326" s="270">
        <v>108.50881311014624</v>
      </c>
      <c r="AO1326" s="270">
        <v>3.0102381132086591</v>
      </c>
      <c r="AP1326" s="270">
        <v>6795.7336489541449</v>
      </c>
      <c r="AQ1326" s="270">
        <v>1.0152640864458731</v>
      </c>
      <c r="AR1326" s="270">
        <v>5.8813745746682127</v>
      </c>
      <c r="AS1326" s="270">
        <v>0.9935533006104329</v>
      </c>
      <c r="AT1326" s="270">
        <v>6.569923818497287</v>
      </c>
      <c r="AU1326" s="270">
        <v>33.946848282447753</v>
      </c>
      <c r="AV1326" s="270">
        <v>1.4043068932931007</v>
      </c>
      <c r="AW1326" s="270">
        <v>4.0765403857271814</v>
      </c>
      <c r="AX1326" s="270">
        <v>0.61160026702418013</v>
      </c>
      <c r="AY1326" s="270">
        <v>4.076869125011414</v>
      </c>
      <c r="AZ1326" s="270">
        <v>0.62636433835621352</v>
      </c>
      <c r="BA1326" s="270">
        <v>120.28410412545929</v>
      </c>
      <c r="BB1326" s="270">
        <v>21.891413987431356</v>
      </c>
      <c r="BC1326" s="270">
        <v>27.417940726360651</v>
      </c>
      <c r="BD1326" s="270">
        <v>53.850209273509797</v>
      </c>
      <c r="BE1326" s="270">
        <v>51.012957592250977</v>
      </c>
      <c r="BF1326" s="270">
        <v>344.27889704730364</v>
      </c>
      <c r="BG1326" s="26"/>
    </row>
    <row r="1327" spans="1:59" s="96" customFormat="1" ht="12.75" x14ac:dyDescent="0.2">
      <c r="A1327" s="13">
        <v>0.85000000000003495</v>
      </c>
      <c r="B1327" s="279">
        <v>1000</v>
      </c>
      <c r="C1327" s="408">
        <v>46.7930506873479</v>
      </c>
      <c r="D1327" s="408">
        <v>27.4216560558312</v>
      </c>
      <c r="E1327" s="408">
        <v>7.93862692001625</v>
      </c>
      <c r="F1327" s="408">
        <v>15.661426785690599</v>
      </c>
      <c r="G1327" s="408"/>
      <c r="H1327" s="408"/>
      <c r="I1327" s="408"/>
      <c r="J1327" s="408"/>
      <c r="K1327" s="408"/>
      <c r="L1327" s="408">
        <v>2.1852395511139999</v>
      </c>
      <c r="M1327" s="408"/>
      <c r="N1327" s="408"/>
      <c r="O1327" s="411"/>
      <c r="P1327" s="417">
        <v>3.2003439724254101</v>
      </c>
      <c r="Q1327" s="237">
        <v>56.159856927999051</v>
      </c>
      <c r="R1327" s="237">
        <v>0</v>
      </c>
      <c r="S1327" s="237">
        <v>15.888515717538713</v>
      </c>
      <c r="T1327" s="237">
        <v>14.571586413819945</v>
      </c>
      <c r="U1327" s="237">
        <v>3.5849327119189653</v>
      </c>
      <c r="V1327" s="237">
        <v>4.8970940236226213</v>
      </c>
      <c r="W1327" s="237">
        <v>3.5023428754165642</v>
      </c>
      <c r="X1327" s="412">
        <v>1.3956713296841565</v>
      </c>
      <c r="Y1327" s="270">
        <v>0.26307872460503168</v>
      </c>
      <c r="Z1327" s="270">
        <v>26.771010056533001</v>
      </c>
      <c r="AA1327" s="270">
        <v>10195.972221503036</v>
      </c>
      <c r="AB1327" s="270">
        <v>88.808767837738984</v>
      </c>
      <c r="AC1327" s="270">
        <v>1.1401521743357963</v>
      </c>
      <c r="AD1327" s="270">
        <v>0.33600710403615081</v>
      </c>
      <c r="AE1327" s="270">
        <v>5.6830871889530252</v>
      </c>
      <c r="AF1327" s="270">
        <v>0.29480211535219752</v>
      </c>
      <c r="AG1327" s="270">
        <v>7.2928481481507461</v>
      </c>
      <c r="AH1327" s="270">
        <v>19.162101935635587</v>
      </c>
      <c r="AI1327" s="270">
        <v>2.8385247669690181</v>
      </c>
      <c r="AJ1327" s="270">
        <v>4.1774035630301984</v>
      </c>
      <c r="AK1327" s="270">
        <v>86.72972476682888</v>
      </c>
      <c r="AL1327" s="270">
        <v>15.059585140027979</v>
      </c>
      <c r="AM1327" s="270">
        <v>4.4198578449704025</v>
      </c>
      <c r="AN1327" s="270">
        <v>109.31949123759658</v>
      </c>
      <c r="AO1327" s="270">
        <v>3.027567113826529</v>
      </c>
      <c r="AP1327" s="270">
        <v>6820.3871026237093</v>
      </c>
      <c r="AQ1327" s="270">
        <v>1.0183230089964792</v>
      </c>
      <c r="AR1327" s="270">
        <v>5.9134305934832012</v>
      </c>
      <c r="AS1327" s="270">
        <v>0.99844630258282796</v>
      </c>
      <c r="AT1327" s="270">
        <v>6.5993761122172439</v>
      </c>
      <c r="AU1327" s="270">
        <v>34.091360593525366</v>
      </c>
      <c r="AV1327" s="270">
        <v>1.4101521876110192</v>
      </c>
      <c r="AW1327" s="270">
        <v>4.0926761067885495</v>
      </c>
      <c r="AX1327" s="270">
        <v>0.61395329880400795</v>
      </c>
      <c r="AY1327" s="270">
        <v>4.0923383328367713</v>
      </c>
      <c r="AZ1327" s="270">
        <v>0.62873749292165526</v>
      </c>
      <c r="BA1327" s="270">
        <v>118.77390901024943</v>
      </c>
      <c r="BB1327" s="270">
        <v>21.494665750114436</v>
      </c>
      <c r="BC1327" s="270">
        <v>27.179432559299226</v>
      </c>
      <c r="BD1327" s="270">
        <v>53.994243141152353</v>
      </c>
      <c r="BE1327" s="270">
        <v>50.410930920261833</v>
      </c>
      <c r="BF1327" s="270">
        <v>344.61189002259778</v>
      </c>
      <c r="BG1327" s="26"/>
    </row>
    <row r="1328" spans="1:59" s="96" customFormat="1" ht="12.75" x14ac:dyDescent="0.2">
      <c r="A1328" s="13">
        <v>0.9</v>
      </c>
      <c r="B1328" s="279">
        <v>1000</v>
      </c>
      <c r="C1328" s="408">
        <v>45.843834539501202</v>
      </c>
      <c r="D1328" s="408">
        <v>28.1394912633342</v>
      </c>
      <c r="E1328" s="408">
        <v>5.6396348752272001</v>
      </c>
      <c r="F1328" s="408">
        <v>13.730947145296801</v>
      </c>
      <c r="G1328" s="408"/>
      <c r="H1328" s="408"/>
      <c r="I1328" s="408">
        <v>4.49143510673112</v>
      </c>
      <c r="J1328" s="408"/>
      <c r="K1328" s="408"/>
      <c r="L1328" s="408">
        <v>2.1546570699094998</v>
      </c>
      <c r="M1328" s="408"/>
      <c r="N1328" s="408"/>
      <c r="O1328" s="411"/>
      <c r="P1328" s="417">
        <v>3.2666084872432899</v>
      </c>
      <c r="Q1328" s="237">
        <v>56.924208440846655</v>
      </c>
      <c r="R1328" s="237">
        <v>0</v>
      </c>
      <c r="S1328" s="237">
        <v>16.029065995923773</v>
      </c>
      <c r="T1328" s="237">
        <v>13.781578715880361</v>
      </c>
      <c r="U1328" s="237">
        <v>3.3896338840523379</v>
      </c>
      <c r="V1328" s="237">
        <v>4.8427956826476901</v>
      </c>
      <c r="W1328" s="237">
        <v>3.6056120225258228</v>
      </c>
      <c r="X1328" s="412">
        <v>1.4271052581233732</v>
      </c>
      <c r="Y1328" s="270">
        <v>0.26986588155848135</v>
      </c>
      <c r="Z1328" s="270">
        <v>27.437154226694052</v>
      </c>
      <c r="AA1328" s="270">
        <v>10510.747190726739</v>
      </c>
      <c r="AB1328" s="270">
        <v>93.248668588528545</v>
      </c>
      <c r="AC1328" s="270">
        <v>1.1697730859592965</v>
      </c>
      <c r="AD1328" s="270">
        <v>0.34428024610163716</v>
      </c>
      <c r="AE1328" s="270">
        <v>5.8190871880433148</v>
      </c>
      <c r="AF1328" s="270">
        <v>0.30047764856940684</v>
      </c>
      <c r="AG1328" s="270">
        <v>7.5037918368244885</v>
      </c>
      <c r="AH1328" s="270">
        <v>19.60113627094189</v>
      </c>
      <c r="AI1328" s="270">
        <v>2.8807637051776642</v>
      </c>
      <c r="AJ1328" s="270">
        <v>4.3507522336555775</v>
      </c>
      <c r="AK1328" s="270">
        <v>95.368668343551093</v>
      </c>
      <c r="AL1328" s="270">
        <v>15.18049556478857</v>
      </c>
      <c r="AM1328" s="270">
        <v>4.0555835530540447</v>
      </c>
      <c r="AN1328" s="270">
        <v>106.94315419679742</v>
      </c>
      <c r="AO1328" s="270">
        <v>3.0095543658359678</v>
      </c>
      <c r="AP1328" s="270">
        <v>6182.476970443533</v>
      </c>
      <c r="AQ1328" s="270">
        <v>1.0134480840702578</v>
      </c>
      <c r="AR1328" s="270">
        <v>4.4266039040069014</v>
      </c>
      <c r="AS1328" s="270">
        <v>0.6499545188854241</v>
      </c>
      <c r="AT1328" s="270">
        <v>3.7107324318113317</v>
      </c>
      <c r="AU1328" s="270">
        <v>17.520592292026098</v>
      </c>
      <c r="AV1328" s="270">
        <v>0.69712132819279249</v>
      </c>
      <c r="AW1328" s="270">
        <v>1.8207370970533012</v>
      </c>
      <c r="AX1328" s="270">
        <v>0.25315068398962548</v>
      </c>
      <c r="AY1328" s="270">
        <v>1.6099703013794786</v>
      </c>
      <c r="AZ1328" s="270">
        <v>0.24098976139730702</v>
      </c>
      <c r="BA1328" s="270">
        <v>74.665651296908209</v>
      </c>
      <c r="BB1328" s="270">
        <v>24.715671299208271</v>
      </c>
      <c r="BC1328" s="270">
        <v>28.246087234996523</v>
      </c>
      <c r="BD1328" s="270">
        <v>52.694518393212405</v>
      </c>
      <c r="BE1328" s="270">
        <v>50.62647100908957</v>
      </c>
      <c r="BF1328" s="270">
        <v>303.09170546496625</v>
      </c>
      <c r="BG1328" s="26"/>
    </row>
    <row r="1329" spans="1:59" s="96" customFormat="1" ht="12.75" x14ac:dyDescent="0.2">
      <c r="A1329" s="13">
        <v>0.95</v>
      </c>
      <c r="B1329" s="279">
        <v>1000</v>
      </c>
      <c r="C1329" s="408">
        <v>45.024634795739203</v>
      </c>
      <c r="D1329" s="408">
        <v>29.567747075364501</v>
      </c>
      <c r="E1329" s="408">
        <v>2.7222686600995701E-2</v>
      </c>
      <c r="F1329" s="408">
        <v>9.3198033871731401</v>
      </c>
      <c r="G1329" s="408"/>
      <c r="H1329" s="408"/>
      <c r="I1329" s="408">
        <v>13.956415351965701</v>
      </c>
      <c r="J1329" s="408"/>
      <c r="K1329" s="408"/>
      <c r="L1329" s="408">
        <v>2.1041767031564702</v>
      </c>
      <c r="M1329" s="408"/>
      <c r="N1329" s="408"/>
      <c r="O1329" s="411"/>
      <c r="P1329" s="417">
        <v>3.32604254928264</v>
      </c>
      <c r="Q1329" s="237">
        <v>58.521259789609402</v>
      </c>
      <c r="R1329" s="237">
        <v>0</v>
      </c>
      <c r="S1329" s="237">
        <v>16.118657745507306</v>
      </c>
      <c r="T1329" s="237">
        <v>12.30255486155226</v>
      </c>
      <c r="U1329" s="237">
        <v>3.0837536731665334</v>
      </c>
      <c r="V1329" s="237">
        <v>4.6958383844594751</v>
      </c>
      <c r="W1329" s="237">
        <v>3.8179157187992718</v>
      </c>
      <c r="X1329" s="412">
        <v>1.4600198269057472</v>
      </c>
      <c r="Y1329" s="270">
        <v>0.2784569192282344</v>
      </c>
      <c r="Z1329" s="270">
        <v>28.249991923381497</v>
      </c>
      <c r="AA1329" s="270">
        <v>10991.982943947822</v>
      </c>
      <c r="AB1329" s="270">
        <v>102.71275210177981</v>
      </c>
      <c r="AC1329" s="270">
        <v>1.2113796694220595</v>
      </c>
      <c r="AD1329" s="270">
        <v>0.35483718859678437</v>
      </c>
      <c r="AE1329" s="270">
        <v>6.0003569676543425</v>
      </c>
      <c r="AF1329" s="270">
        <v>0.30669247183223292</v>
      </c>
      <c r="AG1329" s="270">
        <v>7.8207875760846113</v>
      </c>
      <c r="AH1329" s="270">
        <v>20.168266934660835</v>
      </c>
      <c r="AI1329" s="270">
        <v>2.9150053020933915</v>
      </c>
      <c r="AJ1329" s="270">
        <v>4.6890528523560997</v>
      </c>
      <c r="AK1329" s="270">
        <v>121.97536241486391</v>
      </c>
      <c r="AL1329" s="270">
        <v>15.137047131643589</v>
      </c>
      <c r="AM1329" s="270">
        <v>3.4059801005379557</v>
      </c>
      <c r="AN1329" s="270">
        <v>100.35189003859955</v>
      </c>
      <c r="AO1329" s="270">
        <v>2.9257559917999734</v>
      </c>
      <c r="AP1329" s="270">
        <v>5126.4664417106433</v>
      </c>
      <c r="AQ1329" s="270">
        <v>1.0045048611958995</v>
      </c>
      <c r="AR1329" s="270">
        <v>2.8692059761989683</v>
      </c>
      <c r="AS1329" s="270">
        <v>0.372173312848183</v>
      </c>
      <c r="AT1329" s="270">
        <v>1.9212016739181481</v>
      </c>
      <c r="AU1329" s="270">
        <v>8.6205278080517118</v>
      </c>
      <c r="AV1329" s="270">
        <v>0.33623778592863757</v>
      </c>
      <c r="AW1329" s="270">
        <v>0.83648248389737612</v>
      </c>
      <c r="AX1329" s="270">
        <v>0.11277912623576435</v>
      </c>
      <c r="AY1329" s="270">
        <v>0.70483766002990011</v>
      </c>
      <c r="AZ1329" s="270">
        <v>0.10453737678647654</v>
      </c>
      <c r="BA1329" s="270">
        <v>42.441303447639115</v>
      </c>
      <c r="BB1329" s="270">
        <v>39.565805465250946</v>
      </c>
      <c r="BC1329" s="270">
        <v>31.418930967536774</v>
      </c>
      <c r="BD1329" s="270">
        <v>49.770802477270124</v>
      </c>
      <c r="BE1329" s="270">
        <v>52.456376806052845</v>
      </c>
      <c r="BF1329" s="270">
        <v>240.65451508907188</v>
      </c>
      <c r="BG1329" s="26"/>
    </row>
    <row r="1330" spans="1:59" s="96" customFormat="1" ht="12.75" x14ac:dyDescent="0.2">
      <c r="A1330" s="13">
        <v>1</v>
      </c>
      <c r="B1330" s="279">
        <v>1000</v>
      </c>
      <c r="C1330" s="408">
        <v>43.387340151631697</v>
      </c>
      <c r="D1330" s="408">
        <v>29.407316790989501</v>
      </c>
      <c r="E1330" s="408"/>
      <c r="F1330" s="408">
        <v>8.16067894980627</v>
      </c>
      <c r="G1330" s="408"/>
      <c r="H1330" s="408"/>
      <c r="I1330" s="408">
        <v>16.962088966191299</v>
      </c>
      <c r="J1330" s="408"/>
      <c r="K1330" s="408"/>
      <c r="L1330" s="408">
        <v>2.0825751413811799</v>
      </c>
      <c r="M1330" s="408"/>
      <c r="N1330" s="408"/>
      <c r="O1330" s="411"/>
      <c r="P1330" s="417">
        <v>3.4515562546448</v>
      </c>
      <c r="Q1330" s="237">
        <v>59.400494952873828</v>
      </c>
      <c r="R1330" s="237">
        <v>0</v>
      </c>
      <c r="S1330" s="237">
        <v>16.296499198037413</v>
      </c>
      <c r="T1330" s="237">
        <v>11.36724282676653</v>
      </c>
      <c r="U1330" s="237">
        <v>2.7913562829069889</v>
      </c>
      <c r="V1330" s="237">
        <v>4.6514146539762029</v>
      </c>
      <c r="W1330" s="237">
        <v>3.9758183905903937</v>
      </c>
      <c r="X1330" s="412">
        <v>1.5171736948486347</v>
      </c>
      <c r="Y1330" s="270">
        <v>0.2894124416194323</v>
      </c>
      <c r="Z1330" s="270">
        <v>29.345188752368632</v>
      </c>
      <c r="AA1330" s="270">
        <v>11456.239040326089</v>
      </c>
      <c r="AB1330" s="270">
        <v>108.28661374570143</v>
      </c>
      <c r="AC1330" s="270">
        <v>1.2559004964280789</v>
      </c>
      <c r="AD1330" s="270">
        <v>0.36789246561404815</v>
      </c>
      <c r="AE1330" s="270">
        <v>6.2130975097236529</v>
      </c>
      <c r="AF1330" s="270">
        <v>0.31574962415384483</v>
      </c>
      <c r="AG1330" s="270">
        <v>8.1446822695118222</v>
      </c>
      <c r="AH1330" s="270">
        <v>20.904876711390976</v>
      </c>
      <c r="AI1330" s="270">
        <v>3.0032004229621179</v>
      </c>
      <c r="AJ1330" s="270">
        <v>4.9138064449612697</v>
      </c>
      <c r="AK1330" s="270">
        <v>133.43610520044228</v>
      </c>
      <c r="AL1330" s="270">
        <v>15.515734520258654</v>
      </c>
      <c r="AM1330" s="270">
        <v>3.3025763530046008</v>
      </c>
      <c r="AN1330" s="270">
        <v>100.65204291403121</v>
      </c>
      <c r="AO1330" s="270">
        <v>2.9498530003675643</v>
      </c>
      <c r="AP1330" s="270">
        <v>4894.5083448373371</v>
      </c>
      <c r="AQ1330" s="270">
        <v>1.0003459443248126</v>
      </c>
      <c r="AR1330" s="270">
        <v>2.609627715959852</v>
      </c>
      <c r="AS1330" s="270">
        <v>0.3304167214960102</v>
      </c>
      <c r="AT1330" s="270">
        <v>1.6765486395784759</v>
      </c>
      <c r="AU1330" s="270">
        <v>7.4629678684481773</v>
      </c>
      <c r="AV1330" s="270">
        <v>0.29021737005888254</v>
      </c>
      <c r="AW1330" s="270">
        <v>0.71692160208459943</v>
      </c>
      <c r="AX1330" s="270">
        <v>9.6245559264856395E-2</v>
      </c>
      <c r="AY1330" s="270">
        <v>0.60006225459406592</v>
      </c>
      <c r="AZ1330" s="270">
        <v>8.8882789764681405E-2</v>
      </c>
      <c r="BA1330" s="270">
        <v>36.286780506244881</v>
      </c>
      <c r="BB1330" s="270">
        <v>38.501474870485801</v>
      </c>
      <c r="BC1330" s="270">
        <v>31.576315814890137</v>
      </c>
      <c r="BD1330" s="270">
        <v>49.73292783827528</v>
      </c>
      <c r="BE1330" s="270">
        <v>50.339937383292821</v>
      </c>
      <c r="BF1330" s="270">
        <v>226.9796675207696</v>
      </c>
      <c r="BG1330" s="26"/>
    </row>
    <row r="1331" spans="1:59" s="96" customFormat="1" ht="12.75" x14ac:dyDescent="0.2">
      <c r="A1331" s="13">
        <v>1.05</v>
      </c>
      <c r="B1331" s="279">
        <v>1000</v>
      </c>
      <c r="C1331" s="408">
        <v>42.0400285786423</v>
      </c>
      <c r="D1331" s="408">
        <v>29.1099458469719</v>
      </c>
      <c r="E1331" s="408"/>
      <c r="F1331" s="408">
        <v>6.9666429833412398</v>
      </c>
      <c r="G1331" s="408"/>
      <c r="H1331" s="408"/>
      <c r="I1331" s="408">
        <v>19.812319357161801</v>
      </c>
      <c r="J1331" s="408"/>
      <c r="K1331" s="408"/>
      <c r="L1331" s="408">
        <v>2.0710632338827102</v>
      </c>
      <c r="M1331" s="408"/>
      <c r="N1331" s="408"/>
      <c r="O1331" s="411"/>
      <c r="P1331" s="417">
        <v>3.5621730816140298</v>
      </c>
      <c r="Q1331" s="237">
        <v>60.266134201625498</v>
      </c>
      <c r="R1331" s="237">
        <v>0</v>
      </c>
      <c r="S1331" s="237">
        <v>16.441320049672132</v>
      </c>
      <c r="T1331" s="237">
        <v>10.483657034737558</v>
      </c>
      <c r="U1331" s="237">
        <v>2.5108927867062594</v>
      </c>
      <c r="V1331" s="237">
        <v>4.6015253245065866</v>
      </c>
      <c r="W1331" s="237">
        <v>4.1278842060621956</v>
      </c>
      <c r="X1331" s="412">
        <v>1.5685863966897626</v>
      </c>
      <c r="Y1331" s="270">
        <v>0.29923622158844132</v>
      </c>
      <c r="Z1331" s="270">
        <v>30.3238788785028</v>
      </c>
      <c r="AA1331" s="270">
        <v>11884.768867333103</v>
      </c>
      <c r="AB1331" s="270">
        <v>113.90814015161631</v>
      </c>
      <c r="AC1331" s="270">
        <v>1.2960149872558286</v>
      </c>
      <c r="AD1331" s="270">
        <v>0.37951176193860992</v>
      </c>
      <c r="AE1331" s="270">
        <v>6.4028900714986268</v>
      </c>
      <c r="AF1331" s="270">
        <v>0.32340502767837559</v>
      </c>
      <c r="AG1331" s="270">
        <v>8.4467225760569917</v>
      </c>
      <c r="AH1331" s="270">
        <v>21.580150738538276</v>
      </c>
      <c r="AI1331" s="270">
        <v>3.0822199309183951</v>
      </c>
      <c r="AJ1331" s="270">
        <v>5.1340067140666683</v>
      </c>
      <c r="AK1331" s="270">
        <v>147.18883854634896</v>
      </c>
      <c r="AL1331" s="270">
        <v>15.843279987106486</v>
      </c>
      <c r="AM1331" s="270">
        <v>3.2042882599274125</v>
      </c>
      <c r="AN1331" s="270">
        <v>100.60879535020399</v>
      </c>
      <c r="AO1331" s="270">
        <v>2.963666555303631</v>
      </c>
      <c r="AP1331" s="270">
        <v>4684.2565909932728</v>
      </c>
      <c r="AQ1331" s="270">
        <v>0.99676468593202294</v>
      </c>
      <c r="AR1331" s="270">
        <v>2.401428793715545</v>
      </c>
      <c r="AS1331" s="270">
        <v>0.29847806202118543</v>
      </c>
      <c r="AT1331" s="270">
        <v>1.4953360051082858</v>
      </c>
      <c r="AU1331" s="270">
        <v>6.6179379574551858</v>
      </c>
      <c r="AV1331" s="270">
        <v>0.25680299599505296</v>
      </c>
      <c r="AW1331" s="270">
        <v>0.6311969949097308</v>
      </c>
      <c r="AX1331" s="270">
        <v>8.4480331681498974E-2</v>
      </c>
      <c r="AY1331" s="270">
        <v>0.5258160763996591</v>
      </c>
      <c r="AZ1331" s="270">
        <v>7.7814012604398575E-2</v>
      </c>
      <c r="BA1331" s="270">
        <v>31.878598471151054</v>
      </c>
      <c r="BB1331" s="270">
        <v>37.423691872909153</v>
      </c>
      <c r="BC1331" s="270">
        <v>31.795590649515216</v>
      </c>
      <c r="BD1331" s="270">
        <v>49.704353388931246</v>
      </c>
      <c r="BE1331" s="270">
        <v>48.507555713759665</v>
      </c>
      <c r="BF1331" s="270">
        <v>215.17791513565285</v>
      </c>
      <c r="BG1331" s="26"/>
    </row>
    <row r="1332" spans="1:59" s="96" customFormat="1" ht="12.75" x14ac:dyDescent="0.2">
      <c r="A1332" s="13">
        <v>1.0999999999999901</v>
      </c>
      <c r="B1332" s="279">
        <v>1000</v>
      </c>
      <c r="C1332" s="408">
        <v>40.779302500885798</v>
      </c>
      <c r="D1332" s="408">
        <v>28.756788003570598</v>
      </c>
      <c r="E1332" s="408"/>
      <c r="F1332" s="408">
        <v>5.8198899168691698</v>
      </c>
      <c r="G1332" s="408"/>
      <c r="H1332" s="408"/>
      <c r="I1332" s="408">
        <v>22.583120281919498</v>
      </c>
      <c r="J1332" s="408"/>
      <c r="K1332" s="408"/>
      <c r="L1332" s="408">
        <v>2.0608992967548501</v>
      </c>
      <c r="M1332" s="408"/>
      <c r="N1332" s="408"/>
      <c r="O1332" s="411"/>
      <c r="P1332" s="417">
        <v>3.6723004852204202</v>
      </c>
      <c r="Q1332" s="237">
        <v>61.162530059899758</v>
      </c>
      <c r="R1332" s="237">
        <v>0</v>
      </c>
      <c r="S1332" s="237">
        <v>16.580688868245147</v>
      </c>
      <c r="T1332" s="237">
        <v>9.5646953295597861</v>
      </c>
      <c r="U1332" s="237">
        <v>2.2442690963483618</v>
      </c>
      <c r="V1332" s="237">
        <v>4.5379907696943729</v>
      </c>
      <c r="W1332" s="237">
        <v>4.290549362217015</v>
      </c>
      <c r="X1332" s="412">
        <v>1.6192765140355676</v>
      </c>
      <c r="Y1332" s="270">
        <v>0.30907287256503141</v>
      </c>
      <c r="Z1332" s="270">
        <v>31.302707768811672</v>
      </c>
      <c r="AA1332" s="270">
        <v>12318.039515758763</v>
      </c>
      <c r="AB1332" s="270">
        <v>119.80137489719409</v>
      </c>
      <c r="AC1332" s="270">
        <v>1.3362355284449869</v>
      </c>
      <c r="AD1332" s="270">
        <v>0.39109235460982605</v>
      </c>
      <c r="AE1332" s="270">
        <v>6.5915077865283225</v>
      </c>
      <c r="AF1332" s="270">
        <v>0.33087024822945826</v>
      </c>
      <c r="AG1332" s="270">
        <v>8.7522901989188853</v>
      </c>
      <c r="AH1332" s="270">
        <v>22.255701284464703</v>
      </c>
      <c r="AI1332" s="270">
        <v>3.1601776736572407</v>
      </c>
      <c r="AJ1332" s="270">
        <v>5.3611251848137798</v>
      </c>
      <c r="AK1332" s="270">
        <v>163.29479223785827</v>
      </c>
      <c r="AL1332" s="270">
        <v>16.160671958660284</v>
      </c>
      <c r="AM1332" s="270">
        <v>3.112829652378776</v>
      </c>
      <c r="AN1332" s="270">
        <v>100.49427560176545</v>
      </c>
      <c r="AO1332" s="270">
        <v>2.9753352808024136</v>
      </c>
      <c r="AP1332" s="270">
        <v>4495.4361708463766</v>
      </c>
      <c r="AQ1332" s="270">
        <v>0.99272401090068585</v>
      </c>
      <c r="AR1332" s="270">
        <v>2.2282477693185649</v>
      </c>
      <c r="AS1332" s="270">
        <v>0.27281721663893516</v>
      </c>
      <c r="AT1332" s="270">
        <v>1.3530915905178436</v>
      </c>
      <c r="AU1332" s="270">
        <v>5.9615118479927114</v>
      </c>
      <c r="AV1332" s="270">
        <v>0.23094655069359363</v>
      </c>
      <c r="AW1332" s="270">
        <v>0.56545524666638647</v>
      </c>
      <c r="AX1332" s="270">
        <v>7.5506105284639677E-2</v>
      </c>
      <c r="AY1332" s="270">
        <v>0.46935228905731985</v>
      </c>
      <c r="AZ1332" s="270">
        <v>6.9409737159745619E-2</v>
      </c>
      <c r="BA1332" s="270">
        <v>28.510640283347321</v>
      </c>
      <c r="BB1332" s="270">
        <v>36.443411835287407</v>
      </c>
      <c r="BC1332" s="270">
        <v>32.048357707454933</v>
      </c>
      <c r="BD1332" s="270">
        <v>49.676504524524397</v>
      </c>
      <c r="BE1332" s="270">
        <v>46.886147480388821</v>
      </c>
      <c r="BF1332" s="270">
        <v>204.83252134298851</v>
      </c>
      <c r="BG1332" s="26"/>
    </row>
    <row r="1333" spans="1:59" s="96" customFormat="1" ht="12.75" x14ac:dyDescent="0.2">
      <c r="A1333" s="13">
        <v>1.1499999999998198</v>
      </c>
      <c r="B1333" s="279">
        <v>999.99999999997999</v>
      </c>
      <c r="C1333" s="408">
        <v>39.987285991677702</v>
      </c>
      <c r="D1333" s="408">
        <v>28.432289404951501</v>
      </c>
      <c r="E1333" s="408"/>
      <c r="F1333" s="408">
        <v>2.9634591218157298</v>
      </c>
      <c r="G1333" s="408"/>
      <c r="H1333" s="408"/>
      <c r="I1333" s="408">
        <v>27.562955273691799</v>
      </c>
      <c r="J1333" s="408"/>
      <c r="K1333" s="408"/>
      <c r="L1333" s="408"/>
      <c r="M1333" s="408"/>
      <c r="N1333" s="408"/>
      <c r="O1333" s="411">
        <v>1.0540102078632501</v>
      </c>
      <c r="P1333" s="417">
        <v>3.7450367634227599</v>
      </c>
      <c r="Q1333" s="237">
        <v>61.609582765554208</v>
      </c>
      <c r="R1333" s="237">
        <v>0</v>
      </c>
      <c r="S1333" s="237">
        <v>16.646179312289526</v>
      </c>
      <c r="T1333" s="237">
        <v>9.0661653246091412</v>
      </c>
      <c r="U1333" s="237">
        <v>2.0820384292230441</v>
      </c>
      <c r="V1333" s="237">
        <v>4.3531818291336464</v>
      </c>
      <c r="W1333" s="237">
        <v>4.5809739595958501</v>
      </c>
      <c r="X1333" s="412">
        <v>1.6618783795945926</v>
      </c>
      <c r="Y1333" s="270">
        <v>0.31736328800084584</v>
      </c>
      <c r="Z1333" s="270">
        <v>32.098425702137611</v>
      </c>
      <c r="AA1333" s="270">
        <v>12791.475358317777</v>
      </c>
      <c r="AB1333" s="270">
        <v>130.1398537785914</v>
      </c>
      <c r="AC1333" s="270">
        <v>1.3679076564656636</v>
      </c>
      <c r="AD1333" s="270">
        <v>0.3996278988432192</v>
      </c>
      <c r="AE1333" s="270">
        <v>1.5633189006604891</v>
      </c>
      <c r="AF1333" s="270">
        <v>7.2287257951142658E-2</v>
      </c>
      <c r="AG1333" s="270">
        <v>9.1032631091239011</v>
      </c>
      <c r="AH1333" s="270">
        <v>22.949428871740704</v>
      </c>
      <c r="AI1333" s="270">
        <v>3.225538176298163</v>
      </c>
      <c r="AJ1333" s="270">
        <v>5.7086871287013796</v>
      </c>
      <c r="AK1333" s="270">
        <v>215.80700325803943</v>
      </c>
      <c r="AL1333" s="270">
        <v>16.341216409230842</v>
      </c>
      <c r="AM1333" s="270">
        <v>2.9119838368344269</v>
      </c>
      <c r="AN1333" s="270">
        <v>97.111968376451571</v>
      </c>
      <c r="AO1333" s="270">
        <v>2.8104996021114181</v>
      </c>
      <c r="AP1333" s="270">
        <v>1396.021926968959</v>
      </c>
      <c r="AQ1333" s="270">
        <v>0.98720845616418929</v>
      </c>
      <c r="AR1333" s="270">
        <v>1.9572989182576772</v>
      </c>
      <c r="AS1333" s="270">
        <v>0.23501777096376977</v>
      </c>
      <c r="AT1333" s="270">
        <v>1.1508883646138546</v>
      </c>
      <c r="AU1333" s="270">
        <v>5.0426832823103309</v>
      </c>
      <c r="AV1333" s="270">
        <v>0.19494660402248856</v>
      </c>
      <c r="AW1333" s="270">
        <v>0.47509472478664366</v>
      </c>
      <c r="AX1333" s="270">
        <v>6.3265628482980091E-2</v>
      </c>
      <c r="AY1333" s="270">
        <v>0.39266591906903942</v>
      </c>
      <c r="AZ1333" s="270">
        <v>5.8028216926625853E-2</v>
      </c>
      <c r="BA1333" s="270">
        <v>24.119472915418434</v>
      </c>
      <c r="BB1333" s="270">
        <v>35.338667412003495</v>
      </c>
      <c r="BC1333" s="270">
        <v>34.080897351785474</v>
      </c>
      <c r="BD1333" s="270">
        <v>50.61066106003787</v>
      </c>
      <c r="BE1333" s="270">
        <v>43.951538178378485</v>
      </c>
      <c r="BF1333" s="270">
        <v>204.75708461153781</v>
      </c>
      <c r="BG1333" s="26"/>
    </row>
    <row r="1334" spans="1:59" s="96" customFormat="1" ht="12.75" x14ac:dyDescent="0.2">
      <c r="A1334" s="13">
        <v>1.2</v>
      </c>
      <c r="B1334" s="279">
        <v>1000</v>
      </c>
      <c r="C1334" s="408">
        <v>39.031196364106201</v>
      </c>
      <c r="D1334" s="408">
        <v>27.935482049230199</v>
      </c>
      <c r="E1334" s="408"/>
      <c r="F1334" s="408">
        <v>1.8814765237695299</v>
      </c>
      <c r="G1334" s="408"/>
      <c r="H1334" s="408"/>
      <c r="I1334" s="408">
        <v>30.097834846520701</v>
      </c>
      <c r="J1334" s="408"/>
      <c r="K1334" s="408"/>
      <c r="L1334" s="408"/>
      <c r="M1334" s="408"/>
      <c r="N1334" s="408"/>
      <c r="O1334" s="411">
        <v>1.05401021637339</v>
      </c>
      <c r="P1334" s="417">
        <v>3.83677337422403</v>
      </c>
      <c r="Q1334" s="237">
        <v>62.474606575941941</v>
      </c>
      <c r="R1334" s="237">
        <v>0</v>
      </c>
      <c r="S1334" s="237">
        <v>16.745639578745006</v>
      </c>
      <c r="T1334" s="237">
        <v>8.2059153851247366</v>
      </c>
      <c r="U1334" s="237">
        <v>1.8519496910759456</v>
      </c>
      <c r="V1334" s="237">
        <v>4.2647828539859649</v>
      </c>
      <c r="W1334" s="237">
        <v>4.7493144253378627</v>
      </c>
      <c r="X1334" s="412">
        <v>1.7077914897885504</v>
      </c>
      <c r="Y1334" s="270">
        <v>0.3258567292182335</v>
      </c>
      <c r="Z1334" s="270">
        <v>32.938434818144763</v>
      </c>
      <c r="AA1334" s="270">
        <v>13187.357162886377</v>
      </c>
      <c r="AB1334" s="270">
        <v>136.65001967279449</v>
      </c>
      <c r="AC1334" s="270">
        <v>1.4029971120358273</v>
      </c>
      <c r="AD1334" s="270">
        <v>0.40946152262318225</v>
      </c>
      <c r="AE1334" s="270">
        <v>1.5717361707396846</v>
      </c>
      <c r="AF1334" s="270">
        <v>7.2552563132543046E-2</v>
      </c>
      <c r="AG1334" s="270">
        <v>9.3865580256716328</v>
      </c>
      <c r="AH1334" s="270">
        <v>23.552607545164037</v>
      </c>
      <c r="AI1334" s="270">
        <v>3.2919290003251866</v>
      </c>
      <c r="AJ1334" s="270">
        <v>5.941929330012643</v>
      </c>
      <c r="AK1334" s="270">
        <v>248.83709235500422</v>
      </c>
      <c r="AL1334" s="270">
        <v>16.593271676964733</v>
      </c>
      <c r="AM1334" s="270">
        <v>2.8379733391394382</v>
      </c>
      <c r="AN1334" s="270">
        <v>96.720134164021033</v>
      </c>
      <c r="AO1334" s="270">
        <v>2.8122843941235254</v>
      </c>
      <c r="AP1334" s="270">
        <v>1379.52349326326</v>
      </c>
      <c r="AQ1334" s="270">
        <v>0.98291708842519909</v>
      </c>
      <c r="AR1334" s="270">
        <v>1.8489742920427041</v>
      </c>
      <c r="AS1334" s="270">
        <v>0.22002469708098374</v>
      </c>
      <c r="AT1334" s="270">
        <v>1.0713200961822515</v>
      </c>
      <c r="AU1334" s="270">
        <v>4.6823509312858711</v>
      </c>
      <c r="AV1334" s="270">
        <v>0.18085203487546589</v>
      </c>
      <c r="AW1334" s="270">
        <v>0.43981995579412314</v>
      </c>
      <c r="AX1334" s="270">
        <v>5.8494988742242661E-2</v>
      </c>
      <c r="AY1334" s="270">
        <v>0.36280331943823424</v>
      </c>
      <c r="AZ1334" s="270">
        <v>5.3594371090289576E-2</v>
      </c>
      <c r="BA1334" s="270">
        <v>22.292684598537161</v>
      </c>
      <c r="BB1334" s="270">
        <v>34.548139903529709</v>
      </c>
      <c r="BC1334" s="270">
        <v>34.463183265142909</v>
      </c>
      <c r="BD1334" s="270">
        <v>50.580568577587442</v>
      </c>
      <c r="BE1334" s="270">
        <v>42.798447045409439</v>
      </c>
      <c r="BF1334" s="270">
        <v>196.026403385256</v>
      </c>
      <c r="BG1334" s="26"/>
    </row>
    <row r="1335" spans="1:59" s="96" customFormat="1" ht="12.75" x14ac:dyDescent="0.2">
      <c r="A1335" s="13">
        <v>1.25</v>
      </c>
      <c r="B1335" s="279">
        <v>1000</v>
      </c>
      <c r="C1335" s="408">
        <v>38.165148531621803</v>
      </c>
      <c r="D1335" s="408">
        <v>27.477673835164701</v>
      </c>
      <c r="E1335" s="408"/>
      <c r="F1335" s="408">
        <v>0.88194762100725399</v>
      </c>
      <c r="G1335" s="408"/>
      <c r="H1335" s="408"/>
      <c r="I1335" s="408">
        <v>32.421219791862903</v>
      </c>
      <c r="J1335" s="408"/>
      <c r="K1335" s="408"/>
      <c r="L1335" s="408"/>
      <c r="M1335" s="408"/>
      <c r="N1335" s="408"/>
      <c r="O1335" s="411">
        <v>1.0540102203433701</v>
      </c>
      <c r="P1335" s="417">
        <v>3.9238379627425002</v>
      </c>
      <c r="Q1335" s="237">
        <v>63.29127121429606</v>
      </c>
      <c r="R1335" s="237">
        <v>0</v>
      </c>
      <c r="S1335" s="237">
        <v>16.835266664484681</v>
      </c>
      <c r="T1335" s="237">
        <v>7.387596644940726</v>
      </c>
      <c r="U1335" s="237">
        <v>1.6564656967969351</v>
      </c>
      <c r="V1335" s="237">
        <v>4.1823927756324046</v>
      </c>
      <c r="W1335" s="237">
        <v>4.8944670440751201</v>
      </c>
      <c r="X1335" s="412">
        <v>1.752539959774067</v>
      </c>
      <c r="Y1335" s="270">
        <v>0.33396733073209039</v>
      </c>
      <c r="Z1335" s="270">
        <v>33.739414840185717</v>
      </c>
      <c r="AA1335" s="270">
        <v>13569.440410005584</v>
      </c>
      <c r="AB1335" s="270">
        <v>143.20815905277658</v>
      </c>
      <c r="AC1335" s="270">
        <v>1.4364575832131243</v>
      </c>
      <c r="AD1335" s="270">
        <v>0.41881055032300529</v>
      </c>
      <c r="AE1335" s="270">
        <v>1.5794669962138492</v>
      </c>
      <c r="AF1335" s="270">
        <v>7.2794267057089967E-2</v>
      </c>
      <c r="AG1335" s="270">
        <v>9.6603773200657965</v>
      </c>
      <c r="AH1335" s="270">
        <v>24.129770271178888</v>
      </c>
      <c r="AI1335" s="270">
        <v>3.3546849433191728</v>
      </c>
      <c r="AJ1335" s="270">
        <v>6.1724633951318433</v>
      </c>
      <c r="AK1335" s="270">
        <v>289.70663554983139</v>
      </c>
      <c r="AL1335" s="270">
        <v>16.828557815534783</v>
      </c>
      <c r="AM1335" s="270">
        <v>2.7731321917339544</v>
      </c>
      <c r="AN1335" s="270">
        <v>96.34974963283527</v>
      </c>
      <c r="AO1335" s="270">
        <v>2.813525463471835</v>
      </c>
      <c r="AP1335" s="270">
        <v>1364.7152732718359</v>
      </c>
      <c r="AQ1335" s="270">
        <v>0.97909062799009949</v>
      </c>
      <c r="AR1335" s="270">
        <v>1.7596447385738756</v>
      </c>
      <c r="AS1335" s="270">
        <v>0.20786470485453445</v>
      </c>
      <c r="AT1335" s="270">
        <v>1.0074599624810567</v>
      </c>
      <c r="AU1335" s="270">
        <v>4.3944666117580606</v>
      </c>
      <c r="AV1335" s="270">
        <v>0.16960989162525059</v>
      </c>
      <c r="AW1335" s="270">
        <v>0.41179115045172865</v>
      </c>
      <c r="AX1335" s="270">
        <v>5.4712892297295666E-2</v>
      </c>
      <c r="AY1335" s="270">
        <v>0.33915846068574679</v>
      </c>
      <c r="AZ1335" s="270">
        <v>5.0086149267554461E-2</v>
      </c>
      <c r="BA1335" s="270">
        <v>20.845376905425599</v>
      </c>
      <c r="BB1335" s="270">
        <v>33.852829329743933</v>
      </c>
      <c r="BC1335" s="270">
        <v>34.823751709897643</v>
      </c>
      <c r="BD1335" s="270">
        <v>50.552805190247497</v>
      </c>
      <c r="BE1335" s="270">
        <v>41.793317342987841</v>
      </c>
      <c r="BF1335" s="270">
        <v>188.64578693944887</v>
      </c>
      <c r="BG1335" s="26"/>
    </row>
    <row r="1336" spans="1:59" s="96" customFormat="1" ht="12.75" x14ac:dyDescent="0.2">
      <c r="A1336" s="13">
        <v>1.3</v>
      </c>
      <c r="B1336" s="279">
        <v>1000</v>
      </c>
      <c r="C1336" s="408">
        <v>37.494470968120197</v>
      </c>
      <c r="D1336" s="408">
        <v>26.9351604126905</v>
      </c>
      <c r="E1336" s="408"/>
      <c r="F1336" s="408"/>
      <c r="G1336" s="408"/>
      <c r="H1336" s="408"/>
      <c r="I1336" s="408">
        <v>34.516358423615102</v>
      </c>
      <c r="J1336" s="408"/>
      <c r="K1336" s="408"/>
      <c r="L1336" s="408"/>
      <c r="M1336" s="408"/>
      <c r="N1336" s="408"/>
      <c r="O1336" s="411">
        <v>1.0540101955742001</v>
      </c>
      <c r="P1336" s="417">
        <v>3.99402497139921</v>
      </c>
      <c r="Q1336" s="237">
        <v>64.031802643853453</v>
      </c>
      <c r="R1336" s="237">
        <v>0</v>
      </c>
      <c r="S1336" s="237">
        <v>16.865903020154331</v>
      </c>
      <c r="T1336" s="237">
        <v>6.7145559642696959</v>
      </c>
      <c r="U1336" s="237">
        <v>1.4816229565423442</v>
      </c>
      <c r="V1336" s="237">
        <v>4.0836760814279369</v>
      </c>
      <c r="W1336" s="237">
        <v>5.0319188793729239</v>
      </c>
      <c r="X1336" s="412">
        <v>1.7905204543793098</v>
      </c>
      <c r="Y1336" s="270">
        <v>0.34062035477277675</v>
      </c>
      <c r="Z1336" s="270">
        <v>34.395179097042444</v>
      </c>
      <c r="AA1336" s="270">
        <v>13891.044638417537</v>
      </c>
      <c r="AB1336" s="270">
        <v>149.17283113907882</v>
      </c>
      <c r="AC1336" s="270">
        <v>1.4644771427972547</v>
      </c>
      <c r="AD1336" s="270">
        <v>0.42644366243327159</v>
      </c>
      <c r="AE1336" s="270">
        <v>1.5856240720090911</v>
      </c>
      <c r="AF1336" s="270">
        <v>7.2978410292495813E-2</v>
      </c>
      <c r="AG1336" s="270">
        <v>9.8926289358597543</v>
      </c>
      <c r="AH1336" s="270">
        <v>24.610646918370175</v>
      </c>
      <c r="AI1336" s="270">
        <v>3.4058088277335092</v>
      </c>
      <c r="AJ1336" s="270">
        <v>6.3762823152877779</v>
      </c>
      <c r="AK1336" s="270">
        <v>338.02685950914844</v>
      </c>
      <c r="AL1336" s="270">
        <v>17.010858962069086</v>
      </c>
      <c r="AM1336" s="270">
        <v>2.7147985145767244</v>
      </c>
      <c r="AN1336" s="270">
        <v>95.876237058028565</v>
      </c>
      <c r="AO1336" s="270">
        <v>2.8110053890646629</v>
      </c>
      <c r="AP1336" s="270">
        <v>1351.4853210868237</v>
      </c>
      <c r="AQ1336" s="270">
        <v>0.97460866347658104</v>
      </c>
      <c r="AR1336" s="270">
        <v>1.6857201208334125</v>
      </c>
      <c r="AS1336" s="270">
        <v>0.19796711088982502</v>
      </c>
      <c r="AT1336" s="270">
        <v>0.95598498232454099</v>
      </c>
      <c r="AU1336" s="270">
        <v>4.1633555362060166</v>
      </c>
      <c r="AV1336" s="270">
        <v>0.16059791027692868</v>
      </c>
      <c r="AW1336" s="270">
        <v>0.38939627282894262</v>
      </c>
      <c r="AX1336" s="270">
        <v>5.1696739041743149E-2</v>
      </c>
      <c r="AY1336" s="270">
        <v>0.32032131499884936</v>
      </c>
      <c r="AZ1336" s="270">
        <v>4.7292739600457663E-2</v>
      </c>
      <c r="BA1336" s="270">
        <v>19.691565601471872</v>
      </c>
      <c r="BB1336" s="270">
        <v>33.267021247190534</v>
      </c>
      <c r="BC1336" s="270">
        <v>35.247786931583967</v>
      </c>
      <c r="BD1336" s="270">
        <v>50.527836829102711</v>
      </c>
      <c r="BE1336" s="270">
        <v>40.981382593012057</v>
      </c>
      <c r="BF1336" s="270">
        <v>182.4690576201636</v>
      </c>
      <c r="BG1336" s="26"/>
    </row>
    <row r="1337" spans="1:59" s="96" customFormat="1" ht="12.75" x14ac:dyDescent="0.2">
      <c r="A1337" s="13">
        <v>1.3499999999999599</v>
      </c>
      <c r="B1337" s="279">
        <v>1000</v>
      </c>
      <c r="C1337" s="408">
        <v>36.369301866598398</v>
      </c>
      <c r="D1337" s="408">
        <v>26.633056658759301</v>
      </c>
      <c r="E1337" s="408"/>
      <c r="F1337" s="408"/>
      <c r="G1337" s="408"/>
      <c r="H1337" s="408"/>
      <c r="I1337" s="408">
        <v>35.943631261196998</v>
      </c>
      <c r="J1337" s="408"/>
      <c r="K1337" s="408"/>
      <c r="L1337" s="408"/>
      <c r="M1337" s="408"/>
      <c r="N1337" s="408"/>
      <c r="O1337" s="411">
        <v>1.05401021344529</v>
      </c>
      <c r="P1337" s="417">
        <v>4.1175896054355698</v>
      </c>
      <c r="Q1337" s="237">
        <v>64.640501548447176</v>
      </c>
      <c r="R1337" s="237">
        <v>0</v>
      </c>
      <c r="S1337" s="237">
        <v>16.817638448188855</v>
      </c>
      <c r="T1337" s="237">
        <v>6.2564462695897483</v>
      </c>
      <c r="U1337" s="237">
        <v>1.3563856199393243</v>
      </c>
      <c r="V1337" s="237">
        <v>3.9871559768153411</v>
      </c>
      <c r="W1337" s="237">
        <v>5.0935788466259648</v>
      </c>
      <c r="X1337" s="412">
        <v>1.8482932903935996</v>
      </c>
      <c r="Y1337" s="270">
        <v>0.35114014112793113</v>
      </c>
      <c r="Z1337" s="270">
        <v>35.452479426475449</v>
      </c>
      <c r="AA1337" s="270">
        <v>14318.70500377415</v>
      </c>
      <c r="AB1337" s="270">
        <v>153.77034248704206</v>
      </c>
      <c r="AC1337" s="270">
        <v>1.5068330321063754</v>
      </c>
      <c r="AD1337" s="270">
        <v>0.4386994674912939</v>
      </c>
      <c r="AE1337" s="270">
        <v>1.5939208660954578</v>
      </c>
      <c r="AF1337" s="270">
        <v>7.331302956176744E-2</v>
      </c>
      <c r="AG1337" s="270">
        <v>10.176393357066278</v>
      </c>
      <c r="AH1337" s="270">
        <v>25.230878598292797</v>
      </c>
      <c r="AI1337" s="270">
        <v>3.4776424615549839</v>
      </c>
      <c r="AJ1337" s="270">
        <v>6.5579520726529186</v>
      </c>
      <c r="AK1337" s="270">
        <v>347.89545482291703</v>
      </c>
      <c r="AL1337" s="270">
        <v>17.313285033468809</v>
      </c>
      <c r="AM1337" s="270">
        <v>2.6908041629335044</v>
      </c>
      <c r="AN1337" s="270">
        <v>96.467702802439192</v>
      </c>
      <c r="AO1337" s="270">
        <v>2.8358233118322493</v>
      </c>
      <c r="AP1337" s="270">
        <v>1344.3092825016113</v>
      </c>
      <c r="AQ1337" s="270">
        <v>0.96523223266999025</v>
      </c>
      <c r="AR1337" s="270">
        <v>1.6426971312147884</v>
      </c>
      <c r="AS1337" s="270">
        <v>0.19205654164361069</v>
      </c>
      <c r="AT1337" s="270">
        <v>0.92490198099487819</v>
      </c>
      <c r="AU1337" s="270">
        <v>4.0232693515835143</v>
      </c>
      <c r="AV1337" s="270">
        <v>0.15512869593273271</v>
      </c>
      <c r="AW1337" s="270">
        <v>0.37577095543672651</v>
      </c>
      <c r="AX1337" s="270">
        <v>4.9859489894634255E-2</v>
      </c>
      <c r="AY1337" s="270">
        <v>0.30884137843940446</v>
      </c>
      <c r="AZ1337" s="270">
        <v>4.5590218286780351E-2</v>
      </c>
      <c r="BA1337" s="270">
        <v>18.988176367362055</v>
      </c>
      <c r="BB1337" s="270">
        <v>32.978160520964842</v>
      </c>
      <c r="BC1337" s="270">
        <v>35.427252253681317</v>
      </c>
      <c r="BD1337" s="270">
        <v>50.526754891890327</v>
      </c>
      <c r="BE1337" s="270">
        <v>40.503543192619397</v>
      </c>
      <c r="BF1337" s="270">
        <v>179.02061829623293</v>
      </c>
      <c r="BG1337" s="26"/>
    </row>
    <row r="1338" spans="1:59" s="96" customFormat="1" ht="12.75" x14ac:dyDescent="0.2">
      <c r="A1338" s="13">
        <v>1.4</v>
      </c>
      <c r="B1338" s="279">
        <v>1000</v>
      </c>
      <c r="C1338" s="408">
        <v>35.253592467795301</v>
      </c>
      <c r="D1338" s="408">
        <v>26.373333674795301</v>
      </c>
      <c r="E1338" s="408"/>
      <c r="F1338" s="408"/>
      <c r="G1338" s="408"/>
      <c r="H1338" s="408"/>
      <c r="I1338" s="408">
        <v>37.319063641479197</v>
      </c>
      <c r="J1338" s="408"/>
      <c r="K1338" s="408"/>
      <c r="L1338" s="408"/>
      <c r="M1338" s="408"/>
      <c r="N1338" s="408"/>
      <c r="O1338" s="411">
        <v>1.0540102159301501</v>
      </c>
      <c r="P1338" s="417">
        <v>4.2479033699529403</v>
      </c>
      <c r="Q1338" s="237">
        <v>65.264763949116158</v>
      </c>
      <c r="R1338" s="237">
        <v>0</v>
      </c>
      <c r="S1338" s="237">
        <v>16.769132102662049</v>
      </c>
      <c r="T1338" s="237">
        <v>5.7849006531429197</v>
      </c>
      <c r="U1338" s="237">
        <v>1.239574795305709</v>
      </c>
      <c r="V1338" s="237">
        <v>3.8880702087024597</v>
      </c>
      <c r="W1338" s="237">
        <v>5.1441750258866801</v>
      </c>
      <c r="X1338" s="412">
        <v>1.9093832651840308</v>
      </c>
      <c r="Y1338" s="270">
        <v>0.36223235161907152</v>
      </c>
      <c r="Z1338" s="270">
        <v>36.566712412067851</v>
      </c>
      <c r="AA1338" s="270">
        <v>14769.546843150558</v>
      </c>
      <c r="AB1338" s="270">
        <v>158.61685050018889</v>
      </c>
      <c r="AC1338" s="270">
        <v>1.5511685210937656</v>
      </c>
      <c r="AD1338" s="270">
        <v>0.45156436350451734</v>
      </c>
      <c r="AE1338" s="270">
        <v>1.6022444596923848</v>
      </c>
      <c r="AF1338" s="270">
        <v>7.364856966933879E-2</v>
      </c>
      <c r="AG1338" s="270">
        <v>10.474317183906392</v>
      </c>
      <c r="AH1338" s="270">
        <v>25.878099625847661</v>
      </c>
      <c r="AI1338" s="270">
        <v>3.5520376826165285</v>
      </c>
      <c r="AJ1338" s="270">
        <v>6.7486861302366536</v>
      </c>
      <c r="AK1338" s="270">
        <v>358.26198264110292</v>
      </c>
      <c r="AL1338" s="270">
        <v>17.625590059528747</v>
      </c>
      <c r="AM1338" s="270">
        <v>2.6687291031758988</v>
      </c>
      <c r="AN1338" s="270">
        <v>97.086394349128398</v>
      </c>
      <c r="AO1338" s="270">
        <v>2.8612643736411432</v>
      </c>
      <c r="AP1338" s="270">
        <v>1337.5126875059834</v>
      </c>
      <c r="AQ1338" s="270">
        <v>0.95656010611287756</v>
      </c>
      <c r="AR1338" s="270">
        <v>1.6033929923359922</v>
      </c>
      <c r="AS1338" s="270">
        <v>0.18669385107969191</v>
      </c>
      <c r="AT1338" s="270">
        <v>0.89682759553368685</v>
      </c>
      <c r="AU1338" s="270">
        <v>3.8969949931746442</v>
      </c>
      <c r="AV1338" s="270">
        <v>0.15020230343884602</v>
      </c>
      <c r="AW1338" s="270">
        <v>0.36351875366663805</v>
      </c>
      <c r="AX1338" s="270">
        <v>4.8209070623962937E-2</v>
      </c>
      <c r="AY1338" s="270">
        <v>0.29853471219540151</v>
      </c>
      <c r="AZ1338" s="270">
        <v>4.4062186154239881E-2</v>
      </c>
      <c r="BA1338" s="270">
        <v>18.356575433743586</v>
      </c>
      <c r="BB1338" s="270">
        <v>32.70118790338509</v>
      </c>
      <c r="BC1338" s="270">
        <v>35.578557021197845</v>
      </c>
      <c r="BD1338" s="270">
        <v>50.525824765209194</v>
      </c>
      <c r="BE1338" s="270">
        <v>40.041434154038505</v>
      </c>
      <c r="BF1338" s="270">
        <v>175.8185521110895</v>
      </c>
      <c r="BG1338" s="26"/>
    </row>
    <row r="1339" spans="1:59" s="96" customFormat="1" ht="12.75" x14ac:dyDescent="0.2">
      <c r="A1339" s="13">
        <v>1.45</v>
      </c>
      <c r="B1339" s="279">
        <v>1000</v>
      </c>
      <c r="C1339" s="408">
        <v>34.2930617547362</v>
      </c>
      <c r="D1339" s="408">
        <v>26.188886027893599</v>
      </c>
      <c r="E1339" s="408"/>
      <c r="F1339" s="408"/>
      <c r="G1339" s="408"/>
      <c r="H1339" s="408"/>
      <c r="I1339" s="408">
        <v>38.464042003708897</v>
      </c>
      <c r="J1339" s="408"/>
      <c r="K1339" s="408"/>
      <c r="L1339" s="408"/>
      <c r="M1339" s="408"/>
      <c r="N1339" s="408"/>
      <c r="O1339" s="411">
        <v>1.0540102136613601</v>
      </c>
      <c r="P1339" s="417">
        <v>4.3668848583514102</v>
      </c>
      <c r="Q1339" s="237">
        <v>65.820441676755649</v>
      </c>
      <c r="R1339" s="237">
        <v>0</v>
      </c>
      <c r="S1339" s="237">
        <v>16.706747239154684</v>
      </c>
      <c r="T1339" s="237">
        <v>5.3933763127565353</v>
      </c>
      <c r="U1339" s="237">
        <v>1.1401052554469826</v>
      </c>
      <c r="V1339" s="237">
        <v>3.7997977088482577</v>
      </c>
      <c r="W1339" s="237">
        <v>5.1742257236376137</v>
      </c>
      <c r="X1339" s="412">
        <v>1.9653060834002751</v>
      </c>
      <c r="Y1339" s="270">
        <v>0.37235779384242074</v>
      </c>
      <c r="Z1339" s="270">
        <v>37.583240457338626</v>
      </c>
      <c r="AA1339" s="270">
        <v>15181.014176157643</v>
      </c>
      <c r="AB1339" s="270">
        <v>163.03979076448181</v>
      </c>
      <c r="AC1339" s="270">
        <v>1.5913215343606468</v>
      </c>
      <c r="AD1339" s="270">
        <v>0.46325600662006766</v>
      </c>
      <c r="AE1339" s="270">
        <v>1.6094905881968098</v>
      </c>
      <c r="AF1339" s="270">
        <v>7.3940594286404981E-2</v>
      </c>
      <c r="AG1339" s="270">
        <v>10.745138941326791</v>
      </c>
      <c r="AH1339" s="270">
        <v>26.463060083083661</v>
      </c>
      <c r="AI1339" s="270">
        <v>3.6187949260976704</v>
      </c>
      <c r="AJ1339" s="270">
        <v>6.922082589579416</v>
      </c>
      <c r="AK1339" s="270">
        <v>367.68938167589886</v>
      </c>
      <c r="AL1339" s="270">
        <v>17.905261550923186</v>
      </c>
      <c r="AM1339" s="270">
        <v>2.6512756579508836</v>
      </c>
      <c r="AN1339" s="270">
        <v>97.650229713649168</v>
      </c>
      <c r="AO1339" s="270">
        <v>2.8839300592765089</v>
      </c>
      <c r="AP1339" s="270">
        <v>1331.9542458773144</v>
      </c>
      <c r="AQ1339" s="270">
        <v>0.94965291082324332</v>
      </c>
      <c r="AR1339" s="270">
        <v>1.5722054296544805</v>
      </c>
      <c r="AS1339" s="270">
        <v>0.18246121255327655</v>
      </c>
      <c r="AT1339" s="270">
        <v>0.87474925860177488</v>
      </c>
      <c r="AU1339" s="270">
        <v>3.7978504495787826</v>
      </c>
      <c r="AV1339" s="270">
        <v>0.14633662285196142</v>
      </c>
      <c r="AW1339" s="270">
        <v>0.35391792426070784</v>
      </c>
      <c r="AX1339" s="270">
        <v>4.6916884431345916E-2</v>
      </c>
      <c r="AY1339" s="270">
        <v>0.29046899375487267</v>
      </c>
      <c r="AZ1339" s="270">
        <v>4.2866712847729568E-2</v>
      </c>
      <c r="BA1339" s="270">
        <v>17.862248001163167</v>
      </c>
      <c r="BB1339" s="270">
        <v>32.47084521343934</v>
      </c>
      <c r="BC1339" s="270">
        <v>35.681721480074415</v>
      </c>
      <c r="BD1339" s="270">
        <v>50.52516423524748</v>
      </c>
      <c r="BE1339" s="270">
        <v>39.652767544118248</v>
      </c>
      <c r="BF1339" s="270">
        <v>173.23907813032784</v>
      </c>
      <c r="BG1339" s="26"/>
    </row>
    <row r="1340" spans="1:59" s="96" customFormat="1" ht="12.75" x14ac:dyDescent="0.2">
      <c r="A1340" s="13">
        <v>1.5</v>
      </c>
      <c r="B1340" s="279">
        <v>1000</v>
      </c>
      <c r="C1340" s="408">
        <v>33.332530521872997</v>
      </c>
      <c r="D1340" s="408">
        <v>26.004438501191199</v>
      </c>
      <c r="E1340" s="408"/>
      <c r="F1340" s="408"/>
      <c r="G1340" s="408"/>
      <c r="H1340" s="408"/>
      <c r="I1340" s="408">
        <v>39.609020769793901</v>
      </c>
      <c r="J1340" s="408"/>
      <c r="K1340" s="408"/>
      <c r="L1340" s="408"/>
      <c r="M1340" s="408"/>
      <c r="N1340" s="408"/>
      <c r="O1340" s="411">
        <v>1.0540102071418</v>
      </c>
      <c r="P1340" s="417">
        <v>4.49272376781646</v>
      </c>
      <c r="Q1340" s="237">
        <v>66.409650437383178</v>
      </c>
      <c r="R1340" s="237">
        <v>0</v>
      </c>
      <c r="S1340" s="237">
        <v>16.640598358136376</v>
      </c>
      <c r="T1340" s="237">
        <v>4.9782259081140063</v>
      </c>
      <c r="U1340" s="237">
        <v>1.0346333732416262</v>
      </c>
      <c r="V1340" s="237">
        <v>3.7061982789397629</v>
      </c>
      <c r="W1340" s="237">
        <v>5.206089942940733</v>
      </c>
      <c r="X1340" s="412">
        <v>2.0246037012443159</v>
      </c>
      <c r="Y1340" s="270">
        <v>0.38306559117420419</v>
      </c>
      <c r="Z1340" s="270">
        <v>38.657902651673524</v>
      </c>
      <c r="AA1340" s="270">
        <v>15616.065039646383</v>
      </c>
      <c r="AB1340" s="270">
        <v>167.71647128090314</v>
      </c>
      <c r="AC1340" s="270">
        <v>1.6336085846711947</v>
      </c>
      <c r="AD1340" s="270">
        <v>0.47556917507189528</v>
      </c>
      <c r="AE1340" s="270">
        <v>1.6168025649062336</v>
      </c>
      <c r="AF1340" s="270">
        <v>7.4234944353761836E-2</v>
      </c>
      <c r="AG1340" s="270">
        <v>11.030337190208522</v>
      </c>
      <c r="AH1340" s="270">
        <v>27.075077922043256</v>
      </c>
      <c r="AI1340" s="270">
        <v>3.6881095518606095</v>
      </c>
      <c r="AJ1340" s="270">
        <v>7.1046244001888885</v>
      </c>
      <c r="AK1340" s="270">
        <v>377.62634492688829</v>
      </c>
      <c r="AL1340" s="270">
        <v>18.19395160178389</v>
      </c>
      <c r="AM1340" s="270">
        <v>2.6340490175040139</v>
      </c>
      <c r="AN1340" s="270">
        <v>98.220652834199129</v>
      </c>
      <c r="AO1340" s="270">
        <v>2.9069577236456543</v>
      </c>
      <c r="AP1340" s="270">
        <v>1326.4418146285459</v>
      </c>
      <c r="AQ1340" s="270">
        <v>0.94284475100019405</v>
      </c>
      <c r="AR1340" s="270">
        <v>1.5422079657171577</v>
      </c>
      <c r="AS1340" s="270">
        <v>0.17841623892313888</v>
      </c>
      <c r="AT1340" s="270">
        <v>0.85373185659046691</v>
      </c>
      <c r="AU1340" s="270">
        <v>3.7036254422107997</v>
      </c>
      <c r="AV1340" s="270">
        <v>0.14266492663314836</v>
      </c>
      <c r="AW1340" s="270">
        <v>0.34481117423677532</v>
      </c>
      <c r="AX1340" s="270">
        <v>4.5692160559020381E-2</v>
      </c>
      <c r="AY1340" s="270">
        <v>0.28282764141424105</v>
      </c>
      <c r="AZ1340" s="270">
        <v>4.1734395599549223E-2</v>
      </c>
      <c r="BA1340" s="270">
        <v>17.393845916455525</v>
      </c>
      <c r="BB1340" s="270">
        <v>32.243724731298407</v>
      </c>
      <c r="BC1340" s="270">
        <v>35.785485851816702</v>
      </c>
      <c r="BD1340" s="270">
        <v>50.524503720811921</v>
      </c>
      <c r="BE1340" s="270">
        <v>39.271573468013159</v>
      </c>
      <c r="BF1340" s="270">
        <v>170.73419699307198</v>
      </c>
      <c r="BG1340" s="26"/>
    </row>
    <row r="1341" spans="1:59" s="96" customFormat="1" ht="12.75" x14ac:dyDescent="0.2">
      <c r="A1341" s="13">
        <v>1.55</v>
      </c>
      <c r="B1341" s="279">
        <v>1000</v>
      </c>
      <c r="C1341" s="408">
        <v>32.499198489452802</v>
      </c>
      <c r="D1341" s="408">
        <v>25.948066592911101</v>
      </c>
      <c r="E1341" s="408"/>
      <c r="F1341" s="408"/>
      <c r="G1341" s="408"/>
      <c r="H1341" s="408"/>
      <c r="I1341" s="408">
        <v>40.498724713174298</v>
      </c>
      <c r="J1341" s="408"/>
      <c r="K1341" s="408"/>
      <c r="L1341" s="408"/>
      <c r="M1341" s="408"/>
      <c r="N1341" s="408"/>
      <c r="O1341" s="411">
        <v>1.0540102044617701</v>
      </c>
      <c r="P1341" s="417">
        <v>4.6079245821407104</v>
      </c>
      <c r="Q1341" s="237">
        <v>66.944943971277482</v>
      </c>
      <c r="R1341" s="237">
        <v>0</v>
      </c>
      <c r="S1341" s="237">
        <v>16.562442387162339</v>
      </c>
      <c r="T1341" s="237">
        <v>4.6265022100825854</v>
      </c>
      <c r="U1341" s="237">
        <v>0.94794787540719627</v>
      </c>
      <c r="V1341" s="237">
        <v>3.6135566680374396</v>
      </c>
      <c r="W1341" s="237">
        <v>5.2255813679895837</v>
      </c>
      <c r="X1341" s="412">
        <v>2.0790255200433765</v>
      </c>
      <c r="Y1341" s="270">
        <v>0.39286395241690419</v>
      </c>
      <c r="Z1341" s="270">
        <v>39.640142226911813</v>
      </c>
      <c r="AA1341" s="270">
        <v>16014.087377958795</v>
      </c>
      <c r="AB1341" s="270">
        <v>171.99368326826081</v>
      </c>
      <c r="AC1341" s="270">
        <v>1.6716910788152781</v>
      </c>
      <c r="AD1341" s="270">
        <v>0.48678285942227401</v>
      </c>
      <c r="AE1341" s="270">
        <v>1.6232279235458773</v>
      </c>
      <c r="AF1341" s="270">
        <v>7.449405476260483E-2</v>
      </c>
      <c r="AG1341" s="270">
        <v>11.290321851799861</v>
      </c>
      <c r="AH1341" s="270">
        <v>27.631065270116348</v>
      </c>
      <c r="AI1341" s="270">
        <v>3.7507504029227081</v>
      </c>
      <c r="AJ1341" s="270">
        <v>7.2711943669411845</v>
      </c>
      <c r="AK1341" s="270">
        <v>386.67770222847957</v>
      </c>
      <c r="AL1341" s="270">
        <v>18.456660804749788</v>
      </c>
      <c r="AM1341" s="270">
        <v>2.6225535564972668</v>
      </c>
      <c r="AN1341" s="270">
        <v>98.788135655219193</v>
      </c>
      <c r="AO1341" s="270">
        <v>2.9283127174887884</v>
      </c>
      <c r="AP1341" s="270">
        <v>1322.3170956571298</v>
      </c>
      <c r="AQ1341" s="270">
        <v>0.93813953022666152</v>
      </c>
      <c r="AR1341" s="270">
        <v>1.5199962011719599</v>
      </c>
      <c r="AS1341" s="270">
        <v>0.17541584058654491</v>
      </c>
      <c r="AT1341" s="270">
        <v>0.83814591982815767</v>
      </c>
      <c r="AU1341" s="270">
        <v>3.6337776292459525</v>
      </c>
      <c r="AV1341" s="270">
        <v>0.13994361339825626</v>
      </c>
      <c r="AW1341" s="270">
        <v>0.338065074456255</v>
      </c>
      <c r="AX1341" s="270">
        <v>4.4785266387955401E-2</v>
      </c>
      <c r="AY1341" s="270">
        <v>0.27717085827515303</v>
      </c>
      <c r="AZ1341" s="270">
        <v>4.0896330154480819E-2</v>
      </c>
      <c r="BA1341" s="270">
        <v>17.047157137483069</v>
      </c>
      <c r="BB1341" s="270">
        <v>32.060611229731414</v>
      </c>
      <c r="BC1341" s="270">
        <v>35.800917961001694</v>
      </c>
      <c r="BD1341" s="270">
        <v>50.524301853705353</v>
      </c>
      <c r="BE1341" s="270">
        <v>38.948804951983313</v>
      </c>
      <c r="BF1341" s="270">
        <v>168.83723956853001</v>
      </c>
      <c r="BG1341" s="26"/>
    </row>
    <row r="1342" spans="1:59" s="96" customFormat="1" ht="12.75" x14ac:dyDescent="0.2">
      <c r="A1342" s="13">
        <v>1.6</v>
      </c>
      <c r="B1342" s="279">
        <v>1000</v>
      </c>
      <c r="C1342" s="408">
        <v>31.762378473526201</v>
      </c>
      <c r="D1342" s="408">
        <v>25.953124049776399</v>
      </c>
      <c r="E1342" s="408"/>
      <c r="F1342" s="408"/>
      <c r="G1342" s="408"/>
      <c r="H1342" s="408"/>
      <c r="I1342" s="408">
        <v>41.230487251182197</v>
      </c>
      <c r="J1342" s="408"/>
      <c r="K1342" s="408"/>
      <c r="L1342" s="408"/>
      <c r="M1342" s="408"/>
      <c r="N1342" s="408"/>
      <c r="O1342" s="411">
        <v>1.05401022551517</v>
      </c>
      <c r="P1342" s="417">
        <v>4.7148187367412397</v>
      </c>
      <c r="Q1342" s="237">
        <v>67.429383033819107</v>
      </c>
      <c r="R1342" s="237">
        <v>0</v>
      </c>
      <c r="S1342" s="237">
        <v>16.474833099508153</v>
      </c>
      <c r="T1342" s="237">
        <v>4.331428949478779</v>
      </c>
      <c r="U1342" s="237">
        <v>0.86674308134395917</v>
      </c>
      <c r="V1342" s="237">
        <v>3.5370879474722576</v>
      </c>
      <c r="W1342" s="237">
        <v>5.2308827304615306</v>
      </c>
      <c r="X1342" s="412">
        <v>2.1296411579162058</v>
      </c>
      <c r="Y1342" s="270">
        <v>0.40195299227872427</v>
      </c>
      <c r="Z1342" s="270">
        <v>40.550511836184015</v>
      </c>
      <c r="AA1342" s="270">
        <v>16383.230239070292</v>
      </c>
      <c r="AB1342" s="270">
        <v>175.95975432286005</v>
      </c>
      <c r="AC1342" s="270">
        <v>1.706614692008261</v>
      </c>
      <c r="AD1342" s="270">
        <v>0.49714125752224386</v>
      </c>
      <c r="AE1342" s="270">
        <v>1.6289665391297585</v>
      </c>
      <c r="AF1342" s="270">
        <v>7.4725644358536292E-2</v>
      </c>
      <c r="AG1342" s="270">
        <v>11.530622550252527</v>
      </c>
      <c r="AH1342" s="270">
        <v>28.142920145184426</v>
      </c>
      <c r="AI1342" s="270">
        <v>3.8081095338463715</v>
      </c>
      <c r="AJ1342" s="270">
        <v>7.4252379774045894</v>
      </c>
      <c r="AK1342" s="270">
        <v>395.04160454701736</v>
      </c>
      <c r="AL1342" s="270">
        <v>18.697846959399453</v>
      </c>
      <c r="AM1342" s="270">
        <v>2.6141945014040715</v>
      </c>
      <c r="AN1342" s="270">
        <v>99.331368896154572</v>
      </c>
      <c r="AO1342" s="270">
        <v>2.9480357013370169</v>
      </c>
      <c r="AP1342" s="270">
        <v>1319.0186743825084</v>
      </c>
      <c r="AQ1342" s="270">
        <v>0.93460875714648362</v>
      </c>
      <c r="AR1342" s="270">
        <v>1.502385691731575</v>
      </c>
      <c r="AS1342" s="270">
        <v>0.17303477071018727</v>
      </c>
      <c r="AT1342" s="270">
        <v>0.82578208573349632</v>
      </c>
      <c r="AU1342" s="270">
        <v>3.5783898469981636</v>
      </c>
      <c r="AV1342" s="270">
        <v>0.13778600716606584</v>
      </c>
      <c r="AW1342" s="270">
        <v>0.33271873580574768</v>
      </c>
      <c r="AX1342" s="270">
        <v>4.4066775729184625E-2</v>
      </c>
      <c r="AY1342" s="270">
        <v>0.27269021517615405</v>
      </c>
      <c r="AZ1342" s="270">
        <v>4.0232616164462782E-2</v>
      </c>
      <c r="BA1342" s="270">
        <v>16.772581743110301</v>
      </c>
      <c r="BB1342" s="270">
        <v>31.906395348224461</v>
      </c>
      <c r="BC1342" s="270">
        <v>35.774902236377841</v>
      </c>
      <c r="BD1342" s="270">
        <v>50.524319974977161</v>
      </c>
      <c r="BE1342" s="270">
        <v>38.668879419528942</v>
      </c>
      <c r="BF1342" s="270">
        <v>167.30833877591593</v>
      </c>
      <c r="BG1342" s="26"/>
    </row>
    <row r="1343" spans="1:59" s="96" customFormat="1" ht="12.75" x14ac:dyDescent="0.2">
      <c r="A1343" s="13">
        <v>1.65000000000018</v>
      </c>
      <c r="B1343" s="279">
        <v>999.99999999999</v>
      </c>
      <c r="C1343" s="408">
        <v>30.9946202402914</v>
      </c>
      <c r="D1343" s="408">
        <v>26.083458423862901</v>
      </c>
      <c r="E1343" s="408"/>
      <c r="F1343" s="408"/>
      <c r="G1343" s="408"/>
      <c r="H1343" s="408"/>
      <c r="I1343" s="408">
        <v>41.867911114029901</v>
      </c>
      <c r="J1343" s="408"/>
      <c r="K1343" s="408"/>
      <c r="L1343" s="408"/>
      <c r="M1343" s="408"/>
      <c r="N1343" s="408"/>
      <c r="O1343" s="411">
        <v>1.05401022181585</v>
      </c>
      <c r="P1343" s="417">
        <v>4.8316080694980998</v>
      </c>
      <c r="Q1343" s="237">
        <v>67.953832495941583</v>
      </c>
      <c r="R1343" s="237">
        <v>0</v>
      </c>
      <c r="S1343" s="237">
        <v>16.413179566055881</v>
      </c>
      <c r="T1343" s="237">
        <v>3.9693762264667281</v>
      </c>
      <c r="U1343" s="237">
        <v>0.79394076400958014</v>
      </c>
      <c r="V1343" s="237">
        <v>3.4449772545812225</v>
      </c>
      <c r="W1343" s="237">
        <v>5.2396218272858812</v>
      </c>
      <c r="X1343" s="412">
        <v>2.1850718656591517</v>
      </c>
      <c r="Y1343" s="270">
        <v>0.41187799338124409</v>
      </c>
      <c r="Z1343" s="270">
        <v>41.543138623319926</v>
      </c>
      <c r="AA1343" s="270">
        <v>16786.248550212498</v>
      </c>
      <c r="AB1343" s="270">
        <v>180.28768808378649</v>
      </c>
      <c r="AC1343" s="270">
        <v>1.7439765688745066</v>
      </c>
      <c r="AD1343" s="270">
        <v>0.50839882698550454</v>
      </c>
      <c r="AE1343" s="270">
        <v>1.6350233153167024</v>
      </c>
      <c r="AF1343" s="270">
        <v>7.4970738987463661E-2</v>
      </c>
      <c r="AG1343" s="270">
        <v>11.792142298130036</v>
      </c>
      <c r="AH1343" s="270">
        <v>28.698939237883089</v>
      </c>
      <c r="AI1343" s="270">
        <v>3.8701819548670175</v>
      </c>
      <c r="AJ1343" s="270">
        <v>7.593138675456518</v>
      </c>
      <c r="AK1343" s="270">
        <v>404.13038905861009</v>
      </c>
      <c r="AL1343" s="270">
        <v>18.961817572001671</v>
      </c>
      <c r="AM1343" s="270">
        <v>2.6094457459548575</v>
      </c>
      <c r="AN1343" s="270">
        <v>99.986821219954635</v>
      </c>
      <c r="AO1343" s="270">
        <v>2.9702080773334925</v>
      </c>
      <c r="AP1343" s="270">
        <v>1316.3415866847283</v>
      </c>
      <c r="AQ1343" s="270">
        <v>0.93229548802534268</v>
      </c>
      <c r="AR1343" s="270">
        <v>1.4878172577450635</v>
      </c>
      <c r="AS1343" s="270">
        <v>0.17104166305182428</v>
      </c>
      <c r="AT1343" s="270">
        <v>0.81538940032866292</v>
      </c>
      <c r="AU1343" s="270">
        <v>3.5317777527691647</v>
      </c>
      <c r="AV1343" s="270">
        <v>0.13596961926556247</v>
      </c>
      <c r="AW1343" s="270">
        <v>0.32821540051785969</v>
      </c>
      <c r="AX1343" s="270">
        <v>4.3461496081616625E-2</v>
      </c>
      <c r="AY1343" s="270">
        <v>0.26891576170777814</v>
      </c>
      <c r="AZ1343" s="270">
        <v>3.9673591148809771E-2</v>
      </c>
      <c r="BA1343" s="270">
        <v>16.541413061475392</v>
      </c>
      <c r="BB1343" s="270">
        <v>31.760739566645793</v>
      </c>
      <c r="BC1343" s="270">
        <v>35.657925040692845</v>
      </c>
      <c r="BD1343" s="270">
        <v>50.524786698478287</v>
      </c>
      <c r="BE1343" s="270">
        <v>38.383859663476777</v>
      </c>
      <c r="BF1343" s="270">
        <v>165.99893222659722</v>
      </c>
      <c r="BG1343" s="26"/>
    </row>
    <row r="1344" spans="1:59" s="96" customFormat="1" ht="12.75" x14ac:dyDescent="0.2">
      <c r="A1344" s="13">
        <v>1.6999999999998598</v>
      </c>
      <c r="B1344" s="279">
        <v>999.99999999997999</v>
      </c>
      <c r="C1344" s="408">
        <v>30.188765398791102</v>
      </c>
      <c r="D1344" s="408">
        <v>26.245711027019301</v>
      </c>
      <c r="E1344" s="408"/>
      <c r="F1344" s="408"/>
      <c r="G1344" s="408"/>
      <c r="H1344" s="408"/>
      <c r="I1344" s="408">
        <v>42.423858133532399</v>
      </c>
      <c r="J1344" s="408">
        <v>8.7655238819185494E-2</v>
      </c>
      <c r="K1344" s="408"/>
      <c r="L1344" s="408"/>
      <c r="M1344" s="408"/>
      <c r="N1344" s="408"/>
      <c r="O1344" s="411">
        <v>1.05401020183803</v>
      </c>
      <c r="P1344" s="417">
        <v>4.9605823513015297</v>
      </c>
      <c r="Q1344" s="237">
        <v>68.352073503265785</v>
      </c>
      <c r="R1344" s="237">
        <v>0</v>
      </c>
      <c r="S1344" s="237">
        <v>16.338639311599525</v>
      </c>
      <c r="T1344" s="237">
        <v>3.7263271441531929</v>
      </c>
      <c r="U1344" s="237">
        <v>0.73370730684648788</v>
      </c>
      <c r="V1344" s="237">
        <v>3.3715108844139503</v>
      </c>
      <c r="W1344" s="237">
        <v>5.2312974940223436</v>
      </c>
      <c r="X1344" s="412">
        <v>2.2464443556987104</v>
      </c>
      <c r="Y1344" s="270">
        <v>0.42283595983043892</v>
      </c>
      <c r="Z1344" s="270">
        <v>42.638426908832692</v>
      </c>
      <c r="AA1344" s="270">
        <v>17231.185562471575</v>
      </c>
      <c r="AB1344" s="270">
        <v>185.06480005664292</v>
      </c>
      <c r="AC1344" s="270">
        <v>1.7848974184856836</v>
      </c>
      <c r="AD1344" s="270">
        <v>0.52080745462746236</v>
      </c>
      <c r="AE1344" s="270">
        <v>1.6414652110691661</v>
      </c>
      <c r="AF1344" s="270">
        <v>7.523262613070815E-2</v>
      </c>
      <c r="AG1344" s="270">
        <v>12.080633423207171</v>
      </c>
      <c r="AH1344" s="270">
        <v>29.312976070599852</v>
      </c>
      <c r="AI1344" s="270">
        <v>3.938942266809665</v>
      </c>
      <c r="AJ1344" s="270">
        <v>7.7784773632675215</v>
      </c>
      <c r="AK1344" s="270">
        <v>414.14849448282632</v>
      </c>
      <c r="AL1344" s="270">
        <v>19.25703878879655</v>
      </c>
      <c r="AM1344" s="270">
        <v>2.6086136107022075</v>
      </c>
      <c r="AN1344" s="270">
        <v>100.77836314404637</v>
      </c>
      <c r="AO1344" s="270">
        <v>2.9959605700861376</v>
      </c>
      <c r="AP1344" s="270">
        <v>1314.3263704382321</v>
      </c>
      <c r="AQ1344" s="270">
        <v>0.93135284061154466</v>
      </c>
      <c r="AR1344" s="270">
        <v>1.4760321095453139</v>
      </c>
      <c r="AS1344" s="270">
        <v>0.16939103682028375</v>
      </c>
      <c r="AT1344" s="270">
        <v>0.80670061932850945</v>
      </c>
      <c r="AU1344" s="270">
        <v>3.4926837100664421</v>
      </c>
      <c r="AV1344" s="270">
        <v>0.13444460874604253</v>
      </c>
      <c r="AW1344" s="270">
        <v>0.32442644129111448</v>
      </c>
      <c r="AX1344" s="270">
        <v>4.2951698120975171E-2</v>
      </c>
      <c r="AY1344" s="270">
        <v>0.26573521466274802</v>
      </c>
      <c r="AZ1344" s="270">
        <v>3.9202450524443225E-2</v>
      </c>
      <c r="BA1344" s="270">
        <v>16.346736376818761</v>
      </c>
      <c r="BB1344" s="270">
        <v>31.648009875322796</v>
      </c>
      <c r="BC1344" s="270">
        <v>35.533575577710025</v>
      </c>
      <c r="BD1344" s="270">
        <v>50.570250728929565</v>
      </c>
      <c r="BE1344" s="270">
        <v>38.133691281473716</v>
      </c>
      <c r="BF1344" s="270">
        <v>164.94404257557264</v>
      </c>
      <c r="BG1344" s="26"/>
    </row>
    <row r="1345" spans="1:59" s="96" customFormat="1" ht="12.75" x14ac:dyDescent="0.2">
      <c r="A1345" s="13">
        <v>1.74999999999996</v>
      </c>
      <c r="B1345" s="279">
        <v>1000</v>
      </c>
      <c r="C1345" s="408">
        <v>29.2164012425133</v>
      </c>
      <c r="D1345" s="408">
        <v>26.358311129701001</v>
      </c>
      <c r="E1345" s="408"/>
      <c r="F1345" s="408"/>
      <c r="G1345" s="408"/>
      <c r="H1345" s="408"/>
      <c r="I1345" s="408">
        <v>42.980231814197801</v>
      </c>
      <c r="J1345" s="408">
        <v>0.39104558873221801</v>
      </c>
      <c r="K1345" s="408"/>
      <c r="L1345" s="408"/>
      <c r="M1345" s="408"/>
      <c r="N1345" s="408"/>
      <c r="O1345" s="411">
        <v>1.05401022485568</v>
      </c>
      <c r="P1345" s="417">
        <v>5.1256776252012202</v>
      </c>
      <c r="Q1345" s="237">
        <v>68.541196538379509</v>
      </c>
      <c r="R1345" s="237">
        <v>0</v>
      </c>
      <c r="S1345" s="237">
        <v>16.358577643260997</v>
      </c>
      <c r="T1345" s="237">
        <v>3.5176931451094835</v>
      </c>
      <c r="U1345" s="237">
        <v>0.68675091075805317</v>
      </c>
      <c r="V1345" s="237">
        <v>3.2854393126711186</v>
      </c>
      <c r="W1345" s="237">
        <v>5.2850937232924871</v>
      </c>
      <c r="X1345" s="412">
        <v>2.3252487265283497</v>
      </c>
      <c r="Y1345" s="270">
        <v>0.43686348299787275</v>
      </c>
      <c r="Z1345" s="270">
        <v>44.040803339266219</v>
      </c>
      <c r="AA1345" s="270">
        <v>17800.782630247402</v>
      </c>
      <c r="AB1345" s="270">
        <v>191.1806824074296</v>
      </c>
      <c r="AC1345" s="270">
        <v>1.837442118501053</v>
      </c>
      <c r="AD1345" s="270">
        <v>0.53670357952499936</v>
      </c>
      <c r="AE1345" s="270">
        <v>1.6493490562482138</v>
      </c>
      <c r="AF1345" s="270">
        <v>7.555509071327228E-2</v>
      </c>
      <c r="AG1345" s="270">
        <v>12.450307748018028</v>
      </c>
      <c r="AH1345" s="270">
        <v>30.102162169805265</v>
      </c>
      <c r="AI1345" s="270">
        <v>4.0280211480413932</v>
      </c>
      <c r="AJ1345" s="270">
        <v>8.0159335563988314</v>
      </c>
      <c r="AK1345" s="270">
        <v>426.98498566446716</v>
      </c>
      <c r="AL1345" s="270">
        <v>19.642153285106179</v>
      </c>
      <c r="AM1345" s="270">
        <v>2.6125580179946897</v>
      </c>
      <c r="AN1345" s="270">
        <v>101.8704302487628</v>
      </c>
      <c r="AO1345" s="270">
        <v>3.0309578177301235</v>
      </c>
      <c r="AP1345" s="270">
        <v>1312.834348654492</v>
      </c>
      <c r="AQ1345" s="270">
        <v>0.93204115045071834</v>
      </c>
      <c r="AR1345" s="270">
        <v>1.4655253105560075</v>
      </c>
      <c r="AS1345" s="270">
        <v>0.16785551922554437</v>
      </c>
      <c r="AT1345" s="270">
        <v>0.79847653504340721</v>
      </c>
      <c r="AU1345" s="270">
        <v>3.4554559619316643</v>
      </c>
      <c r="AV1345" s="270">
        <v>0.13298946470235809</v>
      </c>
      <c r="AW1345" s="270">
        <v>0.32079540874213786</v>
      </c>
      <c r="AX1345" s="270">
        <v>4.2462004429488429E-2</v>
      </c>
      <c r="AY1345" s="270">
        <v>0.26267639179884295</v>
      </c>
      <c r="AZ1345" s="270">
        <v>3.8749063632451203E-2</v>
      </c>
      <c r="BA1345" s="270">
        <v>16.159624149528629</v>
      </c>
      <c r="BB1345" s="270">
        <v>31.584989510447055</v>
      </c>
      <c r="BC1345" s="270">
        <v>35.478848938596769</v>
      </c>
      <c r="BD1345" s="270">
        <v>50.726622778906979</v>
      </c>
      <c r="BE1345" s="270">
        <v>37.932656524414362</v>
      </c>
      <c r="BF1345" s="270">
        <v>164.07327041204826</v>
      </c>
      <c r="BG1345" s="26"/>
    </row>
    <row r="1346" spans="1:59" s="96" customFormat="1" ht="12.75" x14ac:dyDescent="0.2">
      <c r="A1346" s="13">
        <v>1.7999999999999701</v>
      </c>
      <c r="B1346" s="279">
        <v>1000</v>
      </c>
      <c r="C1346" s="408">
        <v>28.271616082274299</v>
      </c>
      <c r="D1346" s="408">
        <v>26.501894926621699</v>
      </c>
      <c r="E1346" s="408"/>
      <c r="F1346" s="408"/>
      <c r="G1346" s="408"/>
      <c r="H1346" s="408"/>
      <c r="I1346" s="408">
        <v>43.480430193389999</v>
      </c>
      <c r="J1346" s="408">
        <v>0.69204859949764796</v>
      </c>
      <c r="K1346" s="408"/>
      <c r="L1346" s="408"/>
      <c r="M1346" s="408"/>
      <c r="N1346" s="408"/>
      <c r="O1346" s="411">
        <v>1.0540101982163099</v>
      </c>
      <c r="P1346" s="417">
        <v>5.2969683393713298</v>
      </c>
      <c r="Q1346" s="237">
        <v>68.715833259507534</v>
      </c>
      <c r="R1346" s="237">
        <v>0</v>
      </c>
      <c r="S1346" s="237">
        <v>16.366743628571196</v>
      </c>
      <c r="T1346" s="237">
        <v>3.3393661435750044</v>
      </c>
      <c r="U1346" s="237">
        <v>0.64833870248162695</v>
      </c>
      <c r="V1346" s="237">
        <v>3.1925983821423949</v>
      </c>
      <c r="W1346" s="237">
        <v>5.3298196970496692</v>
      </c>
      <c r="X1346" s="412">
        <v>2.4073001866725949</v>
      </c>
      <c r="Y1346" s="270">
        <v>0.45141298898012805</v>
      </c>
      <c r="Z1346" s="270">
        <v>45.494182961070756</v>
      </c>
      <c r="AA1346" s="270">
        <v>18391.439490350513</v>
      </c>
      <c r="AB1346" s="270">
        <v>197.52182602529126</v>
      </c>
      <c r="AC1346" s="270">
        <v>1.891352211803027</v>
      </c>
      <c r="AD1346" s="270">
        <v>0.55310446353731657</v>
      </c>
      <c r="AE1346" s="270">
        <v>1.6570938332177774</v>
      </c>
      <c r="AF1346" s="270">
        <v>7.5871874484198604E-2</v>
      </c>
      <c r="AG1346" s="270">
        <v>12.831906079390624</v>
      </c>
      <c r="AH1346" s="270">
        <v>30.91188868329526</v>
      </c>
      <c r="AI1346" s="270">
        <v>4.1187472103628462</v>
      </c>
      <c r="AJ1346" s="270">
        <v>8.261113769715454</v>
      </c>
      <c r="AK1346" s="270">
        <v>440.23847335480991</v>
      </c>
      <c r="AL1346" s="270">
        <v>20.033853852695053</v>
      </c>
      <c r="AM1346" s="270">
        <v>2.6177157350705631</v>
      </c>
      <c r="AN1346" s="270">
        <v>102.98422547161597</v>
      </c>
      <c r="AO1346" s="270">
        <v>3.066280926088548</v>
      </c>
      <c r="AP1346" s="270">
        <v>1311.6341163840045</v>
      </c>
      <c r="AQ1346" s="270">
        <v>0.93316312855132366</v>
      </c>
      <c r="AR1346" s="270">
        <v>1.4565134478751831</v>
      </c>
      <c r="AS1346" s="270">
        <v>0.16652018565450788</v>
      </c>
      <c r="AT1346" s="270">
        <v>0.7912922957982873</v>
      </c>
      <c r="AU1346" s="270">
        <v>3.4228926253198808</v>
      </c>
      <c r="AV1346" s="270">
        <v>0.13171613010026076</v>
      </c>
      <c r="AW1346" s="270">
        <v>0.31761569361676784</v>
      </c>
      <c r="AX1346" s="270">
        <v>4.2033046419278408E-2</v>
      </c>
      <c r="AY1346" s="270">
        <v>0.25999668751152494</v>
      </c>
      <c r="AZ1346" s="270">
        <v>3.8351874812087877E-2</v>
      </c>
      <c r="BA1346" s="270">
        <v>15.995758193909277</v>
      </c>
      <c r="BB1346" s="270">
        <v>31.530161802929086</v>
      </c>
      <c r="BC1346" s="270">
        <v>35.402769792213</v>
      </c>
      <c r="BD1346" s="270">
        <v>50.882838696720313</v>
      </c>
      <c r="BE1346" s="270">
        <v>37.743043098039678</v>
      </c>
      <c r="BF1346" s="270">
        <v>163.32051544960456</v>
      </c>
      <c r="BG1346" s="26"/>
    </row>
    <row r="1347" spans="1:59" s="96" customFormat="1" ht="12.75" x14ac:dyDescent="0.2">
      <c r="A1347" s="13">
        <v>1.85</v>
      </c>
      <c r="B1347" s="279">
        <v>1000</v>
      </c>
      <c r="C1347" s="408">
        <v>27.386025064133001</v>
      </c>
      <c r="D1347" s="408">
        <v>26.669408224660199</v>
      </c>
      <c r="E1347" s="408"/>
      <c r="F1347" s="408"/>
      <c r="G1347" s="408"/>
      <c r="H1347" s="408"/>
      <c r="I1347" s="408">
        <v>43.900269838572903</v>
      </c>
      <c r="J1347" s="408">
        <v>0.99028668001137399</v>
      </c>
      <c r="K1347" s="408"/>
      <c r="L1347" s="408"/>
      <c r="M1347" s="408"/>
      <c r="N1347" s="408"/>
      <c r="O1347" s="411">
        <v>1.0540101926224901</v>
      </c>
      <c r="P1347" s="417">
        <v>5.4682583366335704</v>
      </c>
      <c r="Q1347" s="237">
        <v>68.84132847102353</v>
      </c>
      <c r="R1347" s="237">
        <v>0</v>
      </c>
      <c r="S1347" s="237">
        <v>16.360722566262965</v>
      </c>
      <c r="T1347" s="237">
        <v>3.2229094517048411</v>
      </c>
      <c r="U1347" s="237">
        <v>0.62232902414354052</v>
      </c>
      <c r="V1347" s="237">
        <v>3.1050018317132237</v>
      </c>
      <c r="W1347" s="237">
        <v>5.3580596624869647</v>
      </c>
      <c r="X1347" s="412">
        <v>2.4896489926649235</v>
      </c>
      <c r="Y1347" s="270">
        <v>0.46595785356744462</v>
      </c>
      <c r="Z1347" s="270">
        <v>46.945881827521198</v>
      </c>
      <c r="AA1347" s="270">
        <v>18981.778431604696</v>
      </c>
      <c r="AB1347" s="270">
        <v>203.85855740076667</v>
      </c>
      <c r="AC1347" s="270">
        <v>1.9446445633839158</v>
      </c>
      <c r="AD1347" s="270">
        <v>0.56941712206310191</v>
      </c>
      <c r="AE1347" s="270">
        <v>1.6644343831819453</v>
      </c>
      <c r="AF1347" s="270">
        <v>7.6172298660924065E-2</v>
      </c>
      <c r="AG1347" s="270">
        <v>13.211666187759219</v>
      </c>
      <c r="AH1347" s="270">
        <v>31.713391923554628</v>
      </c>
      <c r="AI1347" s="270">
        <v>4.2079809508865322</v>
      </c>
      <c r="AJ1347" s="270">
        <v>8.5051971615054445</v>
      </c>
      <c r="AK1347" s="270">
        <v>453.42912544802749</v>
      </c>
      <c r="AL1347" s="270">
        <v>20.419071067333963</v>
      </c>
      <c r="AM1347" s="270">
        <v>2.624230553793546</v>
      </c>
      <c r="AN1347" s="270">
        <v>104.089374432513</v>
      </c>
      <c r="AO1347" s="270">
        <v>3.1008927370251587</v>
      </c>
      <c r="AP1347" s="270">
        <v>1310.8204624359857</v>
      </c>
      <c r="AQ1347" s="270">
        <v>0.93479404381611653</v>
      </c>
      <c r="AR1347" s="270">
        <v>1.4494542999702253</v>
      </c>
      <c r="AS1347" s="270">
        <v>0.16544545295548715</v>
      </c>
      <c r="AT1347" s="270">
        <v>0.78545567357861368</v>
      </c>
      <c r="AU1347" s="270">
        <v>3.396360114962127</v>
      </c>
      <c r="AV1347" s="270">
        <v>0.13067765556337738</v>
      </c>
      <c r="AW1347" s="270">
        <v>0.31501770636521231</v>
      </c>
      <c r="AX1347" s="270">
        <v>4.1682263993794468E-2</v>
      </c>
      <c r="AY1347" s="270">
        <v>0.25780455296946919</v>
      </c>
      <c r="AZ1347" s="270">
        <v>3.8026922261255279E-2</v>
      </c>
      <c r="BA1347" s="270">
        <v>15.86178740970557</v>
      </c>
      <c r="BB1347" s="270">
        <v>31.488978205968099</v>
      </c>
      <c r="BC1347" s="270">
        <v>35.311440351499172</v>
      </c>
      <c r="BD1347" s="270">
        <v>51.038663774538108</v>
      </c>
      <c r="BE1347" s="270">
        <v>37.575486771976607</v>
      </c>
      <c r="BF1347" s="270">
        <v>162.72971668181617</v>
      </c>
      <c r="BG1347" s="26"/>
    </row>
    <row r="1348" spans="1:59" s="96" customFormat="1" ht="12.75" x14ac:dyDescent="0.2">
      <c r="A1348" s="13">
        <v>1.8999999999999901</v>
      </c>
      <c r="B1348" s="279">
        <v>1000</v>
      </c>
      <c r="C1348" s="408">
        <v>26.500433192560902</v>
      </c>
      <c r="D1348" s="408">
        <v>26.836921412373499</v>
      </c>
      <c r="E1348" s="408"/>
      <c r="F1348" s="408"/>
      <c r="G1348" s="408"/>
      <c r="H1348" s="408"/>
      <c r="I1348" s="408">
        <v>44.320110403779303</v>
      </c>
      <c r="J1348" s="408">
        <v>1.28852478315602</v>
      </c>
      <c r="K1348" s="408"/>
      <c r="L1348" s="408"/>
      <c r="M1348" s="408"/>
      <c r="N1348" s="408"/>
      <c r="O1348" s="411">
        <v>1.05401020813028</v>
      </c>
      <c r="P1348" s="417">
        <v>5.6509965986233501</v>
      </c>
      <c r="Q1348" s="237">
        <v>68.975712941215988</v>
      </c>
      <c r="R1348" s="237">
        <v>0</v>
      </c>
      <c r="S1348" s="237">
        <v>16.354274985750351</v>
      </c>
      <c r="T1348" s="237">
        <v>3.0982034643415388</v>
      </c>
      <c r="U1348" s="237">
        <v>0.59447684306381521</v>
      </c>
      <c r="V1348" s="237">
        <v>3.0111998868023062</v>
      </c>
      <c r="W1348" s="237">
        <v>5.3883006848226316</v>
      </c>
      <c r="X1348" s="412">
        <v>2.5778311940033705</v>
      </c>
      <c r="Y1348" s="270">
        <v>0.48147123222167854</v>
      </c>
      <c r="Z1348" s="270">
        <v>48.493282090032544</v>
      </c>
      <c r="AA1348" s="270">
        <v>19611.27288966471</v>
      </c>
      <c r="AB1348" s="270">
        <v>210.61535090167044</v>
      </c>
      <c r="AC1348" s="270">
        <v>2.0010272684680612</v>
      </c>
      <c r="AD1348" s="270">
        <v>0.58672125398317099</v>
      </c>
      <c r="AE1348" s="270">
        <v>1.6718402348803683</v>
      </c>
      <c r="AF1348" s="270">
        <v>7.6475110400868643E-2</v>
      </c>
      <c r="AG1348" s="270">
        <v>13.614590208734073</v>
      </c>
      <c r="AH1348" s="270">
        <v>32.557566130378781</v>
      </c>
      <c r="AI1348" s="270">
        <v>4.3011669474160188</v>
      </c>
      <c r="AJ1348" s="270">
        <v>8.7641433433155438</v>
      </c>
      <c r="AK1348" s="270">
        <v>467.43465708563508</v>
      </c>
      <c r="AL1348" s="270">
        <v>20.819393221543049</v>
      </c>
      <c r="AM1348" s="270">
        <v>2.6307778690016148</v>
      </c>
      <c r="AN1348" s="270">
        <v>105.2185004182097</v>
      </c>
      <c r="AO1348" s="270">
        <v>3.1362948744480943</v>
      </c>
      <c r="AP1348" s="270">
        <v>1310.0077954878545</v>
      </c>
      <c r="AQ1348" s="270">
        <v>0.93643066511548489</v>
      </c>
      <c r="AR1348" s="270">
        <v>1.4424632275489282</v>
      </c>
      <c r="AS1348" s="270">
        <v>0.16438450142037878</v>
      </c>
      <c r="AT1348" s="270">
        <v>0.77970450983983464</v>
      </c>
      <c r="AU1348" s="270">
        <v>3.3702357127031646</v>
      </c>
      <c r="AV1348" s="270">
        <v>0.12965542562111435</v>
      </c>
      <c r="AW1348" s="270">
        <v>0.31246186974061041</v>
      </c>
      <c r="AX1348" s="270">
        <v>4.1337287166338138E-2</v>
      </c>
      <c r="AY1348" s="270">
        <v>0.25564906999208836</v>
      </c>
      <c r="AZ1348" s="270">
        <v>3.7707429321336063E-2</v>
      </c>
      <c r="BA1348" s="270">
        <v>15.73004180375392</v>
      </c>
      <c r="BB1348" s="270">
        <v>31.447901886622624</v>
      </c>
      <c r="BC1348" s="270">
        <v>35.220580967971863</v>
      </c>
      <c r="BD1348" s="270">
        <v>51.195446213156927</v>
      </c>
      <c r="BE1348" s="270">
        <v>37.409411286259214</v>
      </c>
      <c r="BF1348" s="270">
        <v>162.14317508628841</v>
      </c>
      <c r="BG1348" s="26"/>
    </row>
    <row r="1349" spans="1:59" s="96" customFormat="1" ht="12.75" x14ac:dyDescent="0.2">
      <c r="A1349" s="13">
        <v>1.95</v>
      </c>
      <c r="B1349" s="279">
        <v>1000</v>
      </c>
      <c r="C1349" s="408">
        <v>25.648950332714701</v>
      </c>
      <c r="D1349" s="408">
        <v>27.157641724274601</v>
      </c>
      <c r="E1349" s="408"/>
      <c r="F1349" s="408"/>
      <c r="G1349" s="408"/>
      <c r="H1349" s="408"/>
      <c r="I1349" s="408">
        <v>44.589665871279202</v>
      </c>
      <c r="J1349" s="408">
        <v>1.54973186201556</v>
      </c>
      <c r="K1349" s="408"/>
      <c r="L1349" s="408"/>
      <c r="M1349" s="408"/>
      <c r="N1349" s="408"/>
      <c r="O1349" s="411">
        <v>1.054010209716</v>
      </c>
      <c r="P1349" s="417">
        <v>5.83859591640201</v>
      </c>
      <c r="Q1349" s="237">
        <v>69.087137578918458</v>
      </c>
      <c r="R1349" s="237">
        <v>0</v>
      </c>
      <c r="S1349" s="237">
        <v>16.358017495205811</v>
      </c>
      <c r="T1349" s="237">
        <v>2.9841178892643176</v>
      </c>
      <c r="U1349" s="237">
        <v>0.56832551768916406</v>
      </c>
      <c r="V1349" s="237">
        <v>2.967103127424811</v>
      </c>
      <c r="W1349" s="237">
        <v>5.3665829689363846</v>
      </c>
      <c r="X1349" s="412">
        <v>2.6687154225610605</v>
      </c>
      <c r="Y1349" s="270">
        <v>0.49738563096280447</v>
      </c>
      <c r="Z1349" s="270">
        <v>50.077523871278892</v>
      </c>
      <c r="AA1349" s="270">
        <v>20256.837799925153</v>
      </c>
      <c r="AB1349" s="270">
        <v>217.54054755316591</v>
      </c>
      <c r="AC1349" s="270">
        <v>2.0573033339143798</v>
      </c>
      <c r="AD1349" s="270">
        <v>0.60433939664506264</v>
      </c>
      <c r="AE1349" s="270">
        <v>1.6790600043221677</v>
      </c>
      <c r="AF1349" s="270">
        <v>7.6770801964354249E-2</v>
      </c>
      <c r="AG1349" s="270">
        <v>14.025507653962091</v>
      </c>
      <c r="AH1349" s="270">
        <v>33.414137660520005</v>
      </c>
      <c r="AI1349" s="270">
        <v>4.3949380432524592</v>
      </c>
      <c r="AJ1349" s="270">
        <v>9.028686823464529</v>
      </c>
      <c r="AK1349" s="270">
        <v>481.69657233967087</v>
      </c>
      <c r="AL1349" s="270">
        <v>21.225643727374315</v>
      </c>
      <c r="AM1349" s="270">
        <v>2.6412128514005446</v>
      </c>
      <c r="AN1349" s="270">
        <v>106.42249972719736</v>
      </c>
      <c r="AO1349" s="270">
        <v>3.1724488929210866</v>
      </c>
      <c r="AP1349" s="270">
        <v>1309.9828464208731</v>
      </c>
      <c r="AQ1349" s="270">
        <v>0.93938702639790361</v>
      </c>
      <c r="AR1349" s="270">
        <v>1.4391070108904847</v>
      </c>
      <c r="AS1349" s="270">
        <v>0.1637848541655704</v>
      </c>
      <c r="AT1349" s="270">
        <v>0.77628231481517174</v>
      </c>
      <c r="AU1349" s="270">
        <v>3.3544452956495112</v>
      </c>
      <c r="AV1349" s="270">
        <v>0.12903448605191428</v>
      </c>
      <c r="AW1349" s="270">
        <v>0.31089432077524265</v>
      </c>
      <c r="AX1349" s="270">
        <v>4.1124768094490526E-2</v>
      </c>
      <c r="AY1349" s="270">
        <v>0.25431887714979262</v>
      </c>
      <c r="AZ1349" s="270">
        <v>3.7510198408457547E-2</v>
      </c>
      <c r="BA1349" s="270">
        <v>15.649033691431926</v>
      </c>
      <c r="BB1349" s="270">
        <v>31.414978665865615</v>
      </c>
      <c r="BC1349" s="270">
        <v>35.018408347770198</v>
      </c>
      <c r="BD1349" s="270">
        <v>51.334198219673375</v>
      </c>
      <c r="BE1349" s="270">
        <v>37.241754718459575</v>
      </c>
      <c r="BF1349" s="270">
        <v>161.8228161661869</v>
      </c>
      <c r="BG1349" s="26"/>
    </row>
    <row r="1350" spans="1:59" s="96" customFormat="1" ht="12.75" x14ac:dyDescent="0.2">
      <c r="A1350" s="13">
        <v>2</v>
      </c>
      <c r="B1350" s="279">
        <v>1000</v>
      </c>
      <c r="C1350" s="408">
        <v>24.797467865818</v>
      </c>
      <c r="D1350" s="408">
        <v>27.478361756290901</v>
      </c>
      <c r="E1350" s="408"/>
      <c r="F1350" s="408"/>
      <c r="G1350" s="408"/>
      <c r="H1350" s="408"/>
      <c r="I1350" s="408">
        <v>44.859221242843802</v>
      </c>
      <c r="J1350" s="408">
        <v>1.8109389303366601</v>
      </c>
      <c r="K1350" s="408"/>
      <c r="L1350" s="408"/>
      <c r="M1350" s="408"/>
      <c r="N1350" s="408"/>
      <c r="O1350" s="411">
        <v>1.0540102047106401</v>
      </c>
      <c r="P1350" s="417">
        <v>6.0390783330098898</v>
      </c>
      <c r="Q1350" s="237">
        <v>69.206705657203742</v>
      </c>
      <c r="R1350" s="237">
        <v>0</v>
      </c>
      <c r="S1350" s="237">
        <v>16.36203447112992</v>
      </c>
      <c r="T1350" s="237">
        <v>2.8616938323591419</v>
      </c>
      <c r="U1350" s="237">
        <v>0.54026282558309047</v>
      </c>
      <c r="V1350" s="237">
        <v>2.9197834366197029</v>
      </c>
      <c r="W1350" s="237">
        <v>5.3432779067672884</v>
      </c>
      <c r="X1350" s="412">
        <v>2.7662418703371383</v>
      </c>
      <c r="Y1350" s="270">
        <v>0.514388043807122</v>
      </c>
      <c r="Z1350" s="270">
        <v>51.768772879526033</v>
      </c>
      <c r="AA1350" s="270">
        <v>20946.350548852672</v>
      </c>
      <c r="AB1350" s="270">
        <v>224.93663579136762</v>
      </c>
      <c r="AC1350" s="270">
        <v>2.1168363395090428</v>
      </c>
      <c r="AD1350" s="270">
        <v>0.62304836606131153</v>
      </c>
      <c r="AE1350" s="270">
        <v>1.6863424064443739</v>
      </c>
      <c r="AF1350" s="270">
        <v>7.7068789268334548E-2</v>
      </c>
      <c r="AG1350" s="270">
        <v>14.46200158673479</v>
      </c>
      <c r="AH1350" s="270">
        <v>34.316998470433234</v>
      </c>
      <c r="AI1350" s="270">
        <v>4.4928888856715696</v>
      </c>
      <c r="AJ1350" s="270">
        <v>9.3096975935605162</v>
      </c>
      <c r="AK1350" s="270">
        <v>496.85616121549907</v>
      </c>
      <c r="AL1350" s="270">
        <v>21.648063962517512</v>
      </c>
      <c r="AM1350" s="270">
        <v>2.6517309391515638</v>
      </c>
      <c r="AN1350" s="270">
        <v>107.65437183724634</v>
      </c>
      <c r="AO1350" s="270">
        <v>3.2094461580172338</v>
      </c>
      <c r="AP1350" s="270">
        <v>1309.9579038171248</v>
      </c>
      <c r="AQ1350" s="270">
        <v>0.94236211221085164</v>
      </c>
      <c r="AR1350" s="270">
        <v>1.4357663770440736</v>
      </c>
      <c r="AS1350" s="270">
        <v>0.16318956604485987</v>
      </c>
      <c r="AT1350" s="270">
        <v>0.77289003038330717</v>
      </c>
      <c r="AU1350" s="270">
        <v>3.3388021584618572</v>
      </c>
      <c r="AV1350" s="270">
        <v>0.12841946590300102</v>
      </c>
      <c r="AW1350" s="270">
        <v>0.30934242191648004</v>
      </c>
      <c r="AX1350" s="270">
        <v>4.0914423084164014E-2</v>
      </c>
      <c r="AY1350" s="270">
        <v>0.25300245563930862</v>
      </c>
      <c r="AZ1350" s="270">
        <v>3.7315020084904504E-2</v>
      </c>
      <c r="BA1350" s="270">
        <v>15.568855699755209</v>
      </c>
      <c r="BB1350" s="270">
        <v>31.382124351621915</v>
      </c>
      <c r="BC1350" s="270">
        <v>34.818543696386349</v>
      </c>
      <c r="BD1350" s="270">
        <v>51.473704362777362</v>
      </c>
      <c r="BE1350" s="270">
        <v>37.075594331156992</v>
      </c>
      <c r="BF1350" s="270">
        <v>161.50372083793278</v>
      </c>
      <c r="BG1350" s="26"/>
    </row>
    <row r="1351" spans="1:59" s="96" customFormat="1" ht="12.75" x14ac:dyDescent="0.2">
      <c r="A1351" s="13">
        <v>2.0499999999999998</v>
      </c>
      <c r="B1351" s="279">
        <v>1000</v>
      </c>
      <c r="C1351" s="408">
        <v>23.945984982741098</v>
      </c>
      <c r="D1351" s="408">
        <v>27.799082184853599</v>
      </c>
      <c r="E1351" s="408"/>
      <c r="F1351" s="408"/>
      <c r="G1351" s="408"/>
      <c r="H1351" s="408"/>
      <c r="I1351" s="408">
        <v>45.128776621637002</v>
      </c>
      <c r="J1351" s="408">
        <v>2.0721460060440098</v>
      </c>
      <c r="K1351" s="408"/>
      <c r="L1351" s="408"/>
      <c r="M1351" s="408"/>
      <c r="N1351" s="408"/>
      <c r="O1351" s="411">
        <v>1.0540102047242601</v>
      </c>
      <c r="P1351" s="417">
        <v>6.2538187700746297</v>
      </c>
      <c r="Q1351" s="237">
        <v>69.335344734747508</v>
      </c>
      <c r="R1351" s="237">
        <v>0</v>
      </c>
      <c r="S1351" s="237">
        <v>16.366355337649754</v>
      </c>
      <c r="T1351" s="237">
        <v>2.7299824487077382</v>
      </c>
      <c r="U1351" s="237">
        <v>0.51007130732606876</v>
      </c>
      <c r="V1351" s="237">
        <v>2.8688741835005103</v>
      </c>
      <c r="W1351" s="237">
        <v>5.3182047409975013</v>
      </c>
      <c r="X1351" s="412">
        <v>2.8711672470709271</v>
      </c>
      <c r="Y1351" s="270">
        <v>0.5325940134832009</v>
      </c>
      <c r="Z1351" s="270">
        <v>53.578251498765702</v>
      </c>
      <c r="AA1351" s="270">
        <v>21684.457725138553</v>
      </c>
      <c r="AB1351" s="270">
        <v>232.85334247325952</v>
      </c>
      <c r="AC1351" s="270">
        <v>2.1799175092066272</v>
      </c>
      <c r="AD1351" s="270">
        <v>0.64295272567270134</v>
      </c>
      <c r="AE1351" s="270">
        <v>1.6936882507211561</v>
      </c>
      <c r="AF1351" s="270">
        <v>7.7369098702638583E-2</v>
      </c>
      <c r="AG1351" s="270">
        <v>14.926537073781995</v>
      </c>
      <c r="AH1351" s="270">
        <v>35.270005901483515</v>
      </c>
      <c r="AI1351" s="270">
        <v>4.5953054034188252</v>
      </c>
      <c r="AJ1351" s="270">
        <v>9.6087629212556553</v>
      </c>
      <c r="AK1351" s="270">
        <v>513.00094534085997</v>
      </c>
      <c r="AL1351" s="270">
        <v>22.08763934051407</v>
      </c>
      <c r="AM1351" s="270">
        <v>2.6623331425036474</v>
      </c>
      <c r="AN1351" s="270">
        <v>108.91509714280225</v>
      </c>
      <c r="AO1351" s="270">
        <v>3.2473165503608494</v>
      </c>
      <c r="AP1351" s="270">
        <v>1309.9329585197279</v>
      </c>
      <c r="AQ1351" s="270">
        <v>0.94535610486506916</v>
      </c>
      <c r="AR1351" s="270">
        <v>1.4324412178719066</v>
      </c>
      <c r="AS1351" s="270">
        <v>0.16259858955752177</v>
      </c>
      <c r="AT1351" s="270">
        <v>0.76952726506390634</v>
      </c>
      <c r="AU1351" s="270">
        <v>3.3233042449779431</v>
      </c>
      <c r="AV1351" s="270">
        <v>0.12781028072389741</v>
      </c>
      <c r="AW1351" s="270">
        <v>0.30780593941640128</v>
      </c>
      <c r="AX1351" s="270">
        <v>4.070621887009878E-2</v>
      </c>
      <c r="AY1351" s="270">
        <v>0.25169959223681726</v>
      </c>
      <c r="AZ1351" s="270">
        <v>3.7121862405597672E-2</v>
      </c>
      <c r="BA1351" s="270">
        <v>15.489495106125855</v>
      </c>
      <c r="BB1351" s="270">
        <v>31.349338647409912</v>
      </c>
      <c r="BC1351" s="270">
        <v>34.620947241832809</v>
      </c>
      <c r="BD1351" s="270">
        <v>51.613970825775169</v>
      </c>
      <c r="BE1351" s="270">
        <v>36.910909933074549</v>
      </c>
      <c r="BF1351" s="270">
        <v>161.18588146471797</v>
      </c>
      <c r="BG1351" s="26"/>
    </row>
    <row r="1352" spans="1:59" s="96" customFormat="1" ht="12.75" x14ac:dyDescent="0.2">
      <c r="A1352" s="13">
        <v>2.1</v>
      </c>
      <c r="B1352" s="279">
        <v>1000</v>
      </c>
      <c r="C1352" s="408">
        <v>23.0945020979348</v>
      </c>
      <c r="D1352" s="408">
        <v>28.119802419774899</v>
      </c>
      <c r="E1352" s="408"/>
      <c r="F1352" s="408"/>
      <c r="G1352" s="408"/>
      <c r="H1352" s="408"/>
      <c r="I1352" s="408">
        <v>45.398332212099803</v>
      </c>
      <c r="J1352" s="408">
        <v>2.33335307052619</v>
      </c>
      <c r="K1352" s="408"/>
      <c r="L1352" s="408"/>
      <c r="M1352" s="408"/>
      <c r="N1352" s="408"/>
      <c r="O1352" s="411">
        <v>1.0540101996642599</v>
      </c>
      <c r="P1352" s="417">
        <v>6.4843940699421303</v>
      </c>
      <c r="Q1352" s="237">
        <v>69.474127308565031</v>
      </c>
      <c r="R1352" s="237">
        <v>0</v>
      </c>
      <c r="S1352" s="237">
        <v>16.371016918895481</v>
      </c>
      <c r="T1352" s="237">
        <v>2.5878855215236936</v>
      </c>
      <c r="U1352" s="237">
        <v>0.47749907161638028</v>
      </c>
      <c r="V1352" s="237">
        <v>2.8139504782935769</v>
      </c>
      <c r="W1352" s="237">
        <v>5.2911547695383119</v>
      </c>
      <c r="X1352" s="412">
        <v>2.9843659315675062</v>
      </c>
      <c r="Y1352" s="270">
        <v>0.55213601427565917</v>
      </c>
      <c r="Z1352" s="270">
        <v>55.518805351656653</v>
      </c>
      <c r="AA1352" s="270">
        <v>22476.483712223831</v>
      </c>
      <c r="AB1352" s="270">
        <v>241.34763894725262</v>
      </c>
      <c r="AC1352" s="270">
        <v>2.2468737618528656</v>
      </c>
      <c r="AD1352" s="270">
        <v>0.66417081320933846</v>
      </c>
      <c r="AE1352" s="270">
        <v>1.7010983802536084</v>
      </c>
      <c r="AF1352" s="270">
        <v>7.7671758009891623E-2</v>
      </c>
      <c r="AG1352" s="270">
        <v>15.421905744859378</v>
      </c>
      <c r="AH1352" s="270">
        <v>36.277456644349314</v>
      </c>
      <c r="AI1352" s="270">
        <v>4.7025000588642101</v>
      </c>
      <c r="AJ1352" s="270">
        <v>9.9276803672787484</v>
      </c>
      <c r="AK1352" s="270">
        <v>530.23018091795939</v>
      </c>
      <c r="AL1352" s="270">
        <v>22.545436324589865</v>
      </c>
      <c r="AM1352" s="270">
        <v>2.6730204590514992</v>
      </c>
      <c r="AN1352" s="270">
        <v>110.20570058204468</v>
      </c>
      <c r="AO1352" s="270">
        <v>3.2860913293524621</v>
      </c>
      <c r="AP1352" s="270">
        <v>1309.9080171696767</v>
      </c>
      <c r="AQ1352" s="270">
        <v>0.94836918028523443</v>
      </c>
      <c r="AR1352" s="270">
        <v>1.4291314196189426</v>
      </c>
      <c r="AS1352" s="270">
        <v>0.16201187732019662</v>
      </c>
      <c r="AT1352" s="270">
        <v>0.76619363190414025</v>
      </c>
      <c r="AU1352" s="270">
        <v>3.3079495279526703</v>
      </c>
      <c r="AV1352" s="270">
        <v>0.12720684731809703</v>
      </c>
      <c r="AW1352" s="270">
        <v>0.30628464336579758</v>
      </c>
      <c r="AX1352" s="270">
        <v>4.0500122759325304E-2</v>
      </c>
      <c r="AY1352" s="270">
        <v>0.25041007746411154</v>
      </c>
      <c r="AZ1352" s="270">
        <v>3.6930693991098176E-2</v>
      </c>
      <c r="BA1352" s="270">
        <v>15.410939406315793</v>
      </c>
      <c r="BB1352" s="270">
        <v>31.316621348633532</v>
      </c>
      <c r="BC1352" s="270">
        <v>34.425580991737505</v>
      </c>
      <c r="BD1352" s="270">
        <v>51.755003823733915</v>
      </c>
      <c r="BE1352" s="270">
        <v>36.747682061930291</v>
      </c>
      <c r="BF1352" s="270">
        <v>160.86929023267064</v>
      </c>
      <c r="BG1352" s="26"/>
    </row>
    <row r="1353" spans="1:59" s="96" customFormat="1" ht="12.75" x14ac:dyDescent="0.2">
      <c r="A1353" s="13">
        <v>2.1500000000000097</v>
      </c>
      <c r="B1353" s="279">
        <v>1000</v>
      </c>
      <c r="C1353" s="408">
        <v>22.3325347160626</v>
      </c>
      <c r="D1353" s="408">
        <v>28.472358202006401</v>
      </c>
      <c r="E1353" s="408"/>
      <c r="F1353" s="408"/>
      <c r="G1353" s="408"/>
      <c r="H1353" s="408"/>
      <c r="I1353" s="408">
        <v>45.578443974787</v>
      </c>
      <c r="J1353" s="408">
        <v>2.5626529119978598</v>
      </c>
      <c r="K1353" s="408"/>
      <c r="L1353" s="408"/>
      <c r="M1353" s="408"/>
      <c r="N1353" s="408"/>
      <c r="O1353" s="411">
        <v>1.0540101951460801</v>
      </c>
      <c r="P1353" s="417">
        <v>6.7056358902843103</v>
      </c>
      <c r="Q1353" s="237">
        <v>69.567145570464319</v>
      </c>
      <c r="R1353" s="237">
        <v>0</v>
      </c>
      <c r="S1353" s="237">
        <v>16.358883384384875</v>
      </c>
      <c r="T1353" s="237">
        <v>2.5103164904941413</v>
      </c>
      <c r="U1353" s="237">
        <v>0.4601497506168557</v>
      </c>
      <c r="V1353" s="237">
        <v>2.7861057929122013</v>
      </c>
      <c r="W1353" s="237">
        <v>5.2238904367825514</v>
      </c>
      <c r="X1353" s="412">
        <v>3.0935085743450448</v>
      </c>
      <c r="Y1353" s="270">
        <v>0.57087653397983518</v>
      </c>
      <c r="Z1353" s="270">
        <v>57.376971108417784</v>
      </c>
      <c r="AA1353" s="270">
        <v>23235.773970120186</v>
      </c>
      <c r="AB1353" s="270">
        <v>249.488011460346</v>
      </c>
      <c r="AC1353" s="270">
        <v>2.3098083369569133</v>
      </c>
      <c r="AD1353" s="270">
        <v>0.68436413658799433</v>
      </c>
      <c r="AE1353" s="270">
        <v>1.7078024428542651</v>
      </c>
      <c r="AF1353" s="270">
        <v>7.7945751660681392E-2</v>
      </c>
      <c r="AG1353" s="270">
        <v>15.893845474615679</v>
      </c>
      <c r="AH1353" s="270">
        <v>37.230444666461665</v>
      </c>
      <c r="AI1353" s="270">
        <v>4.8029868462669265</v>
      </c>
      <c r="AJ1353" s="270">
        <v>10.231783220717668</v>
      </c>
      <c r="AK1353" s="270">
        <v>546.63851521161303</v>
      </c>
      <c r="AL1353" s="270">
        <v>22.975373333363635</v>
      </c>
      <c r="AM1353" s="270">
        <v>2.6846456382244912</v>
      </c>
      <c r="AN1353" s="270">
        <v>111.43612338898978</v>
      </c>
      <c r="AO1353" s="270">
        <v>3.3223451005873574</v>
      </c>
      <c r="AP1353" s="270">
        <v>1310.2394196201055</v>
      </c>
      <c r="AQ1353" s="270">
        <v>0.95174931681428576</v>
      </c>
      <c r="AR1353" s="270">
        <v>1.4276821460755331</v>
      </c>
      <c r="AS1353" s="270">
        <v>0.16167315041515909</v>
      </c>
      <c r="AT1353" s="270">
        <v>0.76413728011400217</v>
      </c>
      <c r="AU1353" s="270">
        <v>3.2982987353822968</v>
      </c>
      <c r="AV1353" s="270">
        <v>0.12682536235931105</v>
      </c>
      <c r="AW1353" s="270">
        <v>0.30531205663084515</v>
      </c>
      <c r="AX1353" s="270">
        <v>4.0367684999217765E-2</v>
      </c>
      <c r="AY1353" s="270">
        <v>0.2495797080181224</v>
      </c>
      <c r="AZ1353" s="270">
        <v>3.6807535224110767E-2</v>
      </c>
      <c r="BA1353" s="270">
        <v>15.360552272535344</v>
      </c>
      <c r="BB1353" s="270">
        <v>31.292466349751461</v>
      </c>
      <c r="BC1353" s="270">
        <v>34.208553171658863</v>
      </c>
      <c r="BD1353" s="270">
        <v>51.879714127214065</v>
      </c>
      <c r="BE1353" s="270">
        <v>36.601922326248484</v>
      </c>
      <c r="BF1353" s="270">
        <v>160.70027525602447</v>
      </c>
      <c r="BG1353" s="26"/>
    </row>
    <row r="1354" spans="1:59" s="96" customFormat="1" ht="12.75" x14ac:dyDescent="0.2">
      <c r="A1354" s="13">
        <v>2.2000000000000099</v>
      </c>
      <c r="B1354" s="279">
        <v>1000</v>
      </c>
      <c r="C1354" s="408">
        <v>21.570566594428499</v>
      </c>
      <c r="D1354" s="408">
        <v>28.824915185097598</v>
      </c>
      <c r="E1354" s="408"/>
      <c r="F1354" s="408"/>
      <c r="G1354" s="408"/>
      <c r="H1354" s="408"/>
      <c r="I1354" s="408">
        <v>45.7585552522456</v>
      </c>
      <c r="J1354" s="408">
        <v>2.79195277044832</v>
      </c>
      <c r="K1354" s="408"/>
      <c r="L1354" s="408"/>
      <c r="M1354" s="408"/>
      <c r="N1354" s="408"/>
      <c r="O1354" s="411">
        <v>1.0540101977798899</v>
      </c>
      <c r="P1354" s="417">
        <v>6.9425089232092398</v>
      </c>
      <c r="Q1354" s="237">
        <v>69.667225204437599</v>
      </c>
      <c r="R1354" s="237">
        <v>0</v>
      </c>
      <c r="S1354" s="237">
        <v>16.345828111534431</v>
      </c>
      <c r="T1354" s="237">
        <v>2.4268586642913546</v>
      </c>
      <c r="U1354" s="237">
        <v>0.44148329022636212</v>
      </c>
      <c r="V1354" s="237">
        <v>2.7561473164839629</v>
      </c>
      <c r="W1354" s="237">
        <v>5.1515198572240912</v>
      </c>
      <c r="X1354" s="412">
        <v>3.2109375558022171</v>
      </c>
      <c r="Y1354" s="270">
        <v>0.59093394684082512</v>
      </c>
      <c r="Z1354" s="270">
        <v>59.363828321615607</v>
      </c>
      <c r="AA1354" s="270">
        <v>24048.158614298209</v>
      </c>
      <c r="AB1354" s="270">
        <v>258.19669112051241</v>
      </c>
      <c r="AC1354" s="270">
        <v>2.3763701417079983</v>
      </c>
      <c r="AD1354" s="270">
        <v>0.70582389275218016</v>
      </c>
      <c r="AE1354" s="270">
        <v>1.7145595527976358</v>
      </c>
      <c r="AF1354" s="270">
        <v>7.8221685041107464E-2</v>
      </c>
      <c r="AG1354" s="270">
        <v>16.395582039417622</v>
      </c>
      <c r="AH1354" s="270">
        <v>38.234853357941113</v>
      </c>
      <c r="AI1354" s="270">
        <v>4.9078620754334077</v>
      </c>
      <c r="AJ1354" s="270">
        <v>10.555105560473237</v>
      </c>
      <c r="AK1354" s="270">
        <v>564.09483076587389</v>
      </c>
      <c r="AL1354" s="270">
        <v>23.422027221997883</v>
      </c>
      <c r="AM1354" s="270">
        <v>2.6963724087380516</v>
      </c>
      <c r="AN1354" s="270">
        <v>112.69433288697944</v>
      </c>
      <c r="AO1354" s="270">
        <v>3.3594077741266282</v>
      </c>
      <c r="AP1354" s="270">
        <v>1310.5709877400755</v>
      </c>
      <c r="AQ1354" s="270">
        <v>0.95515364430455385</v>
      </c>
      <c r="AR1354" s="270">
        <v>1.4262358233792716</v>
      </c>
      <c r="AS1354" s="270">
        <v>0.16133583855397782</v>
      </c>
      <c r="AT1354" s="270">
        <v>0.76209194428612725</v>
      </c>
      <c r="AU1354" s="270">
        <v>3.2887041234643846</v>
      </c>
      <c r="AV1354" s="270">
        <v>0.12644615992523861</v>
      </c>
      <c r="AW1354" s="270">
        <v>0.30434563018848371</v>
      </c>
      <c r="AX1354" s="270">
        <v>4.0236110982946868E-2</v>
      </c>
      <c r="AY1354" s="270">
        <v>0.2487548299819817</v>
      </c>
      <c r="AZ1354" s="270">
        <v>3.668519553739754E-2</v>
      </c>
      <c r="BA1354" s="270">
        <v>15.310493710423302</v>
      </c>
      <c r="BB1354" s="270">
        <v>31.26834857094423</v>
      </c>
      <c r="BC1354" s="270">
        <v>33.994243809431453</v>
      </c>
      <c r="BD1354" s="270">
        <v>52.005026910903915</v>
      </c>
      <c r="BE1354" s="270">
        <v>36.457314118456104</v>
      </c>
      <c r="BF1354" s="270">
        <v>160.53161599617746</v>
      </c>
      <c r="BG1354" s="26"/>
    </row>
    <row r="1355" spans="1:59" s="96" customFormat="1" ht="12.75" x14ac:dyDescent="0.2">
      <c r="A1355" s="13">
        <v>2.25</v>
      </c>
      <c r="B1355" s="279">
        <v>1000</v>
      </c>
      <c r="C1355" s="408">
        <v>20.808598188406801</v>
      </c>
      <c r="D1355" s="408">
        <v>29.177471892282298</v>
      </c>
      <c r="E1355" s="408"/>
      <c r="F1355" s="408"/>
      <c r="G1355" s="408"/>
      <c r="H1355" s="408"/>
      <c r="I1355" s="408">
        <v>45.938667099674603</v>
      </c>
      <c r="J1355" s="408">
        <v>3.02125262202162</v>
      </c>
      <c r="K1355" s="408"/>
      <c r="L1355" s="408"/>
      <c r="M1355" s="408"/>
      <c r="N1355" s="408"/>
      <c r="O1355" s="411">
        <v>1.05401019761471</v>
      </c>
      <c r="P1355" s="417">
        <v>7.1967293995142798</v>
      </c>
      <c r="Q1355" s="237">
        <v>69.775201095642331</v>
      </c>
      <c r="R1355" s="237">
        <v>0</v>
      </c>
      <c r="S1355" s="237">
        <v>16.331744080031569</v>
      </c>
      <c r="T1355" s="237">
        <v>2.3368147583890981</v>
      </c>
      <c r="U1355" s="237">
        <v>0.42134379710545317</v>
      </c>
      <c r="V1355" s="237">
        <v>2.7238245972110935</v>
      </c>
      <c r="W1355" s="237">
        <v>5.0734379326303936</v>
      </c>
      <c r="X1355" s="412">
        <v>3.3376337389900779</v>
      </c>
      <c r="Y1355" s="270">
        <v>0.61245210097249758</v>
      </c>
      <c r="Z1355" s="270">
        <v>61.493224497448182</v>
      </c>
      <c r="AA1355" s="270">
        <v>24919.407919030647</v>
      </c>
      <c r="AB1355" s="270">
        <v>267.53533797182422</v>
      </c>
      <c r="AC1355" s="270">
        <v>2.4468820327180647</v>
      </c>
      <c r="AD1355" s="270">
        <v>0.72867306217836469</v>
      </c>
      <c r="AE1355" s="270">
        <v>1.7213703520694477</v>
      </c>
      <c r="AF1355" s="270">
        <v>7.8499579285108603E-2</v>
      </c>
      <c r="AG1355" s="270">
        <v>16.93002902123084</v>
      </c>
      <c r="AH1355" s="270">
        <v>39.294959214119139</v>
      </c>
      <c r="AI1355" s="270">
        <v>5.0174195693586388</v>
      </c>
      <c r="AJ1355" s="270">
        <v>10.899528649903523</v>
      </c>
      <c r="AK1355" s="270">
        <v>582.70282857836651</v>
      </c>
      <c r="AL1355" s="270">
        <v>23.886391942444547</v>
      </c>
      <c r="AM1355" s="270">
        <v>2.7082020626625445</v>
      </c>
      <c r="AN1355" s="270">
        <v>113.98127943721894</v>
      </c>
      <c r="AO1355" s="270">
        <v>3.3973066946260033</v>
      </c>
      <c r="AP1355" s="270">
        <v>1310.9027231089124</v>
      </c>
      <c r="AQ1355" s="270">
        <v>0.958582408492472</v>
      </c>
      <c r="AR1355" s="270">
        <v>1.4247924149810693</v>
      </c>
      <c r="AS1355" s="270">
        <v>0.16099992963996551</v>
      </c>
      <c r="AT1355" s="270">
        <v>0.76005752035422447</v>
      </c>
      <c r="AU1355" s="270">
        <v>3.2791651340273309</v>
      </c>
      <c r="AV1355" s="270">
        <v>0.12606921692451209</v>
      </c>
      <c r="AW1355" s="270">
        <v>0.30338529919586743</v>
      </c>
      <c r="AX1355" s="270">
        <v>4.0105391421789149E-2</v>
      </c>
      <c r="AY1355" s="270">
        <v>0.24793538367745496</v>
      </c>
      <c r="AZ1355" s="270">
        <v>3.6563665990116179E-2</v>
      </c>
      <c r="BA1355" s="270">
        <v>15.260760184510117</v>
      </c>
      <c r="BB1355" s="270">
        <v>31.244267850046555</v>
      </c>
      <c r="BC1355" s="270">
        <v>33.782603103817493</v>
      </c>
      <c r="BD1355" s="270">
        <v>52.130946527240269</v>
      </c>
      <c r="BE1355" s="270">
        <v>36.313843956962749</v>
      </c>
      <c r="BF1355" s="270">
        <v>160.36330929851496</v>
      </c>
      <c r="BG1355" s="26"/>
    </row>
    <row r="1356" spans="1:59" s="96" customFormat="1" ht="12.75" x14ac:dyDescent="0.2">
      <c r="A1356" s="13">
        <v>2.2999999999999998</v>
      </c>
      <c r="B1356" s="279">
        <v>1000</v>
      </c>
      <c r="C1356" s="408">
        <v>20.0466306420163</v>
      </c>
      <c r="D1356" s="408">
        <v>29.530027939144802</v>
      </c>
      <c r="E1356" s="408"/>
      <c r="F1356" s="408"/>
      <c r="G1356" s="408"/>
      <c r="H1356" s="408"/>
      <c r="I1356" s="408">
        <v>46.118778743751903</v>
      </c>
      <c r="J1356" s="408">
        <v>3.25055247662999</v>
      </c>
      <c r="K1356" s="408"/>
      <c r="L1356" s="408"/>
      <c r="M1356" s="408"/>
      <c r="N1356" s="408"/>
      <c r="O1356" s="411">
        <v>1.0540101984569601</v>
      </c>
      <c r="P1356" s="417">
        <v>7.4702749634928196</v>
      </c>
      <c r="Q1356" s="237">
        <v>69.892050148255819</v>
      </c>
      <c r="R1356" s="237">
        <v>0</v>
      </c>
      <c r="S1356" s="237">
        <v>16.31650139920248</v>
      </c>
      <c r="T1356" s="237">
        <v>2.2393730011147213</v>
      </c>
      <c r="U1356" s="237">
        <v>0.39954965205002257</v>
      </c>
      <c r="V1356" s="237">
        <v>2.6888462834161326</v>
      </c>
      <c r="W1356" s="237">
        <v>4.9889411618357116</v>
      </c>
      <c r="X1356" s="412">
        <v>3.4747383541251002</v>
      </c>
      <c r="Y1356" s="270">
        <v>0.63559656492655714</v>
      </c>
      <c r="Z1356" s="270">
        <v>63.781065564815833</v>
      </c>
      <c r="AA1356" s="270">
        <v>25856.158852880573</v>
      </c>
      <c r="AB1356" s="270">
        <v>277.57485720796438</v>
      </c>
      <c r="AC1356" s="270">
        <v>2.5217062701622845</v>
      </c>
      <c r="AD1356" s="270">
        <v>0.75305105811661888</v>
      </c>
      <c r="AE1356" s="270">
        <v>1.7282354674297875</v>
      </c>
      <c r="AF1356" s="270">
        <v>7.8779454710267011E-2</v>
      </c>
      <c r="AG1356" s="270">
        <v>17.500492132457811</v>
      </c>
      <c r="AH1356" s="270">
        <v>40.415525505971473</v>
      </c>
      <c r="AI1356" s="270">
        <v>5.1319798885357804</v>
      </c>
      <c r="AJ1356" s="270">
        <v>11.267187226438883</v>
      </c>
      <c r="AK1356" s="270">
        <v>602.58033941838994</v>
      </c>
      <c r="AL1356" s="270">
        <v>24.369541542330097</v>
      </c>
      <c r="AM1356" s="270">
        <v>2.7201359616872676</v>
      </c>
      <c r="AN1356" s="270">
        <v>115.29795742817745</v>
      </c>
      <c r="AO1356" s="270">
        <v>3.4360704388221746</v>
      </c>
      <c r="AP1356" s="270">
        <v>1311.2346255779887</v>
      </c>
      <c r="AQ1356" s="270">
        <v>0.96203587513332678</v>
      </c>
      <c r="AR1356" s="270">
        <v>1.4233519274488926</v>
      </c>
      <c r="AS1356" s="270">
        <v>0.16066541700725825</v>
      </c>
      <c r="AT1356" s="270">
        <v>0.75803393187607704</v>
      </c>
      <c r="AU1356" s="270">
        <v>3.2696813322568952</v>
      </c>
      <c r="AV1356" s="270">
        <v>0.12569451506924015</v>
      </c>
      <c r="AW1356" s="270">
        <v>0.3024310107197638</v>
      </c>
      <c r="AX1356" s="270">
        <v>3.9975518629431002E-2</v>
      </c>
      <c r="AY1356" s="270">
        <v>0.2471213194276948</v>
      </c>
      <c r="AZ1356" s="270">
        <v>3.6442939123637066E-2</v>
      </c>
      <c r="BA1356" s="270">
        <v>15.211348772020333</v>
      </c>
      <c r="BB1356" s="270">
        <v>31.22022429616537</v>
      </c>
      <c r="BC1356" s="270">
        <v>33.573581793788087</v>
      </c>
      <c r="BD1356" s="270">
        <v>52.25747740087759</v>
      </c>
      <c r="BE1356" s="270">
        <v>36.171498837353184</v>
      </c>
      <c r="BF1356" s="270">
        <v>160.19535553699018</v>
      </c>
      <c r="BG1356" s="26"/>
    </row>
    <row r="1357" spans="1:59" s="96" customFormat="1" ht="12.75" x14ac:dyDescent="0.2">
      <c r="A1357" s="13">
        <v>2.3500000000000099</v>
      </c>
      <c r="B1357" s="279">
        <v>1000</v>
      </c>
      <c r="C1357" s="408">
        <v>19.363320686233902</v>
      </c>
      <c r="D1357" s="408">
        <v>29.885734809705301</v>
      </c>
      <c r="E1357" s="408"/>
      <c r="F1357" s="408"/>
      <c r="G1357" s="408"/>
      <c r="H1357" s="408"/>
      <c r="I1357" s="408">
        <v>46.2458838963883</v>
      </c>
      <c r="J1357" s="408">
        <v>3.4510504154125998</v>
      </c>
      <c r="K1357" s="408"/>
      <c r="L1357" s="408"/>
      <c r="M1357" s="408"/>
      <c r="N1357" s="408"/>
      <c r="O1357" s="411">
        <v>1.0540101922598799</v>
      </c>
      <c r="P1357" s="417">
        <v>7.7338929868811199</v>
      </c>
      <c r="Q1357" s="237">
        <v>69.977803920483879</v>
      </c>
      <c r="R1357" s="237">
        <v>0</v>
      </c>
      <c r="S1357" s="237">
        <v>16.28266053443112</v>
      </c>
      <c r="T1357" s="237">
        <v>2.1913637675884563</v>
      </c>
      <c r="U1357" s="237">
        <v>0.38777144190567775</v>
      </c>
      <c r="V1357" s="237">
        <v>2.6810529648344588</v>
      </c>
      <c r="W1357" s="237">
        <v>4.8717111442951451</v>
      </c>
      <c r="X1357" s="412">
        <v>3.6076362264612474</v>
      </c>
      <c r="Y1357" s="270">
        <v>0.65788837007291667</v>
      </c>
      <c r="Z1357" s="270">
        <v>65.981271387957463</v>
      </c>
      <c r="AA1357" s="270">
        <v>26758.046316086024</v>
      </c>
      <c r="AB1357" s="270">
        <v>287.2378629141545</v>
      </c>
      <c r="AC1357" s="270">
        <v>2.5923741422697213</v>
      </c>
      <c r="AD1357" s="270">
        <v>0.77632692869834485</v>
      </c>
      <c r="AE1357" s="270">
        <v>1.7344487965006672</v>
      </c>
      <c r="AF1357" s="270">
        <v>7.9032772595196227E-2</v>
      </c>
      <c r="AG1357" s="270">
        <v>18.045660654898199</v>
      </c>
      <c r="AH1357" s="270">
        <v>41.476898416760484</v>
      </c>
      <c r="AI1357" s="270">
        <v>5.2393575680094031</v>
      </c>
      <c r="AJ1357" s="270">
        <v>11.618770357429195</v>
      </c>
      <c r="AK1357" s="270">
        <v>621.57777989129931</v>
      </c>
      <c r="AL1357" s="270">
        <v>24.822066224635115</v>
      </c>
      <c r="AM1357" s="270">
        <v>2.7320679434654243</v>
      </c>
      <c r="AN1357" s="270">
        <v>116.53450117426974</v>
      </c>
      <c r="AO1357" s="270">
        <v>3.4720255415253889</v>
      </c>
      <c r="AP1357" s="270">
        <v>1311.7287042118833</v>
      </c>
      <c r="AQ1357" s="270">
        <v>0.96553249980555111</v>
      </c>
      <c r="AR1357" s="270">
        <v>1.4228957534957447</v>
      </c>
      <c r="AS1357" s="270">
        <v>0.16046751081826346</v>
      </c>
      <c r="AT1357" s="270">
        <v>0.75672506734044909</v>
      </c>
      <c r="AU1357" s="270">
        <v>3.2634054723081456</v>
      </c>
      <c r="AV1357" s="270">
        <v>0.12544484289813657</v>
      </c>
      <c r="AW1357" s="270">
        <v>0.30178682012905467</v>
      </c>
      <c r="AX1357" s="270">
        <v>3.9887335417289137E-2</v>
      </c>
      <c r="AY1357" s="270">
        <v>0.24656728192871813</v>
      </c>
      <c r="AZ1357" s="270">
        <v>3.6360732967511654E-2</v>
      </c>
      <c r="BA1357" s="270">
        <v>15.177871409284524</v>
      </c>
      <c r="BB1357" s="270">
        <v>31.200753103417327</v>
      </c>
      <c r="BC1357" s="270">
        <v>33.362669182666266</v>
      </c>
      <c r="BD1357" s="270">
        <v>52.368801872628566</v>
      </c>
      <c r="BE1357" s="270">
        <v>36.04316066452003</v>
      </c>
      <c r="BF1357" s="270">
        <v>160.10637191982684</v>
      </c>
      <c r="BG1357" s="26"/>
    </row>
    <row r="1358" spans="1:59" s="96" customFormat="1" ht="12.75" x14ac:dyDescent="0.2">
      <c r="A1358" s="13">
        <v>2.4</v>
      </c>
      <c r="B1358" s="279">
        <v>1000</v>
      </c>
      <c r="C1358" s="408">
        <v>18.6800099990799</v>
      </c>
      <c r="D1358" s="408">
        <v>30.241442215911501</v>
      </c>
      <c r="E1358" s="408"/>
      <c r="F1358" s="408"/>
      <c r="G1358" s="408"/>
      <c r="H1358" s="408"/>
      <c r="I1358" s="408">
        <v>46.372989183940597</v>
      </c>
      <c r="J1358" s="408">
        <v>3.6515484008561598</v>
      </c>
      <c r="K1358" s="408"/>
      <c r="L1358" s="408"/>
      <c r="M1358" s="408"/>
      <c r="N1358" s="408"/>
      <c r="O1358" s="411">
        <v>1.05401020021192</v>
      </c>
      <c r="P1358" s="417">
        <v>8.0167966110118005</v>
      </c>
      <c r="Q1358" s="237">
        <v>70.070377741233301</v>
      </c>
      <c r="R1358" s="237">
        <v>0</v>
      </c>
      <c r="S1358" s="237">
        <v>16.246128343033988</v>
      </c>
      <c r="T1358" s="237">
        <v>2.139536367646131</v>
      </c>
      <c r="U1358" s="237">
        <v>0.37505643972049213</v>
      </c>
      <c r="V1358" s="237">
        <v>2.6726400470357801</v>
      </c>
      <c r="W1358" s="237">
        <v>4.7451568952899716</v>
      </c>
      <c r="X1358" s="412">
        <v>3.7511041660403368</v>
      </c>
      <c r="Y1358" s="270">
        <v>0.68180068344618894</v>
      </c>
      <c r="Z1358" s="270">
        <v>68.338700931872097</v>
      </c>
      <c r="AA1358" s="270">
        <v>27725.126174860725</v>
      </c>
      <c r="AB1358" s="270">
        <v>297.59792786309953</v>
      </c>
      <c r="AC1358" s="270">
        <v>2.6671170596768863</v>
      </c>
      <c r="AD1358" s="270">
        <v>0.80108757440309808</v>
      </c>
      <c r="AE1358" s="270">
        <v>1.7407069488596421</v>
      </c>
      <c r="AF1358" s="270">
        <v>7.928772416723201E-2</v>
      </c>
      <c r="AG1358" s="270">
        <v>18.625887678806862</v>
      </c>
      <c r="AH1358" s="270">
        <v>42.595522532792593</v>
      </c>
      <c r="AI1358" s="270">
        <v>5.3513247711216074</v>
      </c>
      <c r="AJ1358" s="270">
        <v>11.993002339037453</v>
      </c>
      <c r="AK1358" s="270">
        <v>641.81209423691053</v>
      </c>
      <c r="AL1358" s="270">
        <v>25.291715496484208</v>
      </c>
      <c r="AM1358" s="270">
        <v>2.744105078414611</v>
      </c>
      <c r="AN1358" s="270">
        <v>117.79785691428684</v>
      </c>
      <c r="AO1358" s="270">
        <v>3.5087411018959362</v>
      </c>
      <c r="AP1358" s="270">
        <v>1312.223143740805</v>
      </c>
      <c r="AQ1358" s="270">
        <v>0.96905463821887972</v>
      </c>
      <c r="AR1358" s="270">
        <v>1.4224398710281509</v>
      </c>
      <c r="AS1358" s="270">
        <v>0.16027009134845163</v>
      </c>
      <c r="AT1358" s="270">
        <v>0.7554207134400821</v>
      </c>
      <c r="AU1358" s="270">
        <v>3.2571536510609977</v>
      </c>
      <c r="AV1358" s="270">
        <v>0.12519616035012446</v>
      </c>
      <c r="AW1358" s="270">
        <v>0.30114536729965885</v>
      </c>
      <c r="AX1358" s="270">
        <v>3.9799540304200555E-2</v>
      </c>
      <c r="AY1358" s="270">
        <v>0.24601572253358267</v>
      </c>
      <c r="AZ1358" s="270">
        <v>3.6278896760180264E-2</v>
      </c>
      <c r="BA1358" s="270">
        <v>15.144541041383421</v>
      </c>
      <c r="BB1358" s="270">
        <v>31.181306116697336</v>
      </c>
      <c r="BC1358" s="270">
        <v>33.154389635007938</v>
      </c>
      <c r="BD1358" s="270">
        <v>52.480601703208016</v>
      </c>
      <c r="BE1358" s="270">
        <v>35.915729769712065</v>
      </c>
      <c r="BF1358" s="270">
        <v>160.01748689368424</v>
      </c>
      <c r="BG1358" s="26"/>
    </row>
    <row r="1359" spans="1:59" s="96" customFormat="1" ht="12.75" x14ac:dyDescent="0.2">
      <c r="A1359" s="13">
        <v>2.4500000000000002</v>
      </c>
      <c r="B1359" s="279">
        <v>1000</v>
      </c>
      <c r="C1359" s="408">
        <v>17.9967004527015</v>
      </c>
      <c r="D1359" s="408">
        <v>30.597148175589101</v>
      </c>
      <c r="E1359" s="408"/>
      <c r="F1359" s="408"/>
      <c r="G1359" s="408"/>
      <c r="H1359" s="408"/>
      <c r="I1359" s="408">
        <v>46.500094834207701</v>
      </c>
      <c r="J1359" s="408">
        <v>3.8520463422253202</v>
      </c>
      <c r="K1359" s="408"/>
      <c r="L1359" s="408"/>
      <c r="M1359" s="408"/>
      <c r="N1359" s="408"/>
      <c r="O1359" s="411">
        <v>1.0540101952763601</v>
      </c>
      <c r="P1359" s="417">
        <v>8.3211837149969092</v>
      </c>
      <c r="Q1359" s="237">
        <v>70.170621635080622</v>
      </c>
      <c r="R1359" s="237">
        <v>0</v>
      </c>
      <c r="S1359" s="237">
        <v>16.206568250129756</v>
      </c>
      <c r="T1359" s="237">
        <v>2.0834158895394439</v>
      </c>
      <c r="U1359" s="237">
        <v>0.36128825619645033</v>
      </c>
      <c r="V1359" s="237">
        <v>2.6635299295844934</v>
      </c>
      <c r="W1359" s="237">
        <v>4.6081204945390812</v>
      </c>
      <c r="X1359" s="412">
        <v>3.9064555449301515</v>
      </c>
      <c r="Y1359" s="270">
        <v>0.70751680196549738</v>
      </c>
      <c r="Z1359" s="270">
        <v>70.870823969335518</v>
      </c>
      <c r="AA1359" s="270">
        <v>28764.729123302674</v>
      </c>
      <c r="AB1359" s="270">
        <v>308.73326831784243</v>
      </c>
      <c r="AC1359" s="270">
        <v>2.7462977566364888</v>
      </c>
      <c r="AD1359" s="270">
        <v>0.82747967360086416</v>
      </c>
      <c r="AE1359" s="270">
        <v>1.7470104338093397</v>
      </c>
      <c r="AF1359" s="270">
        <v>7.9544326384746025E-2</v>
      </c>
      <c r="AG1359" s="270">
        <v>19.244665608564834</v>
      </c>
      <c r="AH1359" s="270">
        <v>43.776155207083747</v>
      </c>
      <c r="AI1359" s="270">
        <v>5.4681818495420185</v>
      </c>
      <c r="AJ1359" s="270">
        <v>12.392143428012892</v>
      </c>
      <c r="AK1359" s="270">
        <v>663.40808111722049</v>
      </c>
      <c r="AL1359" s="270">
        <v>25.7794787848648</v>
      </c>
      <c r="AM1359" s="270">
        <v>2.7562487126065598</v>
      </c>
      <c r="AN1359" s="270">
        <v>119.08890256710264</v>
      </c>
      <c r="AO1359" s="270">
        <v>3.546241410175222</v>
      </c>
      <c r="AP1359" s="270">
        <v>1312.717963162569</v>
      </c>
      <c r="AQ1359" s="270">
        <v>0.97260255560385667</v>
      </c>
      <c r="AR1359" s="270">
        <v>1.4219842678905101</v>
      </c>
      <c r="AS1359" s="270">
        <v>0.16007315573203809</v>
      </c>
      <c r="AT1359" s="270">
        <v>0.75412084245211908</v>
      </c>
      <c r="AU1359" s="270">
        <v>3.2509257123997894</v>
      </c>
      <c r="AV1359" s="270">
        <v>0.12494846086237496</v>
      </c>
      <c r="AW1359" s="270">
        <v>0.30050663320540311</v>
      </c>
      <c r="AX1359" s="270">
        <v>3.9712130523463986E-2</v>
      </c>
      <c r="AY1359" s="270">
        <v>0.24546662335625125</v>
      </c>
      <c r="AZ1359" s="270">
        <v>3.6197427817988057E-2</v>
      </c>
      <c r="BA1359" s="270">
        <v>15.111356620504218</v>
      </c>
      <c r="BB1359" s="270">
        <v>31.161883411704601</v>
      </c>
      <c r="BC1359" s="270">
        <v>32.948695392971963</v>
      </c>
      <c r="BD1359" s="270">
        <v>52.592879870851583</v>
      </c>
      <c r="BE1359" s="270">
        <v>35.789197085619364</v>
      </c>
      <c r="BF1359" s="270">
        <v>159.9286997747289</v>
      </c>
      <c r="BG1359" s="26"/>
    </row>
    <row r="1360" spans="1:59" s="96" customFormat="1" ht="12.75" x14ac:dyDescent="0.2">
      <c r="A1360" s="28">
        <v>2.5</v>
      </c>
      <c r="B1360" s="282">
        <v>1000</v>
      </c>
      <c r="C1360" s="413">
        <v>17.313389941642999</v>
      </c>
      <c r="D1360" s="413">
        <v>30.952855599248199</v>
      </c>
      <c r="E1360" s="413"/>
      <c r="F1360" s="413"/>
      <c r="G1360" s="413"/>
      <c r="H1360" s="413"/>
      <c r="I1360" s="413">
        <v>46.627199983925202</v>
      </c>
      <c r="J1360" s="413">
        <v>4.0525442841975599</v>
      </c>
      <c r="K1360" s="413"/>
      <c r="L1360" s="413"/>
      <c r="M1360" s="413"/>
      <c r="N1360" s="413"/>
      <c r="O1360" s="414">
        <v>1.05401019098602</v>
      </c>
      <c r="P1360" s="418">
        <v>8.6495970052496904</v>
      </c>
      <c r="Q1360" s="244">
        <v>70.279525472503295</v>
      </c>
      <c r="R1360" s="244">
        <v>0</v>
      </c>
      <c r="S1360" s="244">
        <v>16.163591698191553</v>
      </c>
      <c r="T1360" s="244">
        <v>2.0224462243652508</v>
      </c>
      <c r="U1360" s="244">
        <v>0.34633038207212835</v>
      </c>
      <c r="V1360" s="244">
        <v>2.6536329306053039</v>
      </c>
      <c r="W1360" s="244">
        <v>4.4592427595509934</v>
      </c>
      <c r="X1360" s="415">
        <v>4.0752305327114806</v>
      </c>
      <c r="Y1360" s="283">
        <v>0.73524891689750482</v>
      </c>
      <c r="Z1360" s="283">
        <v>73.597814376487236</v>
      </c>
      <c r="AA1360" s="283">
        <v>29885.334504935843</v>
      </c>
      <c r="AB1360" s="283">
        <v>320.73432959714592</v>
      </c>
      <c r="AC1360" s="283">
        <v>2.8303238002987521</v>
      </c>
      <c r="AD1360" s="283">
        <v>0.85567004997239249</v>
      </c>
      <c r="AE1360" s="283">
        <v>1.7533597455331174</v>
      </c>
      <c r="AF1360" s="283">
        <v>7.9802595233126189E-2</v>
      </c>
      <c r="AG1360" s="283">
        <v>19.905970601665189</v>
      </c>
      <c r="AH1360" s="283">
        <v>45.02410332967807</v>
      </c>
      <c r="AI1360" s="283">
        <v>5.5902566630551727</v>
      </c>
      <c r="AJ1360" s="283">
        <v>12.818767547774204</v>
      </c>
      <c r="AK1360" s="283">
        <v>686.50804995217413</v>
      </c>
      <c r="AL1360" s="283">
        <v>26.286426314143956</v>
      </c>
      <c r="AM1360" s="283">
        <v>2.7685003434008868</v>
      </c>
      <c r="AN1360" s="283">
        <v>120.40856356896711</v>
      </c>
      <c r="AO1360" s="283">
        <v>3.5845520216345936</v>
      </c>
      <c r="AP1360" s="283">
        <v>1313.2131597117536</v>
      </c>
      <c r="AQ1360" s="283">
        <v>0.97617655993914632</v>
      </c>
      <c r="AR1360" s="283">
        <v>1.4215289718910527</v>
      </c>
      <c r="AS1360" s="283">
        <v>0.15987670516682137</v>
      </c>
      <c r="AT1360" s="283">
        <v>0.75282544497825554</v>
      </c>
      <c r="AU1360" s="283">
        <v>3.2447215783291301</v>
      </c>
      <c r="AV1360" s="283">
        <v>0.12470174086587921</v>
      </c>
      <c r="AW1360" s="283">
        <v>0.29987060600403531</v>
      </c>
      <c r="AX1360" s="283">
        <v>3.9625104259939661E-2</v>
      </c>
      <c r="AY1360" s="283">
        <v>0.2449199724136322</v>
      </c>
      <c r="AZ1360" s="283">
        <v>3.611632433145414E-2</v>
      </c>
      <c r="BA1360" s="283">
        <v>15.078317465848873</v>
      </c>
      <c r="BB1360" s="283">
        <v>31.142484848280823</v>
      </c>
      <c r="BC1360" s="283">
        <v>32.745536812918516</v>
      </c>
      <c r="BD1360" s="283">
        <v>52.705639495744521</v>
      </c>
      <c r="BE1360" s="283">
        <v>35.663552547192538</v>
      </c>
      <c r="BF1360" s="283">
        <v>159.84001207660728</v>
      </c>
      <c r="BG1360" s="26"/>
    </row>
    <row r="1361" spans="1:1" s="96" customFormat="1" ht="12.75" x14ac:dyDescent="0.2">
      <c r="A1361" s="107" t="s">
        <v>2404</v>
      </c>
    </row>
    <row r="1362" spans="1:1" s="96" customFormat="1" ht="15.75" x14ac:dyDescent="0.2">
      <c r="A1362" s="96" t="s">
        <v>2783</v>
      </c>
    </row>
    <row r="1363" spans="1:1" s="96" customFormat="1" ht="12.75" x14ac:dyDescent="0.2">
      <c r="A1363" s="96" t="s">
        <v>2421</v>
      </c>
    </row>
    <row r="1364" spans="1:1" s="96" customFormat="1" ht="12.75" x14ac:dyDescent="0.2">
      <c r="A1364" s="96" t="s">
        <v>2330</v>
      </c>
    </row>
    <row r="1365" spans="1:1" s="96" customFormat="1" ht="12.75" x14ac:dyDescent="0.2">
      <c r="A1365" s="96" t="s">
        <v>3083</v>
      </c>
    </row>
  </sheetData>
  <mergeCells count="4">
    <mergeCell ref="A2:B2"/>
    <mergeCell ref="C2:O2"/>
    <mergeCell ref="Q2:X2"/>
    <mergeCell ref="Y2:BF2"/>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Table S1</vt:lpstr>
      <vt:lpstr>Table S2</vt:lpstr>
      <vt:lpstr>Table S3</vt:lpstr>
      <vt:lpstr>Table S4</vt:lpstr>
      <vt:lpstr>Table S5</vt:lpstr>
      <vt:lpstr>Table S6</vt:lpstr>
      <vt:lpstr>Table S7</vt:lpstr>
      <vt:lpstr>Table S8</vt:lpstr>
      <vt:lpstr>Table S9</vt:lpstr>
      <vt:lpstr>Table S10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dc:creator>
  <cp:lastModifiedBy>ll</cp:lastModifiedBy>
  <dcterms:created xsi:type="dcterms:W3CDTF">2025-03-24T08:52:32Z</dcterms:created>
  <dcterms:modified xsi:type="dcterms:W3CDTF">2026-04-13T03:21:20Z</dcterms:modified>
</cp:coreProperties>
</file>